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5-450介護基盤整備班\○事業者担当（共有）\R3補助事業\①定期巡回サービス訪問看護充実支援補助\HP掲載、様式\01事業計画照会\"/>
    </mc:Choice>
  </mc:AlternateContent>
  <xr:revisionPtr revIDLastSave="0" documentId="13_ncr:1_{303A4D5A-C2D8-421E-8FB4-08A503719AE6}" xr6:coauthVersionLast="36" xr6:coauthVersionMax="36" xr10:uidLastSave="{00000000-0000-0000-0000-000000000000}"/>
  <bookViews>
    <workbookView xWindow="600" yWindow="90" windowWidth="19395" windowHeight="7605" xr2:uid="{00000000-000D-0000-FFFF-FFFF00000000}"/>
  </bookViews>
  <sheets>
    <sheet name="様式１（計画書）" sheetId="4" r:id="rId1"/>
    <sheet name="様式１（計画書） (記載例)" sheetId="3" r:id="rId2"/>
    <sheet name="(参考)カウント用→" sheetId="10" r:id="rId3"/>
    <sheet name="保険者１" sheetId="5" r:id="rId4"/>
    <sheet name="保険者２" sheetId="6" r:id="rId5"/>
    <sheet name="保険者３" sheetId="11" r:id="rId6"/>
    <sheet name="保険者４" sheetId="12" r:id="rId7"/>
    <sheet name="保険者５" sheetId="13" r:id="rId8"/>
    <sheet name="保険者６" sheetId="14" r:id="rId9"/>
    <sheet name="保険者７" sheetId="15" r:id="rId10"/>
    <sheet name="保険者８" sheetId="16" r:id="rId11"/>
    <sheet name="保険者９" sheetId="17" r:id="rId12"/>
    <sheet name="保険者10" sheetId="18" r:id="rId13"/>
  </sheets>
  <definedNames>
    <definedName name="_xlnm.Print_Area" localSheetId="0">'様式１（計画書）'!$A$1:$J$60</definedName>
    <definedName name="_xlnm.Print_Area" localSheetId="1">'様式１（計画書） (記載例)'!$A$1:$J$76</definedName>
  </definedNames>
  <calcPr calcId="191029"/>
</workbook>
</file>

<file path=xl/calcChain.xml><?xml version="1.0" encoding="utf-8"?>
<calcChain xmlns="http://schemas.openxmlformats.org/spreadsheetml/2006/main">
  <c r="K71" i="18" l="1"/>
  <c r="E71" i="18"/>
  <c r="K70" i="18"/>
  <c r="E70" i="18"/>
  <c r="K69" i="18"/>
  <c r="E69" i="18"/>
  <c r="K68" i="18"/>
  <c r="E68" i="18"/>
  <c r="K67" i="18"/>
  <c r="E67" i="18"/>
  <c r="K66" i="18"/>
  <c r="E66" i="18"/>
  <c r="K65" i="18"/>
  <c r="K72" i="18" s="1"/>
  <c r="E65" i="18"/>
  <c r="E72" i="18" s="1"/>
  <c r="K63" i="18"/>
  <c r="E63" i="18"/>
  <c r="K62" i="18"/>
  <c r="E62" i="18"/>
  <c r="K61" i="18"/>
  <c r="E61" i="18"/>
  <c r="K60" i="18"/>
  <c r="E60" i="18"/>
  <c r="K59" i="18"/>
  <c r="E59" i="18"/>
  <c r="K58" i="18"/>
  <c r="E58" i="18"/>
  <c r="K57" i="18"/>
  <c r="E57" i="18"/>
  <c r="K55" i="18"/>
  <c r="E55" i="18"/>
  <c r="K54" i="18"/>
  <c r="E54" i="18"/>
  <c r="K53" i="18"/>
  <c r="E53" i="18"/>
  <c r="K52" i="18"/>
  <c r="E52" i="18"/>
  <c r="K51" i="18"/>
  <c r="E51" i="18"/>
  <c r="K50" i="18"/>
  <c r="E50" i="18"/>
  <c r="K49" i="18"/>
  <c r="E49" i="18"/>
  <c r="E56" i="18" s="1"/>
  <c r="K47" i="18"/>
  <c r="E47" i="18"/>
  <c r="K46" i="18"/>
  <c r="E46" i="18"/>
  <c r="K45" i="18"/>
  <c r="E45" i="18"/>
  <c r="K44" i="18"/>
  <c r="E44" i="18"/>
  <c r="K43" i="18"/>
  <c r="E43" i="18"/>
  <c r="K42" i="18"/>
  <c r="E42" i="18"/>
  <c r="K41" i="18"/>
  <c r="K48" i="18" s="1"/>
  <c r="E41" i="18"/>
  <c r="K39" i="18"/>
  <c r="E39" i="18"/>
  <c r="K38" i="18"/>
  <c r="E38" i="18"/>
  <c r="K37" i="18"/>
  <c r="E37" i="18"/>
  <c r="K36" i="18"/>
  <c r="E36" i="18"/>
  <c r="K35" i="18"/>
  <c r="E35" i="18"/>
  <c r="K34" i="18"/>
  <c r="E34" i="18"/>
  <c r="K33" i="18"/>
  <c r="E33" i="18"/>
  <c r="E40" i="18" s="1"/>
  <c r="K31" i="18"/>
  <c r="E31" i="18"/>
  <c r="K30" i="18"/>
  <c r="E30" i="18"/>
  <c r="K29" i="18"/>
  <c r="E29" i="18"/>
  <c r="K28" i="18"/>
  <c r="E28" i="18"/>
  <c r="K27" i="18"/>
  <c r="E27" i="18"/>
  <c r="K26" i="18"/>
  <c r="E26" i="18"/>
  <c r="K25" i="18"/>
  <c r="K32" i="18" s="1"/>
  <c r="E25" i="18"/>
  <c r="E19" i="18"/>
  <c r="F19" i="18" s="1"/>
  <c r="J19" i="18" s="1"/>
  <c r="E18" i="18"/>
  <c r="F18" i="18" s="1"/>
  <c r="J18" i="18" s="1"/>
  <c r="E17" i="18"/>
  <c r="F17" i="18" s="1"/>
  <c r="J17" i="18" s="1"/>
  <c r="E16" i="18"/>
  <c r="F16" i="18" s="1"/>
  <c r="J16" i="18" s="1"/>
  <c r="E15" i="18"/>
  <c r="F15" i="18" s="1"/>
  <c r="J15" i="18" s="1"/>
  <c r="E14" i="18"/>
  <c r="F14" i="18" s="1"/>
  <c r="J14" i="18" s="1"/>
  <c r="E13" i="18"/>
  <c r="F13" i="18" s="1"/>
  <c r="J13" i="18" s="1"/>
  <c r="F12" i="18"/>
  <c r="J12" i="18" s="1"/>
  <c r="E12" i="18"/>
  <c r="E11" i="18"/>
  <c r="F11" i="18" s="1"/>
  <c r="J11" i="18" s="1"/>
  <c r="F10" i="18"/>
  <c r="J10" i="18" s="1"/>
  <c r="E10" i="18"/>
  <c r="E9" i="18"/>
  <c r="K71" i="17"/>
  <c r="E71" i="17"/>
  <c r="K70" i="17"/>
  <c r="E70" i="17"/>
  <c r="K69" i="17"/>
  <c r="E69" i="17"/>
  <c r="K68" i="17"/>
  <c r="E68" i="17"/>
  <c r="K67" i="17"/>
  <c r="E67" i="17"/>
  <c r="K66" i="17"/>
  <c r="E66" i="17"/>
  <c r="K65" i="17"/>
  <c r="K72" i="17" s="1"/>
  <c r="E65" i="17"/>
  <c r="E72" i="17" s="1"/>
  <c r="K63" i="17"/>
  <c r="E63" i="17"/>
  <c r="K62" i="17"/>
  <c r="E62" i="17"/>
  <c r="K61" i="17"/>
  <c r="E61" i="17"/>
  <c r="K60" i="17"/>
  <c r="E60" i="17"/>
  <c r="K59" i="17"/>
  <c r="E59" i="17"/>
  <c r="K58" i="17"/>
  <c r="E58" i="17"/>
  <c r="K57" i="17"/>
  <c r="K64" i="17" s="1"/>
  <c r="E57" i="17"/>
  <c r="K55" i="17"/>
  <c r="E55" i="17"/>
  <c r="K54" i="17"/>
  <c r="E54" i="17"/>
  <c r="K53" i="17"/>
  <c r="E53" i="17"/>
  <c r="K52" i="17"/>
  <c r="E52" i="17"/>
  <c r="K51" i="17"/>
  <c r="E51" i="17"/>
  <c r="K50" i="17"/>
  <c r="E50" i="17"/>
  <c r="K49" i="17"/>
  <c r="E49" i="17"/>
  <c r="E56" i="17" s="1"/>
  <c r="K47" i="17"/>
  <c r="E47" i="17"/>
  <c r="K46" i="17"/>
  <c r="E46" i="17"/>
  <c r="K45" i="17"/>
  <c r="E45" i="17"/>
  <c r="K44" i="17"/>
  <c r="E44" i="17"/>
  <c r="K43" i="17"/>
  <c r="E43" i="17"/>
  <c r="K42" i="17"/>
  <c r="E42" i="17"/>
  <c r="K41" i="17"/>
  <c r="K48" i="17" s="1"/>
  <c r="E41" i="17"/>
  <c r="K39" i="17"/>
  <c r="E39" i="17"/>
  <c r="K38" i="17"/>
  <c r="E38" i="17"/>
  <c r="K37" i="17"/>
  <c r="E37" i="17"/>
  <c r="K36" i="17"/>
  <c r="E36" i="17"/>
  <c r="K35" i="17"/>
  <c r="E35" i="17"/>
  <c r="K34" i="17"/>
  <c r="E34" i="17"/>
  <c r="K33" i="17"/>
  <c r="E33" i="17"/>
  <c r="E40" i="17" s="1"/>
  <c r="K31" i="17"/>
  <c r="E31" i="17"/>
  <c r="K30" i="17"/>
  <c r="E30" i="17"/>
  <c r="K29" i="17"/>
  <c r="E29" i="17"/>
  <c r="K28" i="17"/>
  <c r="E28" i="17"/>
  <c r="K27" i="17"/>
  <c r="E27" i="17"/>
  <c r="K26" i="17"/>
  <c r="E26" i="17"/>
  <c r="K25" i="17"/>
  <c r="K32" i="17" s="1"/>
  <c r="E25" i="17"/>
  <c r="E19" i="17"/>
  <c r="F19" i="17" s="1"/>
  <c r="J19" i="17" s="1"/>
  <c r="E18" i="17"/>
  <c r="F18" i="17" s="1"/>
  <c r="J18" i="17" s="1"/>
  <c r="E17" i="17"/>
  <c r="F17" i="17" s="1"/>
  <c r="J17" i="17" s="1"/>
  <c r="E16" i="17"/>
  <c r="F16" i="17" s="1"/>
  <c r="J16" i="17" s="1"/>
  <c r="F15" i="17"/>
  <c r="J15" i="17" s="1"/>
  <c r="E15" i="17"/>
  <c r="E14" i="17"/>
  <c r="F14" i="17" s="1"/>
  <c r="J14" i="17" s="1"/>
  <c r="F13" i="17"/>
  <c r="J13" i="17" s="1"/>
  <c r="E13" i="17"/>
  <c r="E12" i="17"/>
  <c r="F12" i="17" s="1"/>
  <c r="J12" i="17" s="1"/>
  <c r="E11" i="17"/>
  <c r="F11" i="17" s="1"/>
  <c r="J11" i="17" s="1"/>
  <c r="E10" i="17"/>
  <c r="F10" i="17" s="1"/>
  <c r="J10" i="17" s="1"/>
  <c r="E9" i="17"/>
  <c r="F9" i="17" s="1"/>
  <c r="K71" i="16"/>
  <c r="E71" i="16"/>
  <c r="K70" i="16"/>
  <c r="E70" i="16"/>
  <c r="K69" i="16"/>
  <c r="E69" i="16"/>
  <c r="K68" i="16"/>
  <c r="E68" i="16"/>
  <c r="K67" i="16"/>
  <c r="E67" i="16"/>
  <c r="K66" i="16"/>
  <c r="E66" i="16"/>
  <c r="K65" i="16"/>
  <c r="K72" i="16" s="1"/>
  <c r="E65" i="16"/>
  <c r="E72" i="16" s="1"/>
  <c r="K63" i="16"/>
  <c r="E63" i="16"/>
  <c r="K62" i="16"/>
  <c r="E62" i="16"/>
  <c r="K61" i="16"/>
  <c r="E61" i="16"/>
  <c r="K60" i="16"/>
  <c r="E60" i="16"/>
  <c r="K59" i="16"/>
  <c r="E59" i="16"/>
  <c r="K58" i="16"/>
  <c r="E58" i="16"/>
  <c r="K57" i="16"/>
  <c r="E57" i="16"/>
  <c r="K55" i="16"/>
  <c r="E55" i="16"/>
  <c r="K54" i="16"/>
  <c r="E54" i="16"/>
  <c r="K53" i="16"/>
  <c r="E53" i="16"/>
  <c r="K52" i="16"/>
  <c r="E52" i="16"/>
  <c r="K51" i="16"/>
  <c r="E51" i="16"/>
  <c r="K50" i="16"/>
  <c r="E50" i="16"/>
  <c r="K49" i="16"/>
  <c r="K56" i="16" s="1"/>
  <c r="E49" i="16"/>
  <c r="E56" i="16" s="1"/>
  <c r="K47" i="16"/>
  <c r="E47" i="16"/>
  <c r="K46" i="16"/>
  <c r="E46" i="16"/>
  <c r="K45" i="16"/>
  <c r="E45" i="16"/>
  <c r="K44" i="16"/>
  <c r="E44" i="16"/>
  <c r="K43" i="16"/>
  <c r="E43" i="16"/>
  <c r="K42" i="16"/>
  <c r="E42" i="16"/>
  <c r="K41" i="16"/>
  <c r="E41" i="16"/>
  <c r="K39" i="16"/>
  <c r="E39" i="16"/>
  <c r="K38" i="16"/>
  <c r="E38" i="16"/>
  <c r="K37" i="16"/>
  <c r="E37" i="16"/>
  <c r="K36" i="16"/>
  <c r="E36" i="16"/>
  <c r="K35" i="16"/>
  <c r="E35" i="16"/>
  <c r="K34" i="16"/>
  <c r="E34" i="16"/>
  <c r="K33" i="16"/>
  <c r="K40" i="16" s="1"/>
  <c r="E33" i="16"/>
  <c r="E40" i="16" s="1"/>
  <c r="K31" i="16"/>
  <c r="E31" i="16"/>
  <c r="K30" i="16"/>
  <c r="E30" i="16"/>
  <c r="K29" i="16"/>
  <c r="E29" i="16"/>
  <c r="K28" i="16"/>
  <c r="E28" i="16"/>
  <c r="K27" i="16"/>
  <c r="E27" i="16"/>
  <c r="K26" i="16"/>
  <c r="E26" i="16"/>
  <c r="K25" i="16"/>
  <c r="E25" i="16"/>
  <c r="E19" i="16"/>
  <c r="F19" i="16" s="1"/>
  <c r="J19" i="16" s="1"/>
  <c r="F18" i="16"/>
  <c r="J18" i="16" s="1"/>
  <c r="E18" i="16"/>
  <c r="E17" i="16"/>
  <c r="F17" i="16" s="1"/>
  <c r="J17" i="16" s="1"/>
  <c r="F16" i="16"/>
  <c r="J16" i="16" s="1"/>
  <c r="E16" i="16"/>
  <c r="E15" i="16"/>
  <c r="F15" i="16" s="1"/>
  <c r="J15" i="16" s="1"/>
  <c r="E14" i="16"/>
  <c r="F14" i="16" s="1"/>
  <c r="J14" i="16" s="1"/>
  <c r="E13" i="16"/>
  <c r="F13" i="16" s="1"/>
  <c r="J13" i="16" s="1"/>
  <c r="F12" i="16"/>
  <c r="J12" i="16" s="1"/>
  <c r="E12" i="16"/>
  <c r="E11" i="16"/>
  <c r="F11" i="16" s="1"/>
  <c r="J11" i="16" s="1"/>
  <c r="F10" i="16"/>
  <c r="J10" i="16" s="1"/>
  <c r="E10" i="16"/>
  <c r="E9" i="16"/>
  <c r="K71" i="15"/>
  <c r="E71" i="15"/>
  <c r="K70" i="15"/>
  <c r="E70" i="15"/>
  <c r="K69" i="15"/>
  <c r="E69" i="15"/>
  <c r="K68" i="15"/>
  <c r="E68" i="15"/>
  <c r="K67" i="15"/>
  <c r="E67" i="15"/>
  <c r="K66" i="15"/>
  <c r="E66" i="15"/>
  <c r="K65" i="15"/>
  <c r="K72" i="15" s="1"/>
  <c r="E65" i="15"/>
  <c r="E72" i="15" s="1"/>
  <c r="K63" i="15"/>
  <c r="E63" i="15"/>
  <c r="K62" i="15"/>
  <c r="E62" i="15"/>
  <c r="K61" i="15"/>
  <c r="E61" i="15"/>
  <c r="K60" i="15"/>
  <c r="E60" i="15"/>
  <c r="K59" i="15"/>
  <c r="E59" i="15"/>
  <c r="K58" i="15"/>
  <c r="E58" i="15"/>
  <c r="K57" i="15"/>
  <c r="E57" i="15"/>
  <c r="K55" i="15"/>
  <c r="E55" i="15"/>
  <c r="K54" i="15"/>
  <c r="E54" i="15"/>
  <c r="K53" i="15"/>
  <c r="E53" i="15"/>
  <c r="K52" i="15"/>
  <c r="E52" i="15"/>
  <c r="K51" i="15"/>
  <c r="E51" i="15"/>
  <c r="K50" i="15"/>
  <c r="E50" i="15"/>
  <c r="K49" i="15"/>
  <c r="K56" i="15" s="1"/>
  <c r="E49" i="15"/>
  <c r="E56" i="15" s="1"/>
  <c r="K47" i="15"/>
  <c r="E47" i="15"/>
  <c r="K46" i="15"/>
  <c r="E46" i="15"/>
  <c r="K45" i="15"/>
  <c r="E45" i="15"/>
  <c r="K44" i="15"/>
  <c r="E44" i="15"/>
  <c r="K43" i="15"/>
  <c r="E43" i="15"/>
  <c r="K42" i="15"/>
  <c r="E42" i="15"/>
  <c r="K41" i="15"/>
  <c r="E41" i="15"/>
  <c r="K39" i="15"/>
  <c r="E39" i="15"/>
  <c r="K38" i="15"/>
  <c r="E38" i="15"/>
  <c r="K37" i="15"/>
  <c r="E37" i="15"/>
  <c r="K36" i="15"/>
  <c r="E36" i="15"/>
  <c r="K35" i="15"/>
  <c r="E35" i="15"/>
  <c r="K34" i="15"/>
  <c r="E34" i="15"/>
  <c r="K33" i="15"/>
  <c r="K40" i="15" s="1"/>
  <c r="E33" i="15"/>
  <c r="E40" i="15" s="1"/>
  <c r="K31" i="15"/>
  <c r="E31" i="15"/>
  <c r="K30" i="15"/>
  <c r="E30" i="15"/>
  <c r="K29" i="15"/>
  <c r="E29" i="15"/>
  <c r="K28" i="15"/>
  <c r="E28" i="15"/>
  <c r="K27" i="15"/>
  <c r="E27" i="15"/>
  <c r="K26" i="15"/>
  <c r="E26" i="15"/>
  <c r="K25" i="15"/>
  <c r="E25" i="15"/>
  <c r="F19" i="15"/>
  <c r="J19" i="15" s="1"/>
  <c r="E19" i="15"/>
  <c r="E18" i="15"/>
  <c r="F18" i="15" s="1"/>
  <c r="J18" i="15" s="1"/>
  <c r="E17" i="15"/>
  <c r="F17" i="15" s="1"/>
  <c r="J17" i="15" s="1"/>
  <c r="E16" i="15"/>
  <c r="F16" i="15" s="1"/>
  <c r="J16" i="15" s="1"/>
  <c r="E15" i="15"/>
  <c r="F15" i="15" s="1"/>
  <c r="J15" i="15" s="1"/>
  <c r="E14" i="15"/>
  <c r="F14" i="15" s="1"/>
  <c r="J14" i="15" s="1"/>
  <c r="F13" i="15"/>
  <c r="J13" i="15" s="1"/>
  <c r="E13" i="15"/>
  <c r="E12" i="15"/>
  <c r="F12" i="15" s="1"/>
  <c r="J12" i="15" s="1"/>
  <c r="E11" i="15"/>
  <c r="F11" i="15" s="1"/>
  <c r="J11" i="15" s="1"/>
  <c r="E10" i="15"/>
  <c r="F10" i="15" s="1"/>
  <c r="J10" i="15" s="1"/>
  <c r="E9" i="15"/>
  <c r="K71" i="14"/>
  <c r="E71" i="14"/>
  <c r="K70" i="14"/>
  <c r="E70" i="14"/>
  <c r="K69" i="14"/>
  <c r="E69" i="14"/>
  <c r="K68" i="14"/>
  <c r="E68" i="14"/>
  <c r="K67" i="14"/>
  <c r="E67" i="14"/>
  <c r="K66" i="14"/>
  <c r="E66" i="14"/>
  <c r="K65" i="14"/>
  <c r="E65" i="14"/>
  <c r="E72" i="14" s="1"/>
  <c r="K63" i="14"/>
  <c r="E63" i="14"/>
  <c r="K62" i="14"/>
  <c r="E62" i="14"/>
  <c r="K61" i="14"/>
  <c r="E61" i="14"/>
  <c r="K60" i="14"/>
  <c r="E60" i="14"/>
  <c r="K59" i="14"/>
  <c r="E59" i="14"/>
  <c r="K58" i="14"/>
  <c r="E58" i="14"/>
  <c r="K57" i="14"/>
  <c r="K64" i="14" s="1"/>
  <c r="E57" i="14"/>
  <c r="K55" i="14"/>
  <c r="E55" i="14"/>
  <c r="K54" i="14"/>
  <c r="E54" i="14"/>
  <c r="K53" i="14"/>
  <c r="E53" i="14"/>
  <c r="K52" i="14"/>
  <c r="E52" i="14"/>
  <c r="K51" i="14"/>
  <c r="E51" i="14"/>
  <c r="K50" i="14"/>
  <c r="E50" i="14"/>
  <c r="K49" i="14"/>
  <c r="E49" i="14"/>
  <c r="E56" i="14" s="1"/>
  <c r="K47" i="14"/>
  <c r="E47" i="14"/>
  <c r="K46" i="14"/>
  <c r="E46" i="14"/>
  <c r="K45" i="14"/>
  <c r="E45" i="14"/>
  <c r="K44" i="14"/>
  <c r="E44" i="14"/>
  <c r="K43" i="14"/>
  <c r="E43" i="14"/>
  <c r="K42" i="14"/>
  <c r="E42" i="14"/>
  <c r="K41" i="14"/>
  <c r="K48" i="14" s="1"/>
  <c r="E41" i="14"/>
  <c r="K39" i="14"/>
  <c r="E39" i="14"/>
  <c r="K38" i="14"/>
  <c r="E38" i="14"/>
  <c r="K37" i="14"/>
  <c r="E37" i="14"/>
  <c r="K36" i="14"/>
  <c r="E36" i="14"/>
  <c r="K35" i="14"/>
  <c r="E35" i="14"/>
  <c r="K34" i="14"/>
  <c r="E34" i="14"/>
  <c r="K33" i="14"/>
  <c r="E33" i="14"/>
  <c r="E40" i="14" s="1"/>
  <c r="K31" i="14"/>
  <c r="E31" i="14"/>
  <c r="K30" i="14"/>
  <c r="E30" i="14"/>
  <c r="K29" i="14"/>
  <c r="E29" i="14"/>
  <c r="K28" i="14"/>
  <c r="E28" i="14"/>
  <c r="K27" i="14"/>
  <c r="E27" i="14"/>
  <c r="K26" i="14"/>
  <c r="E26" i="14"/>
  <c r="K25" i="14"/>
  <c r="K32" i="14" s="1"/>
  <c r="E25" i="14"/>
  <c r="E19" i="14"/>
  <c r="F19" i="14" s="1"/>
  <c r="J19" i="14" s="1"/>
  <c r="E18" i="14"/>
  <c r="F18" i="14" s="1"/>
  <c r="J18" i="14" s="1"/>
  <c r="F17" i="14"/>
  <c r="J17" i="14" s="1"/>
  <c r="E17" i="14"/>
  <c r="E16" i="14"/>
  <c r="F16" i="14" s="1"/>
  <c r="J16" i="14" s="1"/>
  <c r="F15" i="14"/>
  <c r="J15" i="14" s="1"/>
  <c r="E15" i="14"/>
  <c r="E14" i="14"/>
  <c r="F14" i="14" s="1"/>
  <c r="J14" i="14" s="1"/>
  <c r="E13" i="14"/>
  <c r="F13" i="14" s="1"/>
  <c r="J13" i="14" s="1"/>
  <c r="E12" i="14"/>
  <c r="F12" i="14" s="1"/>
  <c r="J12" i="14" s="1"/>
  <c r="E11" i="14"/>
  <c r="F11" i="14" s="1"/>
  <c r="J11" i="14" s="1"/>
  <c r="E10" i="14"/>
  <c r="F10" i="14" s="1"/>
  <c r="J10" i="14" s="1"/>
  <c r="F9" i="14"/>
  <c r="E9" i="14"/>
  <c r="K71" i="13"/>
  <c r="E71" i="13"/>
  <c r="K70" i="13"/>
  <c r="E70" i="13"/>
  <c r="K69" i="13"/>
  <c r="E69" i="13"/>
  <c r="K68" i="13"/>
  <c r="E68" i="13"/>
  <c r="K67" i="13"/>
  <c r="E67" i="13"/>
  <c r="K66" i="13"/>
  <c r="E66" i="13"/>
  <c r="K65" i="13"/>
  <c r="K72" i="13" s="1"/>
  <c r="E65" i="13"/>
  <c r="E72" i="13" s="1"/>
  <c r="K63" i="13"/>
  <c r="E63" i="13"/>
  <c r="K62" i="13"/>
  <c r="E62" i="13"/>
  <c r="K61" i="13"/>
  <c r="E61" i="13"/>
  <c r="K60" i="13"/>
  <c r="E60" i="13"/>
  <c r="K59" i="13"/>
  <c r="E59" i="13"/>
  <c r="K58" i="13"/>
  <c r="E58" i="13"/>
  <c r="K57" i="13"/>
  <c r="K64" i="13" s="1"/>
  <c r="E57" i="13"/>
  <c r="K55" i="13"/>
  <c r="E55" i="13"/>
  <c r="K54" i="13"/>
  <c r="E54" i="13"/>
  <c r="K53" i="13"/>
  <c r="E53" i="13"/>
  <c r="K52" i="13"/>
  <c r="E52" i="13"/>
  <c r="K51" i="13"/>
  <c r="E51" i="13"/>
  <c r="K50" i="13"/>
  <c r="E50" i="13"/>
  <c r="K49" i="13"/>
  <c r="K56" i="13" s="1"/>
  <c r="E49" i="13"/>
  <c r="E56" i="13" s="1"/>
  <c r="K47" i="13"/>
  <c r="E47" i="13"/>
  <c r="K46" i="13"/>
  <c r="E46" i="13"/>
  <c r="K45" i="13"/>
  <c r="E45" i="13"/>
  <c r="K44" i="13"/>
  <c r="E44" i="13"/>
  <c r="K43" i="13"/>
  <c r="E43" i="13"/>
  <c r="K42" i="13"/>
  <c r="E42" i="13"/>
  <c r="K41" i="13"/>
  <c r="E41" i="13"/>
  <c r="K39" i="13"/>
  <c r="E39" i="13"/>
  <c r="K38" i="13"/>
  <c r="E38" i="13"/>
  <c r="K37" i="13"/>
  <c r="E37" i="13"/>
  <c r="K36" i="13"/>
  <c r="E36" i="13"/>
  <c r="K35" i="13"/>
  <c r="E35" i="13"/>
  <c r="K34" i="13"/>
  <c r="E34" i="13"/>
  <c r="K33" i="13"/>
  <c r="K40" i="13" s="1"/>
  <c r="E33" i="13"/>
  <c r="E40" i="13" s="1"/>
  <c r="K31" i="13"/>
  <c r="E31" i="13"/>
  <c r="K30" i="13"/>
  <c r="E30" i="13"/>
  <c r="K29" i="13"/>
  <c r="E29" i="13"/>
  <c r="K28" i="13"/>
  <c r="E28" i="13"/>
  <c r="K27" i="13"/>
  <c r="E27" i="13"/>
  <c r="K26" i="13"/>
  <c r="E26" i="13"/>
  <c r="K25" i="13"/>
  <c r="E25" i="13"/>
  <c r="E19" i="13"/>
  <c r="F19" i="13" s="1"/>
  <c r="J19" i="13" s="1"/>
  <c r="F18" i="13"/>
  <c r="J18" i="13" s="1"/>
  <c r="E18" i="13"/>
  <c r="E17" i="13"/>
  <c r="F17" i="13" s="1"/>
  <c r="J17" i="13" s="1"/>
  <c r="E16" i="13"/>
  <c r="F16" i="13" s="1"/>
  <c r="J16" i="13" s="1"/>
  <c r="E15" i="13"/>
  <c r="F15" i="13" s="1"/>
  <c r="J15" i="13" s="1"/>
  <c r="E14" i="13"/>
  <c r="F14" i="13" s="1"/>
  <c r="J14" i="13" s="1"/>
  <c r="E13" i="13"/>
  <c r="F13" i="13" s="1"/>
  <c r="J13" i="13" s="1"/>
  <c r="F12" i="13"/>
  <c r="J12" i="13" s="1"/>
  <c r="E12" i="13"/>
  <c r="E11" i="13"/>
  <c r="F11" i="13" s="1"/>
  <c r="J11" i="13" s="1"/>
  <c r="F10" i="13"/>
  <c r="J10" i="13" s="1"/>
  <c r="E10" i="13"/>
  <c r="E9" i="13"/>
  <c r="K71" i="12"/>
  <c r="E71" i="12"/>
  <c r="K70" i="12"/>
  <c r="E70" i="12"/>
  <c r="K69" i="12"/>
  <c r="E69" i="12"/>
  <c r="K68" i="12"/>
  <c r="E68" i="12"/>
  <c r="K67" i="12"/>
  <c r="E67" i="12"/>
  <c r="K66" i="12"/>
  <c r="E66" i="12"/>
  <c r="K65" i="12"/>
  <c r="K72" i="12" s="1"/>
  <c r="E65" i="12"/>
  <c r="E72" i="12" s="1"/>
  <c r="K63" i="12"/>
  <c r="E63" i="12"/>
  <c r="K62" i="12"/>
  <c r="E62" i="12"/>
  <c r="K61" i="12"/>
  <c r="E61" i="12"/>
  <c r="K60" i="12"/>
  <c r="E60" i="12"/>
  <c r="K59" i="12"/>
  <c r="E59" i="12"/>
  <c r="K58" i="12"/>
  <c r="E58" i="12"/>
  <c r="K57" i="12"/>
  <c r="E57" i="12"/>
  <c r="K55" i="12"/>
  <c r="E55" i="12"/>
  <c r="K54" i="12"/>
  <c r="E54" i="12"/>
  <c r="K53" i="12"/>
  <c r="E53" i="12"/>
  <c r="K52" i="12"/>
  <c r="E52" i="12"/>
  <c r="K51" i="12"/>
  <c r="E51" i="12"/>
  <c r="K50" i="12"/>
  <c r="E50" i="12"/>
  <c r="K49" i="12"/>
  <c r="K56" i="12" s="1"/>
  <c r="E49" i="12"/>
  <c r="E56" i="12" s="1"/>
  <c r="K47" i="12"/>
  <c r="E47" i="12"/>
  <c r="K46" i="12"/>
  <c r="E46" i="12"/>
  <c r="K45" i="12"/>
  <c r="E45" i="12"/>
  <c r="K44" i="12"/>
  <c r="E44" i="12"/>
  <c r="K43" i="12"/>
  <c r="E43" i="12"/>
  <c r="K42" i="12"/>
  <c r="E42" i="12"/>
  <c r="K41" i="12"/>
  <c r="E41" i="12"/>
  <c r="K39" i="12"/>
  <c r="E39" i="12"/>
  <c r="K38" i="12"/>
  <c r="E38" i="12"/>
  <c r="K37" i="12"/>
  <c r="E37" i="12"/>
  <c r="K36" i="12"/>
  <c r="E36" i="12"/>
  <c r="K35" i="12"/>
  <c r="E35" i="12"/>
  <c r="K34" i="12"/>
  <c r="E34" i="12"/>
  <c r="K33" i="12"/>
  <c r="K40" i="12" s="1"/>
  <c r="E33" i="12"/>
  <c r="E40" i="12" s="1"/>
  <c r="K31" i="12"/>
  <c r="E31" i="12"/>
  <c r="K30" i="12"/>
  <c r="E30" i="12"/>
  <c r="K29" i="12"/>
  <c r="E29" i="12"/>
  <c r="K28" i="12"/>
  <c r="E28" i="12"/>
  <c r="K27" i="12"/>
  <c r="E27" i="12"/>
  <c r="K26" i="12"/>
  <c r="E26" i="12"/>
  <c r="K25" i="12"/>
  <c r="E25" i="12"/>
  <c r="E19" i="12"/>
  <c r="F19" i="12" s="1"/>
  <c r="J19" i="12" s="1"/>
  <c r="E18" i="12"/>
  <c r="F18" i="12" s="1"/>
  <c r="J18" i="12" s="1"/>
  <c r="E17" i="12"/>
  <c r="F17" i="12" s="1"/>
  <c r="J17" i="12" s="1"/>
  <c r="E16" i="12"/>
  <c r="F16" i="12" s="1"/>
  <c r="J16" i="12" s="1"/>
  <c r="F15" i="12"/>
  <c r="J15" i="12" s="1"/>
  <c r="E15" i="12"/>
  <c r="E14" i="12"/>
  <c r="F14" i="12" s="1"/>
  <c r="J14" i="12" s="1"/>
  <c r="F13" i="12"/>
  <c r="J13" i="12" s="1"/>
  <c r="E13" i="12"/>
  <c r="E12" i="12"/>
  <c r="F12" i="12" s="1"/>
  <c r="J12" i="12" s="1"/>
  <c r="E11" i="12"/>
  <c r="F11" i="12" s="1"/>
  <c r="J11" i="12" s="1"/>
  <c r="E10" i="12"/>
  <c r="F10" i="12" s="1"/>
  <c r="J10" i="12" s="1"/>
  <c r="E9" i="12"/>
  <c r="F9" i="12" s="1"/>
  <c r="K71" i="11"/>
  <c r="E71" i="11"/>
  <c r="K70" i="11"/>
  <c r="E70" i="11"/>
  <c r="K69" i="11"/>
  <c r="E69" i="11"/>
  <c r="K68" i="11"/>
  <c r="E68" i="11"/>
  <c r="K67" i="11"/>
  <c r="E67" i="11"/>
  <c r="K66" i="11"/>
  <c r="E66" i="11"/>
  <c r="K65" i="11"/>
  <c r="K72" i="11" s="1"/>
  <c r="E65" i="11"/>
  <c r="K63" i="11"/>
  <c r="E63" i="11"/>
  <c r="K62" i="11"/>
  <c r="E62" i="11"/>
  <c r="K61" i="11"/>
  <c r="E61" i="11"/>
  <c r="K60" i="11"/>
  <c r="E60" i="11"/>
  <c r="K59" i="11"/>
  <c r="E59" i="11"/>
  <c r="K58" i="11"/>
  <c r="E58" i="11"/>
  <c r="K57" i="11"/>
  <c r="E57" i="11"/>
  <c r="E64" i="11" s="1"/>
  <c r="K55" i="11"/>
  <c r="E55" i="11"/>
  <c r="K54" i="11"/>
  <c r="E54" i="11"/>
  <c r="K53" i="11"/>
  <c r="E53" i="11"/>
  <c r="K52" i="11"/>
  <c r="E52" i="11"/>
  <c r="K51" i="11"/>
  <c r="E51" i="11"/>
  <c r="K50" i="11"/>
  <c r="E50" i="11"/>
  <c r="K49" i="11"/>
  <c r="K56" i="11" s="1"/>
  <c r="E49" i="11"/>
  <c r="K47" i="11"/>
  <c r="E47" i="11"/>
  <c r="K46" i="11"/>
  <c r="E46" i="11"/>
  <c r="K45" i="11"/>
  <c r="E45" i="11"/>
  <c r="K44" i="11"/>
  <c r="E44" i="11"/>
  <c r="K43" i="11"/>
  <c r="E43" i="11"/>
  <c r="K42" i="11"/>
  <c r="E42" i="11"/>
  <c r="K41" i="11"/>
  <c r="E41" i="11"/>
  <c r="E48" i="11" s="1"/>
  <c r="K39" i="11"/>
  <c r="E39" i="11"/>
  <c r="K38" i="11"/>
  <c r="E38" i="11"/>
  <c r="K37" i="11"/>
  <c r="E37" i="11"/>
  <c r="K36" i="11"/>
  <c r="E36" i="11"/>
  <c r="K35" i="11"/>
  <c r="E35" i="11"/>
  <c r="K34" i="11"/>
  <c r="E34" i="11"/>
  <c r="K33" i="11"/>
  <c r="K40" i="11" s="1"/>
  <c r="E33" i="11"/>
  <c r="K31" i="11"/>
  <c r="E31" i="11"/>
  <c r="K30" i="11"/>
  <c r="E30" i="11"/>
  <c r="K29" i="11"/>
  <c r="E29" i="11"/>
  <c r="K28" i="11"/>
  <c r="E28" i="11"/>
  <c r="K27" i="11"/>
  <c r="E27" i="11"/>
  <c r="K26" i="11"/>
  <c r="E26" i="11"/>
  <c r="K25" i="11"/>
  <c r="E25" i="11"/>
  <c r="E32" i="11" s="1"/>
  <c r="E19" i="11"/>
  <c r="F19" i="11" s="1"/>
  <c r="J19" i="11" s="1"/>
  <c r="E18" i="11"/>
  <c r="F18" i="11" s="1"/>
  <c r="J18" i="11" s="1"/>
  <c r="E17" i="11"/>
  <c r="F17" i="11" s="1"/>
  <c r="J17" i="11" s="1"/>
  <c r="F16" i="11"/>
  <c r="J16" i="11" s="1"/>
  <c r="E16" i="11"/>
  <c r="E15" i="11"/>
  <c r="F15" i="11" s="1"/>
  <c r="J15" i="11" s="1"/>
  <c r="E14" i="11"/>
  <c r="F14" i="11" s="1"/>
  <c r="J14" i="11" s="1"/>
  <c r="E13" i="11"/>
  <c r="F13" i="11" s="1"/>
  <c r="J13" i="11" s="1"/>
  <c r="E12" i="11"/>
  <c r="F12" i="11" s="1"/>
  <c r="J12" i="11" s="1"/>
  <c r="E11" i="11"/>
  <c r="F11" i="11" s="1"/>
  <c r="J11" i="11" s="1"/>
  <c r="E10" i="11"/>
  <c r="F10" i="11" s="1"/>
  <c r="J10" i="11" s="1"/>
  <c r="E9" i="11"/>
  <c r="E18" i="5"/>
  <c r="F18" i="5" s="1"/>
  <c r="J18" i="5" s="1"/>
  <c r="E19" i="6"/>
  <c r="F19" i="6" s="1"/>
  <c r="J19" i="6" s="1"/>
  <c r="E18" i="6"/>
  <c r="F18" i="6" s="1"/>
  <c r="J18" i="6" s="1"/>
  <c r="E17" i="6"/>
  <c r="F17" i="6" s="1"/>
  <c r="J17" i="6" s="1"/>
  <c r="F16" i="6"/>
  <c r="J16" i="6" s="1"/>
  <c r="E16" i="6"/>
  <c r="E15" i="6"/>
  <c r="F15" i="6" s="1"/>
  <c r="J15" i="6" s="1"/>
  <c r="F14" i="6"/>
  <c r="J14" i="6" s="1"/>
  <c r="E14" i="6"/>
  <c r="E13" i="6"/>
  <c r="F13" i="6" s="1"/>
  <c r="J13" i="6" s="1"/>
  <c r="E12" i="6"/>
  <c r="F12" i="6" s="1"/>
  <c r="J12" i="6" s="1"/>
  <c r="E11" i="6"/>
  <c r="F11" i="6" s="1"/>
  <c r="J11" i="6" s="1"/>
  <c r="E10" i="6"/>
  <c r="F10" i="6" s="1"/>
  <c r="J10" i="6" s="1"/>
  <c r="E9" i="6"/>
  <c r="F9" i="6" s="1"/>
  <c r="J9" i="6" s="1"/>
  <c r="E19" i="5"/>
  <c r="F19" i="5" s="1"/>
  <c r="J19" i="5" s="1"/>
  <c r="E17" i="5"/>
  <c r="F17" i="5" s="1"/>
  <c r="J17" i="5" s="1"/>
  <c r="E16" i="5"/>
  <c r="F16" i="5" s="1"/>
  <c r="J16" i="5" s="1"/>
  <c r="E15" i="5"/>
  <c r="F15" i="5" s="1"/>
  <c r="J15" i="5" s="1"/>
  <c r="E14" i="5"/>
  <c r="F14" i="5" s="1"/>
  <c r="J14" i="5" s="1"/>
  <c r="E13" i="5"/>
  <c r="F13" i="5" s="1"/>
  <c r="J13" i="5" s="1"/>
  <c r="E12" i="5"/>
  <c r="F12" i="5" s="1"/>
  <c r="J12" i="5" s="1"/>
  <c r="E11" i="5"/>
  <c r="F11" i="5" s="1"/>
  <c r="J11" i="5" s="1"/>
  <c r="E10" i="5"/>
  <c r="F10" i="5" s="1"/>
  <c r="J10" i="5" s="1"/>
  <c r="E9" i="5"/>
  <c r="F9" i="5" s="1"/>
  <c r="J9" i="5" s="1"/>
  <c r="E49" i="6"/>
  <c r="E56" i="6" s="1"/>
  <c r="K71" i="6"/>
  <c r="E71" i="6"/>
  <c r="K70" i="6"/>
  <c r="E70" i="6"/>
  <c r="K69" i="6"/>
  <c r="E69" i="6"/>
  <c r="K68" i="6"/>
  <c r="E68" i="6"/>
  <c r="K67" i="6"/>
  <c r="E67" i="6"/>
  <c r="K66" i="6"/>
  <c r="E66" i="6"/>
  <c r="K65" i="6"/>
  <c r="E65" i="6"/>
  <c r="K63" i="6"/>
  <c r="E63" i="6"/>
  <c r="K62" i="6"/>
  <c r="E62" i="6"/>
  <c r="K61" i="6"/>
  <c r="E61" i="6"/>
  <c r="K60" i="6"/>
  <c r="E60" i="6"/>
  <c r="K59" i="6"/>
  <c r="E59" i="6"/>
  <c r="K58" i="6"/>
  <c r="E58" i="6"/>
  <c r="K57" i="6"/>
  <c r="K64" i="6" s="1"/>
  <c r="E57" i="6"/>
  <c r="E64" i="6" s="1"/>
  <c r="K55" i="6"/>
  <c r="E55" i="6"/>
  <c r="K54" i="6"/>
  <c r="E54" i="6"/>
  <c r="K53" i="6"/>
  <c r="E53" i="6"/>
  <c r="K52" i="6"/>
  <c r="E52" i="6"/>
  <c r="K51" i="6"/>
  <c r="E51" i="6"/>
  <c r="K50" i="6"/>
  <c r="E50" i="6"/>
  <c r="K49" i="6"/>
  <c r="K47" i="6"/>
  <c r="E47" i="6"/>
  <c r="K46" i="6"/>
  <c r="E46" i="6"/>
  <c r="K45" i="6"/>
  <c r="E45" i="6"/>
  <c r="K44" i="6"/>
  <c r="E44" i="6"/>
  <c r="K43" i="6"/>
  <c r="E43" i="6"/>
  <c r="K42" i="6"/>
  <c r="E42" i="6"/>
  <c r="K41" i="6"/>
  <c r="K48" i="6" s="1"/>
  <c r="E41" i="6"/>
  <c r="E48" i="6" s="1"/>
  <c r="K39" i="6"/>
  <c r="E39" i="6"/>
  <c r="K38" i="6"/>
  <c r="E38" i="6"/>
  <c r="K37" i="6"/>
  <c r="E37" i="6"/>
  <c r="K36" i="6"/>
  <c r="E36" i="6"/>
  <c r="K35" i="6"/>
  <c r="E35" i="6"/>
  <c r="K34" i="6"/>
  <c r="E34" i="6"/>
  <c r="K33" i="6"/>
  <c r="E33" i="6"/>
  <c r="K31" i="6"/>
  <c r="E31" i="6"/>
  <c r="K30" i="6"/>
  <c r="E30" i="6"/>
  <c r="K29" i="6"/>
  <c r="E29" i="6"/>
  <c r="K28" i="6"/>
  <c r="E28" i="6"/>
  <c r="K27" i="6"/>
  <c r="E27" i="6"/>
  <c r="K26" i="6"/>
  <c r="E26" i="6"/>
  <c r="K25" i="6"/>
  <c r="K32" i="6" s="1"/>
  <c r="E25" i="6"/>
  <c r="K71" i="5"/>
  <c r="E71" i="5"/>
  <c r="K70" i="5"/>
  <c r="E70" i="5"/>
  <c r="K69" i="5"/>
  <c r="E69" i="5"/>
  <c r="K68" i="5"/>
  <c r="E68" i="5"/>
  <c r="K67" i="5"/>
  <c r="E67" i="5"/>
  <c r="K66" i="5"/>
  <c r="E66" i="5"/>
  <c r="K65" i="5"/>
  <c r="E65" i="5"/>
  <c r="K63" i="5"/>
  <c r="E63" i="5"/>
  <c r="K62" i="5"/>
  <c r="E62" i="5"/>
  <c r="K61" i="5"/>
  <c r="E61" i="5"/>
  <c r="K60" i="5"/>
  <c r="E60" i="5"/>
  <c r="K59" i="5"/>
  <c r="E59" i="5"/>
  <c r="K58" i="5"/>
  <c r="E58" i="5"/>
  <c r="K57" i="5"/>
  <c r="K64" i="5" s="1"/>
  <c r="E57" i="5"/>
  <c r="K55" i="5"/>
  <c r="E55" i="5"/>
  <c r="K54" i="5"/>
  <c r="E54" i="5"/>
  <c r="K53" i="5"/>
  <c r="E53" i="5"/>
  <c r="K52" i="5"/>
  <c r="E52" i="5"/>
  <c r="K51" i="5"/>
  <c r="E51" i="5"/>
  <c r="K50" i="5"/>
  <c r="E50" i="5"/>
  <c r="K49" i="5"/>
  <c r="E49" i="5"/>
  <c r="K47" i="5"/>
  <c r="E47" i="5"/>
  <c r="K46" i="5"/>
  <c r="E46" i="5"/>
  <c r="K45" i="5"/>
  <c r="E45" i="5"/>
  <c r="K44" i="5"/>
  <c r="E44" i="5"/>
  <c r="K43" i="5"/>
  <c r="E43" i="5"/>
  <c r="K42" i="5"/>
  <c r="E42" i="5"/>
  <c r="K41" i="5"/>
  <c r="K48" i="5" s="1"/>
  <c r="E41" i="5"/>
  <c r="K39" i="5"/>
  <c r="E39" i="5"/>
  <c r="K38" i="5"/>
  <c r="E38" i="5"/>
  <c r="K37" i="5"/>
  <c r="E37" i="5"/>
  <c r="K36" i="5"/>
  <c r="E36" i="5"/>
  <c r="K35" i="5"/>
  <c r="E35" i="5"/>
  <c r="K34" i="5"/>
  <c r="E34" i="5"/>
  <c r="K33" i="5"/>
  <c r="E33" i="5"/>
  <c r="K31" i="5"/>
  <c r="E31" i="5"/>
  <c r="K30" i="5"/>
  <c r="E30" i="5"/>
  <c r="K29" i="5"/>
  <c r="E29" i="5"/>
  <c r="K28" i="5"/>
  <c r="E28" i="5"/>
  <c r="K27" i="5"/>
  <c r="E27" i="5"/>
  <c r="K26" i="5"/>
  <c r="E26" i="5"/>
  <c r="K25" i="5"/>
  <c r="K32" i="5" s="1"/>
  <c r="E25" i="5"/>
  <c r="F212" i="4"/>
  <c r="G211" i="4"/>
  <c r="I211" i="4" s="1"/>
  <c r="G210" i="4"/>
  <c r="I210" i="4" s="1"/>
  <c r="G209" i="4"/>
  <c r="I209" i="4" s="1"/>
  <c r="G208" i="4"/>
  <c r="I208" i="4" s="1"/>
  <c r="G207" i="4"/>
  <c r="I207" i="4" s="1"/>
  <c r="G206" i="4"/>
  <c r="I206" i="4" s="1"/>
  <c r="G205" i="4"/>
  <c r="I205" i="4" s="1"/>
  <c r="G204" i="4"/>
  <c r="I204" i="4" s="1"/>
  <c r="G203" i="4"/>
  <c r="I203" i="4" s="1"/>
  <c r="G202" i="4"/>
  <c r="I202" i="4" s="1"/>
  <c r="G201" i="4"/>
  <c r="G212" i="4" s="1"/>
  <c r="F195" i="4"/>
  <c r="G194" i="4"/>
  <c r="I194" i="4" s="1"/>
  <c r="I193" i="4"/>
  <c r="G193" i="4"/>
  <c r="G192" i="4"/>
  <c r="I192" i="4" s="1"/>
  <c r="I191" i="4"/>
  <c r="G191" i="4"/>
  <c r="G190" i="4"/>
  <c r="I190" i="4" s="1"/>
  <c r="I189" i="4"/>
  <c r="G189" i="4"/>
  <c r="G188" i="4"/>
  <c r="I188" i="4" s="1"/>
  <c r="I187" i="4"/>
  <c r="G187" i="4"/>
  <c r="G186" i="4"/>
  <c r="I186" i="4" s="1"/>
  <c r="I185" i="4"/>
  <c r="G185" i="4"/>
  <c r="G184" i="4"/>
  <c r="I184" i="4" s="1"/>
  <c r="F178" i="4"/>
  <c r="G177" i="4"/>
  <c r="I177" i="4" s="1"/>
  <c r="G176" i="4"/>
  <c r="I176" i="4" s="1"/>
  <c r="G175" i="4"/>
  <c r="I175" i="4" s="1"/>
  <c r="G174" i="4"/>
  <c r="I174" i="4" s="1"/>
  <c r="G173" i="4"/>
  <c r="I173" i="4" s="1"/>
  <c r="G172" i="4"/>
  <c r="I172" i="4" s="1"/>
  <c r="G171" i="4"/>
  <c r="I171" i="4" s="1"/>
  <c r="G170" i="4"/>
  <c r="I170" i="4" s="1"/>
  <c r="G169" i="4"/>
  <c r="I169" i="4" s="1"/>
  <c r="G168" i="4"/>
  <c r="I168" i="4" s="1"/>
  <c r="G167" i="4"/>
  <c r="G178" i="4" s="1"/>
  <c r="F161" i="4"/>
  <c r="G160" i="4"/>
  <c r="I160" i="4" s="1"/>
  <c r="I159" i="4"/>
  <c r="G159" i="4"/>
  <c r="G158" i="4"/>
  <c r="I158" i="4" s="1"/>
  <c r="I157" i="4"/>
  <c r="G157" i="4"/>
  <c r="G156" i="4"/>
  <c r="I156" i="4" s="1"/>
  <c r="I155" i="4"/>
  <c r="G155" i="4"/>
  <c r="G154" i="4"/>
  <c r="I154" i="4" s="1"/>
  <c r="I153" i="4"/>
  <c r="G153" i="4"/>
  <c r="G152" i="4"/>
  <c r="I152" i="4" s="1"/>
  <c r="I151" i="4"/>
  <c r="G151" i="4"/>
  <c r="G150" i="4"/>
  <c r="I150" i="4" s="1"/>
  <c r="F144" i="4"/>
  <c r="G143" i="4"/>
  <c r="I143" i="4" s="1"/>
  <c r="G142" i="4"/>
  <c r="I142" i="4" s="1"/>
  <c r="G141" i="4"/>
  <c r="I141" i="4" s="1"/>
  <c r="G140" i="4"/>
  <c r="I140" i="4" s="1"/>
  <c r="G139" i="4"/>
  <c r="I139" i="4" s="1"/>
  <c r="G138" i="4"/>
  <c r="I138" i="4" s="1"/>
  <c r="G137" i="4"/>
  <c r="I137" i="4" s="1"/>
  <c r="G136" i="4"/>
  <c r="I136" i="4" s="1"/>
  <c r="G135" i="4"/>
  <c r="I135" i="4" s="1"/>
  <c r="G134" i="4"/>
  <c r="I134" i="4" s="1"/>
  <c r="G133" i="4"/>
  <c r="G144" i="4" s="1"/>
  <c r="F127" i="4"/>
  <c r="G126" i="4"/>
  <c r="I126" i="4" s="1"/>
  <c r="I125" i="4"/>
  <c r="G125" i="4"/>
  <c r="G124" i="4"/>
  <c r="I124" i="4" s="1"/>
  <c r="I123" i="4"/>
  <c r="G123" i="4"/>
  <c r="G122" i="4"/>
  <c r="I122" i="4" s="1"/>
  <c r="G121" i="4"/>
  <c r="I121" i="4" s="1"/>
  <c r="G120" i="4"/>
  <c r="I120" i="4" s="1"/>
  <c r="G119" i="4"/>
  <c r="I119" i="4" s="1"/>
  <c r="G118" i="4"/>
  <c r="I118" i="4" s="1"/>
  <c r="G117" i="4"/>
  <c r="I117" i="4" s="1"/>
  <c r="G116" i="4"/>
  <c r="I116" i="4" s="1"/>
  <c r="F110" i="4"/>
  <c r="G109" i="4"/>
  <c r="I109" i="4" s="1"/>
  <c r="G108" i="4"/>
  <c r="I108" i="4" s="1"/>
  <c r="G107" i="4"/>
  <c r="I107" i="4" s="1"/>
  <c r="G106" i="4"/>
  <c r="I106" i="4" s="1"/>
  <c r="G105" i="4"/>
  <c r="I105" i="4" s="1"/>
  <c r="G104" i="4"/>
  <c r="I104" i="4" s="1"/>
  <c r="G103" i="4"/>
  <c r="I103" i="4" s="1"/>
  <c r="G102" i="4"/>
  <c r="I102" i="4" s="1"/>
  <c r="G101" i="4"/>
  <c r="I101" i="4" s="1"/>
  <c r="G100" i="4"/>
  <c r="I100" i="4" s="1"/>
  <c r="G99" i="4"/>
  <c r="G110" i="4" s="1"/>
  <c r="F93" i="4"/>
  <c r="G92" i="4"/>
  <c r="I92" i="4" s="1"/>
  <c r="G91" i="4"/>
  <c r="I91" i="4" s="1"/>
  <c r="G90" i="4"/>
  <c r="I90" i="4" s="1"/>
  <c r="G89" i="4"/>
  <c r="I89" i="4" s="1"/>
  <c r="G88" i="4"/>
  <c r="I88" i="4" s="1"/>
  <c r="G87" i="4"/>
  <c r="I87" i="4" s="1"/>
  <c r="G86" i="4"/>
  <c r="I86" i="4" s="1"/>
  <c r="G85" i="4"/>
  <c r="I85" i="4" s="1"/>
  <c r="G84" i="4"/>
  <c r="I84" i="4" s="1"/>
  <c r="G83" i="4"/>
  <c r="I83" i="4" s="1"/>
  <c r="G82" i="4"/>
  <c r="I82" i="4" s="1"/>
  <c r="F76" i="4"/>
  <c r="G75" i="4"/>
  <c r="I75" i="4" s="1"/>
  <c r="G74" i="4"/>
  <c r="I74" i="4" s="1"/>
  <c r="G73" i="4"/>
  <c r="I73" i="4" s="1"/>
  <c r="G72" i="4"/>
  <c r="I72" i="4" s="1"/>
  <c r="G71" i="4"/>
  <c r="I71" i="4" s="1"/>
  <c r="G70" i="4"/>
  <c r="I70" i="4" s="1"/>
  <c r="G69" i="4"/>
  <c r="I69" i="4" s="1"/>
  <c r="G68" i="4"/>
  <c r="I68" i="4" s="1"/>
  <c r="G67" i="4"/>
  <c r="I67" i="4" s="1"/>
  <c r="G66" i="4"/>
  <c r="I66" i="4" s="1"/>
  <c r="G65" i="4"/>
  <c r="G76" i="4" s="1"/>
  <c r="F59" i="4"/>
  <c r="G58" i="4"/>
  <c r="I58" i="4" s="1"/>
  <c r="G57" i="4"/>
  <c r="I57" i="4" s="1"/>
  <c r="G56" i="4"/>
  <c r="I56" i="4" s="1"/>
  <c r="G55" i="4"/>
  <c r="I55" i="4" s="1"/>
  <c r="G54" i="4"/>
  <c r="I54" i="4" s="1"/>
  <c r="G53" i="4"/>
  <c r="I53" i="4" s="1"/>
  <c r="G52" i="4"/>
  <c r="I52" i="4" s="1"/>
  <c r="G51" i="4"/>
  <c r="I51" i="4" s="1"/>
  <c r="G50" i="4"/>
  <c r="I50" i="4" s="1"/>
  <c r="G49" i="4"/>
  <c r="I49" i="4" s="1"/>
  <c r="G48" i="4"/>
  <c r="I48" i="4" s="1"/>
  <c r="F38" i="4"/>
  <c r="G38" i="4" s="1"/>
  <c r="I38" i="4" s="1"/>
  <c r="F37" i="4"/>
  <c r="G37" i="4" s="1"/>
  <c r="I37" i="4" s="1"/>
  <c r="G36" i="4"/>
  <c r="I36" i="4" s="1"/>
  <c r="F36" i="4"/>
  <c r="F35" i="4"/>
  <c r="G35" i="4" s="1"/>
  <c r="I35" i="4" s="1"/>
  <c r="F34" i="4"/>
  <c r="G34" i="4" s="1"/>
  <c r="I34" i="4" s="1"/>
  <c r="F33" i="4"/>
  <c r="G33" i="4" s="1"/>
  <c r="I33" i="4" s="1"/>
  <c r="F32" i="4"/>
  <c r="G32" i="4" s="1"/>
  <c r="I32" i="4" s="1"/>
  <c r="F31" i="4"/>
  <c r="G31" i="4" s="1"/>
  <c r="I31" i="4" s="1"/>
  <c r="F30" i="4"/>
  <c r="G30" i="4" s="1"/>
  <c r="I30" i="4" s="1"/>
  <c r="F29" i="4"/>
  <c r="G28" i="4"/>
  <c r="F28" i="4"/>
  <c r="F212" i="3"/>
  <c r="G211" i="3"/>
  <c r="I211" i="3" s="1"/>
  <c r="G210" i="3"/>
  <c r="I210" i="3" s="1"/>
  <c r="G209" i="3"/>
  <c r="I209" i="3" s="1"/>
  <c r="G208" i="3"/>
  <c r="I208" i="3" s="1"/>
  <c r="G207" i="3"/>
  <c r="I207" i="3" s="1"/>
  <c r="G206" i="3"/>
  <c r="I206" i="3" s="1"/>
  <c r="G205" i="3"/>
  <c r="I205" i="3" s="1"/>
  <c r="G204" i="3"/>
  <c r="I204" i="3" s="1"/>
  <c r="G203" i="3"/>
  <c r="I203" i="3" s="1"/>
  <c r="G202" i="3"/>
  <c r="I202" i="3" s="1"/>
  <c r="G201" i="3"/>
  <c r="F195" i="3"/>
  <c r="I194" i="3"/>
  <c r="G194" i="3"/>
  <c r="G193" i="3"/>
  <c r="I193" i="3" s="1"/>
  <c r="I192" i="3"/>
  <c r="G192" i="3"/>
  <c r="G191" i="3"/>
  <c r="I191" i="3" s="1"/>
  <c r="I190" i="3"/>
  <c r="G190" i="3"/>
  <c r="G189" i="3"/>
  <c r="I189" i="3" s="1"/>
  <c r="I188" i="3"/>
  <c r="G188" i="3"/>
  <c r="G187" i="3"/>
  <c r="I187" i="3" s="1"/>
  <c r="I186" i="3"/>
  <c r="G186" i="3"/>
  <c r="G185" i="3"/>
  <c r="G195" i="3" s="1"/>
  <c r="I184" i="3"/>
  <c r="G184" i="3"/>
  <c r="F178" i="3"/>
  <c r="G177" i="3"/>
  <c r="I177" i="3" s="1"/>
  <c r="G176" i="3"/>
  <c r="I176" i="3" s="1"/>
  <c r="G175" i="3"/>
  <c r="I175" i="3" s="1"/>
  <c r="G174" i="3"/>
  <c r="I174" i="3" s="1"/>
  <c r="G173" i="3"/>
  <c r="I173" i="3" s="1"/>
  <c r="G172" i="3"/>
  <c r="I172" i="3" s="1"/>
  <c r="G171" i="3"/>
  <c r="I171" i="3" s="1"/>
  <c r="G170" i="3"/>
  <c r="I170" i="3" s="1"/>
  <c r="G169" i="3"/>
  <c r="I169" i="3" s="1"/>
  <c r="G168" i="3"/>
  <c r="I168" i="3" s="1"/>
  <c r="G167" i="3"/>
  <c r="F161" i="3"/>
  <c r="I160" i="3"/>
  <c r="G160" i="3"/>
  <c r="G159" i="3"/>
  <c r="I159" i="3" s="1"/>
  <c r="I158" i="3"/>
  <c r="G158" i="3"/>
  <c r="G157" i="3"/>
  <c r="I157" i="3" s="1"/>
  <c r="I156" i="3"/>
  <c r="G156" i="3"/>
  <c r="G155" i="3"/>
  <c r="I155" i="3" s="1"/>
  <c r="I154" i="3"/>
  <c r="G154" i="3"/>
  <c r="G153" i="3"/>
  <c r="I153" i="3" s="1"/>
  <c r="I152" i="3"/>
  <c r="G152" i="3"/>
  <c r="G151" i="3"/>
  <c r="I151" i="3" s="1"/>
  <c r="I150" i="3"/>
  <c r="G150" i="3"/>
  <c r="G161" i="3" s="1"/>
  <c r="F144" i="3"/>
  <c r="G143" i="3"/>
  <c r="I143" i="3" s="1"/>
  <c r="G142" i="3"/>
  <c r="I142" i="3" s="1"/>
  <c r="G141" i="3"/>
  <c r="I141" i="3" s="1"/>
  <c r="G140" i="3"/>
  <c r="I140" i="3" s="1"/>
  <c r="G139" i="3"/>
  <c r="I139" i="3" s="1"/>
  <c r="G138" i="3"/>
  <c r="I138" i="3" s="1"/>
  <c r="G137" i="3"/>
  <c r="I137" i="3" s="1"/>
  <c r="G136" i="3"/>
  <c r="I136" i="3" s="1"/>
  <c r="G135" i="3"/>
  <c r="I135" i="3" s="1"/>
  <c r="G134" i="3"/>
  <c r="I134" i="3" s="1"/>
  <c r="G133" i="3"/>
  <c r="F127" i="3"/>
  <c r="I126" i="3"/>
  <c r="G126" i="3"/>
  <c r="G125" i="3"/>
  <c r="I125" i="3" s="1"/>
  <c r="I124" i="3"/>
  <c r="G124" i="3"/>
  <c r="G123" i="3"/>
  <c r="I123" i="3" s="1"/>
  <c r="I122" i="3"/>
  <c r="G122" i="3"/>
  <c r="G121" i="3"/>
  <c r="I121" i="3" s="1"/>
  <c r="I120" i="3"/>
  <c r="G120" i="3"/>
  <c r="G119" i="3"/>
  <c r="I119" i="3" s="1"/>
  <c r="I118" i="3"/>
  <c r="G118" i="3"/>
  <c r="G117" i="3"/>
  <c r="I117" i="3" s="1"/>
  <c r="I116" i="3"/>
  <c r="G116" i="3"/>
  <c r="G127" i="3" s="1"/>
  <c r="F110" i="3"/>
  <c r="G109" i="3"/>
  <c r="I109" i="3" s="1"/>
  <c r="G108" i="3"/>
  <c r="I108" i="3" s="1"/>
  <c r="G107" i="3"/>
  <c r="I107" i="3" s="1"/>
  <c r="G106" i="3"/>
  <c r="I106" i="3" s="1"/>
  <c r="G105" i="3"/>
  <c r="I105" i="3" s="1"/>
  <c r="G104" i="3"/>
  <c r="I104" i="3" s="1"/>
  <c r="G103" i="3"/>
  <c r="I103" i="3" s="1"/>
  <c r="G102" i="3"/>
  <c r="I102" i="3" s="1"/>
  <c r="G101" i="3"/>
  <c r="I101" i="3" s="1"/>
  <c r="G100" i="3"/>
  <c r="I100" i="3" s="1"/>
  <c r="G99" i="3"/>
  <c r="F93" i="3"/>
  <c r="I92" i="3"/>
  <c r="G92" i="3"/>
  <c r="G91" i="3"/>
  <c r="I91" i="3" s="1"/>
  <c r="I90" i="3"/>
  <c r="G90" i="3"/>
  <c r="G89" i="3"/>
  <c r="I89" i="3" s="1"/>
  <c r="I88" i="3"/>
  <c r="G88" i="3"/>
  <c r="G87" i="3"/>
  <c r="I87" i="3" s="1"/>
  <c r="I86" i="3"/>
  <c r="G86" i="3"/>
  <c r="G85" i="3"/>
  <c r="I85" i="3" s="1"/>
  <c r="I84" i="3"/>
  <c r="G84" i="3"/>
  <c r="G83" i="3"/>
  <c r="I83" i="3" s="1"/>
  <c r="I82" i="3"/>
  <c r="G82" i="3"/>
  <c r="G93" i="3" s="1"/>
  <c r="F76" i="3"/>
  <c r="G75" i="3"/>
  <c r="I75" i="3" s="1"/>
  <c r="G74" i="3"/>
  <c r="I74" i="3" s="1"/>
  <c r="G73" i="3"/>
  <c r="I73" i="3" s="1"/>
  <c r="G72" i="3"/>
  <c r="I72" i="3" s="1"/>
  <c r="G71" i="3"/>
  <c r="I71" i="3" s="1"/>
  <c r="G70" i="3"/>
  <c r="I70" i="3" s="1"/>
  <c r="G69" i="3"/>
  <c r="I69" i="3" s="1"/>
  <c r="G68" i="3"/>
  <c r="I68" i="3" s="1"/>
  <c r="G67" i="3"/>
  <c r="I67" i="3" s="1"/>
  <c r="G66" i="3"/>
  <c r="I66" i="3" s="1"/>
  <c r="G65" i="3"/>
  <c r="F59" i="3"/>
  <c r="G58" i="3"/>
  <c r="I58" i="3" s="1"/>
  <c r="G57" i="3"/>
  <c r="I57" i="3" s="1"/>
  <c r="G56" i="3"/>
  <c r="I56" i="3" s="1"/>
  <c r="G55" i="3"/>
  <c r="I55" i="3" s="1"/>
  <c r="G54" i="3"/>
  <c r="I54" i="3" s="1"/>
  <c r="G53" i="3"/>
  <c r="I53" i="3" s="1"/>
  <c r="G52" i="3"/>
  <c r="I52" i="3" s="1"/>
  <c r="G51" i="3"/>
  <c r="I51" i="3" s="1"/>
  <c r="G50" i="3"/>
  <c r="I50" i="3" s="1"/>
  <c r="G49" i="3"/>
  <c r="G48" i="3"/>
  <c r="I48" i="3" s="1"/>
  <c r="F38" i="3"/>
  <c r="G38" i="3" s="1"/>
  <c r="I38" i="3" s="1"/>
  <c r="F37" i="3"/>
  <c r="G37" i="3" s="1"/>
  <c r="I37" i="3" s="1"/>
  <c r="F36" i="3"/>
  <c r="G36" i="3" s="1"/>
  <c r="I36" i="3" s="1"/>
  <c r="F35" i="3"/>
  <c r="G35" i="3" s="1"/>
  <c r="I35" i="3" s="1"/>
  <c r="G34" i="3"/>
  <c r="I34" i="3" s="1"/>
  <c r="F34" i="3"/>
  <c r="F33" i="3"/>
  <c r="G33" i="3" s="1"/>
  <c r="I33" i="3" s="1"/>
  <c r="F32" i="3"/>
  <c r="G32" i="3" s="1"/>
  <c r="I32" i="3" s="1"/>
  <c r="F31" i="3"/>
  <c r="G31" i="3" s="1"/>
  <c r="I31" i="3" s="1"/>
  <c r="F30" i="3"/>
  <c r="G30" i="3" s="1"/>
  <c r="I30" i="3" s="1"/>
  <c r="F29" i="3"/>
  <c r="G28" i="3"/>
  <c r="F28" i="3"/>
  <c r="I161" i="4" l="1"/>
  <c r="I195" i="4"/>
  <c r="F20" i="17"/>
  <c r="I59" i="4"/>
  <c r="I93" i="4"/>
  <c r="I127" i="4"/>
  <c r="I93" i="3"/>
  <c r="E48" i="5"/>
  <c r="E64" i="5"/>
  <c r="I185" i="3"/>
  <c r="E40" i="5"/>
  <c r="E56" i="5"/>
  <c r="E72" i="5"/>
  <c r="E40" i="6"/>
  <c r="E72" i="6"/>
  <c r="K32" i="11"/>
  <c r="K48" i="11"/>
  <c r="K64" i="11"/>
  <c r="E32" i="12"/>
  <c r="E48" i="12"/>
  <c r="E64" i="12"/>
  <c r="E20" i="13"/>
  <c r="E32" i="13"/>
  <c r="K73" i="13" s="1"/>
  <c r="E48" i="13"/>
  <c r="E64" i="13"/>
  <c r="E32" i="14"/>
  <c r="E48" i="14"/>
  <c r="E64" i="14"/>
  <c r="E20" i="15"/>
  <c r="K32" i="15"/>
  <c r="K48" i="15"/>
  <c r="K64" i="15"/>
  <c r="K32" i="16"/>
  <c r="K48" i="16"/>
  <c r="K64" i="16"/>
  <c r="E32" i="17"/>
  <c r="E48" i="17"/>
  <c r="E64" i="17"/>
  <c r="E20" i="18"/>
  <c r="E32" i="18"/>
  <c r="K73" i="18" s="1"/>
  <c r="E48" i="18"/>
  <c r="E64" i="18"/>
  <c r="I127" i="3"/>
  <c r="E32" i="5"/>
  <c r="G59" i="3"/>
  <c r="G110" i="3"/>
  <c r="G144" i="3"/>
  <c r="G178" i="3"/>
  <c r="G212" i="3"/>
  <c r="G59" i="4"/>
  <c r="G93" i="4"/>
  <c r="G127" i="4"/>
  <c r="G161" i="4"/>
  <c r="G195" i="4"/>
  <c r="K40" i="5"/>
  <c r="K56" i="5"/>
  <c r="K72" i="5"/>
  <c r="K40" i="6"/>
  <c r="K56" i="6"/>
  <c r="K72" i="6"/>
  <c r="K73" i="6" s="1"/>
  <c r="E40" i="11"/>
  <c r="E56" i="11"/>
  <c r="E72" i="11"/>
  <c r="K73" i="11" s="1"/>
  <c r="K32" i="12"/>
  <c r="K48" i="12"/>
  <c r="K64" i="12"/>
  <c r="K32" i="13"/>
  <c r="K48" i="13"/>
  <c r="K64" i="18"/>
  <c r="E32" i="6"/>
  <c r="I161" i="3"/>
  <c r="I195" i="3"/>
  <c r="E20" i="11"/>
  <c r="E20" i="12"/>
  <c r="K40" i="14"/>
  <c r="K56" i="14"/>
  <c r="K72" i="14"/>
  <c r="E32" i="15"/>
  <c r="E48" i="15"/>
  <c r="E64" i="15"/>
  <c r="E20" i="16"/>
  <c r="E32" i="16"/>
  <c r="E48" i="16"/>
  <c r="E64" i="16"/>
  <c r="E20" i="17"/>
  <c r="K40" i="17"/>
  <c r="K56" i="17"/>
  <c r="K40" i="18"/>
  <c r="K56" i="18"/>
  <c r="F20" i="12"/>
  <c r="K73" i="12"/>
  <c r="F20" i="14"/>
  <c r="F9" i="11"/>
  <c r="J9" i="12"/>
  <c r="J20" i="12" s="1"/>
  <c r="F9" i="13"/>
  <c r="E20" i="14"/>
  <c r="J9" i="14"/>
  <c r="J20" i="14" s="1"/>
  <c r="F9" i="16"/>
  <c r="J9" i="17"/>
  <c r="J20" i="17" s="1"/>
  <c r="F9" i="18"/>
  <c r="F9" i="15"/>
  <c r="I59" i="3"/>
  <c r="I49" i="3"/>
  <c r="E20" i="5"/>
  <c r="F20" i="6"/>
  <c r="J20" i="6"/>
  <c r="E20" i="6"/>
  <c r="G76" i="3"/>
  <c r="G29" i="4"/>
  <c r="I29" i="4" s="1"/>
  <c r="F39" i="4"/>
  <c r="I28" i="4"/>
  <c r="I65" i="4"/>
  <c r="I76" i="4" s="1"/>
  <c r="I99" i="4"/>
  <c r="I110" i="4" s="1"/>
  <c r="I133" i="4"/>
  <c r="I144" i="4" s="1"/>
  <c r="I167" i="4"/>
  <c r="I178" i="4" s="1"/>
  <c r="I201" i="4"/>
  <c r="I212" i="4" s="1"/>
  <c r="I28" i="3"/>
  <c r="G29" i="3"/>
  <c r="I29" i="3" s="1"/>
  <c r="F39" i="3"/>
  <c r="I65" i="3"/>
  <c r="I76" i="3" s="1"/>
  <c r="I99" i="3"/>
  <c r="I110" i="3" s="1"/>
  <c r="I133" i="3"/>
  <c r="I144" i="3" s="1"/>
  <c r="I167" i="3"/>
  <c r="I178" i="3" s="1"/>
  <c r="I201" i="3"/>
  <c r="I212" i="3" s="1"/>
  <c r="K73" i="17" l="1"/>
  <c r="K73" i="16"/>
  <c r="K73" i="5"/>
  <c r="G39" i="4"/>
  <c r="K73" i="14"/>
  <c r="K73" i="15"/>
  <c r="F20" i="18"/>
  <c r="J9" i="18"/>
  <c r="J20" i="18" s="1"/>
  <c r="F20" i="16"/>
  <c r="J9" i="16"/>
  <c r="J20" i="16" s="1"/>
  <c r="F20" i="15"/>
  <c r="J9" i="15"/>
  <c r="J20" i="15" s="1"/>
  <c r="F20" i="13"/>
  <c r="J9" i="13"/>
  <c r="J20" i="13" s="1"/>
  <c r="F20" i="11"/>
  <c r="J9" i="11"/>
  <c r="J20" i="11" s="1"/>
  <c r="F20" i="5"/>
  <c r="J20" i="5"/>
  <c r="I39" i="4"/>
  <c r="I39" i="3"/>
  <c r="G39" i="3"/>
</calcChain>
</file>

<file path=xl/sharedStrings.xml><?xml version="1.0" encoding="utf-8"?>
<sst xmlns="http://schemas.openxmlformats.org/spreadsheetml/2006/main" count="1621" uniqueCount="101">
  <si>
    <t>事 業 計 画 書</t>
    <rPh sb="4" eb="5">
      <t>ケイ</t>
    </rPh>
    <rPh sb="6" eb="7">
      <t>ガ</t>
    </rPh>
    <rPh sb="8" eb="9">
      <t>ショ</t>
    </rPh>
    <phoneticPr fontId="3"/>
  </si>
  <si>
    <t>１　事業所名等（いずれかを記載）</t>
    <rPh sb="2" eb="5">
      <t>ジギョウショ</t>
    </rPh>
    <rPh sb="5" eb="7">
      <t>メイトウ</t>
    </rPh>
    <rPh sb="13" eb="15">
      <t>キサイ</t>
    </rPh>
    <phoneticPr fontId="3"/>
  </si>
  <si>
    <t>(1)　一体型事業所の場合（定期巡回・随時対応サービス事業所）</t>
    <rPh sb="4" eb="6">
      <t>イッタイ</t>
    </rPh>
    <rPh sb="6" eb="7">
      <t>ガタ</t>
    </rPh>
    <rPh sb="7" eb="10">
      <t>ジギョウショ</t>
    </rPh>
    <rPh sb="11" eb="13">
      <t>バアイ</t>
    </rPh>
    <rPh sb="14" eb="16">
      <t>テイキ</t>
    </rPh>
    <rPh sb="16" eb="18">
      <t>ジュンカイ</t>
    </rPh>
    <rPh sb="19" eb="21">
      <t>ズイジ</t>
    </rPh>
    <rPh sb="21" eb="23">
      <t>タイオウ</t>
    </rPh>
    <rPh sb="27" eb="30">
      <t>ジギョウショ</t>
    </rPh>
    <phoneticPr fontId="3"/>
  </si>
  <si>
    <t>名　　　称</t>
    <rPh sb="0" eb="1">
      <t>ナ</t>
    </rPh>
    <rPh sb="4" eb="5">
      <t>ショウ</t>
    </rPh>
    <phoneticPr fontId="10"/>
  </si>
  <si>
    <t>事業所番号</t>
    <rPh sb="0" eb="3">
      <t>ジギョウショ</t>
    </rPh>
    <rPh sb="3" eb="5">
      <t>バンゴウ</t>
    </rPh>
    <phoneticPr fontId="10"/>
  </si>
  <si>
    <t>所　在　地</t>
    <rPh sb="0" eb="1">
      <t>トコロ</t>
    </rPh>
    <rPh sb="2" eb="3">
      <t>ザイ</t>
    </rPh>
    <rPh sb="4" eb="5">
      <t>チ</t>
    </rPh>
    <phoneticPr fontId="10"/>
  </si>
  <si>
    <t>管理者氏名</t>
    <rPh sb="0" eb="3">
      <t>カンリシャ</t>
    </rPh>
    <rPh sb="3" eb="5">
      <t>シメイ</t>
    </rPh>
    <phoneticPr fontId="10"/>
  </si>
  <si>
    <t>　定期巡回の利用者数</t>
    <rPh sb="1" eb="3">
      <t>テイキ</t>
    </rPh>
    <rPh sb="3" eb="5">
      <t>ジュンカイ</t>
    </rPh>
    <rPh sb="6" eb="8">
      <t>リヨウ</t>
    </rPh>
    <rPh sb="8" eb="9">
      <t>シャ</t>
    </rPh>
    <rPh sb="9" eb="10">
      <t>スウ</t>
    </rPh>
    <phoneticPr fontId="10"/>
  </si>
  <si>
    <t>訪問看護利用者数</t>
    <rPh sb="0" eb="2">
      <t>ホウモン</t>
    </rPh>
    <rPh sb="2" eb="4">
      <t>カンゴ</t>
    </rPh>
    <rPh sb="4" eb="7">
      <t>リヨウシャ</t>
    </rPh>
    <rPh sb="7" eb="8">
      <t>スウ</t>
    </rPh>
    <phoneticPr fontId="3"/>
  </si>
  <si>
    <t>(2)　連携型事業所の場合（訪問看護事業所）</t>
    <rPh sb="4" eb="6">
      <t>レンケイ</t>
    </rPh>
    <rPh sb="6" eb="7">
      <t>カタ</t>
    </rPh>
    <rPh sb="7" eb="10">
      <t>ジギョウショ</t>
    </rPh>
    <rPh sb="11" eb="13">
      <t>バアイ</t>
    </rPh>
    <rPh sb="14" eb="16">
      <t>ホウモン</t>
    </rPh>
    <rPh sb="16" eb="18">
      <t>カンゴ</t>
    </rPh>
    <rPh sb="18" eb="21">
      <t>ジギョウショ</t>
    </rPh>
    <phoneticPr fontId="3"/>
  </si>
  <si>
    <t>訪問看護利用者数</t>
    <rPh sb="0" eb="2">
      <t>ホウモン</t>
    </rPh>
    <rPh sb="2" eb="4">
      <t>カンゴ</t>
    </rPh>
    <rPh sb="4" eb="6">
      <t>リヨウ</t>
    </rPh>
    <rPh sb="6" eb="7">
      <t>シャ</t>
    </rPh>
    <rPh sb="7" eb="8">
      <t>スウ</t>
    </rPh>
    <phoneticPr fontId="10"/>
  </si>
  <si>
    <t>うち、定期巡回
訪問看護利用者数</t>
    <rPh sb="3" eb="5">
      <t>テイキ</t>
    </rPh>
    <rPh sb="5" eb="7">
      <t>ジュンカイ</t>
    </rPh>
    <rPh sb="8" eb="10">
      <t>ホウモン</t>
    </rPh>
    <rPh sb="10" eb="12">
      <t>カンゴ</t>
    </rPh>
    <rPh sb="12" eb="15">
      <t>リヨウシャ</t>
    </rPh>
    <rPh sb="15" eb="16">
      <t>スウ</t>
    </rPh>
    <phoneticPr fontId="3"/>
  </si>
  <si>
    <t>（連携先の定期巡回・随時対応サービス事業所）</t>
    <rPh sb="1" eb="3">
      <t>レンケイ</t>
    </rPh>
    <rPh sb="3" eb="4">
      <t>サキ</t>
    </rPh>
    <rPh sb="5" eb="7">
      <t>テイキ</t>
    </rPh>
    <rPh sb="7" eb="9">
      <t>ジュンカイ</t>
    </rPh>
    <rPh sb="10" eb="12">
      <t>ズイジ</t>
    </rPh>
    <rPh sb="12" eb="14">
      <t>タイオウ</t>
    </rPh>
    <rPh sb="18" eb="21">
      <t>ジギョウショ</t>
    </rPh>
    <phoneticPr fontId="10"/>
  </si>
  <si>
    <t>区分</t>
    <rPh sb="0" eb="2">
      <t>クブン</t>
    </rPh>
    <phoneticPr fontId="3"/>
  </si>
  <si>
    <t>助成単価</t>
    <rPh sb="0" eb="2">
      <t>ジョセイ</t>
    </rPh>
    <rPh sb="2" eb="4">
      <t>タンカ</t>
    </rPh>
    <phoneticPr fontId="3"/>
  </si>
  <si>
    <t>延べ人月数</t>
    <rPh sb="0" eb="1">
      <t>ノ</t>
    </rPh>
    <rPh sb="2" eb="3">
      <t>ニン</t>
    </rPh>
    <rPh sb="3" eb="4">
      <t>ツキ</t>
    </rPh>
    <rPh sb="4" eb="5">
      <t>スウ</t>
    </rPh>
    <phoneticPr fontId="3"/>
  </si>
  <si>
    <t>基準額</t>
    <rPh sb="0" eb="3">
      <t>キジュンガク</t>
    </rPh>
    <phoneticPr fontId="3"/>
  </si>
  <si>
    <t>助成率</t>
    <rPh sb="0" eb="3">
      <t>ジョセイリツ</t>
    </rPh>
    <phoneticPr fontId="3"/>
  </si>
  <si>
    <t>助成申請見込額</t>
    <rPh sb="0" eb="2">
      <t>ジョセイ</t>
    </rPh>
    <rPh sb="2" eb="4">
      <t>シンセイ</t>
    </rPh>
    <rPh sb="4" eb="6">
      <t>ミコミ</t>
    </rPh>
    <rPh sb="6" eb="7">
      <t>ガク</t>
    </rPh>
    <phoneticPr fontId="3"/>
  </si>
  <si>
    <t>利用者</t>
    <rPh sb="0" eb="3">
      <t>リヨウシャ</t>
    </rPh>
    <phoneticPr fontId="3"/>
  </si>
  <si>
    <t>訪問回数</t>
    <rPh sb="0" eb="2">
      <t>ホウモン</t>
    </rPh>
    <rPh sb="2" eb="4">
      <t>カイスウ</t>
    </rPh>
    <phoneticPr fontId="3"/>
  </si>
  <si>
    <t>４回</t>
    <rPh sb="1" eb="2">
      <t>カイ</t>
    </rPh>
    <phoneticPr fontId="3"/>
  </si>
  <si>
    <t>3/4</t>
    <phoneticPr fontId="3"/>
  </si>
  <si>
    <t>要介護５</t>
    <rPh sb="0" eb="3">
      <t>ヨウカイゴ</t>
    </rPh>
    <phoneticPr fontId="3"/>
  </si>
  <si>
    <t>５回</t>
    <rPh sb="1" eb="2">
      <t>カイ</t>
    </rPh>
    <phoneticPr fontId="3"/>
  </si>
  <si>
    <t>６回以上</t>
    <rPh sb="1" eb="2">
      <t>カイ</t>
    </rPh>
    <rPh sb="2" eb="4">
      <t>イジョウ</t>
    </rPh>
    <phoneticPr fontId="3"/>
  </si>
  <si>
    <t>計</t>
    <rPh sb="0" eb="1">
      <t>ケイ</t>
    </rPh>
    <phoneticPr fontId="3"/>
  </si>
  <si>
    <t>●●定期巡回サービス</t>
    <rPh sb="2" eb="4">
      <t>テイキ</t>
    </rPh>
    <rPh sb="4" eb="6">
      <t>ジュンカイ</t>
    </rPh>
    <phoneticPr fontId="3"/>
  </si>
  <si>
    <t>289*******</t>
    <phoneticPr fontId="3"/>
  </si>
  <si>
    <t>○○市□□１－２－３</t>
    <rPh sb="2" eb="3">
      <t>シ</t>
    </rPh>
    <phoneticPr fontId="3"/>
  </si>
  <si>
    <t>××　××</t>
    <phoneticPr fontId="3"/>
  </si>
  <si>
    <t>○○市□□４－５－６</t>
    <rPh sb="2" eb="3">
      <t>シ</t>
    </rPh>
    <phoneticPr fontId="3"/>
  </si>
  <si>
    <t>（様式１）</t>
    <phoneticPr fontId="3"/>
  </si>
  <si>
    <t>電話番号</t>
    <rPh sb="0" eb="2">
      <t>デンワ</t>
    </rPh>
    <rPh sb="2" eb="4">
      <t>バンゴウ</t>
    </rPh>
    <phoneticPr fontId="3"/>
  </si>
  <si>
    <t>担当者氏名</t>
    <rPh sb="0" eb="3">
      <t>タントウシャ</t>
    </rPh>
    <rPh sb="3" eb="5">
      <t>シメイ</t>
    </rPh>
    <phoneticPr fontId="3"/>
  </si>
  <si>
    <t>メールアドレス</t>
    <phoneticPr fontId="3"/>
  </si>
  <si>
    <t>２　助成申請見込額（下記3を作成の上、集計してください。）</t>
    <rPh sb="2" eb="4">
      <t>ジョセイ</t>
    </rPh>
    <rPh sb="4" eb="6">
      <t>シンセイ</t>
    </rPh>
    <rPh sb="6" eb="8">
      <t>ミコミ</t>
    </rPh>
    <rPh sb="8" eb="9">
      <t>ガク</t>
    </rPh>
    <rPh sb="10" eb="12">
      <t>カキ</t>
    </rPh>
    <phoneticPr fontId="3"/>
  </si>
  <si>
    <t>要介護３</t>
    <rPh sb="0" eb="3">
      <t>ヨウカイゴ</t>
    </rPh>
    <phoneticPr fontId="3"/>
  </si>
  <si>
    <t>3/4</t>
    <phoneticPr fontId="3"/>
  </si>
  <si>
    <t>3/4</t>
    <phoneticPr fontId="3"/>
  </si>
  <si>
    <t>要介護４</t>
    <rPh sb="0" eb="3">
      <t>ヨウカイゴ</t>
    </rPh>
    <phoneticPr fontId="3"/>
  </si>
  <si>
    <t>3/4</t>
  </si>
  <si>
    <t>６回</t>
    <rPh sb="1" eb="2">
      <t>カイ</t>
    </rPh>
    <phoneticPr fontId="3"/>
  </si>
  <si>
    <t>７回以上</t>
    <rPh sb="1" eb="2">
      <t>カイ</t>
    </rPh>
    <rPh sb="2" eb="4">
      <t>イジョウ</t>
    </rPh>
    <phoneticPr fontId="3"/>
  </si>
  <si>
    <t>７回</t>
    <rPh sb="1" eb="2">
      <t>カイ</t>
    </rPh>
    <phoneticPr fontId="3"/>
  </si>
  <si>
    <t>８回以上</t>
    <rPh sb="1" eb="2">
      <t>カイ</t>
    </rPh>
    <rPh sb="2" eb="4">
      <t>イジョウ</t>
    </rPh>
    <phoneticPr fontId="3"/>
  </si>
  <si>
    <t>3/4</t>
    <phoneticPr fontId="3"/>
  </si>
  <si>
    <t>－</t>
    <phoneticPr fontId="3"/>
  </si>
  <si>
    <t>３　利用者にかかる保険者ごとの助成申請見込額</t>
    <rPh sb="2" eb="5">
      <t>リヨウシャ</t>
    </rPh>
    <rPh sb="9" eb="12">
      <t>ホケンシャ</t>
    </rPh>
    <rPh sb="15" eb="17">
      <t>ジョセイ</t>
    </rPh>
    <rPh sb="17" eb="19">
      <t>シンセイ</t>
    </rPh>
    <rPh sb="19" eb="21">
      <t>ミコミ</t>
    </rPh>
    <rPh sb="21" eb="22">
      <t>ガク</t>
    </rPh>
    <phoneticPr fontId="3"/>
  </si>
  <si>
    <t>(1)保険者名：　　　　　　　</t>
    <rPh sb="3" eb="6">
      <t>ホケンシャ</t>
    </rPh>
    <rPh sb="6" eb="7">
      <t>メイ</t>
    </rPh>
    <phoneticPr fontId="3"/>
  </si>
  <si>
    <t>3/4</t>
    <phoneticPr fontId="3"/>
  </si>
  <si>
    <t>(2)保険者名：　　　　　　　</t>
    <rPh sb="3" eb="6">
      <t>ホケンシャ</t>
    </rPh>
    <rPh sb="6" eb="7">
      <t>メイ</t>
    </rPh>
    <phoneticPr fontId="3"/>
  </si>
  <si>
    <t>(3)保険者名：　　　　　　　</t>
    <rPh sb="3" eb="6">
      <t>ホケンシャ</t>
    </rPh>
    <rPh sb="6" eb="7">
      <t>メイ</t>
    </rPh>
    <phoneticPr fontId="3"/>
  </si>
  <si>
    <t>(4)保険者名：　　　　　　　</t>
    <rPh sb="3" eb="6">
      <t>ホケンシャ</t>
    </rPh>
    <rPh sb="6" eb="7">
      <t>メイ</t>
    </rPh>
    <phoneticPr fontId="3"/>
  </si>
  <si>
    <t>(5)保険者名：　　　　　　　</t>
    <rPh sb="3" eb="6">
      <t>ホケンシャ</t>
    </rPh>
    <rPh sb="6" eb="7">
      <t>メイ</t>
    </rPh>
    <phoneticPr fontId="3"/>
  </si>
  <si>
    <t>(6)保険者名：　　　　　　　</t>
    <rPh sb="3" eb="6">
      <t>ホケンシャ</t>
    </rPh>
    <rPh sb="6" eb="7">
      <t>メイ</t>
    </rPh>
    <phoneticPr fontId="3"/>
  </si>
  <si>
    <t>(7)保険者名：　　　　　　　</t>
    <rPh sb="3" eb="6">
      <t>ホケンシャ</t>
    </rPh>
    <rPh sb="6" eb="7">
      <t>メイ</t>
    </rPh>
    <phoneticPr fontId="3"/>
  </si>
  <si>
    <t>(8)保険者名：　　　　　　　</t>
    <rPh sb="3" eb="6">
      <t>ホケンシャ</t>
    </rPh>
    <rPh sb="6" eb="7">
      <t>メイ</t>
    </rPh>
    <phoneticPr fontId="3"/>
  </si>
  <si>
    <t>(9)保険者名：　　　　　　　</t>
    <rPh sb="3" eb="6">
      <t>ホケンシャ</t>
    </rPh>
    <rPh sb="6" eb="7">
      <t>メイ</t>
    </rPh>
    <phoneticPr fontId="3"/>
  </si>
  <si>
    <t>(10)保険者名：</t>
    <rPh sb="4" eb="7">
      <t>ホケンシャ</t>
    </rPh>
    <rPh sb="7" eb="8">
      <t>メイ</t>
    </rPh>
    <phoneticPr fontId="3"/>
  </si>
  <si>
    <t>××　××</t>
    <phoneticPr fontId="3"/>
  </si>
  <si>
    <t>abc@hyogo.pref.lg.jp</t>
    <phoneticPr fontId="3"/>
  </si>
  <si>
    <t>（様式１）</t>
    <phoneticPr fontId="3"/>
  </si>
  <si>
    <t>メールアドレス</t>
    <phoneticPr fontId="3"/>
  </si>
  <si>
    <t>△△△訪問看護ｽﾃｰｼｮﾝ</t>
  </si>
  <si>
    <t>28********</t>
  </si>
  <si>
    <t>289*******</t>
  </si>
  <si>
    <t>利用者にかかる保険者ごとの助成申請額</t>
    <rPh sb="13" eb="15">
      <t>ジョセイ</t>
    </rPh>
    <rPh sb="15" eb="17">
      <t>シンセイ</t>
    </rPh>
    <rPh sb="17" eb="18">
      <t>ガク</t>
    </rPh>
    <phoneticPr fontId="3"/>
  </si>
  <si>
    <t>助成額</t>
    <rPh sb="0" eb="2">
      <t>ジョセイ</t>
    </rPh>
    <rPh sb="2" eb="3">
      <t>ガク</t>
    </rPh>
    <phoneticPr fontId="3"/>
  </si>
  <si>
    <t>利用者にかかる保険者ごとの助成申請額の内訳</t>
    <rPh sb="13" eb="15">
      <t>ジョセイ</t>
    </rPh>
    <rPh sb="15" eb="17">
      <t>シンセイ</t>
    </rPh>
    <rPh sb="17" eb="18">
      <t>ガク</t>
    </rPh>
    <rPh sb="19" eb="21">
      <t>ウチワケ</t>
    </rPh>
    <phoneticPr fontId="3"/>
  </si>
  <si>
    <t>利用者名</t>
    <rPh sb="0" eb="3">
      <t>リヨウシャ</t>
    </rPh>
    <rPh sb="3" eb="4">
      <t>メイ</t>
    </rPh>
    <phoneticPr fontId="3"/>
  </si>
  <si>
    <t>要介護度</t>
    <rPh sb="0" eb="4">
      <t>ヨウカイゴド</t>
    </rPh>
    <phoneticPr fontId="3"/>
  </si>
  <si>
    <t>４月</t>
    <rPh sb="1" eb="2">
      <t>ガツ</t>
    </rPh>
    <phoneticPr fontId="3"/>
  </si>
  <si>
    <t>10月</t>
    <rPh sb="2" eb="3">
      <t>ガツ</t>
    </rPh>
    <phoneticPr fontId="3"/>
  </si>
  <si>
    <t>小計</t>
    <rPh sb="0" eb="2">
      <t>ショウケイ</t>
    </rPh>
    <phoneticPr fontId="3"/>
  </si>
  <si>
    <t>５月</t>
  </si>
  <si>
    <t>11月</t>
  </si>
  <si>
    <t>６月</t>
  </si>
  <si>
    <t>12月</t>
  </si>
  <si>
    <t>７月</t>
  </si>
  <si>
    <t>1月</t>
  </si>
  <si>
    <t>８月</t>
  </si>
  <si>
    <t>2月</t>
  </si>
  <si>
    <t>９月</t>
  </si>
  <si>
    <t>3月</t>
  </si>
  <si>
    <t>合計</t>
    <rPh sb="0" eb="2">
      <t>ゴウケイ</t>
    </rPh>
    <phoneticPr fontId="3"/>
  </si>
  <si>
    <t>※利用者の定期巡回・随時対応型訪問介護看護計画書もしくは訪問看護計画書の写しを添付</t>
    <rPh sb="1" eb="4">
      <t>リヨウシャ</t>
    </rPh>
    <rPh sb="5" eb="7">
      <t>テイキ</t>
    </rPh>
    <rPh sb="7" eb="9">
      <t>ジュンカイ</t>
    </rPh>
    <rPh sb="10" eb="12">
      <t>ズイジ</t>
    </rPh>
    <rPh sb="12" eb="15">
      <t>タイオウガタ</t>
    </rPh>
    <rPh sb="15" eb="17">
      <t>ホウモン</t>
    </rPh>
    <rPh sb="17" eb="19">
      <t>カイゴ</t>
    </rPh>
    <rPh sb="19" eb="21">
      <t>カンゴ</t>
    </rPh>
    <rPh sb="21" eb="24">
      <t>ケイカクショ</t>
    </rPh>
    <rPh sb="28" eb="30">
      <t>ホウモン</t>
    </rPh>
    <rPh sb="30" eb="32">
      <t>カンゴ</t>
    </rPh>
    <rPh sb="32" eb="35">
      <t>ケイカクショ</t>
    </rPh>
    <rPh sb="36" eb="37">
      <t>ウツ</t>
    </rPh>
    <rPh sb="39" eb="41">
      <t>テンプ</t>
    </rPh>
    <phoneticPr fontId="3"/>
  </si>
  <si>
    <t>(2)保険者名：</t>
    <rPh sb="3" eb="6">
      <t>ホケンシャ</t>
    </rPh>
    <rPh sb="6" eb="7">
      <t>メイ</t>
    </rPh>
    <phoneticPr fontId="3"/>
  </si>
  <si>
    <t>※利用者の定期巡回・随時対応型訪問介護看護計画書もしくは訪問看護計画書の写しを添付</t>
  </si>
  <si>
    <t>3/4</t>
    <phoneticPr fontId="3"/>
  </si>
  <si>
    <t>A</t>
    <phoneticPr fontId="3"/>
  </si>
  <si>
    <t>B</t>
    <phoneticPr fontId="3"/>
  </si>
  <si>
    <t>A</t>
    <phoneticPr fontId="3"/>
  </si>
  <si>
    <t>C</t>
    <phoneticPr fontId="3"/>
  </si>
  <si>
    <t>D</t>
    <phoneticPr fontId="3"/>
  </si>
  <si>
    <t>D</t>
    <phoneticPr fontId="3"/>
  </si>
  <si>
    <t>神戸市</t>
    <rPh sb="0" eb="3">
      <t>コウベシ</t>
    </rPh>
    <phoneticPr fontId="3"/>
  </si>
  <si>
    <t>姫路市</t>
    <rPh sb="0" eb="3">
      <t>ヒメジシ</t>
    </rPh>
    <phoneticPr fontId="3"/>
  </si>
  <si>
    <r>
      <t>(1)保険者名：</t>
    </r>
    <r>
      <rPr>
        <sz val="11"/>
        <color rgb="FFFF0000"/>
        <rFont val="ＭＳ Ｐゴシック"/>
        <family val="3"/>
        <charset val="128"/>
        <scheme val="minor"/>
      </rPr>
      <t>神戸市</t>
    </r>
    <rPh sb="3" eb="6">
      <t>ホケンシャ</t>
    </rPh>
    <rPh sb="6" eb="7">
      <t>メイ</t>
    </rPh>
    <rPh sb="8" eb="11">
      <t>コウベシ</t>
    </rPh>
    <phoneticPr fontId="3"/>
  </si>
  <si>
    <r>
      <t>(2)保険者名：</t>
    </r>
    <r>
      <rPr>
        <sz val="11"/>
        <color rgb="FFFF0000"/>
        <rFont val="ＭＳ Ｐゴシック"/>
        <family val="3"/>
        <charset val="128"/>
        <scheme val="minor"/>
      </rPr>
      <t>姫路市</t>
    </r>
    <rPh sb="3" eb="6">
      <t>ホケンシャ</t>
    </rPh>
    <rPh sb="6" eb="7">
      <t>メイ</t>
    </rPh>
    <rPh sb="8" eb="10">
      <t>ヒメジ</t>
    </rPh>
    <rPh sb="10" eb="11">
      <t>シ</t>
    </rPh>
    <phoneticPr fontId="3"/>
  </si>
  <si>
    <t>078-***-****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</si>
</sst>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_ "/>
    <numFmt numFmtId="178" formatCode="0_);[Red]\(0\)"/>
    <numFmt numFmtId="179" formatCode="0_ "/>
  </numFmts>
  <fonts count="26"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b/>
      <sz val="18"/>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2"/>
      <name val="ＭＳ Ｐゴシック"/>
      <family val="3"/>
      <charset val="128"/>
      <scheme val="minor"/>
    </font>
    <font>
      <sz val="6"/>
      <name val="ＭＳ Ｐゴシック"/>
      <family val="3"/>
      <charset val="128"/>
    </font>
    <font>
      <sz val="48"/>
      <name val="ＭＳ Ｐゴシック"/>
      <family val="3"/>
      <charset val="128"/>
      <scheme val="minor"/>
    </font>
    <font>
      <sz val="9"/>
      <name val="ＭＳ Ｐゴシック"/>
      <family val="3"/>
      <charset val="128"/>
      <scheme val="minor"/>
    </font>
    <font>
      <sz val="11"/>
      <name val="ＭＳ Ｐゴシック"/>
      <family val="3"/>
      <charset val="128"/>
    </font>
    <font>
      <sz val="12"/>
      <color rgb="FFFF0000"/>
      <name val="ＭＳ Ｐゴシック"/>
      <family val="3"/>
      <charset val="128"/>
      <scheme val="minor"/>
    </font>
    <font>
      <sz val="12"/>
      <color rgb="FFFF0000"/>
      <name val="ＭＳ Ｐゴシック"/>
      <family val="3"/>
      <charset val="128"/>
      <scheme val="maj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0.5"/>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indexed="64"/>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indexed="64"/>
      </left>
      <right style="thin">
        <color auto="1"/>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auto="1"/>
      </right>
      <top style="double">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style="medium">
        <color auto="1"/>
      </top>
      <bottom style="hair">
        <color indexed="64"/>
      </bottom>
      <diagonal/>
    </border>
    <border>
      <left style="thin">
        <color auto="1"/>
      </left>
      <right style="medium">
        <color auto="1"/>
      </right>
      <top style="medium">
        <color auto="1"/>
      </top>
      <bottom style="hair">
        <color indexed="64"/>
      </bottom>
      <diagonal/>
    </border>
    <border>
      <left style="thin">
        <color auto="1"/>
      </left>
      <right style="thin">
        <color auto="1"/>
      </right>
      <top/>
      <bottom style="thin">
        <color auto="1"/>
      </bottom>
      <diagonal/>
    </border>
    <border>
      <left style="thin">
        <color auto="1"/>
      </left>
      <right style="thin">
        <color auto="1"/>
      </right>
      <top style="hair">
        <color indexed="64"/>
      </top>
      <bottom style="hair">
        <color indexed="64"/>
      </bottom>
      <diagonal/>
    </border>
    <border>
      <left style="thin">
        <color auto="1"/>
      </left>
      <right style="medium">
        <color auto="1"/>
      </right>
      <top style="hair">
        <color indexed="64"/>
      </top>
      <bottom style="hair">
        <color indexed="64"/>
      </bottom>
      <diagonal/>
    </border>
    <border>
      <left style="thin">
        <color auto="1"/>
      </left>
      <right style="medium">
        <color auto="1"/>
      </right>
      <top/>
      <bottom style="thin">
        <color auto="1"/>
      </bottom>
      <diagonal/>
    </border>
    <border>
      <left style="thin">
        <color auto="1"/>
      </left>
      <right style="thin">
        <color auto="1"/>
      </right>
      <top style="thin">
        <color auto="1"/>
      </top>
      <bottom style="hair">
        <color indexed="64"/>
      </bottom>
      <diagonal/>
    </border>
    <border>
      <left style="thin">
        <color auto="1"/>
      </left>
      <right style="medium">
        <color auto="1"/>
      </right>
      <top style="thin">
        <color auto="1"/>
      </top>
      <bottom style="hair">
        <color indexed="64"/>
      </bottom>
      <diagonal/>
    </border>
    <border>
      <left style="thin">
        <color auto="1"/>
      </left>
      <right style="thin">
        <color auto="1"/>
      </right>
      <top style="thin">
        <color auto="1"/>
      </top>
      <bottom/>
      <diagonal/>
    </border>
    <border>
      <left style="thin">
        <color auto="1"/>
      </left>
      <right style="thin">
        <color auto="1"/>
      </right>
      <top/>
      <bottom style="double">
        <color indexed="64"/>
      </bottom>
      <diagonal/>
    </border>
    <border>
      <left style="thin">
        <color auto="1"/>
      </left>
      <right style="medium">
        <color indexed="64"/>
      </right>
      <top/>
      <bottom style="double">
        <color indexed="64"/>
      </bottom>
      <diagonal/>
    </border>
    <border>
      <left style="medium">
        <color auto="1"/>
      </left>
      <right style="thin">
        <color auto="1"/>
      </right>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hair">
        <color indexed="64"/>
      </bottom>
      <diagonal/>
    </border>
    <border>
      <left/>
      <right style="medium">
        <color auto="1"/>
      </right>
      <top style="medium">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auto="1"/>
      </right>
      <top style="hair">
        <color indexed="64"/>
      </top>
      <bottom style="hair">
        <color indexed="64"/>
      </bottom>
      <diagonal/>
    </border>
    <border>
      <left style="thin">
        <color auto="1"/>
      </left>
      <right/>
      <top/>
      <bottom style="thin">
        <color auto="1"/>
      </bottom>
      <diagonal/>
    </border>
    <border>
      <left/>
      <right style="thin">
        <color indexed="64"/>
      </right>
      <top/>
      <bottom style="thin">
        <color indexed="64"/>
      </bottom>
      <diagonal/>
    </border>
    <border>
      <left/>
      <right style="medium">
        <color auto="1"/>
      </right>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right style="medium">
        <color auto="1"/>
      </right>
      <top style="thin">
        <color auto="1"/>
      </top>
      <bottom style="hair">
        <color indexed="64"/>
      </bottom>
      <diagonal/>
    </border>
    <border>
      <left style="thin">
        <color auto="1"/>
      </left>
      <right style="thin">
        <color auto="1"/>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auto="1"/>
      </right>
      <top/>
      <bottom style="hair">
        <color indexed="64"/>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indexed="64"/>
      </right>
      <top style="medium">
        <color indexed="64"/>
      </top>
      <bottom style="medium">
        <color indexed="64"/>
      </bottom>
      <diagonal/>
    </border>
    <border diagonalUp="1">
      <left style="thin">
        <color auto="1"/>
      </left>
      <right style="thin">
        <color auto="1"/>
      </right>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s>
  <cellStyleXfs count="5">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xf numFmtId="0" fontId="13" fillId="0" borderId="0"/>
    <xf numFmtId="0" fontId="25" fillId="0" borderId="0" applyNumberFormat="0" applyFill="0" applyBorder="0" applyAlignment="0" applyProtection="0">
      <alignment vertical="center"/>
    </xf>
  </cellStyleXfs>
  <cellXfs count="23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3" borderId="0" xfId="0" applyFont="1" applyFill="1" applyBorder="1" applyAlignment="1">
      <alignment vertical="center" shrinkToFit="1"/>
    </xf>
    <xf numFmtId="0" fontId="9" fillId="3" borderId="0" xfId="0" applyFont="1" applyFill="1">
      <alignment vertical="center"/>
    </xf>
    <xf numFmtId="0" fontId="9" fillId="3" borderId="0" xfId="0" applyFont="1" applyFill="1" applyBorder="1" applyAlignment="1">
      <alignment horizontal="center" vertical="center" shrinkToFit="1"/>
    </xf>
    <xf numFmtId="0" fontId="9" fillId="3" borderId="0" xfId="0" applyFont="1" applyFill="1" applyBorder="1">
      <alignment vertical="center"/>
    </xf>
    <xf numFmtId="0" fontId="9" fillId="3" borderId="0" xfId="0" applyFont="1" applyFill="1" applyBorder="1" applyAlignment="1">
      <alignment horizontal="left" vertical="center"/>
    </xf>
    <xf numFmtId="0" fontId="9" fillId="0" borderId="16" xfId="0" applyFont="1" applyBorder="1" applyAlignment="1">
      <alignment vertical="center"/>
    </xf>
    <xf numFmtId="38" fontId="9" fillId="0" borderId="16" xfId="1" applyFont="1" applyBorder="1" applyAlignment="1">
      <alignment vertical="center"/>
    </xf>
    <xf numFmtId="0" fontId="9" fillId="0" borderId="16" xfId="0" applyFont="1" applyBorder="1" applyAlignment="1">
      <alignment horizontal="center" vertical="center"/>
    </xf>
    <xf numFmtId="38" fontId="9" fillId="0" borderId="17" xfId="1" applyFont="1" applyBorder="1" applyAlignment="1">
      <alignment vertical="center"/>
    </xf>
    <xf numFmtId="38" fontId="2" fillId="0" borderId="0" xfId="1" applyFont="1">
      <alignment vertical="center"/>
    </xf>
    <xf numFmtId="0" fontId="2" fillId="0" borderId="18" xfId="0" applyFont="1" applyBorder="1">
      <alignment vertical="center"/>
    </xf>
    <xf numFmtId="0" fontId="9" fillId="0" borderId="0" xfId="0" applyFont="1" applyFill="1" applyBorder="1" applyAlignment="1">
      <alignment vertical="center"/>
    </xf>
    <xf numFmtId="0" fontId="9" fillId="2" borderId="21" xfId="0" applyFont="1" applyFill="1" applyBorder="1" applyAlignment="1">
      <alignment horizontal="center" vertical="center"/>
    </xf>
    <xf numFmtId="0" fontId="9" fillId="0" borderId="0" xfId="0" applyFont="1" applyFill="1" applyBorder="1">
      <alignment vertical="center"/>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9" fillId="3" borderId="3" xfId="0" applyFont="1" applyFill="1" applyBorder="1" applyAlignment="1">
      <alignment horizontal="left" vertical="center" shrinkToFit="1"/>
    </xf>
    <xf numFmtId="0" fontId="9" fillId="0" borderId="30" xfId="0" applyFont="1" applyBorder="1">
      <alignment vertical="center"/>
    </xf>
    <xf numFmtId="38" fontId="9" fillId="0" borderId="30" xfId="1" applyFont="1" applyBorder="1">
      <alignment vertical="center"/>
    </xf>
    <xf numFmtId="176" fontId="9" fillId="0" borderId="30" xfId="0" quotePrefix="1" applyNumberFormat="1" applyFont="1" applyBorder="1" applyAlignment="1">
      <alignment horizontal="center" vertical="center"/>
    </xf>
    <xf numFmtId="38" fontId="9" fillId="0" borderId="31" xfId="1" applyFont="1" applyBorder="1">
      <alignment vertical="center"/>
    </xf>
    <xf numFmtId="0" fontId="9" fillId="0" borderId="33" xfId="0" applyFont="1" applyBorder="1">
      <alignment vertical="center"/>
    </xf>
    <xf numFmtId="38" fontId="9" fillId="0" borderId="33" xfId="1" applyFont="1" applyBorder="1">
      <alignment vertical="center"/>
    </xf>
    <xf numFmtId="176" fontId="9" fillId="0" borderId="33" xfId="0" quotePrefix="1" applyNumberFormat="1" applyFont="1" applyBorder="1" applyAlignment="1">
      <alignment horizontal="center" vertical="center"/>
    </xf>
    <xf numFmtId="38" fontId="9" fillId="0" borderId="34" xfId="1" applyFont="1" applyBorder="1">
      <alignment vertical="center"/>
    </xf>
    <xf numFmtId="0" fontId="9" fillId="0" borderId="32" xfId="0" applyFont="1" applyBorder="1">
      <alignment vertical="center"/>
    </xf>
    <xf numFmtId="38" fontId="9" fillId="0" borderId="32" xfId="1" applyFont="1" applyBorder="1">
      <alignment vertical="center"/>
    </xf>
    <xf numFmtId="176" fontId="9" fillId="0" borderId="32" xfId="0" quotePrefix="1" applyNumberFormat="1" applyFont="1" applyBorder="1" applyAlignment="1">
      <alignment horizontal="center" vertical="center"/>
    </xf>
    <xf numFmtId="38" fontId="9" fillId="0" borderId="35" xfId="1" applyFont="1" applyBorder="1">
      <alignment vertical="center"/>
    </xf>
    <xf numFmtId="0" fontId="9" fillId="0" borderId="36" xfId="0" applyFont="1" applyBorder="1">
      <alignment vertical="center"/>
    </xf>
    <xf numFmtId="38" fontId="9" fillId="0" borderId="36" xfId="1" applyFont="1" applyBorder="1">
      <alignment vertical="center"/>
    </xf>
    <xf numFmtId="176" fontId="9" fillId="0" borderId="36" xfId="0" quotePrefix="1" applyNumberFormat="1" applyFont="1" applyBorder="1" applyAlignment="1">
      <alignment horizontal="center" vertical="center"/>
    </xf>
    <xf numFmtId="38" fontId="9" fillId="0" borderId="37" xfId="1" applyFont="1" applyBorder="1">
      <alignment vertical="center"/>
    </xf>
    <xf numFmtId="0" fontId="9" fillId="0" borderId="39" xfId="0" applyFont="1" applyBorder="1">
      <alignment vertical="center"/>
    </xf>
    <xf numFmtId="38" fontId="9" fillId="0" borderId="39" xfId="1" applyFont="1" applyBorder="1">
      <alignment vertical="center"/>
    </xf>
    <xf numFmtId="176" fontId="9" fillId="0" borderId="39" xfId="0" quotePrefix="1" applyNumberFormat="1" applyFont="1" applyBorder="1" applyAlignment="1">
      <alignment horizontal="center" vertical="center"/>
    </xf>
    <xf numFmtId="38" fontId="9" fillId="0" borderId="40" xfId="1" applyFont="1" applyBorder="1">
      <alignment vertical="center"/>
    </xf>
    <xf numFmtId="0" fontId="9" fillId="2" borderId="29" xfId="0" applyFont="1" applyFill="1" applyBorder="1" applyAlignment="1">
      <alignment vertical="center"/>
    </xf>
    <xf numFmtId="0" fontId="9" fillId="2" borderId="16" xfId="0" applyFont="1" applyFill="1" applyBorder="1" applyAlignment="1">
      <alignment vertical="center"/>
    </xf>
    <xf numFmtId="0" fontId="14" fillId="3" borderId="2" xfId="0" applyFont="1" applyFill="1" applyBorder="1" applyAlignment="1">
      <alignment horizontal="left" vertical="center" indent="1" shrinkToFit="1"/>
    </xf>
    <xf numFmtId="0" fontId="9" fillId="4" borderId="1" xfId="0" applyFont="1" applyFill="1" applyBorder="1" applyAlignment="1">
      <alignment horizontal="center" vertical="center" shrinkToFit="1"/>
    </xf>
    <xf numFmtId="0" fontId="12" fillId="4" borderId="1" xfId="0" applyFont="1" applyFill="1" applyBorder="1" applyAlignment="1">
      <alignment horizontal="center"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 fillId="2" borderId="9" xfId="0" applyFont="1" applyFill="1" applyBorder="1" applyAlignment="1">
      <alignment horizontal="center" vertical="center"/>
    </xf>
    <xf numFmtId="0" fontId="2" fillId="0" borderId="30" xfId="0" applyFont="1" applyBorder="1">
      <alignment vertical="center"/>
    </xf>
    <xf numFmtId="38" fontId="20" fillId="0" borderId="30" xfId="1" applyFont="1" applyBorder="1">
      <alignment vertical="center"/>
    </xf>
    <xf numFmtId="38" fontId="20" fillId="0" borderId="30" xfId="1" quotePrefix="1" applyFont="1" applyBorder="1" applyAlignment="1">
      <alignment horizontal="center" vertical="center"/>
    </xf>
    <xf numFmtId="0" fontId="2" fillId="0" borderId="33" xfId="0" applyFont="1" applyBorder="1">
      <alignment vertical="center"/>
    </xf>
    <xf numFmtId="38" fontId="20" fillId="0" borderId="33" xfId="1" applyFont="1" applyBorder="1">
      <alignment vertical="center"/>
    </xf>
    <xf numFmtId="38" fontId="20" fillId="0" borderId="33" xfId="1" quotePrefix="1" applyFont="1" applyBorder="1" applyAlignment="1">
      <alignment horizontal="center" vertical="center"/>
    </xf>
    <xf numFmtId="0" fontId="2" fillId="0" borderId="32" xfId="0" applyFont="1" applyBorder="1">
      <alignment vertical="center"/>
    </xf>
    <xf numFmtId="38" fontId="20" fillId="0" borderId="32" xfId="1" applyFont="1" applyBorder="1">
      <alignment vertical="center"/>
    </xf>
    <xf numFmtId="38" fontId="20" fillId="0" borderId="32" xfId="1" quotePrefix="1" applyFont="1" applyBorder="1" applyAlignment="1">
      <alignment horizontal="center" vertical="center"/>
    </xf>
    <xf numFmtId="0" fontId="2" fillId="0" borderId="36" xfId="0" applyFont="1" applyBorder="1">
      <alignment vertical="center"/>
    </xf>
    <xf numFmtId="38" fontId="2" fillId="0" borderId="36" xfId="1" applyFont="1" applyBorder="1">
      <alignment vertical="center"/>
    </xf>
    <xf numFmtId="38" fontId="20" fillId="0" borderId="36" xfId="1" quotePrefix="1" applyFont="1" applyBorder="1" applyAlignment="1">
      <alignment horizontal="center" vertical="center"/>
    </xf>
    <xf numFmtId="38" fontId="2" fillId="0" borderId="33" xfId="1" applyFont="1" applyBorder="1">
      <alignment vertical="center"/>
    </xf>
    <xf numFmtId="0" fontId="2" fillId="0" borderId="59" xfId="0" applyFont="1" applyBorder="1">
      <alignment vertical="center"/>
    </xf>
    <xf numFmtId="38" fontId="2" fillId="0" borderId="59" xfId="1" applyFont="1" applyBorder="1">
      <alignment vertical="center"/>
    </xf>
    <xf numFmtId="38" fontId="20" fillId="0" borderId="59" xfId="1" quotePrefix="1" applyFont="1" applyBorder="1" applyAlignment="1">
      <alignment horizontal="center" vertical="center"/>
    </xf>
    <xf numFmtId="38" fontId="2" fillId="0" borderId="32" xfId="1" applyFont="1" applyBorder="1">
      <alignment vertical="center"/>
    </xf>
    <xf numFmtId="0" fontId="2" fillId="0" borderId="39" xfId="0" applyFont="1" applyBorder="1">
      <alignment vertical="center"/>
    </xf>
    <xf numFmtId="38" fontId="2" fillId="0" borderId="39" xfId="1" applyFont="1" applyBorder="1">
      <alignment vertical="center"/>
    </xf>
    <xf numFmtId="38" fontId="20" fillId="0" borderId="39" xfId="1" quotePrefix="1" applyFont="1" applyBorder="1" applyAlignment="1">
      <alignment horizontal="center" vertical="center"/>
    </xf>
    <xf numFmtId="38" fontId="2" fillId="0" borderId="16" xfId="0" applyNumberFormat="1" applyFont="1" applyBorder="1" applyAlignment="1">
      <alignment vertical="center"/>
    </xf>
    <xf numFmtId="38" fontId="20" fillId="0" borderId="16" xfId="1" applyFont="1" applyBorder="1" applyAlignment="1">
      <alignment horizontal="center" vertical="center"/>
    </xf>
    <xf numFmtId="0" fontId="21" fillId="0" borderId="0" xfId="0" applyFont="1">
      <alignment vertical="center"/>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68" xfId="0" applyFont="1" applyFill="1" applyBorder="1" applyAlignment="1">
      <alignment horizontal="center" vertical="center"/>
    </xf>
    <xf numFmtId="0" fontId="21" fillId="0" borderId="30" xfId="0" applyFont="1" applyBorder="1" applyAlignment="1">
      <alignment horizontal="center" vertical="center"/>
    </xf>
    <xf numFmtId="0" fontId="21" fillId="0" borderId="30" xfId="0" applyFont="1" applyBorder="1">
      <alignment vertical="center"/>
    </xf>
    <xf numFmtId="177" fontId="2" fillId="0" borderId="31" xfId="0" applyNumberFormat="1" applyFont="1" applyBorder="1">
      <alignment vertical="center"/>
    </xf>
    <xf numFmtId="0" fontId="21" fillId="0" borderId="33" xfId="0" applyFont="1" applyBorder="1" applyAlignment="1">
      <alignment horizontal="center" vertical="center"/>
    </xf>
    <xf numFmtId="0" fontId="21" fillId="0" borderId="33" xfId="0" applyFont="1" applyBorder="1">
      <alignment vertical="center"/>
    </xf>
    <xf numFmtId="177" fontId="2" fillId="0" borderId="34" xfId="0" applyNumberFormat="1" applyFont="1" applyBorder="1">
      <alignment vertical="center"/>
    </xf>
    <xf numFmtId="0" fontId="21" fillId="0" borderId="16" xfId="0" applyFont="1" applyBorder="1" applyAlignment="1">
      <alignment horizontal="center" vertical="center"/>
    </xf>
    <xf numFmtId="0" fontId="21" fillId="0" borderId="69" xfId="0" applyFont="1" applyBorder="1">
      <alignment vertical="center"/>
    </xf>
    <xf numFmtId="177" fontId="21" fillId="0" borderId="17" xfId="0" applyNumberFormat="1" applyFont="1" applyBorder="1" applyAlignment="1">
      <alignment vertical="center"/>
    </xf>
    <xf numFmtId="0" fontId="21" fillId="0" borderId="9" xfId="0" applyFont="1" applyBorder="1" applyAlignment="1">
      <alignment horizontal="center" vertical="center"/>
    </xf>
    <xf numFmtId="0" fontId="21" fillId="0" borderId="70" xfId="0" applyFont="1" applyBorder="1">
      <alignment vertical="center"/>
    </xf>
    <xf numFmtId="177" fontId="21" fillId="0" borderId="10" xfId="0" applyNumberFormat="1" applyFont="1" applyBorder="1" applyAlignment="1">
      <alignment vertical="center"/>
    </xf>
    <xf numFmtId="0" fontId="0" fillId="0" borderId="0" xfId="0" applyBorder="1">
      <alignment vertical="center"/>
    </xf>
    <xf numFmtId="0" fontId="21" fillId="0" borderId="71" xfId="0" applyFont="1" applyBorder="1" applyAlignment="1">
      <alignment vertical="center"/>
    </xf>
    <xf numFmtId="0" fontId="21" fillId="0" borderId="72" xfId="0" applyFont="1" applyBorder="1">
      <alignment vertical="center"/>
    </xf>
    <xf numFmtId="0" fontId="21" fillId="0" borderId="75" xfId="0" applyFont="1" applyBorder="1">
      <alignment vertical="center"/>
    </xf>
    <xf numFmtId="177" fontId="21" fillId="0" borderId="68" xfId="0" applyNumberFormat="1" applyFont="1" applyBorder="1" applyAlignment="1">
      <alignment vertical="center"/>
    </xf>
    <xf numFmtId="0" fontId="22" fillId="0" borderId="30" xfId="0" applyFont="1" applyBorder="1" applyAlignment="1">
      <alignment horizontal="center" vertical="center"/>
    </xf>
    <xf numFmtId="0" fontId="22" fillId="0" borderId="30" xfId="0" applyFont="1" applyBorder="1">
      <alignment vertical="center"/>
    </xf>
    <xf numFmtId="0" fontId="22" fillId="0" borderId="33" xfId="0" applyFont="1" applyBorder="1" applyAlignment="1">
      <alignment horizontal="center" vertical="center"/>
    </xf>
    <xf numFmtId="0" fontId="22" fillId="0" borderId="33" xfId="0" applyFont="1" applyBorder="1">
      <alignment vertical="center"/>
    </xf>
    <xf numFmtId="0" fontId="23" fillId="0" borderId="33" xfId="0" applyFont="1" applyBorder="1">
      <alignment vertical="center"/>
    </xf>
    <xf numFmtId="0" fontId="23" fillId="0" borderId="39" xfId="0" applyFont="1" applyBorder="1">
      <alignment vertical="center"/>
    </xf>
    <xf numFmtId="0" fontId="24" fillId="0" borderId="18" xfId="0" applyFont="1" applyBorder="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Border="1" applyAlignment="1">
      <alignment horizontal="left" vertical="center"/>
    </xf>
    <xf numFmtId="0" fontId="9" fillId="2" borderId="1" xfId="0" applyFont="1" applyFill="1" applyBorder="1" applyAlignment="1">
      <alignment horizontal="center" vertical="center" shrinkToFit="1"/>
    </xf>
    <xf numFmtId="0" fontId="9" fillId="3" borderId="2" xfId="0" applyFont="1" applyFill="1" applyBorder="1" applyAlignment="1">
      <alignment horizontal="left" vertical="center" indent="1" shrinkToFit="1"/>
    </xf>
    <xf numFmtId="0" fontId="9" fillId="3" borderId="3" xfId="0" applyFont="1" applyFill="1" applyBorder="1" applyAlignment="1">
      <alignment horizontal="left" vertical="center" indent="1" shrinkToFit="1"/>
    </xf>
    <xf numFmtId="0" fontId="9" fillId="3" borderId="4" xfId="0" applyFont="1" applyFill="1" applyBorder="1" applyAlignment="1">
      <alignment horizontal="left" vertical="center" indent="1" shrinkToFit="1"/>
    </xf>
    <xf numFmtId="0" fontId="9" fillId="4" borderId="1" xfId="0" applyFont="1" applyFill="1" applyBorder="1" applyAlignment="1">
      <alignment horizontal="center" vertical="center" shrinkToFi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38" fontId="9" fillId="2" borderId="6" xfId="1" applyFont="1" applyFill="1" applyBorder="1" applyAlignment="1">
      <alignment horizontal="center" vertical="center"/>
    </xf>
    <xf numFmtId="38" fontId="9" fillId="2" borderId="9" xfId="1" applyFont="1" applyFill="1" applyBorder="1" applyAlignment="1">
      <alignment horizontal="center" vertical="center"/>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2" borderId="29" xfId="0" applyFont="1" applyFill="1" applyBorder="1" applyAlignment="1">
      <alignment horizontal="center" vertical="center"/>
    </xf>
    <xf numFmtId="0" fontId="9" fillId="2" borderId="16" xfId="0" applyFont="1" applyFill="1" applyBorder="1" applyAlignment="1">
      <alignment horizontal="center" vertical="center"/>
    </xf>
    <xf numFmtId="38" fontId="9" fillId="2" borderId="7" xfId="1" applyFont="1" applyFill="1" applyBorder="1" applyAlignment="1">
      <alignment horizontal="center" vertical="center" shrinkToFit="1"/>
    </xf>
    <xf numFmtId="38" fontId="9" fillId="2" borderId="10" xfId="1" applyFont="1" applyFill="1" applyBorder="1" applyAlignment="1">
      <alignment horizontal="center" vertical="center" shrinkToFit="1"/>
    </xf>
    <xf numFmtId="0" fontId="9" fillId="0" borderId="22" xfId="0" applyFont="1" applyBorder="1" applyAlignment="1">
      <alignment horizontal="center" vertical="center"/>
    </xf>
    <xf numFmtId="0" fontId="9" fillId="0" borderId="41" xfId="0" applyFont="1" applyBorder="1" applyAlignment="1">
      <alignment horizontal="center" vertical="center"/>
    </xf>
    <xf numFmtId="0" fontId="9" fillId="0" borderId="23" xfId="0" applyFont="1" applyBorder="1" applyAlignment="1">
      <alignment horizontal="center" vertical="center"/>
    </xf>
    <xf numFmtId="0" fontId="9" fillId="2" borderId="8"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32"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9" fillId="0" borderId="3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38" fontId="9" fillId="2" borderId="29" xfId="1" applyFont="1" applyFill="1" applyBorder="1" applyAlignment="1">
      <alignment horizontal="center" vertical="center"/>
    </xf>
    <xf numFmtId="38" fontId="9" fillId="2" borderId="16" xfId="1" applyFont="1" applyFill="1" applyBorder="1" applyAlignment="1">
      <alignment horizontal="center" vertical="center"/>
    </xf>
    <xf numFmtId="0" fontId="9" fillId="0" borderId="0" xfId="0" applyFont="1" applyBorder="1" applyAlignment="1">
      <alignment horizontal="left"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5" fillId="3" borderId="2" xfId="0" applyFont="1" applyFill="1" applyBorder="1" applyAlignment="1">
      <alignment horizontal="left" vertical="center" shrinkToFit="1"/>
    </xf>
    <xf numFmtId="0" fontId="15" fillId="3" borderId="3" xfId="0" applyFont="1" applyFill="1" applyBorder="1" applyAlignment="1">
      <alignment horizontal="left" vertical="center" shrinkToFit="1"/>
    </xf>
    <xf numFmtId="0" fontId="15" fillId="3" borderId="2" xfId="0" applyFont="1" applyFill="1" applyBorder="1" applyAlignment="1">
      <alignment horizontal="left" vertical="center" indent="1" shrinkToFit="1"/>
    </xf>
    <xf numFmtId="0" fontId="15" fillId="3" borderId="4" xfId="0" applyFont="1" applyFill="1" applyBorder="1" applyAlignment="1">
      <alignment horizontal="left" vertical="center" indent="1" shrinkToFit="1"/>
    </xf>
    <xf numFmtId="0" fontId="15" fillId="3" borderId="3" xfId="0" applyFont="1" applyFill="1" applyBorder="1" applyAlignment="1">
      <alignment horizontal="left" vertical="center" indent="1" shrinkToFit="1"/>
    </xf>
    <xf numFmtId="0" fontId="15" fillId="3" borderId="2"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2" xfId="0" applyFont="1" applyFill="1" applyBorder="1" applyAlignment="1">
      <alignment horizontal="left" vertical="center" indent="1" shrinkToFit="1"/>
    </xf>
    <xf numFmtId="0" fontId="14" fillId="3" borderId="3" xfId="0" applyFont="1" applyFill="1" applyBorder="1" applyAlignment="1">
      <alignment horizontal="left" vertical="center" indent="1" shrinkToFit="1"/>
    </xf>
    <xf numFmtId="0" fontId="14" fillId="3" borderId="4" xfId="0" applyFont="1" applyFill="1" applyBorder="1" applyAlignment="1">
      <alignment horizontal="left" vertical="center" indent="1" shrinkToFit="1"/>
    </xf>
    <xf numFmtId="0" fontId="14" fillId="3" borderId="2" xfId="0" applyFont="1" applyFill="1" applyBorder="1" applyAlignment="1">
      <alignment horizontal="left" vertical="center" shrinkToFit="1"/>
    </xf>
    <xf numFmtId="0" fontId="14" fillId="3" borderId="3" xfId="0" applyFont="1" applyFill="1" applyBorder="1" applyAlignment="1">
      <alignment horizontal="left" vertical="center" shrinkToFit="1"/>
    </xf>
    <xf numFmtId="0" fontId="15" fillId="3" borderId="1" xfId="0" applyFont="1" applyFill="1" applyBorder="1" applyAlignment="1">
      <alignment horizontal="center" vertical="center" shrinkToFit="1"/>
    </xf>
    <xf numFmtId="0" fontId="16" fillId="0" borderId="0" xfId="0" applyFont="1" applyAlignment="1">
      <alignment horizontal="left" vertical="center"/>
    </xf>
    <xf numFmtId="0" fontId="0" fillId="0" borderId="18" xfId="0"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42" xfId="0" applyFont="1"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38" fontId="20" fillId="0" borderId="30" xfId="1" applyFont="1" applyBorder="1" applyAlignment="1">
      <alignment horizontal="right" vertical="center"/>
    </xf>
    <xf numFmtId="38" fontId="20" fillId="0" borderId="46" xfId="1" applyFont="1" applyBorder="1" applyAlignment="1">
      <alignment vertical="center"/>
    </xf>
    <xf numFmtId="38" fontId="0" fillId="0" borderId="47" xfId="1" applyFont="1" applyBorder="1" applyAlignment="1">
      <alignment vertical="center"/>
    </xf>
    <xf numFmtId="38" fontId="20" fillId="0" borderId="48" xfId="1" applyFont="1" applyBorder="1" applyAlignment="1">
      <alignment horizontal="right" vertical="center"/>
    </xf>
    <xf numFmtId="38" fontId="20" fillId="0" borderId="49" xfId="1" applyFont="1" applyBorder="1" applyAlignment="1">
      <alignment horizontal="right" vertical="center"/>
    </xf>
    <xf numFmtId="38" fontId="20" fillId="0" borderId="50" xfId="1" applyFont="1" applyBorder="1" applyAlignment="1">
      <alignment horizontal="right" vertical="center"/>
    </xf>
    <xf numFmtId="38" fontId="20" fillId="0" borderId="48" xfId="1" applyFont="1" applyBorder="1" applyAlignment="1">
      <alignment vertical="center"/>
    </xf>
    <xf numFmtId="38" fontId="20" fillId="0" borderId="51" xfId="1" applyFont="1" applyBorder="1" applyAlignment="1">
      <alignment vertical="center"/>
    </xf>
    <xf numFmtId="38" fontId="20" fillId="0" borderId="52" xfId="1" applyFont="1" applyBorder="1" applyAlignment="1">
      <alignment horizontal="right" vertical="center"/>
    </xf>
    <xf numFmtId="38" fontId="20" fillId="0" borderId="18" xfId="1" applyFont="1" applyBorder="1" applyAlignment="1">
      <alignment horizontal="right" vertical="center"/>
    </xf>
    <xf numFmtId="38" fontId="20" fillId="0" borderId="53" xfId="1" applyFont="1" applyBorder="1" applyAlignment="1">
      <alignment horizontal="right" vertical="center"/>
    </xf>
    <xf numFmtId="38" fontId="20" fillId="0" borderId="52" xfId="1" applyFont="1" applyBorder="1" applyAlignment="1">
      <alignment vertical="center"/>
    </xf>
    <xf numFmtId="38" fontId="20" fillId="0" borderId="54" xfId="1" applyFont="1" applyBorder="1" applyAlignment="1">
      <alignment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38" fontId="20" fillId="0" borderId="55" xfId="1" applyFont="1" applyBorder="1" applyAlignment="1">
      <alignment horizontal="right" vertical="center"/>
    </xf>
    <xf numFmtId="38" fontId="20" fillId="0" borderId="56" xfId="1" applyFont="1" applyBorder="1" applyAlignment="1">
      <alignment horizontal="right" vertical="center"/>
    </xf>
    <xf numFmtId="38" fontId="20" fillId="0" borderId="57" xfId="1" applyFont="1" applyBorder="1" applyAlignment="1">
      <alignment horizontal="right" vertical="center"/>
    </xf>
    <xf numFmtId="38" fontId="20" fillId="0" borderId="55" xfId="1" applyFont="1" applyBorder="1" applyAlignment="1">
      <alignment vertical="center"/>
    </xf>
    <xf numFmtId="38" fontId="0" fillId="0" borderId="58" xfId="1" applyFont="1" applyBorder="1" applyAlignment="1">
      <alignment vertical="center"/>
    </xf>
    <xf numFmtId="38" fontId="20" fillId="0" borderId="60" xfId="1" applyFont="1" applyBorder="1" applyAlignment="1">
      <alignment horizontal="right" vertical="center"/>
    </xf>
    <xf numFmtId="38" fontId="20" fillId="0" borderId="61" xfId="1" applyFont="1" applyBorder="1" applyAlignment="1">
      <alignment horizontal="right" vertical="center"/>
    </xf>
    <xf numFmtId="38" fontId="20" fillId="0" borderId="62" xfId="1" applyFont="1" applyBorder="1" applyAlignment="1">
      <alignment horizontal="right" vertical="center"/>
    </xf>
    <xf numFmtId="38" fontId="20" fillId="0" borderId="60" xfId="1" applyFont="1" applyBorder="1" applyAlignment="1">
      <alignment vertical="center"/>
    </xf>
    <xf numFmtId="38" fontId="20" fillId="0" borderId="63" xfId="1" applyFont="1" applyBorder="1" applyAlignment="1">
      <alignment vertical="center"/>
    </xf>
    <xf numFmtId="38" fontId="0" fillId="0" borderId="54" xfId="1" applyFont="1" applyBorder="1" applyAlignment="1">
      <alignment vertical="center"/>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20" fillId="0" borderId="39" xfId="1"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20" fillId="0" borderId="16" xfId="1" applyFont="1" applyBorder="1" applyAlignment="1">
      <alignment horizontal="right" vertical="center"/>
    </xf>
    <xf numFmtId="38" fontId="20" fillId="0" borderId="64" xfId="1" applyFont="1" applyBorder="1" applyAlignment="1">
      <alignment vertical="center"/>
    </xf>
    <xf numFmtId="38" fontId="0" fillId="0" borderId="65" xfId="1" applyFont="1" applyBorder="1" applyAlignment="1">
      <alignment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178" fontId="15" fillId="3" borderId="2" xfId="0" applyNumberFormat="1" applyFont="1" applyFill="1" applyBorder="1" applyAlignment="1">
      <alignment horizontal="left" vertical="center" shrinkToFit="1"/>
    </xf>
    <xf numFmtId="178" fontId="15" fillId="3" borderId="3" xfId="0" applyNumberFormat="1" applyFont="1" applyFill="1" applyBorder="1" applyAlignment="1">
      <alignment horizontal="left" vertical="center" shrinkToFit="1"/>
    </xf>
    <xf numFmtId="178" fontId="15" fillId="3" borderId="2" xfId="0" applyNumberFormat="1" applyFont="1" applyFill="1" applyBorder="1" applyAlignment="1">
      <alignment horizontal="left" vertical="center" indent="1" shrinkToFit="1"/>
    </xf>
    <xf numFmtId="178" fontId="15" fillId="3" borderId="3" xfId="0" applyNumberFormat="1" applyFont="1" applyFill="1" applyBorder="1" applyAlignment="1">
      <alignment horizontal="left" vertical="center" indent="1" shrinkToFit="1"/>
    </xf>
    <xf numFmtId="179" fontId="9" fillId="3" borderId="2" xfId="0" applyNumberFormat="1" applyFont="1" applyFill="1" applyBorder="1" applyAlignment="1">
      <alignment horizontal="left" vertical="center" indent="1" shrinkToFit="1"/>
    </xf>
    <xf numFmtId="179" fontId="9" fillId="3" borderId="3" xfId="0" applyNumberFormat="1" applyFont="1" applyFill="1" applyBorder="1" applyAlignment="1">
      <alignment horizontal="left" vertical="center" indent="1" shrinkToFit="1"/>
    </xf>
    <xf numFmtId="0" fontId="25" fillId="3" borderId="2" xfId="4" applyFill="1" applyBorder="1" applyAlignment="1">
      <alignment horizontal="left" vertical="center" indent="1" shrinkToFit="1"/>
    </xf>
  </cellXfs>
  <cellStyles count="5">
    <cellStyle name="ハイパーリンク" xfId="4" builtinId="8"/>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148166</xdr:colOff>
      <xdr:row>48</xdr:row>
      <xdr:rowOff>10583</xdr:rowOff>
    </xdr:from>
    <xdr:to>
      <xdr:col>14</xdr:col>
      <xdr:colOff>42333</xdr:colOff>
      <xdr:row>57</xdr:row>
      <xdr:rowOff>179916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20691" y="10164233"/>
          <a:ext cx="3408892" cy="188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２か所以上の保険者がある場合は、印刷範囲を下に広げてください。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21166</xdr:rowOff>
    </xdr:from>
    <xdr:to>
      <xdr:col>8</xdr:col>
      <xdr:colOff>333375</xdr:colOff>
      <xdr:row>10</xdr:row>
      <xdr:rowOff>184150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7069667" y="1121833"/>
          <a:ext cx="333375" cy="1136650"/>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447672</xdr:colOff>
      <xdr:row>6</xdr:row>
      <xdr:rowOff>144268</xdr:rowOff>
    </xdr:from>
    <xdr:to>
      <xdr:col>14</xdr:col>
      <xdr:colOff>42332</xdr:colOff>
      <xdr:row>10</xdr:row>
      <xdr:rowOff>116422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517339" y="1244935"/>
          <a:ext cx="4843993" cy="945820"/>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◎申請者が、一体型事業所の場合（定期巡回・随時対応サービス事業所）は、こちらを記入してください。</a:t>
          </a:r>
        </a:p>
      </xdr:txBody>
    </xdr:sp>
    <xdr:clientData/>
  </xdr:twoCellAnchor>
  <xdr:twoCellAnchor>
    <xdr:from>
      <xdr:col>8</xdr:col>
      <xdr:colOff>0</xdr:colOff>
      <xdr:row>13</xdr:row>
      <xdr:rowOff>3</xdr:rowOff>
    </xdr:from>
    <xdr:to>
      <xdr:col>8</xdr:col>
      <xdr:colOff>333375</xdr:colOff>
      <xdr:row>21</xdr:row>
      <xdr:rowOff>202145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7069667" y="2730503"/>
          <a:ext cx="333375" cy="2149475"/>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390525</xdr:colOff>
      <xdr:row>14</xdr:row>
      <xdr:rowOff>169333</xdr:rowOff>
    </xdr:from>
    <xdr:to>
      <xdr:col>14</xdr:col>
      <xdr:colOff>179917</xdr:colOff>
      <xdr:row>20</xdr:row>
      <xdr:rowOff>174172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460192" y="3143250"/>
          <a:ext cx="5038725" cy="1465339"/>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◎申請者が、連携型事業所の場合（訪問看護事業所）は、こちらを記入してください。</a:t>
          </a:r>
          <a:endParaRPr kumimoji="1" lang="en-US" altLang="ja-JP" sz="1200" i="0">
            <a:solidFill>
              <a:srgbClr val="002060"/>
            </a:solidFill>
          </a:endParaRPr>
        </a:p>
        <a:p>
          <a:endParaRPr kumimoji="1" lang="en-US" altLang="ja-JP" sz="1200" i="0">
            <a:solidFill>
              <a:srgbClr val="002060"/>
            </a:solidFill>
          </a:endParaRPr>
        </a:p>
        <a:p>
          <a:r>
            <a:rPr kumimoji="1" lang="ja-JP" altLang="en-US" sz="1200" i="0">
              <a:solidFill>
                <a:srgbClr val="002060"/>
              </a:solidFill>
            </a:rPr>
            <a:t>◎連携先の定期巡回・随時対応サービス事業所が複数ある場合は、行を追加して、記入してください。</a:t>
          </a:r>
        </a:p>
      </xdr:txBody>
    </xdr:sp>
    <xdr:clientData/>
  </xdr:twoCellAnchor>
  <xdr:twoCellAnchor>
    <xdr:from>
      <xdr:col>4</xdr:col>
      <xdr:colOff>172506</xdr:colOff>
      <xdr:row>29</xdr:row>
      <xdr:rowOff>52917</xdr:rowOff>
    </xdr:from>
    <xdr:to>
      <xdr:col>8</xdr:col>
      <xdr:colOff>751416</xdr:colOff>
      <xdr:row>35</xdr:row>
      <xdr:rowOff>127005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712506" y="6445250"/>
          <a:ext cx="5108577" cy="1471088"/>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i="0">
              <a:solidFill>
                <a:schemeClr val="dk1"/>
              </a:solidFill>
              <a:effectLst/>
              <a:latin typeface="+mn-lt"/>
              <a:ea typeface="+mn-ea"/>
              <a:cs typeface="+mn-cs"/>
            </a:rPr>
            <a:t>◎</a:t>
          </a:r>
          <a:r>
            <a:rPr kumimoji="1" lang="ja-JP" altLang="en-US" sz="1200" i="0">
              <a:solidFill>
                <a:srgbClr val="002060"/>
              </a:solidFill>
            </a:rPr>
            <a:t>自動入力となっていますので、</a:t>
          </a:r>
          <a:endParaRPr kumimoji="1" lang="en-US" altLang="ja-JP" sz="1200" i="0">
            <a:solidFill>
              <a:srgbClr val="002060"/>
            </a:solidFill>
          </a:endParaRPr>
        </a:p>
        <a:p>
          <a:r>
            <a:rPr kumimoji="1" lang="ja-JP" altLang="en-US" sz="1100" i="0" baseline="0">
              <a:solidFill>
                <a:schemeClr val="dk1"/>
              </a:solidFill>
              <a:effectLst/>
              <a:latin typeface="+mn-lt"/>
              <a:ea typeface="+mn-ea"/>
              <a:cs typeface="+mn-cs"/>
            </a:rPr>
            <a:t>　</a:t>
          </a:r>
          <a:r>
            <a:rPr kumimoji="1" lang="ja-JP" altLang="en-US" sz="1200" i="0">
              <a:solidFill>
                <a:srgbClr val="002060"/>
              </a:solidFill>
            </a:rPr>
            <a:t>下記「３　利用者にかかる保険者ごとの助成申請見込額」を記入ください。</a:t>
          </a:r>
        </a:p>
      </xdr:txBody>
    </xdr:sp>
    <xdr:clientData/>
  </xdr:twoCellAnchor>
  <xdr:twoCellAnchor>
    <xdr:from>
      <xdr:col>9</xdr:col>
      <xdr:colOff>333373</xdr:colOff>
      <xdr:row>54</xdr:row>
      <xdr:rowOff>188801</xdr:rowOff>
    </xdr:from>
    <xdr:to>
      <xdr:col>15</xdr:col>
      <xdr:colOff>95249</xdr:colOff>
      <xdr:row>75</xdr:row>
      <xdr:rowOff>74083</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556623" y="11491801"/>
          <a:ext cx="4545543" cy="3885782"/>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◎助成申請見込額については</a:t>
          </a:r>
          <a:r>
            <a:rPr kumimoji="1" lang="ja-JP" altLang="en-US" sz="1200" b="0" i="0" u="none">
              <a:solidFill>
                <a:sysClr val="windowText" lastClr="000000"/>
              </a:solidFill>
            </a:rPr>
            <a:t>、</a:t>
          </a:r>
          <a:r>
            <a:rPr kumimoji="1" lang="en-US" altLang="ja-JP" sz="1200" b="1" i="0" u="sng">
              <a:solidFill>
                <a:srgbClr val="FF0000"/>
              </a:solidFill>
              <a:latin typeface="+mj-ea"/>
              <a:ea typeface="+mj-ea"/>
            </a:rPr>
            <a:t>4</a:t>
          </a:r>
          <a:r>
            <a:rPr kumimoji="1" lang="ja-JP" altLang="en-US" sz="1200" b="1" i="0" u="sng">
              <a:solidFill>
                <a:srgbClr val="FF0000"/>
              </a:solidFill>
              <a:latin typeface="+mj-ea"/>
              <a:ea typeface="+mj-ea"/>
            </a:rPr>
            <a:t>月から</a:t>
          </a:r>
          <a:r>
            <a:rPr kumimoji="1" lang="en-US" altLang="ja-JP" sz="1200" b="1" i="0" u="sng">
              <a:solidFill>
                <a:srgbClr val="FF0000"/>
              </a:solidFill>
              <a:latin typeface="+mj-ea"/>
              <a:ea typeface="+mj-ea"/>
            </a:rPr>
            <a:t>3</a:t>
          </a:r>
          <a:r>
            <a:rPr kumimoji="1" lang="ja-JP" altLang="en-US" sz="1200" b="1" i="0" u="sng">
              <a:solidFill>
                <a:srgbClr val="FF0000"/>
              </a:solidFill>
              <a:latin typeface="+mj-ea"/>
              <a:ea typeface="+mj-ea"/>
            </a:rPr>
            <a:t>月の１年間のサービス提供分での見込額</a:t>
          </a:r>
          <a:r>
            <a:rPr kumimoji="1" lang="ja-JP" altLang="en-US" sz="1200" i="0">
              <a:solidFill>
                <a:srgbClr val="002060"/>
              </a:solidFill>
            </a:rPr>
            <a:t>を記入してください。</a:t>
          </a:r>
        </a:p>
        <a:p>
          <a:r>
            <a:rPr kumimoji="1" lang="ja-JP" altLang="en-US" sz="1200" i="0">
              <a:solidFill>
                <a:srgbClr val="002060"/>
              </a:solidFill>
            </a:rPr>
            <a:t>（実績報告の際、見込額を上回る申請があっても支払いできませんので、実績を基に利用見込を勘案のうえ、記入してください。）</a:t>
          </a:r>
        </a:p>
        <a:p>
          <a:endParaRPr kumimoji="1" lang="en-US" altLang="ja-JP" sz="1200" i="0">
            <a:solidFill>
              <a:srgbClr val="002060"/>
            </a:solidFill>
          </a:endParaRPr>
        </a:p>
        <a:p>
          <a:r>
            <a:rPr kumimoji="1" lang="ja-JP" altLang="en-US" sz="1200" i="0">
              <a:solidFill>
                <a:srgbClr val="002060"/>
              </a:solidFill>
            </a:rPr>
            <a:t>◎「延べ人月数」については、以下の例に基づき、記入してください。</a:t>
          </a:r>
          <a:endParaRPr kumimoji="1" lang="en-US" altLang="ja-JP" sz="1200" i="0">
            <a:solidFill>
              <a:srgbClr val="002060"/>
            </a:solidFill>
          </a:endParaRPr>
        </a:p>
        <a:p>
          <a:r>
            <a:rPr kumimoji="1" lang="ja-JP" altLang="en-US" sz="1200" i="0">
              <a:solidFill>
                <a:srgbClr val="002060"/>
              </a:solidFill>
            </a:rPr>
            <a:t>　</a:t>
          </a:r>
          <a:r>
            <a:rPr kumimoji="1" lang="ja-JP" altLang="en-US" sz="1200" b="1" i="0">
              <a:solidFill>
                <a:sysClr val="windowText" lastClr="000000"/>
              </a:solidFill>
              <a:latin typeface="+mn-ea"/>
              <a:ea typeface="+mn-ea"/>
            </a:rPr>
            <a:t>例１</a:t>
          </a:r>
          <a:r>
            <a:rPr kumimoji="1" lang="ja-JP" altLang="en-US" sz="1200" i="0">
              <a:solidFill>
                <a:srgbClr val="002060"/>
              </a:solidFill>
              <a:latin typeface="+mn-ea"/>
              <a:ea typeface="+mn-ea"/>
            </a:rPr>
            <a:t>：利用者</a:t>
          </a:r>
          <a:r>
            <a:rPr kumimoji="1" lang="en-US" altLang="ja-JP" sz="1200" i="0">
              <a:solidFill>
                <a:srgbClr val="002060"/>
              </a:solidFill>
              <a:latin typeface="+mn-ea"/>
              <a:ea typeface="+mn-ea"/>
            </a:rPr>
            <a:t>A</a:t>
          </a:r>
          <a:r>
            <a:rPr kumimoji="1" lang="ja-JP" altLang="en-US" sz="1200" i="0">
              <a:solidFill>
                <a:srgbClr val="002060"/>
              </a:solidFill>
              <a:latin typeface="+mn-ea"/>
              <a:ea typeface="+mn-ea"/>
            </a:rPr>
            <a:t>（要介護３）の月５回の訪問が５ヶ月、</a:t>
          </a:r>
          <a:endParaRPr kumimoji="1" lang="en-US" altLang="ja-JP" sz="1200" i="0">
            <a:solidFill>
              <a:srgbClr val="002060"/>
            </a:solidFill>
            <a:latin typeface="+mn-ea"/>
            <a:ea typeface="+mn-ea"/>
          </a:endParaRPr>
        </a:p>
        <a:p>
          <a:r>
            <a:rPr kumimoji="1" lang="ja-JP" altLang="en-US" sz="1200" i="0">
              <a:solidFill>
                <a:srgbClr val="002060"/>
              </a:solidFill>
              <a:latin typeface="+mn-ea"/>
              <a:ea typeface="+mn-ea"/>
            </a:rPr>
            <a:t>　　　　 利用者</a:t>
          </a:r>
          <a:r>
            <a:rPr kumimoji="1" lang="en-US" altLang="ja-JP" sz="1200" i="0">
              <a:solidFill>
                <a:srgbClr val="002060"/>
              </a:solidFill>
              <a:latin typeface="+mn-ea"/>
              <a:ea typeface="+mn-ea"/>
            </a:rPr>
            <a:t>B</a:t>
          </a:r>
          <a:r>
            <a:rPr kumimoji="1" lang="ja-JP" altLang="en-US" sz="1200" i="0">
              <a:solidFill>
                <a:srgbClr val="002060"/>
              </a:solidFill>
              <a:latin typeface="+mn-ea"/>
              <a:ea typeface="+mn-ea"/>
            </a:rPr>
            <a:t>（要介護３）の月５回の訪問が３か月の場合　</a:t>
          </a:r>
          <a:endParaRPr kumimoji="1" lang="en-US" altLang="ja-JP" sz="1200" i="0">
            <a:solidFill>
              <a:srgbClr val="002060"/>
            </a:solidFill>
            <a:latin typeface="+mn-ea"/>
            <a:ea typeface="+mn-ea"/>
          </a:endParaRPr>
        </a:p>
        <a:p>
          <a:r>
            <a:rPr kumimoji="1" lang="ja-JP" altLang="en-US" sz="1200" i="0">
              <a:solidFill>
                <a:srgbClr val="002060"/>
              </a:solidFill>
              <a:latin typeface="+mn-ea"/>
              <a:ea typeface="+mn-ea"/>
            </a:rPr>
            <a:t>→　延べ人月数：　（要介護３：５回が</a:t>
          </a:r>
          <a:r>
            <a:rPr kumimoji="1" lang="ja-JP" altLang="en-US" sz="1200" i="0" u="sng">
              <a:solidFill>
                <a:srgbClr val="002060"/>
              </a:solidFill>
              <a:latin typeface="+mn-ea"/>
              <a:ea typeface="+mn-ea"/>
            </a:rPr>
            <a:t>「８」</a:t>
          </a:r>
          <a:r>
            <a:rPr kumimoji="1" lang="ja-JP" altLang="en-US" sz="1200" i="0">
              <a:solidFill>
                <a:srgbClr val="002060"/>
              </a:solidFill>
              <a:latin typeface="+mn-ea"/>
              <a:ea typeface="+mn-ea"/>
            </a:rPr>
            <a:t>）</a:t>
          </a:r>
          <a:endParaRPr kumimoji="1" lang="en-US" altLang="ja-JP" sz="1200" i="0">
            <a:solidFill>
              <a:srgbClr val="002060"/>
            </a:solidFill>
            <a:latin typeface="+mn-ea"/>
            <a:ea typeface="+mn-ea"/>
          </a:endParaRPr>
        </a:p>
        <a:p>
          <a:endParaRPr kumimoji="1" lang="en-US" altLang="ja-JP" sz="1200" i="0">
            <a:solidFill>
              <a:srgbClr val="002060"/>
            </a:solidFill>
            <a:latin typeface="+mn-ea"/>
            <a:ea typeface="+mn-ea"/>
          </a:endParaRPr>
        </a:p>
        <a:p>
          <a:r>
            <a:rPr kumimoji="1" lang="ja-JP" altLang="en-US" sz="1200" i="0">
              <a:solidFill>
                <a:srgbClr val="002060"/>
              </a:solidFill>
              <a:latin typeface="+mn-ea"/>
              <a:ea typeface="+mn-ea"/>
            </a:rPr>
            <a:t>　</a:t>
          </a:r>
          <a:r>
            <a:rPr kumimoji="1" lang="ja-JP" altLang="en-US" sz="1200" i="0" baseline="0">
              <a:solidFill>
                <a:srgbClr val="002060"/>
              </a:solidFill>
              <a:latin typeface="+mn-ea"/>
              <a:ea typeface="+mn-ea"/>
            </a:rPr>
            <a:t> </a:t>
          </a:r>
          <a:r>
            <a:rPr kumimoji="1" lang="ja-JP" altLang="ja-JP" sz="1200" b="1" i="0">
              <a:solidFill>
                <a:sysClr val="windowText" lastClr="000000"/>
              </a:solidFill>
              <a:effectLst/>
              <a:latin typeface="+mn-lt"/>
              <a:ea typeface="+mn-ea"/>
              <a:cs typeface="+mn-cs"/>
            </a:rPr>
            <a:t>例</a:t>
          </a:r>
          <a:r>
            <a:rPr kumimoji="1" lang="ja-JP" altLang="en-US" sz="1200" b="1" i="0">
              <a:solidFill>
                <a:sysClr val="windowText" lastClr="000000"/>
              </a:solidFill>
              <a:effectLst/>
              <a:latin typeface="+mn-lt"/>
              <a:ea typeface="+mn-ea"/>
              <a:cs typeface="+mn-cs"/>
            </a:rPr>
            <a:t>２</a:t>
          </a:r>
          <a:r>
            <a:rPr kumimoji="1" lang="ja-JP" altLang="ja-JP" sz="1200" i="0">
              <a:solidFill>
                <a:srgbClr val="002060"/>
              </a:solidFill>
              <a:effectLst/>
              <a:latin typeface="+mn-lt"/>
              <a:ea typeface="+mn-ea"/>
              <a:cs typeface="+mn-cs"/>
            </a:rPr>
            <a:t>：利用者</a:t>
          </a:r>
          <a:r>
            <a:rPr kumimoji="1" lang="en-US" altLang="ja-JP" sz="1200" i="0">
              <a:solidFill>
                <a:srgbClr val="002060"/>
              </a:solidFill>
              <a:effectLst/>
              <a:latin typeface="+mn-lt"/>
              <a:ea typeface="+mn-ea"/>
              <a:cs typeface="+mn-cs"/>
            </a:rPr>
            <a:t>C</a:t>
          </a:r>
          <a:r>
            <a:rPr kumimoji="1" lang="ja-JP" altLang="ja-JP" sz="1200" i="0">
              <a:solidFill>
                <a:srgbClr val="002060"/>
              </a:solidFill>
              <a:effectLst/>
              <a:latin typeface="+mn-lt"/>
              <a:ea typeface="+mn-ea"/>
              <a:cs typeface="+mn-cs"/>
            </a:rPr>
            <a:t>（要介護５）の</a:t>
          </a:r>
          <a:r>
            <a:rPr kumimoji="1" lang="ja-JP" altLang="en-US" sz="1200" i="0">
              <a:solidFill>
                <a:srgbClr val="002060"/>
              </a:solidFill>
              <a:effectLst/>
              <a:latin typeface="+mn-lt"/>
              <a:ea typeface="+mn-ea"/>
              <a:cs typeface="+mn-cs"/>
            </a:rPr>
            <a:t>月６</a:t>
          </a:r>
          <a:r>
            <a:rPr kumimoji="1" lang="ja-JP" altLang="ja-JP" sz="1200" i="0">
              <a:solidFill>
                <a:srgbClr val="002060"/>
              </a:solidFill>
              <a:effectLst/>
              <a:latin typeface="+mn-lt"/>
              <a:ea typeface="+mn-ea"/>
              <a:cs typeface="+mn-cs"/>
            </a:rPr>
            <a:t>回の訪問が</a:t>
          </a:r>
          <a:r>
            <a:rPr kumimoji="1" lang="ja-JP" altLang="en-US" sz="1200" i="0">
              <a:solidFill>
                <a:srgbClr val="002060"/>
              </a:solidFill>
              <a:effectLst/>
              <a:latin typeface="+mn-lt"/>
              <a:ea typeface="+mn-ea"/>
              <a:cs typeface="+mn-cs"/>
            </a:rPr>
            <a:t>２ヶ月、月８回以上の訪問が６ヶ月</a:t>
          </a:r>
          <a:endParaRPr lang="ja-JP" altLang="ja-JP" sz="1200" i="0">
            <a:solidFill>
              <a:srgbClr val="00206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i="0">
              <a:solidFill>
                <a:srgbClr val="002060"/>
              </a:solidFill>
              <a:effectLst/>
              <a:latin typeface="+mn-lt"/>
              <a:ea typeface="+mn-ea"/>
              <a:cs typeface="+mn-cs"/>
            </a:rPr>
            <a:t>　　　　</a:t>
          </a:r>
          <a:r>
            <a:rPr kumimoji="1" lang="en-US" altLang="ja-JP" sz="1200" i="0">
              <a:solidFill>
                <a:srgbClr val="002060"/>
              </a:solidFill>
              <a:effectLst/>
              <a:latin typeface="+mn-lt"/>
              <a:ea typeface="+mn-ea"/>
              <a:cs typeface="+mn-cs"/>
            </a:rPr>
            <a:t>  </a:t>
          </a:r>
          <a:r>
            <a:rPr kumimoji="1" lang="ja-JP" altLang="ja-JP" sz="1200" i="0">
              <a:solidFill>
                <a:srgbClr val="002060"/>
              </a:solidFill>
              <a:effectLst/>
              <a:latin typeface="+mn-lt"/>
              <a:ea typeface="+mn-ea"/>
              <a:cs typeface="+mn-cs"/>
            </a:rPr>
            <a:t>利用者</a:t>
          </a:r>
          <a:r>
            <a:rPr kumimoji="1" lang="en-US" altLang="ja-JP" sz="1200" i="0">
              <a:solidFill>
                <a:srgbClr val="002060"/>
              </a:solidFill>
              <a:effectLst/>
              <a:latin typeface="+mn-lt"/>
              <a:ea typeface="+mn-ea"/>
              <a:cs typeface="+mn-cs"/>
            </a:rPr>
            <a:t>D</a:t>
          </a:r>
          <a:r>
            <a:rPr kumimoji="1" lang="ja-JP" altLang="ja-JP" sz="1200" i="0">
              <a:solidFill>
                <a:srgbClr val="002060"/>
              </a:solidFill>
              <a:effectLst/>
              <a:latin typeface="+mn-lt"/>
              <a:ea typeface="+mn-ea"/>
              <a:cs typeface="+mn-cs"/>
            </a:rPr>
            <a:t>（要介護５）の</a:t>
          </a:r>
          <a:r>
            <a:rPr kumimoji="1" lang="ja-JP" altLang="en-US" sz="1200" i="0">
              <a:solidFill>
                <a:srgbClr val="002060"/>
              </a:solidFill>
              <a:effectLst/>
              <a:latin typeface="+mn-lt"/>
              <a:ea typeface="+mn-ea"/>
              <a:cs typeface="+mn-cs"/>
            </a:rPr>
            <a:t>月８</a:t>
          </a:r>
          <a:r>
            <a:rPr kumimoji="1" lang="ja-JP" altLang="ja-JP" sz="1200" i="0">
              <a:solidFill>
                <a:srgbClr val="002060"/>
              </a:solidFill>
              <a:effectLst/>
              <a:latin typeface="+mn-lt"/>
              <a:ea typeface="+mn-ea"/>
              <a:cs typeface="+mn-cs"/>
            </a:rPr>
            <a:t>回以上の訪問が</a:t>
          </a:r>
          <a:r>
            <a:rPr kumimoji="1" lang="ja-JP" altLang="en-US" sz="1200" i="0">
              <a:solidFill>
                <a:srgbClr val="002060"/>
              </a:solidFill>
              <a:effectLst/>
              <a:latin typeface="+mn-lt"/>
              <a:ea typeface="+mn-ea"/>
              <a:cs typeface="+mn-cs"/>
            </a:rPr>
            <a:t>８ヶ月</a:t>
          </a:r>
          <a:r>
            <a:rPr kumimoji="1" lang="ja-JP" altLang="ja-JP" sz="1200" i="0">
              <a:solidFill>
                <a:srgbClr val="002060"/>
              </a:solidFill>
              <a:effectLst/>
              <a:latin typeface="+mn-lt"/>
              <a:ea typeface="+mn-ea"/>
              <a:cs typeface="+mn-cs"/>
            </a:rPr>
            <a:t>の場合　</a:t>
          </a:r>
          <a:endParaRPr kumimoji="1" lang="en-US" altLang="ja-JP" sz="1200" i="0">
            <a:solidFill>
              <a:srgbClr val="00206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i="0">
              <a:solidFill>
                <a:srgbClr val="002060"/>
              </a:solidFill>
              <a:effectLst/>
              <a:latin typeface="+mn-lt"/>
              <a:ea typeface="+mn-ea"/>
              <a:cs typeface="+mn-cs"/>
            </a:rPr>
            <a:t>→　延べ人月</a:t>
          </a:r>
          <a:r>
            <a:rPr kumimoji="1" lang="ja-JP" altLang="en-US" sz="1200" i="0">
              <a:solidFill>
                <a:srgbClr val="002060"/>
              </a:solidFill>
              <a:effectLst/>
              <a:latin typeface="+mn-lt"/>
              <a:ea typeface="+mn-ea"/>
              <a:cs typeface="+mn-cs"/>
            </a:rPr>
            <a:t>数：</a:t>
          </a:r>
          <a:r>
            <a:rPr kumimoji="1" lang="ja-JP" altLang="ja-JP" sz="1100" i="0">
              <a:solidFill>
                <a:srgbClr val="002060"/>
              </a:solidFill>
              <a:effectLst/>
              <a:latin typeface="+mn-lt"/>
              <a:ea typeface="+mn-ea"/>
              <a:cs typeface="+mn-cs"/>
            </a:rPr>
            <a:t>　（要介護</a:t>
          </a:r>
          <a:r>
            <a:rPr kumimoji="1" lang="ja-JP" altLang="en-US" sz="1100" i="0">
              <a:solidFill>
                <a:srgbClr val="002060"/>
              </a:solidFill>
              <a:effectLst/>
              <a:latin typeface="+mn-lt"/>
              <a:ea typeface="+mn-ea"/>
              <a:cs typeface="+mn-cs"/>
            </a:rPr>
            <a:t>５　</a:t>
          </a:r>
          <a:r>
            <a:rPr kumimoji="1" lang="ja-JP" altLang="ja-JP" sz="1100" i="0">
              <a:solidFill>
                <a:srgbClr val="002060"/>
              </a:solidFill>
              <a:effectLst/>
              <a:latin typeface="+mn-lt"/>
              <a:ea typeface="+mn-ea"/>
              <a:cs typeface="+mn-cs"/>
            </a:rPr>
            <a:t>：</a:t>
          </a:r>
          <a:r>
            <a:rPr kumimoji="1" lang="ja-JP" altLang="en-US" sz="1100" i="0">
              <a:solidFill>
                <a:srgbClr val="002060"/>
              </a:solidFill>
              <a:effectLst/>
              <a:latin typeface="+mn-lt"/>
              <a:ea typeface="+mn-ea"/>
              <a:cs typeface="+mn-cs"/>
            </a:rPr>
            <a:t>６</a:t>
          </a:r>
          <a:r>
            <a:rPr kumimoji="1" lang="ja-JP" altLang="ja-JP" sz="1100" i="0">
              <a:solidFill>
                <a:srgbClr val="002060"/>
              </a:solidFill>
              <a:effectLst/>
              <a:latin typeface="+mn-lt"/>
              <a:ea typeface="+mn-ea"/>
              <a:cs typeface="+mn-cs"/>
            </a:rPr>
            <a:t>回が</a:t>
          </a:r>
          <a:r>
            <a:rPr kumimoji="1" lang="ja-JP" altLang="ja-JP" sz="1100" i="0" u="sng">
              <a:solidFill>
                <a:srgbClr val="002060"/>
              </a:solidFill>
              <a:effectLst/>
              <a:latin typeface="+mn-lt"/>
              <a:ea typeface="+mn-ea"/>
              <a:cs typeface="+mn-cs"/>
            </a:rPr>
            <a:t>「</a:t>
          </a:r>
          <a:r>
            <a:rPr kumimoji="1" lang="ja-JP" altLang="en-US" sz="1100" i="0" u="sng">
              <a:solidFill>
                <a:srgbClr val="002060"/>
              </a:solidFill>
              <a:effectLst/>
              <a:latin typeface="+mn-lt"/>
              <a:ea typeface="+mn-ea"/>
              <a:cs typeface="+mn-cs"/>
            </a:rPr>
            <a:t>２</a:t>
          </a:r>
          <a:r>
            <a:rPr kumimoji="1" lang="ja-JP" altLang="ja-JP" sz="1100" i="0" u="sng">
              <a:solidFill>
                <a:srgbClr val="002060"/>
              </a:solidFill>
              <a:effectLst/>
              <a:latin typeface="+mn-lt"/>
              <a:ea typeface="+mn-ea"/>
              <a:cs typeface="+mn-cs"/>
            </a:rPr>
            <a:t>」</a:t>
          </a:r>
          <a:r>
            <a:rPr kumimoji="1" lang="ja-JP" altLang="en-US" sz="1100" i="0" u="none">
              <a:solidFill>
                <a:srgbClr val="002060"/>
              </a:solidFill>
              <a:effectLst/>
              <a:latin typeface="+mn-lt"/>
              <a:ea typeface="+mn-ea"/>
              <a:cs typeface="+mn-cs"/>
            </a:rPr>
            <a:t>、８回以上が</a:t>
          </a:r>
          <a:r>
            <a:rPr kumimoji="1" lang="ja-JP" altLang="en-US" sz="1100" i="0" u="sng">
              <a:solidFill>
                <a:srgbClr val="002060"/>
              </a:solidFill>
              <a:effectLst/>
              <a:latin typeface="+mn-lt"/>
              <a:ea typeface="+mn-ea"/>
              <a:cs typeface="+mn-cs"/>
            </a:rPr>
            <a:t>「１４」</a:t>
          </a:r>
          <a:endParaRPr lang="ja-JP" altLang="ja-JP" sz="1200" i="0">
            <a:solidFill>
              <a:srgbClr val="002060"/>
            </a:solidFill>
            <a:effectLst/>
          </a:endParaRPr>
        </a:p>
        <a:p>
          <a:endParaRPr lang="en-US" altLang="ja-JP" sz="1200" i="0">
            <a:effectLst/>
          </a:endParaRPr>
        </a:p>
        <a:p>
          <a:r>
            <a:rPr lang="ja-JP" altLang="en-US" sz="1200" i="0">
              <a:effectLst/>
            </a:rPr>
            <a:t>◎「延べ人月数」のカウント用に、別シートを用意しております。</a:t>
          </a:r>
          <a:r>
            <a:rPr lang="ja-JP" altLang="en-US" sz="1200" b="1" i="0">
              <a:solidFill>
                <a:srgbClr val="FF0000"/>
              </a:solidFill>
              <a:effectLst/>
            </a:rPr>
            <a:t>別シートは実績報告にも使用します</a:t>
          </a:r>
          <a:r>
            <a:rPr lang="ja-JP" altLang="en-US" sz="1200" i="0">
              <a:effectLst/>
            </a:rPr>
            <a:t>ので、是非ご活用ください。</a:t>
          </a:r>
          <a:endParaRPr lang="ja-JP" altLang="ja-JP" sz="1200" i="0">
            <a:effectLst/>
          </a:endParaRPr>
        </a:p>
        <a:p>
          <a:endParaRPr kumimoji="1" lang="en-US" altLang="ja-JP" sz="1100" i="0">
            <a:latin typeface="+mn-ea"/>
            <a:ea typeface="+mn-ea"/>
          </a:endParaRPr>
        </a:p>
        <a:p>
          <a:endParaRPr kumimoji="1" lang="ja-JP" altLang="en-US" sz="1100" i="0"/>
        </a:p>
      </xdr:txBody>
    </xdr:sp>
    <xdr:clientData/>
  </xdr:twoCellAnchor>
  <xdr:twoCellAnchor>
    <xdr:from>
      <xdr:col>9</xdr:col>
      <xdr:colOff>52917</xdr:colOff>
      <xdr:row>45</xdr:row>
      <xdr:rowOff>84667</xdr:rowOff>
    </xdr:from>
    <xdr:to>
      <xdr:col>9</xdr:col>
      <xdr:colOff>368148</xdr:colOff>
      <xdr:row>74</xdr:row>
      <xdr:rowOff>179917</xdr:rowOff>
    </xdr:to>
    <xdr:sp macro="" textlink="">
      <xdr:nvSpPr>
        <xdr:cNvPr id="12" name="右中かっこ 11">
          <a:extLst>
            <a:ext uri="{FF2B5EF4-FFF2-40B4-BE49-F238E27FC236}">
              <a16:creationId xmlns:a16="http://schemas.microsoft.com/office/drawing/2014/main" id="{00000000-0008-0000-0100-00000C000000}"/>
            </a:ext>
          </a:extLst>
        </xdr:cNvPr>
        <xdr:cNvSpPr/>
      </xdr:nvSpPr>
      <xdr:spPr>
        <a:xfrm>
          <a:off x="8276167" y="9673167"/>
          <a:ext cx="315231" cy="5619750"/>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319766</xdr:colOff>
      <xdr:row>46</xdr:row>
      <xdr:rowOff>95250</xdr:rowOff>
    </xdr:from>
    <xdr:to>
      <xdr:col>14</xdr:col>
      <xdr:colOff>95250</xdr:colOff>
      <xdr:row>54</xdr:row>
      <xdr:rowOff>141516</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543016" y="9874250"/>
          <a:ext cx="3871234" cy="1570266"/>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i="0">
              <a:solidFill>
                <a:schemeClr val="dk1"/>
              </a:solidFill>
              <a:effectLst/>
              <a:latin typeface="+mn-lt"/>
              <a:ea typeface="+mn-ea"/>
              <a:cs typeface="+mn-cs"/>
            </a:rPr>
            <a:t>◎</a:t>
          </a:r>
          <a:r>
            <a:rPr kumimoji="1" lang="ja-JP" altLang="en-US" sz="1200" i="0">
              <a:solidFill>
                <a:srgbClr val="002060"/>
              </a:solidFill>
            </a:rPr>
            <a:t>サービス利用者の</a:t>
          </a:r>
          <a:r>
            <a:rPr kumimoji="1" lang="ja-JP" altLang="en-US" sz="1200" b="1" i="0" u="sng">
              <a:solidFill>
                <a:srgbClr val="FF0000"/>
              </a:solidFill>
            </a:rPr>
            <a:t>保険者ごとに内訳</a:t>
          </a:r>
          <a:r>
            <a:rPr kumimoji="1" lang="ja-JP" altLang="en-US" sz="1200" i="0">
              <a:solidFill>
                <a:srgbClr val="002060"/>
              </a:solidFill>
            </a:rPr>
            <a:t>を記入してください。</a:t>
          </a:r>
          <a:endParaRPr kumimoji="1" lang="en-US" altLang="ja-JP" sz="1200" i="0">
            <a:solidFill>
              <a:srgbClr val="002060"/>
            </a:solidFill>
          </a:endParaRPr>
        </a:p>
        <a:p>
          <a:endParaRPr kumimoji="1" lang="en-US" altLang="ja-JP" sz="1200" i="0">
            <a:solidFill>
              <a:srgbClr val="002060"/>
            </a:solidFill>
          </a:endParaRPr>
        </a:p>
        <a:p>
          <a:r>
            <a:rPr kumimoji="1" lang="en-US" altLang="ja-JP" sz="1200" i="0">
              <a:solidFill>
                <a:srgbClr val="002060"/>
              </a:solidFill>
            </a:rPr>
            <a:t>※</a:t>
          </a:r>
          <a:r>
            <a:rPr kumimoji="1" lang="ja-JP" altLang="en-US" sz="1200" i="0">
              <a:solidFill>
                <a:srgbClr val="002060"/>
              </a:solidFill>
            </a:rPr>
            <a:t>なお、他府県保険者については、補助金の対象外となりますので、記載は不要です。</a:t>
          </a:r>
        </a:p>
      </xdr:txBody>
    </xdr:sp>
    <xdr:clientData/>
  </xdr:twoCellAnchor>
  <xdr:twoCellAnchor>
    <xdr:from>
      <xdr:col>5</xdr:col>
      <xdr:colOff>179917</xdr:colOff>
      <xdr:row>48</xdr:row>
      <xdr:rowOff>0</xdr:rowOff>
    </xdr:from>
    <xdr:to>
      <xdr:col>5</xdr:col>
      <xdr:colOff>751417</xdr:colOff>
      <xdr:row>49</xdr:row>
      <xdr:rowOff>116417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683000" y="10160000"/>
          <a:ext cx="571500" cy="306917"/>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i="0">
              <a:solidFill>
                <a:srgbClr val="002060"/>
              </a:solidFill>
            </a:rPr>
            <a:t>例１</a:t>
          </a:r>
          <a:endParaRPr kumimoji="1" lang="en-US" altLang="ja-JP" sz="1200" i="0">
            <a:solidFill>
              <a:srgbClr val="002060"/>
            </a:solidFill>
          </a:endParaRPr>
        </a:p>
      </xdr:txBody>
    </xdr:sp>
    <xdr:clientData/>
  </xdr:twoCellAnchor>
  <xdr:twoCellAnchor>
    <xdr:from>
      <xdr:col>5</xdr:col>
      <xdr:colOff>158750</xdr:colOff>
      <xdr:row>71</xdr:row>
      <xdr:rowOff>95250</xdr:rowOff>
    </xdr:from>
    <xdr:to>
      <xdr:col>5</xdr:col>
      <xdr:colOff>730250</xdr:colOff>
      <xdr:row>73</xdr:row>
      <xdr:rowOff>21167</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661833" y="14636750"/>
          <a:ext cx="571500" cy="306917"/>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i="0">
              <a:solidFill>
                <a:srgbClr val="002060"/>
              </a:solidFill>
            </a:rPr>
            <a:t>例２</a:t>
          </a:r>
          <a:endParaRPr kumimoji="1" lang="en-US" altLang="ja-JP" sz="1200" i="0">
            <a:solidFill>
              <a:srgbClr val="002060"/>
            </a:solidFill>
          </a:endParaRPr>
        </a:p>
      </xdr:txBody>
    </xdr:sp>
    <xdr:clientData/>
  </xdr:twoCellAnchor>
  <xdr:twoCellAnchor>
    <xdr:from>
      <xdr:col>1</xdr:col>
      <xdr:colOff>74081</xdr:colOff>
      <xdr:row>0</xdr:row>
      <xdr:rowOff>158750</xdr:rowOff>
    </xdr:from>
    <xdr:to>
      <xdr:col>2</xdr:col>
      <xdr:colOff>878416</xdr:colOff>
      <xdr:row>2</xdr:row>
      <xdr:rowOff>31750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49248" y="158750"/>
          <a:ext cx="1047751" cy="306917"/>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i="0">
              <a:solidFill>
                <a:srgbClr val="002060"/>
              </a:solidFill>
            </a:rPr>
            <a:t>記載例</a:t>
          </a:r>
          <a:endParaRPr kumimoji="1" lang="en-US" altLang="ja-JP" sz="1200" i="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xdr:row>
      <xdr:rowOff>66675</xdr:rowOff>
    </xdr:from>
    <xdr:to>
      <xdr:col>10</xdr:col>
      <xdr:colOff>390525</xdr:colOff>
      <xdr:row>15</xdr:row>
      <xdr:rowOff>152400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3875" y="409575"/>
          <a:ext cx="6467475" cy="23145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カウント用のシートは、これより右のシートにあります。</a:t>
          </a:r>
          <a:endParaRPr kumimoji="1" lang="en-US" altLang="ja-JP" sz="1600"/>
        </a:p>
        <a:p>
          <a:r>
            <a:rPr kumimoji="1" lang="ja-JP" altLang="en-US" sz="1600"/>
            <a:t>カウント用シートは、実績報告にも使用するので、是非ご活用ください。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212"/>
  <sheetViews>
    <sheetView tabSelected="1" view="pageBreakPreview" topLeftCell="A40" zoomScale="90" zoomScaleNormal="90" zoomScaleSheetLayoutView="90" workbookViewId="0">
      <selection activeCell="G48" sqref="G48"/>
    </sheetView>
  </sheetViews>
  <sheetFormatPr defaultRowHeight="13.5" x14ac:dyDescent="0.15"/>
  <cols>
    <col min="1" max="1" width="3.625" style="1" customWidth="1"/>
    <col min="2" max="2" width="3.125" style="1" customWidth="1"/>
    <col min="3" max="3" width="13.875" style="1" customWidth="1"/>
    <col min="4" max="5" width="12.625" style="1" customWidth="1"/>
    <col min="6" max="6" width="15.625" style="1" customWidth="1"/>
    <col min="7" max="8" width="15.5" style="1" customWidth="1"/>
    <col min="9" max="9" width="15.125" style="1" customWidth="1"/>
    <col min="10" max="10" width="7.5" style="1" customWidth="1"/>
    <col min="11" max="11" width="12.625" style="1" customWidth="1"/>
    <col min="12" max="12" width="15.5" style="1" customWidth="1"/>
    <col min="13" max="16384" width="9" style="1"/>
  </cols>
  <sheetData>
    <row r="1" spans="1:12" x14ac:dyDescent="0.15">
      <c r="A1" s="109"/>
      <c r="B1" s="109"/>
      <c r="C1" s="109"/>
      <c r="D1" s="109"/>
      <c r="E1" s="109"/>
      <c r="F1" s="109"/>
      <c r="I1" s="2" t="s">
        <v>62</v>
      </c>
    </row>
    <row r="2" spans="1:12" ht="21" x14ac:dyDescent="0.15">
      <c r="B2" s="110" t="s">
        <v>0</v>
      </c>
      <c r="C2" s="110"/>
      <c r="D2" s="110"/>
      <c r="E2" s="110"/>
      <c r="F2" s="110"/>
      <c r="G2" s="110"/>
      <c r="H2" s="110"/>
      <c r="I2" s="110"/>
      <c r="J2" s="3"/>
      <c r="K2" s="3"/>
      <c r="L2" s="3"/>
    </row>
    <row r="3" spans="1:12" ht="13.5" customHeight="1" x14ac:dyDescent="0.15">
      <c r="B3" s="4"/>
      <c r="C3" s="4"/>
      <c r="D3" s="4"/>
      <c r="E3" s="4"/>
      <c r="F3" s="4"/>
      <c r="G3" s="4"/>
      <c r="H3" s="4"/>
      <c r="I3" s="4"/>
      <c r="J3" s="4"/>
      <c r="K3" s="4"/>
      <c r="L3" s="4"/>
    </row>
    <row r="4" spans="1:12" s="5" customFormat="1" ht="14.25" x14ac:dyDescent="0.15">
      <c r="B4" s="5" t="s">
        <v>1</v>
      </c>
    </row>
    <row r="5" spans="1:12" s="6" customFormat="1" ht="6" customHeight="1" x14ac:dyDescent="0.15"/>
    <row r="6" spans="1:12" s="7" customFormat="1" ht="19.5" customHeight="1" x14ac:dyDescent="0.15">
      <c r="B6" s="111" t="s">
        <v>2</v>
      </c>
      <c r="C6" s="111"/>
      <c r="D6" s="111"/>
      <c r="E6" s="111"/>
      <c r="F6" s="111"/>
      <c r="G6" s="111"/>
      <c r="H6" s="111"/>
      <c r="I6" s="111"/>
      <c r="J6" s="8"/>
      <c r="K6" s="8"/>
      <c r="L6" s="8"/>
    </row>
    <row r="7" spans="1:12" s="7" customFormat="1" ht="19.5" customHeight="1" x14ac:dyDescent="0.15">
      <c r="B7" s="112" t="s">
        <v>3</v>
      </c>
      <c r="C7" s="112"/>
      <c r="D7" s="113"/>
      <c r="E7" s="114"/>
      <c r="F7" s="26" t="s">
        <v>4</v>
      </c>
      <c r="G7" s="113"/>
      <c r="H7" s="114"/>
      <c r="I7" s="9"/>
      <c r="J7" s="23"/>
      <c r="K7" s="23"/>
      <c r="L7" s="23"/>
    </row>
    <row r="8" spans="1:12" s="7" customFormat="1" ht="19.5" customHeight="1" x14ac:dyDescent="0.15">
      <c r="B8" s="112" t="s">
        <v>5</v>
      </c>
      <c r="C8" s="112"/>
      <c r="D8" s="113"/>
      <c r="E8" s="115"/>
      <c r="F8" s="115"/>
      <c r="G8" s="115"/>
      <c r="H8" s="114"/>
      <c r="I8" s="9"/>
      <c r="J8" s="23"/>
      <c r="K8" s="23"/>
      <c r="L8" s="23"/>
    </row>
    <row r="9" spans="1:12" s="7" customFormat="1" ht="19.5" customHeight="1" x14ac:dyDescent="0.15">
      <c r="B9" s="112" t="s">
        <v>6</v>
      </c>
      <c r="C9" s="112"/>
      <c r="D9" s="124"/>
      <c r="E9" s="124"/>
      <c r="F9" s="26" t="s">
        <v>33</v>
      </c>
      <c r="G9" s="236"/>
      <c r="H9" s="237"/>
      <c r="I9" s="9"/>
      <c r="J9" s="23"/>
      <c r="K9" s="23"/>
      <c r="L9" s="23"/>
    </row>
    <row r="10" spans="1:12" s="7" customFormat="1" ht="19.5" customHeight="1" x14ac:dyDescent="0.15">
      <c r="B10" s="155" t="s">
        <v>34</v>
      </c>
      <c r="C10" s="156"/>
      <c r="D10" s="124"/>
      <c r="E10" s="124"/>
      <c r="F10" s="26" t="s">
        <v>63</v>
      </c>
      <c r="G10" s="238"/>
      <c r="H10" s="114"/>
      <c r="I10" s="9"/>
      <c r="J10" s="24"/>
      <c r="K10" s="24"/>
      <c r="L10" s="24"/>
    </row>
    <row r="11" spans="1:12" s="7" customFormat="1" ht="19.5" customHeight="1" x14ac:dyDescent="0.15">
      <c r="B11" s="157" t="s">
        <v>7</v>
      </c>
      <c r="C11" s="157"/>
      <c r="D11" s="125"/>
      <c r="E11" s="126"/>
      <c r="F11" s="27" t="s">
        <v>8</v>
      </c>
      <c r="G11" s="125"/>
      <c r="H11" s="126"/>
      <c r="I11" s="9"/>
      <c r="J11" s="24"/>
      <c r="K11" s="24"/>
      <c r="L11" s="24"/>
    </row>
    <row r="12" spans="1:12" s="10" customFormat="1" ht="13.5" customHeight="1" x14ac:dyDescent="0.15">
      <c r="B12" s="11"/>
      <c r="C12" s="11"/>
      <c r="D12" s="11"/>
      <c r="E12" s="11"/>
      <c r="F12" s="11"/>
      <c r="G12" s="11"/>
      <c r="H12" s="11"/>
      <c r="I12" s="11"/>
      <c r="J12" s="24"/>
      <c r="K12" s="24"/>
      <c r="L12" s="24"/>
    </row>
    <row r="13" spans="1:12" s="7" customFormat="1" ht="19.5" customHeight="1" x14ac:dyDescent="0.15">
      <c r="B13" s="154" t="s">
        <v>9</v>
      </c>
      <c r="C13" s="154"/>
      <c r="D13" s="154"/>
      <c r="E13" s="154"/>
      <c r="F13" s="154"/>
      <c r="G13" s="154"/>
      <c r="H13" s="154"/>
      <c r="I13" s="154"/>
      <c r="J13" s="8"/>
      <c r="K13" s="8"/>
      <c r="L13" s="8"/>
    </row>
    <row r="14" spans="1:12" s="7" customFormat="1" ht="19.5" customHeight="1" x14ac:dyDescent="0.15">
      <c r="B14" s="116" t="s">
        <v>3</v>
      </c>
      <c r="C14" s="116"/>
      <c r="D14" s="113"/>
      <c r="E14" s="114"/>
      <c r="F14" s="52" t="s">
        <v>4</v>
      </c>
      <c r="G14" s="113"/>
      <c r="H14" s="114"/>
      <c r="I14" s="9"/>
      <c r="J14" s="23"/>
      <c r="K14" s="23"/>
      <c r="L14" s="23"/>
    </row>
    <row r="15" spans="1:12" s="7" customFormat="1" ht="19.5" customHeight="1" x14ac:dyDescent="0.15">
      <c r="B15" s="116" t="s">
        <v>5</v>
      </c>
      <c r="C15" s="116"/>
      <c r="D15" s="113"/>
      <c r="E15" s="115"/>
      <c r="F15" s="115"/>
      <c r="G15" s="115"/>
      <c r="H15" s="114"/>
      <c r="I15" s="9"/>
      <c r="J15" s="23"/>
      <c r="K15" s="23"/>
      <c r="L15" s="23"/>
    </row>
    <row r="16" spans="1:12" s="7" customFormat="1" ht="19.5" customHeight="1" x14ac:dyDescent="0.15">
      <c r="B16" s="116" t="s">
        <v>6</v>
      </c>
      <c r="C16" s="116"/>
      <c r="D16" s="124"/>
      <c r="E16" s="124"/>
      <c r="F16" s="52" t="s">
        <v>33</v>
      </c>
      <c r="G16" s="236"/>
      <c r="H16" s="237"/>
      <c r="I16" s="9"/>
      <c r="J16" s="24"/>
      <c r="K16" s="24"/>
      <c r="L16" s="24"/>
    </row>
    <row r="17" spans="2:12" s="7" customFormat="1" ht="19.5" customHeight="1" x14ac:dyDescent="0.15">
      <c r="B17" s="122" t="s">
        <v>34</v>
      </c>
      <c r="C17" s="123"/>
      <c r="D17" s="124"/>
      <c r="E17" s="124"/>
      <c r="F17" s="52" t="s">
        <v>63</v>
      </c>
      <c r="G17" s="113"/>
      <c r="H17" s="114"/>
      <c r="I17" s="9"/>
      <c r="J17" s="24"/>
      <c r="K17" s="24"/>
      <c r="L17" s="24"/>
    </row>
    <row r="18" spans="2:12" s="7" customFormat="1" ht="30" customHeight="1" x14ac:dyDescent="0.15">
      <c r="B18" s="116" t="s">
        <v>10</v>
      </c>
      <c r="C18" s="116"/>
      <c r="D18" s="125"/>
      <c r="E18" s="126"/>
      <c r="F18" s="53" t="s">
        <v>11</v>
      </c>
      <c r="G18" s="125"/>
      <c r="H18" s="126"/>
      <c r="I18" s="9"/>
      <c r="J18" s="24"/>
      <c r="K18" s="24"/>
      <c r="L18" s="24"/>
    </row>
    <row r="19" spans="2:12" s="12" customFormat="1" ht="8.25" customHeight="1" x14ac:dyDescent="0.15">
      <c r="B19" s="11"/>
      <c r="C19" s="11"/>
      <c r="D19" s="11"/>
      <c r="E19" s="11"/>
      <c r="F19" s="11"/>
      <c r="G19" s="11"/>
      <c r="H19" s="11"/>
      <c r="I19" s="11"/>
      <c r="J19" s="24"/>
      <c r="K19" s="24"/>
      <c r="L19" s="24"/>
    </row>
    <row r="20" spans="2:12" s="10" customFormat="1" ht="19.5" customHeight="1" x14ac:dyDescent="0.15">
      <c r="C20" s="13"/>
      <c r="D20" s="13" t="s">
        <v>12</v>
      </c>
      <c r="E20" s="11"/>
      <c r="F20" s="11"/>
      <c r="G20" s="11"/>
      <c r="H20" s="11"/>
      <c r="I20" s="11"/>
      <c r="J20" s="24"/>
      <c r="K20" s="24"/>
      <c r="L20" s="24"/>
    </row>
    <row r="21" spans="2:12" s="7" customFormat="1" ht="19.5" customHeight="1" x14ac:dyDescent="0.15">
      <c r="B21" s="116" t="s">
        <v>3</v>
      </c>
      <c r="C21" s="116"/>
      <c r="D21" s="113"/>
      <c r="E21" s="114"/>
      <c r="F21" s="52" t="s">
        <v>4</v>
      </c>
      <c r="G21" s="113"/>
      <c r="H21" s="114"/>
      <c r="I21" s="9"/>
      <c r="J21" s="23"/>
      <c r="K21" s="23"/>
      <c r="L21" s="23"/>
    </row>
    <row r="22" spans="2:12" s="7" customFormat="1" ht="19.5" customHeight="1" x14ac:dyDescent="0.15">
      <c r="B22" s="116" t="s">
        <v>5</v>
      </c>
      <c r="C22" s="116"/>
      <c r="D22" s="113"/>
      <c r="E22" s="115"/>
      <c r="F22" s="115"/>
      <c r="G22" s="115"/>
      <c r="H22" s="114"/>
      <c r="I22" s="9"/>
      <c r="J22" s="23"/>
      <c r="K22" s="23"/>
      <c r="L22" s="23"/>
    </row>
    <row r="23" spans="2:12" ht="18" customHeight="1" x14ac:dyDescent="0.15"/>
    <row r="24" spans="2:12" s="5" customFormat="1" ht="14.25" x14ac:dyDescent="0.15">
      <c r="B24" s="5" t="s">
        <v>36</v>
      </c>
    </row>
    <row r="25" spans="2:12" ht="9.75" customHeight="1" thickBot="1" x14ac:dyDescent="0.2"/>
    <row r="26" spans="2:12" s="7" customFormat="1" ht="18" customHeight="1" x14ac:dyDescent="0.15">
      <c r="B26" s="117" t="s">
        <v>13</v>
      </c>
      <c r="C26" s="118"/>
      <c r="D26" s="118"/>
      <c r="E26" s="118" t="s">
        <v>14</v>
      </c>
      <c r="F26" s="118" t="s">
        <v>15</v>
      </c>
      <c r="G26" s="120" t="s">
        <v>16</v>
      </c>
      <c r="H26" s="118" t="s">
        <v>17</v>
      </c>
      <c r="I26" s="129" t="s">
        <v>18</v>
      </c>
    </row>
    <row r="27" spans="2:12" s="7" customFormat="1" ht="18" customHeight="1" thickBot="1" x14ac:dyDescent="0.2">
      <c r="B27" s="134" t="s">
        <v>19</v>
      </c>
      <c r="C27" s="119"/>
      <c r="D27" s="25" t="s">
        <v>20</v>
      </c>
      <c r="E27" s="119"/>
      <c r="F27" s="119"/>
      <c r="G27" s="121"/>
      <c r="H27" s="119"/>
      <c r="I27" s="130"/>
    </row>
    <row r="28" spans="2:12" s="7" customFormat="1" ht="18" customHeight="1" x14ac:dyDescent="0.15">
      <c r="B28" s="135" t="s">
        <v>37</v>
      </c>
      <c r="C28" s="136"/>
      <c r="D28" s="29" t="s">
        <v>21</v>
      </c>
      <c r="E28" s="30">
        <v>3000</v>
      </c>
      <c r="F28" s="29">
        <f>SUM(F48,F65,F82,F99,F116,F133,F150,F167,F184,F201)</f>
        <v>0</v>
      </c>
      <c r="G28" s="30">
        <f>F28*E28</f>
        <v>0</v>
      </c>
      <c r="H28" s="31" t="s">
        <v>38</v>
      </c>
      <c r="I28" s="32">
        <f>G28*3/4</f>
        <v>0</v>
      </c>
    </row>
    <row r="29" spans="2:12" s="7" customFormat="1" ht="18" customHeight="1" x14ac:dyDescent="0.15">
      <c r="B29" s="133"/>
      <c r="C29" s="137"/>
      <c r="D29" s="33" t="s">
        <v>24</v>
      </c>
      <c r="E29" s="34">
        <v>11000</v>
      </c>
      <c r="F29" s="33">
        <f>SUM(F49,F66,F83,F100,F117,F134,F151,F168,F185,F202)</f>
        <v>0</v>
      </c>
      <c r="G29" s="34">
        <f t="shared" ref="G29:G38" si="0">F29*E29</f>
        <v>0</v>
      </c>
      <c r="H29" s="35" t="s">
        <v>22</v>
      </c>
      <c r="I29" s="36">
        <f t="shared" ref="I29:I38" si="1">G29*3/4</f>
        <v>0</v>
      </c>
    </row>
    <row r="30" spans="2:12" s="7" customFormat="1" ht="18" customHeight="1" x14ac:dyDescent="0.15">
      <c r="B30" s="138"/>
      <c r="C30" s="139"/>
      <c r="D30" s="37" t="s">
        <v>25</v>
      </c>
      <c r="E30" s="38">
        <v>19000</v>
      </c>
      <c r="F30" s="37">
        <f>SUM(F50,F67,F84,F101,F118,F135,F152,F169,F186,F203)</f>
        <v>0</v>
      </c>
      <c r="G30" s="38">
        <f t="shared" si="0"/>
        <v>0</v>
      </c>
      <c r="H30" s="39" t="s">
        <v>22</v>
      </c>
      <c r="I30" s="40">
        <f t="shared" si="1"/>
        <v>0</v>
      </c>
    </row>
    <row r="31" spans="2:12" s="7" customFormat="1" ht="18" customHeight="1" x14ac:dyDescent="0.15">
      <c r="B31" s="133" t="s">
        <v>40</v>
      </c>
      <c r="C31" s="137"/>
      <c r="D31" s="41" t="s">
        <v>21</v>
      </c>
      <c r="E31" s="42">
        <v>3000</v>
      </c>
      <c r="F31" s="41">
        <f>SUM(F51,F68,F85,F102,F119,F136,F153,F170,F187,F204,)</f>
        <v>0</v>
      </c>
      <c r="G31" s="42">
        <f t="shared" si="0"/>
        <v>0</v>
      </c>
      <c r="H31" s="43" t="s">
        <v>41</v>
      </c>
      <c r="I31" s="44">
        <f t="shared" si="1"/>
        <v>0</v>
      </c>
    </row>
    <row r="32" spans="2:12" s="7" customFormat="1" ht="18" customHeight="1" x14ac:dyDescent="0.15">
      <c r="B32" s="133"/>
      <c r="C32" s="137"/>
      <c r="D32" s="33" t="s">
        <v>24</v>
      </c>
      <c r="E32" s="34">
        <v>11000</v>
      </c>
      <c r="F32" s="33">
        <f>SUM(F52,F69,F86,F103,F120,F137,F154,F171,F188,F205)</f>
        <v>0</v>
      </c>
      <c r="G32" s="34">
        <f t="shared" si="0"/>
        <v>0</v>
      </c>
      <c r="H32" s="35" t="s">
        <v>41</v>
      </c>
      <c r="I32" s="36">
        <f t="shared" si="1"/>
        <v>0</v>
      </c>
    </row>
    <row r="33" spans="2:9" s="7" customFormat="1" ht="18" customHeight="1" x14ac:dyDescent="0.15">
      <c r="B33" s="133"/>
      <c r="C33" s="137"/>
      <c r="D33" s="33" t="s">
        <v>42</v>
      </c>
      <c r="E33" s="34">
        <v>19000</v>
      </c>
      <c r="F33" s="33">
        <f>SUM(F53,F70,F87,F104,F121,F138,F155,F172,F189,F206)</f>
        <v>0</v>
      </c>
      <c r="G33" s="34">
        <f t="shared" si="0"/>
        <v>0</v>
      </c>
      <c r="H33" s="35" t="s">
        <v>41</v>
      </c>
      <c r="I33" s="36">
        <f t="shared" si="1"/>
        <v>0</v>
      </c>
    </row>
    <row r="34" spans="2:9" s="7" customFormat="1" ht="18" customHeight="1" x14ac:dyDescent="0.15">
      <c r="B34" s="138"/>
      <c r="C34" s="139"/>
      <c r="D34" s="37" t="s">
        <v>43</v>
      </c>
      <c r="E34" s="38">
        <v>27000</v>
      </c>
      <c r="F34" s="37">
        <f>SUM(F54,F71,F88,F105,F122,F139,F156,F173,F190,F207)</f>
        <v>0</v>
      </c>
      <c r="G34" s="38">
        <f t="shared" si="0"/>
        <v>0</v>
      </c>
      <c r="H34" s="39" t="s">
        <v>41</v>
      </c>
      <c r="I34" s="40">
        <f t="shared" si="1"/>
        <v>0</v>
      </c>
    </row>
    <row r="35" spans="2:9" s="7" customFormat="1" ht="18" customHeight="1" x14ac:dyDescent="0.15">
      <c r="B35" s="138" t="s">
        <v>23</v>
      </c>
      <c r="C35" s="139"/>
      <c r="D35" s="41" t="s">
        <v>24</v>
      </c>
      <c r="E35" s="42">
        <v>3000</v>
      </c>
      <c r="F35" s="41">
        <f>SUM(F55,F72,F89,F106,F123,F140,F157,F174,F191,F208,)</f>
        <v>0</v>
      </c>
      <c r="G35" s="42">
        <f t="shared" si="0"/>
        <v>0</v>
      </c>
      <c r="H35" s="43" t="s">
        <v>41</v>
      </c>
      <c r="I35" s="44">
        <f t="shared" si="1"/>
        <v>0</v>
      </c>
    </row>
    <row r="36" spans="2:9" s="7" customFormat="1" ht="18" customHeight="1" x14ac:dyDescent="0.15">
      <c r="B36" s="140"/>
      <c r="C36" s="141"/>
      <c r="D36" s="33" t="s">
        <v>42</v>
      </c>
      <c r="E36" s="34">
        <v>11000</v>
      </c>
      <c r="F36" s="33">
        <f>SUM(F56,F73,F90,F107,F124,F141,F158,F175,F192,F209)</f>
        <v>0</v>
      </c>
      <c r="G36" s="34">
        <f t="shared" si="0"/>
        <v>0</v>
      </c>
      <c r="H36" s="35" t="s">
        <v>41</v>
      </c>
      <c r="I36" s="36">
        <f t="shared" si="1"/>
        <v>0</v>
      </c>
    </row>
    <row r="37" spans="2:9" s="7" customFormat="1" ht="18" customHeight="1" x14ac:dyDescent="0.15">
      <c r="B37" s="140"/>
      <c r="C37" s="141"/>
      <c r="D37" s="33" t="s">
        <v>44</v>
      </c>
      <c r="E37" s="34">
        <v>19000</v>
      </c>
      <c r="F37" s="33">
        <f>SUM(F57,F74,F91,F108,F125,F142,F159,F176,F193,F210,)</f>
        <v>0</v>
      </c>
      <c r="G37" s="34">
        <f t="shared" si="0"/>
        <v>0</v>
      </c>
      <c r="H37" s="35" t="s">
        <v>41</v>
      </c>
      <c r="I37" s="36">
        <f t="shared" si="1"/>
        <v>0</v>
      </c>
    </row>
    <row r="38" spans="2:9" s="7" customFormat="1" ht="18" customHeight="1" thickBot="1" x14ac:dyDescent="0.2">
      <c r="B38" s="142"/>
      <c r="C38" s="143"/>
      <c r="D38" s="45" t="s">
        <v>45</v>
      </c>
      <c r="E38" s="46">
        <v>28000</v>
      </c>
      <c r="F38" s="45">
        <f>SUM(F58,F75,F92,F109,F126,F143,F160,F177,F194,F211)</f>
        <v>0</v>
      </c>
      <c r="G38" s="46">
        <f t="shared" si="0"/>
        <v>0</v>
      </c>
      <c r="H38" s="47" t="s">
        <v>22</v>
      </c>
      <c r="I38" s="48">
        <f t="shared" si="1"/>
        <v>0</v>
      </c>
    </row>
    <row r="39" spans="2:9" s="7" customFormat="1" ht="18" customHeight="1" thickTop="1" thickBot="1" x14ac:dyDescent="0.2">
      <c r="B39" s="144" t="s">
        <v>26</v>
      </c>
      <c r="C39" s="145"/>
      <c r="D39" s="145"/>
      <c r="E39" s="145"/>
      <c r="F39" s="14">
        <f>SUM(F28:F38)</f>
        <v>0</v>
      </c>
      <c r="G39" s="15">
        <f>SUM(G28:G38)</f>
        <v>0</v>
      </c>
      <c r="H39" s="16" t="s">
        <v>47</v>
      </c>
      <c r="I39" s="17">
        <f>SUM(I28:I38)</f>
        <v>0</v>
      </c>
    </row>
    <row r="40" spans="2:9" ht="9" customHeight="1" x14ac:dyDescent="0.15">
      <c r="G40" s="18"/>
      <c r="I40" s="18"/>
    </row>
    <row r="41" spans="2:9" ht="9" customHeight="1" x14ac:dyDescent="0.15">
      <c r="B41" s="5"/>
      <c r="G41" s="18"/>
      <c r="I41" s="18"/>
    </row>
    <row r="42" spans="2:9" ht="16.5" customHeight="1" x14ac:dyDescent="0.15">
      <c r="B42" s="5" t="s">
        <v>48</v>
      </c>
      <c r="C42" s="5"/>
      <c r="G42" s="18"/>
      <c r="I42" s="18"/>
    </row>
    <row r="43" spans="2:9" ht="9.75" customHeight="1" x14ac:dyDescent="0.15">
      <c r="G43" s="18"/>
      <c r="I43" s="18"/>
    </row>
    <row r="44" spans="2:9" ht="16.5" customHeight="1" x14ac:dyDescent="0.15">
      <c r="C44" s="19" t="s">
        <v>49</v>
      </c>
      <c r="D44" s="19"/>
      <c r="G44" s="18"/>
      <c r="I44" s="18"/>
    </row>
    <row r="45" spans="2:9" ht="6.75" customHeight="1" thickBot="1" x14ac:dyDescent="0.2">
      <c r="G45" s="18"/>
      <c r="I45" s="18"/>
    </row>
    <row r="46" spans="2:9" s="7" customFormat="1" ht="15" customHeight="1" x14ac:dyDescent="0.15">
      <c r="B46" s="20"/>
      <c r="C46" s="150" t="s">
        <v>13</v>
      </c>
      <c r="D46" s="151"/>
      <c r="E46" s="49" t="s">
        <v>14</v>
      </c>
      <c r="F46" s="127" t="s">
        <v>15</v>
      </c>
      <c r="G46" s="152" t="s">
        <v>16</v>
      </c>
      <c r="H46" s="127" t="s">
        <v>17</v>
      </c>
      <c r="I46" s="129" t="s">
        <v>18</v>
      </c>
    </row>
    <row r="47" spans="2:9" s="7" customFormat="1" ht="15" customHeight="1" thickBot="1" x14ac:dyDescent="0.2">
      <c r="B47" s="20"/>
      <c r="C47" s="21" t="s">
        <v>19</v>
      </c>
      <c r="D47" s="25" t="s">
        <v>20</v>
      </c>
      <c r="E47" s="50"/>
      <c r="F47" s="128"/>
      <c r="G47" s="153"/>
      <c r="H47" s="128"/>
      <c r="I47" s="130"/>
    </row>
    <row r="48" spans="2:9" s="7" customFormat="1" ht="15" customHeight="1" x14ac:dyDescent="0.15">
      <c r="B48" s="22"/>
      <c r="C48" s="131" t="s">
        <v>37</v>
      </c>
      <c r="D48" s="29" t="s">
        <v>21</v>
      </c>
      <c r="E48" s="30">
        <v>3000</v>
      </c>
      <c r="F48" s="29"/>
      <c r="G48" s="30">
        <f>F48*E48</f>
        <v>0</v>
      </c>
      <c r="H48" s="31" t="s">
        <v>38</v>
      </c>
      <c r="I48" s="32">
        <f>G48*3/4</f>
        <v>0</v>
      </c>
    </row>
    <row r="49" spans="2:10" s="7" customFormat="1" ht="15" customHeight="1" x14ac:dyDescent="0.15">
      <c r="B49" s="20"/>
      <c r="C49" s="132"/>
      <c r="D49" s="33" t="s">
        <v>24</v>
      </c>
      <c r="E49" s="34">
        <v>11000</v>
      </c>
      <c r="F49" s="33"/>
      <c r="G49" s="34">
        <f t="shared" ref="G49:G58" si="2">F49*E49</f>
        <v>0</v>
      </c>
      <c r="H49" s="35" t="s">
        <v>38</v>
      </c>
      <c r="I49" s="36">
        <f t="shared" ref="I49:I58" si="3">G49*3/4</f>
        <v>0</v>
      </c>
    </row>
    <row r="50" spans="2:10" s="7" customFormat="1" ht="15" customHeight="1" x14ac:dyDescent="0.15">
      <c r="B50" s="22"/>
      <c r="C50" s="133"/>
      <c r="D50" s="37" t="s">
        <v>25</v>
      </c>
      <c r="E50" s="38">
        <v>19000</v>
      </c>
      <c r="F50" s="37"/>
      <c r="G50" s="38">
        <f t="shared" si="2"/>
        <v>0</v>
      </c>
      <c r="H50" s="39" t="s">
        <v>38</v>
      </c>
      <c r="I50" s="40">
        <f t="shared" si="3"/>
        <v>0</v>
      </c>
    </row>
    <row r="51" spans="2:10" s="7" customFormat="1" ht="15" customHeight="1" x14ac:dyDescent="0.15">
      <c r="B51" s="20"/>
      <c r="C51" s="140" t="s">
        <v>40</v>
      </c>
      <c r="D51" s="41" t="s">
        <v>21</v>
      </c>
      <c r="E51" s="42">
        <v>3000</v>
      </c>
      <c r="F51" s="41"/>
      <c r="G51" s="42">
        <f t="shared" si="2"/>
        <v>0</v>
      </c>
      <c r="H51" s="43" t="s">
        <v>41</v>
      </c>
      <c r="I51" s="44">
        <f t="shared" si="3"/>
        <v>0</v>
      </c>
    </row>
    <row r="52" spans="2:10" s="7" customFormat="1" ht="15" customHeight="1" x14ac:dyDescent="0.15">
      <c r="B52" s="22"/>
      <c r="C52" s="132"/>
      <c r="D52" s="33" t="s">
        <v>24</v>
      </c>
      <c r="E52" s="34">
        <v>11000</v>
      </c>
      <c r="F52" s="33"/>
      <c r="G52" s="34">
        <f t="shared" si="2"/>
        <v>0</v>
      </c>
      <c r="H52" s="35" t="s">
        <v>41</v>
      </c>
      <c r="I52" s="36">
        <f t="shared" si="3"/>
        <v>0</v>
      </c>
    </row>
    <row r="53" spans="2:10" ht="15" customHeight="1" x14ac:dyDescent="0.15">
      <c r="C53" s="132"/>
      <c r="D53" s="33" t="s">
        <v>42</v>
      </c>
      <c r="E53" s="34">
        <v>19000</v>
      </c>
      <c r="F53" s="33"/>
      <c r="G53" s="34">
        <f t="shared" si="2"/>
        <v>0</v>
      </c>
      <c r="H53" s="35" t="s">
        <v>41</v>
      </c>
      <c r="I53" s="36">
        <f t="shared" si="3"/>
        <v>0</v>
      </c>
    </row>
    <row r="54" spans="2:10" ht="15" customHeight="1" x14ac:dyDescent="0.15">
      <c r="C54" s="133"/>
      <c r="D54" s="37" t="s">
        <v>43</v>
      </c>
      <c r="E54" s="38">
        <v>27000</v>
      </c>
      <c r="F54" s="37"/>
      <c r="G54" s="38">
        <f t="shared" si="2"/>
        <v>0</v>
      </c>
      <c r="H54" s="39" t="s">
        <v>41</v>
      </c>
      <c r="I54" s="40">
        <f t="shared" si="3"/>
        <v>0</v>
      </c>
    </row>
    <row r="55" spans="2:10" ht="15" customHeight="1" x14ac:dyDescent="0.15">
      <c r="C55" s="140" t="s">
        <v>23</v>
      </c>
      <c r="D55" s="41" t="s">
        <v>24</v>
      </c>
      <c r="E55" s="42">
        <v>3000</v>
      </c>
      <c r="F55" s="41"/>
      <c r="G55" s="42">
        <f t="shared" si="2"/>
        <v>0</v>
      </c>
      <c r="H55" s="43" t="s">
        <v>41</v>
      </c>
      <c r="I55" s="44">
        <f t="shared" si="3"/>
        <v>0</v>
      </c>
    </row>
    <row r="56" spans="2:10" ht="15" customHeight="1" x14ac:dyDescent="0.15">
      <c r="C56" s="132"/>
      <c r="D56" s="33" t="s">
        <v>42</v>
      </c>
      <c r="E56" s="34">
        <v>11000</v>
      </c>
      <c r="F56" s="33"/>
      <c r="G56" s="34">
        <f t="shared" si="2"/>
        <v>0</v>
      </c>
      <c r="H56" s="35" t="s">
        <v>41</v>
      </c>
      <c r="I56" s="36">
        <f t="shared" si="3"/>
        <v>0</v>
      </c>
    </row>
    <row r="57" spans="2:10" s="7" customFormat="1" ht="15" customHeight="1" x14ac:dyDescent="0.15">
      <c r="B57" s="20"/>
      <c r="C57" s="132"/>
      <c r="D57" s="33" t="s">
        <v>44</v>
      </c>
      <c r="E57" s="34">
        <v>19000</v>
      </c>
      <c r="F57" s="33"/>
      <c r="G57" s="34">
        <f t="shared" si="2"/>
        <v>0</v>
      </c>
      <c r="H57" s="35" t="s">
        <v>41</v>
      </c>
      <c r="I57" s="36">
        <f t="shared" si="3"/>
        <v>0</v>
      </c>
    </row>
    <row r="58" spans="2:10" s="7" customFormat="1" ht="15" customHeight="1" thickBot="1" x14ac:dyDescent="0.2">
      <c r="B58" s="20"/>
      <c r="C58" s="146"/>
      <c r="D58" s="45" t="s">
        <v>45</v>
      </c>
      <c r="E58" s="46">
        <v>28000</v>
      </c>
      <c r="F58" s="45"/>
      <c r="G58" s="46">
        <f t="shared" si="2"/>
        <v>0</v>
      </c>
      <c r="H58" s="47" t="s">
        <v>38</v>
      </c>
      <c r="I58" s="48">
        <f t="shared" si="3"/>
        <v>0</v>
      </c>
    </row>
    <row r="59" spans="2:10" s="7" customFormat="1" ht="15" customHeight="1" thickTop="1" thickBot="1" x14ac:dyDescent="0.2">
      <c r="B59" s="22"/>
      <c r="C59" s="147" t="s">
        <v>26</v>
      </c>
      <c r="D59" s="148"/>
      <c r="E59" s="149"/>
      <c r="F59" s="14">
        <f>SUM(F48:F58)</f>
        <v>0</v>
      </c>
      <c r="G59" s="15">
        <f>SUM(G48:G58)</f>
        <v>0</v>
      </c>
      <c r="H59" s="16" t="s">
        <v>47</v>
      </c>
      <c r="I59" s="17">
        <f>SUM(I48:I58)</f>
        <v>0</v>
      </c>
    </row>
    <row r="60" spans="2:10" s="7" customFormat="1" ht="15" customHeight="1" x14ac:dyDescent="0.15">
      <c r="B60" s="20"/>
      <c r="C60" s="1"/>
      <c r="D60" s="1"/>
      <c r="E60" s="1"/>
      <c r="F60" s="1"/>
      <c r="G60" s="18"/>
      <c r="H60" s="1"/>
      <c r="I60" s="18"/>
      <c r="J60" s="1"/>
    </row>
    <row r="61" spans="2:10" ht="15" customHeight="1" x14ac:dyDescent="0.15">
      <c r="C61" s="19" t="s">
        <v>51</v>
      </c>
      <c r="D61" s="19"/>
      <c r="G61" s="18"/>
      <c r="I61" s="18"/>
    </row>
    <row r="62" spans="2:10" ht="15" customHeight="1" thickBot="1" x14ac:dyDescent="0.2">
      <c r="G62" s="18"/>
      <c r="I62" s="18"/>
    </row>
    <row r="63" spans="2:10" ht="15" customHeight="1" x14ac:dyDescent="0.15">
      <c r="C63" s="150" t="s">
        <v>13</v>
      </c>
      <c r="D63" s="151"/>
      <c r="E63" s="49" t="s">
        <v>14</v>
      </c>
      <c r="F63" s="127" t="s">
        <v>15</v>
      </c>
      <c r="G63" s="152" t="s">
        <v>16</v>
      </c>
      <c r="H63" s="127" t="s">
        <v>17</v>
      </c>
      <c r="I63" s="129" t="s">
        <v>18</v>
      </c>
    </row>
    <row r="64" spans="2:10" ht="15" customHeight="1" thickBot="1" x14ac:dyDescent="0.2">
      <c r="C64" s="21" t="s">
        <v>19</v>
      </c>
      <c r="D64" s="25" t="s">
        <v>20</v>
      </c>
      <c r="E64" s="50"/>
      <c r="F64" s="128"/>
      <c r="G64" s="153"/>
      <c r="H64" s="128"/>
      <c r="I64" s="130"/>
    </row>
    <row r="65" spans="3:9" ht="15" customHeight="1" x14ac:dyDescent="0.15">
      <c r="C65" s="131" t="s">
        <v>37</v>
      </c>
      <c r="D65" s="29" t="s">
        <v>21</v>
      </c>
      <c r="E65" s="30">
        <v>3000</v>
      </c>
      <c r="F65" s="29"/>
      <c r="G65" s="30">
        <f>F65*E65</f>
        <v>0</v>
      </c>
      <c r="H65" s="31" t="s">
        <v>38</v>
      </c>
      <c r="I65" s="32">
        <f>G65*3/4</f>
        <v>0</v>
      </c>
    </row>
    <row r="66" spans="3:9" ht="15" customHeight="1" x14ac:dyDescent="0.15">
      <c r="C66" s="132"/>
      <c r="D66" s="33" t="s">
        <v>24</v>
      </c>
      <c r="E66" s="34">
        <v>11000</v>
      </c>
      <c r="F66" s="33"/>
      <c r="G66" s="34">
        <f t="shared" ref="G66:G75" si="4">F66*E66</f>
        <v>0</v>
      </c>
      <c r="H66" s="35" t="s">
        <v>38</v>
      </c>
      <c r="I66" s="36">
        <f t="shared" ref="I66:I75" si="5">G66*3/4</f>
        <v>0</v>
      </c>
    </row>
    <row r="67" spans="3:9" ht="15" customHeight="1" x14ac:dyDescent="0.15">
      <c r="C67" s="133"/>
      <c r="D67" s="37" t="s">
        <v>25</v>
      </c>
      <c r="E67" s="38">
        <v>19000</v>
      </c>
      <c r="F67" s="37"/>
      <c r="G67" s="38">
        <f t="shared" si="4"/>
        <v>0</v>
      </c>
      <c r="H67" s="39" t="s">
        <v>38</v>
      </c>
      <c r="I67" s="40">
        <f t="shared" si="5"/>
        <v>0</v>
      </c>
    </row>
    <row r="68" spans="3:9" ht="15" customHeight="1" x14ac:dyDescent="0.15">
      <c r="C68" s="140" t="s">
        <v>40</v>
      </c>
      <c r="D68" s="41" t="s">
        <v>21</v>
      </c>
      <c r="E68" s="42">
        <v>3000</v>
      </c>
      <c r="F68" s="41"/>
      <c r="G68" s="42">
        <f t="shared" si="4"/>
        <v>0</v>
      </c>
      <c r="H68" s="43" t="s">
        <v>41</v>
      </c>
      <c r="I68" s="44">
        <f t="shared" si="5"/>
        <v>0</v>
      </c>
    </row>
    <row r="69" spans="3:9" ht="15" customHeight="1" x14ac:dyDescent="0.15">
      <c r="C69" s="132"/>
      <c r="D69" s="33" t="s">
        <v>24</v>
      </c>
      <c r="E69" s="34">
        <v>11000</v>
      </c>
      <c r="F69" s="33"/>
      <c r="G69" s="34">
        <f t="shared" si="4"/>
        <v>0</v>
      </c>
      <c r="H69" s="35" t="s">
        <v>41</v>
      </c>
      <c r="I69" s="36">
        <f t="shared" si="5"/>
        <v>0</v>
      </c>
    </row>
    <row r="70" spans="3:9" ht="15" customHeight="1" x14ac:dyDescent="0.15">
      <c r="C70" s="132"/>
      <c r="D70" s="33" t="s">
        <v>42</v>
      </c>
      <c r="E70" s="34">
        <v>19000</v>
      </c>
      <c r="F70" s="33"/>
      <c r="G70" s="34">
        <f t="shared" si="4"/>
        <v>0</v>
      </c>
      <c r="H70" s="35" t="s">
        <v>41</v>
      </c>
      <c r="I70" s="36">
        <f t="shared" si="5"/>
        <v>0</v>
      </c>
    </row>
    <row r="71" spans="3:9" ht="15" customHeight="1" x14ac:dyDescent="0.15">
      <c r="C71" s="133"/>
      <c r="D71" s="37" t="s">
        <v>43</v>
      </c>
      <c r="E71" s="38">
        <v>27000</v>
      </c>
      <c r="F71" s="37"/>
      <c r="G71" s="38">
        <f t="shared" si="4"/>
        <v>0</v>
      </c>
      <c r="H71" s="39" t="s">
        <v>41</v>
      </c>
      <c r="I71" s="40">
        <f t="shared" si="5"/>
        <v>0</v>
      </c>
    </row>
    <row r="72" spans="3:9" ht="15" customHeight="1" x14ac:dyDescent="0.15">
      <c r="C72" s="140" t="s">
        <v>23</v>
      </c>
      <c r="D72" s="41" t="s">
        <v>24</v>
      </c>
      <c r="E72" s="42">
        <v>3000</v>
      </c>
      <c r="F72" s="41"/>
      <c r="G72" s="42">
        <f t="shared" si="4"/>
        <v>0</v>
      </c>
      <c r="H72" s="43" t="s">
        <v>41</v>
      </c>
      <c r="I72" s="44">
        <f t="shared" si="5"/>
        <v>0</v>
      </c>
    </row>
    <row r="73" spans="3:9" ht="15" customHeight="1" x14ac:dyDescent="0.15">
      <c r="C73" s="132"/>
      <c r="D73" s="33" t="s">
        <v>42</v>
      </c>
      <c r="E73" s="34">
        <v>11000</v>
      </c>
      <c r="F73" s="33"/>
      <c r="G73" s="34">
        <f t="shared" si="4"/>
        <v>0</v>
      </c>
      <c r="H73" s="35" t="s">
        <v>41</v>
      </c>
      <c r="I73" s="36">
        <f t="shared" si="5"/>
        <v>0</v>
      </c>
    </row>
    <row r="74" spans="3:9" ht="15" customHeight="1" x14ac:dyDescent="0.15">
      <c r="C74" s="132"/>
      <c r="D74" s="33" t="s">
        <v>44</v>
      </c>
      <c r="E74" s="34">
        <v>19000</v>
      </c>
      <c r="F74" s="33"/>
      <c r="G74" s="34">
        <f t="shared" si="4"/>
        <v>0</v>
      </c>
      <c r="H74" s="35" t="s">
        <v>41</v>
      </c>
      <c r="I74" s="36">
        <f t="shared" si="5"/>
        <v>0</v>
      </c>
    </row>
    <row r="75" spans="3:9" ht="15" customHeight="1" thickBot="1" x14ac:dyDescent="0.2">
      <c r="C75" s="146"/>
      <c r="D75" s="45" t="s">
        <v>45</v>
      </c>
      <c r="E75" s="46">
        <v>28000</v>
      </c>
      <c r="F75" s="45"/>
      <c r="G75" s="46">
        <f t="shared" si="4"/>
        <v>0</v>
      </c>
      <c r="H75" s="47" t="s">
        <v>38</v>
      </c>
      <c r="I75" s="48">
        <f t="shared" si="5"/>
        <v>0</v>
      </c>
    </row>
    <row r="76" spans="3:9" ht="15" customHeight="1" thickTop="1" thickBot="1" x14ac:dyDescent="0.2">
      <c r="C76" s="147" t="s">
        <v>26</v>
      </c>
      <c r="D76" s="148"/>
      <c r="E76" s="149"/>
      <c r="F76" s="14">
        <f>SUM(F65:F75)</f>
        <v>0</v>
      </c>
      <c r="G76" s="15">
        <f>SUM(G65:G75)</f>
        <v>0</v>
      </c>
      <c r="H76" s="16" t="s">
        <v>47</v>
      </c>
      <c r="I76" s="17">
        <f>SUM(I65:I75)</f>
        <v>0</v>
      </c>
    </row>
    <row r="77" spans="3:9" ht="15" customHeight="1" x14ac:dyDescent="0.15"/>
    <row r="78" spans="3:9" ht="15" customHeight="1" x14ac:dyDescent="0.15">
      <c r="C78" s="19" t="s">
        <v>52</v>
      </c>
      <c r="D78" s="19"/>
      <c r="G78" s="18"/>
      <c r="I78" s="18"/>
    </row>
    <row r="79" spans="3:9" ht="15" customHeight="1" thickBot="1" x14ac:dyDescent="0.2">
      <c r="G79" s="18"/>
      <c r="I79" s="18"/>
    </row>
    <row r="80" spans="3:9" ht="15" customHeight="1" x14ac:dyDescent="0.15">
      <c r="C80" s="150" t="s">
        <v>13</v>
      </c>
      <c r="D80" s="151"/>
      <c r="E80" s="49" t="s">
        <v>14</v>
      </c>
      <c r="F80" s="127" t="s">
        <v>15</v>
      </c>
      <c r="G80" s="152" t="s">
        <v>16</v>
      </c>
      <c r="H80" s="127" t="s">
        <v>17</v>
      </c>
      <c r="I80" s="129" t="s">
        <v>18</v>
      </c>
    </row>
    <row r="81" spans="3:9" ht="15" customHeight="1" thickBot="1" x14ac:dyDescent="0.2">
      <c r="C81" s="21" t="s">
        <v>19</v>
      </c>
      <c r="D81" s="25" t="s">
        <v>20</v>
      </c>
      <c r="E81" s="50"/>
      <c r="F81" s="128"/>
      <c r="G81" s="153"/>
      <c r="H81" s="128"/>
      <c r="I81" s="130"/>
    </row>
    <row r="82" spans="3:9" ht="15" customHeight="1" x14ac:dyDescent="0.15">
      <c r="C82" s="131" t="s">
        <v>37</v>
      </c>
      <c r="D82" s="29" t="s">
        <v>21</v>
      </c>
      <c r="E82" s="30">
        <v>3000</v>
      </c>
      <c r="F82" s="29"/>
      <c r="G82" s="30">
        <f>F82*E82</f>
        <v>0</v>
      </c>
      <c r="H82" s="31" t="s">
        <v>38</v>
      </c>
      <c r="I82" s="32">
        <f>G82*3/4</f>
        <v>0</v>
      </c>
    </row>
    <row r="83" spans="3:9" ht="15" customHeight="1" x14ac:dyDescent="0.15">
      <c r="C83" s="132"/>
      <c r="D83" s="33" t="s">
        <v>24</v>
      </c>
      <c r="E83" s="34">
        <v>11000</v>
      </c>
      <c r="F83" s="33"/>
      <c r="G83" s="34">
        <f t="shared" ref="G83:G92" si="6">F83*E83</f>
        <v>0</v>
      </c>
      <c r="H83" s="35" t="s">
        <v>38</v>
      </c>
      <c r="I83" s="36">
        <f t="shared" ref="I83:I92" si="7">G83*3/4</f>
        <v>0</v>
      </c>
    </row>
    <row r="84" spans="3:9" ht="15" customHeight="1" x14ac:dyDescent="0.15">
      <c r="C84" s="133"/>
      <c r="D84" s="37" t="s">
        <v>25</v>
      </c>
      <c r="E84" s="38">
        <v>19000</v>
      </c>
      <c r="F84" s="37"/>
      <c r="G84" s="38">
        <f t="shared" si="6"/>
        <v>0</v>
      </c>
      <c r="H84" s="39" t="s">
        <v>38</v>
      </c>
      <c r="I84" s="40">
        <f t="shared" si="7"/>
        <v>0</v>
      </c>
    </row>
    <row r="85" spans="3:9" ht="15" customHeight="1" x14ac:dyDescent="0.15">
      <c r="C85" s="140" t="s">
        <v>40</v>
      </c>
      <c r="D85" s="41" t="s">
        <v>21</v>
      </c>
      <c r="E85" s="42">
        <v>3000</v>
      </c>
      <c r="F85" s="41"/>
      <c r="G85" s="42">
        <f t="shared" si="6"/>
        <v>0</v>
      </c>
      <c r="H85" s="43" t="s">
        <v>41</v>
      </c>
      <c r="I85" s="44">
        <f t="shared" si="7"/>
        <v>0</v>
      </c>
    </row>
    <row r="86" spans="3:9" ht="15" customHeight="1" x14ac:dyDescent="0.15">
      <c r="C86" s="132"/>
      <c r="D86" s="33" t="s">
        <v>24</v>
      </c>
      <c r="E86" s="34">
        <v>11000</v>
      </c>
      <c r="F86" s="33"/>
      <c r="G86" s="34">
        <f t="shared" si="6"/>
        <v>0</v>
      </c>
      <c r="H86" s="35" t="s">
        <v>41</v>
      </c>
      <c r="I86" s="36">
        <f t="shared" si="7"/>
        <v>0</v>
      </c>
    </row>
    <row r="87" spans="3:9" ht="15" customHeight="1" x14ac:dyDescent="0.15">
      <c r="C87" s="132"/>
      <c r="D87" s="33" t="s">
        <v>42</v>
      </c>
      <c r="E87" s="34">
        <v>19000</v>
      </c>
      <c r="F87" s="33"/>
      <c r="G87" s="34">
        <f t="shared" si="6"/>
        <v>0</v>
      </c>
      <c r="H87" s="35" t="s">
        <v>41</v>
      </c>
      <c r="I87" s="36">
        <f t="shared" si="7"/>
        <v>0</v>
      </c>
    </row>
    <row r="88" spans="3:9" ht="15" customHeight="1" x14ac:dyDescent="0.15">
      <c r="C88" s="133"/>
      <c r="D88" s="37" t="s">
        <v>43</v>
      </c>
      <c r="E88" s="38">
        <v>27000</v>
      </c>
      <c r="F88" s="37"/>
      <c r="G88" s="38">
        <f t="shared" si="6"/>
        <v>0</v>
      </c>
      <c r="H88" s="39" t="s">
        <v>41</v>
      </c>
      <c r="I88" s="40">
        <f t="shared" si="7"/>
        <v>0</v>
      </c>
    </row>
    <row r="89" spans="3:9" ht="15" customHeight="1" x14ac:dyDescent="0.15">
      <c r="C89" s="140" t="s">
        <v>23</v>
      </c>
      <c r="D89" s="41" t="s">
        <v>24</v>
      </c>
      <c r="E89" s="42">
        <v>3000</v>
      </c>
      <c r="F89" s="41"/>
      <c r="G89" s="42">
        <f t="shared" si="6"/>
        <v>0</v>
      </c>
      <c r="H89" s="43" t="s">
        <v>41</v>
      </c>
      <c r="I89" s="44">
        <f t="shared" si="7"/>
        <v>0</v>
      </c>
    </row>
    <row r="90" spans="3:9" ht="15" customHeight="1" x14ac:dyDescent="0.15">
      <c r="C90" s="132"/>
      <c r="D90" s="33" t="s">
        <v>42</v>
      </c>
      <c r="E90" s="34">
        <v>11000</v>
      </c>
      <c r="F90" s="33"/>
      <c r="G90" s="34">
        <f t="shared" si="6"/>
        <v>0</v>
      </c>
      <c r="H90" s="35" t="s">
        <v>41</v>
      </c>
      <c r="I90" s="36">
        <f t="shared" si="7"/>
        <v>0</v>
      </c>
    </row>
    <row r="91" spans="3:9" ht="15" customHeight="1" x14ac:dyDescent="0.15">
      <c r="C91" s="132"/>
      <c r="D91" s="33" t="s">
        <v>44</v>
      </c>
      <c r="E91" s="34">
        <v>19000</v>
      </c>
      <c r="F91" s="33"/>
      <c r="G91" s="34">
        <f t="shared" si="6"/>
        <v>0</v>
      </c>
      <c r="H91" s="35" t="s">
        <v>41</v>
      </c>
      <c r="I91" s="36">
        <f t="shared" si="7"/>
        <v>0</v>
      </c>
    </row>
    <row r="92" spans="3:9" ht="15" customHeight="1" thickBot="1" x14ac:dyDescent="0.2">
      <c r="C92" s="146"/>
      <c r="D92" s="45" t="s">
        <v>45</v>
      </c>
      <c r="E92" s="46">
        <v>28000</v>
      </c>
      <c r="F92" s="45"/>
      <c r="G92" s="46">
        <f t="shared" si="6"/>
        <v>0</v>
      </c>
      <c r="H92" s="47" t="s">
        <v>38</v>
      </c>
      <c r="I92" s="48">
        <f t="shared" si="7"/>
        <v>0</v>
      </c>
    </row>
    <row r="93" spans="3:9" ht="15" customHeight="1" thickTop="1" thickBot="1" x14ac:dyDescent="0.2">
      <c r="C93" s="147" t="s">
        <v>26</v>
      </c>
      <c r="D93" s="148"/>
      <c r="E93" s="149"/>
      <c r="F93" s="14">
        <f>SUM(F82:F92)</f>
        <v>0</v>
      </c>
      <c r="G93" s="15">
        <f>SUM(G82:G92)</f>
        <v>0</v>
      </c>
      <c r="H93" s="16" t="s">
        <v>47</v>
      </c>
      <c r="I93" s="17">
        <f>SUM(I82:I92)</f>
        <v>0</v>
      </c>
    </row>
    <row r="94" spans="3:9" ht="15" customHeight="1" x14ac:dyDescent="0.15"/>
    <row r="95" spans="3:9" ht="15" customHeight="1" x14ac:dyDescent="0.15">
      <c r="C95" s="19" t="s">
        <v>53</v>
      </c>
      <c r="D95" s="19"/>
      <c r="G95" s="18"/>
      <c r="I95" s="18"/>
    </row>
    <row r="96" spans="3:9" ht="15" customHeight="1" thickBot="1" x14ac:dyDescent="0.2">
      <c r="G96" s="18"/>
      <c r="I96" s="18"/>
    </row>
    <row r="97" spans="3:9" ht="15" customHeight="1" x14ac:dyDescent="0.15">
      <c r="C97" s="150" t="s">
        <v>13</v>
      </c>
      <c r="D97" s="151"/>
      <c r="E97" s="49" t="s">
        <v>14</v>
      </c>
      <c r="F97" s="127" t="s">
        <v>15</v>
      </c>
      <c r="G97" s="152" t="s">
        <v>16</v>
      </c>
      <c r="H97" s="127" t="s">
        <v>17</v>
      </c>
      <c r="I97" s="129" t="s">
        <v>18</v>
      </c>
    </row>
    <row r="98" spans="3:9" ht="15" customHeight="1" thickBot="1" x14ac:dyDescent="0.2">
      <c r="C98" s="21" t="s">
        <v>19</v>
      </c>
      <c r="D98" s="25" t="s">
        <v>20</v>
      </c>
      <c r="E98" s="50"/>
      <c r="F98" s="128"/>
      <c r="G98" s="153"/>
      <c r="H98" s="128"/>
      <c r="I98" s="130"/>
    </row>
    <row r="99" spans="3:9" ht="15" customHeight="1" x14ac:dyDescent="0.15">
      <c r="C99" s="131" t="s">
        <v>37</v>
      </c>
      <c r="D99" s="29" t="s">
        <v>21</v>
      </c>
      <c r="E99" s="30">
        <v>3000</v>
      </c>
      <c r="F99" s="29"/>
      <c r="G99" s="30">
        <f>F99*E99</f>
        <v>0</v>
      </c>
      <c r="H99" s="31" t="s">
        <v>38</v>
      </c>
      <c r="I99" s="32">
        <f>G99*3/4</f>
        <v>0</v>
      </c>
    </row>
    <row r="100" spans="3:9" ht="15" customHeight="1" x14ac:dyDescent="0.15">
      <c r="C100" s="132"/>
      <c r="D100" s="33" t="s">
        <v>24</v>
      </c>
      <c r="E100" s="34">
        <v>11000</v>
      </c>
      <c r="F100" s="33"/>
      <c r="G100" s="34">
        <f t="shared" ref="G100:G109" si="8">F100*E100</f>
        <v>0</v>
      </c>
      <c r="H100" s="35" t="s">
        <v>38</v>
      </c>
      <c r="I100" s="36">
        <f t="shared" ref="I100:I109" si="9">G100*3/4</f>
        <v>0</v>
      </c>
    </row>
    <row r="101" spans="3:9" ht="15" customHeight="1" x14ac:dyDescent="0.15">
      <c r="C101" s="133"/>
      <c r="D101" s="37" t="s">
        <v>25</v>
      </c>
      <c r="E101" s="38">
        <v>19000</v>
      </c>
      <c r="F101" s="37"/>
      <c r="G101" s="38">
        <f t="shared" si="8"/>
        <v>0</v>
      </c>
      <c r="H101" s="39" t="s">
        <v>38</v>
      </c>
      <c r="I101" s="40">
        <f t="shared" si="9"/>
        <v>0</v>
      </c>
    </row>
    <row r="102" spans="3:9" ht="15" customHeight="1" x14ac:dyDescent="0.15">
      <c r="C102" s="140" t="s">
        <v>40</v>
      </c>
      <c r="D102" s="41" t="s">
        <v>21</v>
      </c>
      <c r="E102" s="42">
        <v>3000</v>
      </c>
      <c r="F102" s="41"/>
      <c r="G102" s="42">
        <f t="shared" si="8"/>
        <v>0</v>
      </c>
      <c r="H102" s="43" t="s">
        <v>41</v>
      </c>
      <c r="I102" s="44">
        <f t="shared" si="9"/>
        <v>0</v>
      </c>
    </row>
    <row r="103" spans="3:9" ht="15" customHeight="1" x14ac:dyDescent="0.15">
      <c r="C103" s="132"/>
      <c r="D103" s="33" t="s">
        <v>24</v>
      </c>
      <c r="E103" s="34">
        <v>11000</v>
      </c>
      <c r="F103" s="33"/>
      <c r="G103" s="34">
        <f t="shared" si="8"/>
        <v>0</v>
      </c>
      <c r="H103" s="35" t="s">
        <v>41</v>
      </c>
      <c r="I103" s="36">
        <f t="shared" si="9"/>
        <v>0</v>
      </c>
    </row>
    <row r="104" spans="3:9" ht="15" customHeight="1" x14ac:dyDescent="0.15">
      <c r="C104" s="132"/>
      <c r="D104" s="33" t="s">
        <v>42</v>
      </c>
      <c r="E104" s="34">
        <v>19000</v>
      </c>
      <c r="F104" s="33"/>
      <c r="G104" s="34">
        <f t="shared" si="8"/>
        <v>0</v>
      </c>
      <c r="H104" s="35" t="s">
        <v>41</v>
      </c>
      <c r="I104" s="36">
        <f t="shared" si="9"/>
        <v>0</v>
      </c>
    </row>
    <row r="105" spans="3:9" ht="15" customHeight="1" x14ac:dyDescent="0.15">
      <c r="C105" s="133"/>
      <c r="D105" s="37" t="s">
        <v>43</v>
      </c>
      <c r="E105" s="38">
        <v>27000</v>
      </c>
      <c r="F105" s="37"/>
      <c r="G105" s="38">
        <f t="shared" si="8"/>
        <v>0</v>
      </c>
      <c r="H105" s="39" t="s">
        <v>41</v>
      </c>
      <c r="I105" s="40">
        <f t="shared" si="9"/>
        <v>0</v>
      </c>
    </row>
    <row r="106" spans="3:9" ht="15" customHeight="1" x14ac:dyDescent="0.15">
      <c r="C106" s="140" t="s">
        <v>23</v>
      </c>
      <c r="D106" s="41" t="s">
        <v>24</v>
      </c>
      <c r="E106" s="42">
        <v>3000</v>
      </c>
      <c r="F106" s="41"/>
      <c r="G106" s="42">
        <f t="shared" si="8"/>
        <v>0</v>
      </c>
      <c r="H106" s="43" t="s">
        <v>41</v>
      </c>
      <c r="I106" s="44">
        <f t="shared" si="9"/>
        <v>0</v>
      </c>
    </row>
    <row r="107" spans="3:9" ht="15" customHeight="1" x14ac:dyDescent="0.15">
      <c r="C107" s="132"/>
      <c r="D107" s="33" t="s">
        <v>42</v>
      </c>
      <c r="E107" s="34">
        <v>11000</v>
      </c>
      <c r="F107" s="33"/>
      <c r="G107" s="34">
        <f t="shared" si="8"/>
        <v>0</v>
      </c>
      <c r="H107" s="35" t="s">
        <v>41</v>
      </c>
      <c r="I107" s="36">
        <f t="shared" si="9"/>
        <v>0</v>
      </c>
    </row>
    <row r="108" spans="3:9" ht="15" customHeight="1" x14ac:dyDescent="0.15">
      <c r="C108" s="132"/>
      <c r="D108" s="33" t="s">
        <v>44</v>
      </c>
      <c r="E108" s="34">
        <v>19000</v>
      </c>
      <c r="F108" s="33"/>
      <c r="G108" s="34">
        <f t="shared" si="8"/>
        <v>0</v>
      </c>
      <c r="H108" s="35" t="s">
        <v>41</v>
      </c>
      <c r="I108" s="36">
        <f t="shared" si="9"/>
        <v>0</v>
      </c>
    </row>
    <row r="109" spans="3:9" ht="15" customHeight="1" thickBot="1" x14ac:dyDescent="0.2">
      <c r="C109" s="146"/>
      <c r="D109" s="45" t="s">
        <v>45</v>
      </c>
      <c r="E109" s="46">
        <v>28000</v>
      </c>
      <c r="F109" s="45"/>
      <c r="G109" s="46">
        <f t="shared" si="8"/>
        <v>0</v>
      </c>
      <c r="H109" s="47" t="s">
        <v>38</v>
      </c>
      <c r="I109" s="48">
        <f t="shared" si="9"/>
        <v>0</v>
      </c>
    </row>
    <row r="110" spans="3:9" ht="15.75" thickTop="1" thickBot="1" x14ac:dyDescent="0.2">
      <c r="C110" s="147" t="s">
        <v>26</v>
      </c>
      <c r="D110" s="148"/>
      <c r="E110" s="149"/>
      <c r="F110" s="14">
        <f>SUM(F99:F109)</f>
        <v>0</v>
      </c>
      <c r="G110" s="15">
        <f>SUM(G99:G109)</f>
        <v>0</v>
      </c>
      <c r="H110" s="16" t="s">
        <v>47</v>
      </c>
      <c r="I110" s="17">
        <f>SUM(I99:I109)</f>
        <v>0</v>
      </c>
    </row>
    <row r="112" spans="3:9" x14ac:dyDescent="0.15">
      <c r="C112" s="19" t="s">
        <v>54</v>
      </c>
      <c r="D112" s="19"/>
      <c r="G112" s="18"/>
      <c r="I112" s="18"/>
    </row>
    <row r="113" spans="3:9" ht="14.25" thickBot="1" x14ac:dyDescent="0.2">
      <c r="G113" s="18"/>
      <c r="I113" s="18"/>
    </row>
    <row r="114" spans="3:9" ht="14.25" x14ac:dyDescent="0.15">
      <c r="C114" s="150" t="s">
        <v>13</v>
      </c>
      <c r="D114" s="151"/>
      <c r="E114" s="49" t="s">
        <v>14</v>
      </c>
      <c r="F114" s="127" t="s">
        <v>15</v>
      </c>
      <c r="G114" s="152" t="s">
        <v>16</v>
      </c>
      <c r="H114" s="127" t="s">
        <v>17</v>
      </c>
      <c r="I114" s="129" t="s">
        <v>18</v>
      </c>
    </row>
    <row r="115" spans="3:9" ht="15" thickBot="1" x14ac:dyDescent="0.2">
      <c r="C115" s="21" t="s">
        <v>19</v>
      </c>
      <c r="D115" s="25" t="s">
        <v>20</v>
      </c>
      <c r="E115" s="50"/>
      <c r="F115" s="128"/>
      <c r="G115" s="153"/>
      <c r="H115" s="128"/>
      <c r="I115" s="130"/>
    </row>
    <row r="116" spans="3:9" ht="14.25" x14ac:dyDescent="0.15">
      <c r="C116" s="131" t="s">
        <v>37</v>
      </c>
      <c r="D116" s="29" t="s">
        <v>21</v>
      </c>
      <c r="E116" s="30">
        <v>3000</v>
      </c>
      <c r="F116" s="29"/>
      <c r="G116" s="30">
        <f>F116*E116</f>
        <v>0</v>
      </c>
      <c r="H116" s="31" t="s">
        <v>38</v>
      </c>
      <c r="I116" s="32">
        <f>G116*3/4</f>
        <v>0</v>
      </c>
    </row>
    <row r="117" spans="3:9" ht="14.25" x14ac:dyDescent="0.15">
      <c r="C117" s="132"/>
      <c r="D117" s="33" t="s">
        <v>24</v>
      </c>
      <c r="E117" s="34">
        <v>11000</v>
      </c>
      <c r="F117" s="33"/>
      <c r="G117" s="34">
        <f t="shared" ref="G117:G126" si="10">F117*E117</f>
        <v>0</v>
      </c>
      <c r="H117" s="35" t="s">
        <v>38</v>
      </c>
      <c r="I117" s="36">
        <f t="shared" ref="I117:I126" si="11">G117*3/4</f>
        <v>0</v>
      </c>
    </row>
    <row r="118" spans="3:9" ht="14.25" x14ac:dyDescent="0.15">
      <c r="C118" s="133"/>
      <c r="D118" s="37" t="s">
        <v>25</v>
      </c>
      <c r="E118" s="38">
        <v>19000</v>
      </c>
      <c r="F118" s="37"/>
      <c r="G118" s="38">
        <f t="shared" si="10"/>
        <v>0</v>
      </c>
      <c r="H118" s="39" t="s">
        <v>38</v>
      </c>
      <c r="I118" s="40">
        <f t="shared" si="11"/>
        <v>0</v>
      </c>
    </row>
    <row r="119" spans="3:9" ht="14.25" x14ac:dyDescent="0.15">
      <c r="C119" s="140" t="s">
        <v>40</v>
      </c>
      <c r="D119" s="41" t="s">
        <v>21</v>
      </c>
      <c r="E119" s="42">
        <v>3000</v>
      </c>
      <c r="F119" s="41"/>
      <c r="G119" s="42">
        <f t="shared" si="10"/>
        <v>0</v>
      </c>
      <c r="H119" s="43" t="s">
        <v>41</v>
      </c>
      <c r="I119" s="44">
        <f t="shared" si="11"/>
        <v>0</v>
      </c>
    </row>
    <row r="120" spans="3:9" ht="14.25" x14ac:dyDescent="0.15">
      <c r="C120" s="132"/>
      <c r="D120" s="33" t="s">
        <v>24</v>
      </c>
      <c r="E120" s="34">
        <v>11000</v>
      </c>
      <c r="F120" s="33"/>
      <c r="G120" s="34">
        <f t="shared" si="10"/>
        <v>0</v>
      </c>
      <c r="H120" s="35" t="s">
        <v>41</v>
      </c>
      <c r="I120" s="36">
        <f t="shared" si="11"/>
        <v>0</v>
      </c>
    </row>
    <row r="121" spans="3:9" ht="14.25" x14ac:dyDescent="0.15">
      <c r="C121" s="132"/>
      <c r="D121" s="33" t="s">
        <v>42</v>
      </c>
      <c r="E121" s="34">
        <v>19000</v>
      </c>
      <c r="F121" s="33"/>
      <c r="G121" s="34">
        <f t="shared" si="10"/>
        <v>0</v>
      </c>
      <c r="H121" s="35" t="s">
        <v>41</v>
      </c>
      <c r="I121" s="36">
        <f t="shared" si="11"/>
        <v>0</v>
      </c>
    </row>
    <row r="122" spans="3:9" ht="14.25" x14ac:dyDescent="0.15">
      <c r="C122" s="133"/>
      <c r="D122" s="37" t="s">
        <v>43</v>
      </c>
      <c r="E122" s="38">
        <v>27000</v>
      </c>
      <c r="F122" s="37"/>
      <c r="G122" s="38">
        <f t="shared" si="10"/>
        <v>0</v>
      </c>
      <c r="H122" s="39" t="s">
        <v>41</v>
      </c>
      <c r="I122" s="40">
        <f t="shared" si="11"/>
        <v>0</v>
      </c>
    </row>
    <row r="123" spans="3:9" ht="14.25" x14ac:dyDescent="0.15">
      <c r="C123" s="140" t="s">
        <v>23</v>
      </c>
      <c r="D123" s="41" t="s">
        <v>24</v>
      </c>
      <c r="E123" s="42">
        <v>3000</v>
      </c>
      <c r="F123" s="41"/>
      <c r="G123" s="42">
        <f t="shared" si="10"/>
        <v>0</v>
      </c>
      <c r="H123" s="43" t="s">
        <v>41</v>
      </c>
      <c r="I123" s="44">
        <f t="shared" si="11"/>
        <v>0</v>
      </c>
    </row>
    <row r="124" spans="3:9" ht="14.25" x14ac:dyDescent="0.15">
      <c r="C124" s="132"/>
      <c r="D124" s="33" t="s">
        <v>42</v>
      </c>
      <c r="E124" s="34">
        <v>11000</v>
      </c>
      <c r="F124" s="33"/>
      <c r="G124" s="34">
        <f t="shared" si="10"/>
        <v>0</v>
      </c>
      <c r="H124" s="35" t="s">
        <v>41</v>
      </c>
      <c r="I124" s="36">
        <f t="shared" si="11"/>
        <v>0</v>
      </c>
    </row>
    <row r="125" spans="3:9" ht="14.25" x14ac:dyDescent="0.15">
      <c r="C125" s="132"/>
      <c r="D125" s="33" t="s">
        <v>44</v>
      </c>
      <c r="E125" s="34">
        <v>19000</v>
      </c>
      <c r="F125" s="33"/>
      <c r="G125" s="34">
        <f t="shared" si="10"/>
        <v>0</v>
      </c>
      <c r="H125" s="35" t="s">
        <v>41</v>
      </c>
      <c r="I125" s="36">
        <f t="shared" si="11"/>
        <v>0</v>
      </c>
    </row>
    <row r="126" spans="3:9" ht="15" thickBot="1" x14ac:dyDescent="0.2">
      <c r="C126" s="146"/>
      <c r="D126" s="45" t="s">
        <v>45</v>
      </c>
      <c r="E126" s="46">
        <v>28000</v>
      </c>
      <c r="F126" s="45"/>
      <c r="G126" s="46">
        <f t="shared" si="10"/>
        <v>0</v>
      </c>
      <c r="H126" s="47" t="s">
        <v>38</v>
      </c>
      <c r="I126" s="48">
        <f t="shared" si="11"/>
        <v>0</v>
      </c>
    </row>
    <row r="127" spans="3:9" ht="15.75" thickTop="1" thickBot="1" x14ac:dyDescent="0.2">
      <c r="C127" s="147" t="s">
        <v>26</v>
      </c>
      <c r="D127" s="148"/>
      <c r="E127" s="149"/>
      <c r="F127" s="14">
        <f>SUM(F116:F126)</f>
        <v>0</v>
      </c>
      <c r="G127" s="15">
        <f>SUM(G116:G126)</f>
        <v>0</v>
      </c>
      <c r="H127" s="16" t="s">
        <v>47</v>
      </c>
      <c r="I127" s="17">
        <f>SUM(I116:I126)</f>
        <v>0</v>
      </c>
    </row>
    <row r="129" spans="3:9" x14ac:dyDescent="0.15">
      <c r="C129" s="19" t="s">
        <v>55</v>
      </c>
      <c r="D129" s="19"/>
      <c r="G129" s="18"/>
      <c r="I129" s="18"/>
    </row>
    <row r="130" spans="3:9" ht="14.25" thickBot="1" x14ac:dyDescent="0.2">
      <c r="G130" s="18"/>
      <c r="I130" s="18"/>
    </row>
    <row r="131" spans="3:9" ht="14.25" x14ac:dyDescent="0.15">
      <c r="C131" s="150" t="s">
        <v>13</v>
      </c>
      <c r="D131" s="151"/>
      <c r="E131" s="49" t="s">
        <v>14</v>
      </c>
      <c r="F131" s="127" t="s">
        <v>15</v>
      </c>
      <c r="G131" s="152" t="s">
        <v>16</v>
      </c>
      <c r="H131" s="127" t="s">
        <v>17</v>
      </c>
      <c r="I131" s="129" t="s">
        <v>18</v>
      </c>
    </row>
    <row r="132" spans="3:9" ht="15" thickBot="1" x14ac:dyDescent="0.2">
      <c r="C132" s="21" t="s">
        <v>19</v>
      </c>
      <c r="D132" s="25" t="s">
        <v>20</v>
      </c>
      <c r="E132" s="50"/>
      <c r="F132" s="128"/>
      <c r="G132" s="153"/>
      <c r="H132" s="128"/>
      <c r="I132" s="130"/>
    </row>
    <row r="133" spans="3:9" ht="14.25" x14ac:dyDescent="0.15">
      <c r="C133" s="131" t="s">
        <v>37</v>
      </c>
      <c r="D133" s="29" t="s">
        <v>21</v>
      </c>
      <c r="E133" s="30">
        <v>3000</v>
      </c>
      <c r="F133" s="29"/>
      <c r="G133" s="30">
        <f>F133*E133</f>
        <v>0</v>
      </c>
      <c r="H133" s="31" t="s">
        <v>38</v>
      </c>
      <c r="I133" s="32">
        <f>G133*3/4</f>
        <v>0</v>
      </c>
    </row>
    <row r="134" spans="3:9" ht="14.25" x14ac:dyDescent="0.15">
      <c r="C134" s="132"/>
      <c r="D134" s="33" t="s">
        <v>24</v>
      </c>
      <c r="E134" s="34">
        <v>11000</v>
      </c>
      <c r="F134" s="33"/>
      <c r="G134" s="34">
        <f t="shared" ref="G134:G143" si="12">F134*E134</f>
        <v>0</v>
      </c>
      <c r="H134" s="35" t="s">
        <v>38</v>
      </c>
      <c r="I134" s="36">
        <f t="shared" ref="I134:I143" si="13">G134*3/4</f>
        <v>0</v>
      </c>
    </row>
    <row r="135" spans="3:9" ht="14.25" x14ac:dyDescent="0.15">
      <c r="C135" s="133"/>
      <c r="D135" s="37" t="s">
        <v>25</v>
      </c>
      <c r="E135" s="38">
        <v>19000</v>
      </c>
      <c r="F135" s="37"/>
      <c r="G135" s="38">
        <f t="shared" si="12"/>
        <v>0</v>
      </c>
      <c r="H135" s="39" t="s">
        <v>38</v>
      </c>
      <c r="I135" s="40">
        <f t="shared" si="13"/>
        <v>0</v>
      </c>
    </row>
    <row r="136" spans="3:9" ht="14.25" x14ac:dyDescent="0.15">
      <c r="C136" s="140" t="s">
        <v>40</v>
      </c>
      <c r="D136" s="41" t="s">
        <v>21</v>
      </c>
      <c r="E136" s="42">
        <v>3000</v>
      </c>
      <c r="F136" s="41"/>
      <c r="G136" s="42">
        <f t="shared" si="12"/>
        <v>0</v>
      </c>
      <c r="H136" s="43" t="s">
        <v>41</v>
      </c>
      <c r="I136" s="44">
        <f t="shared" si="13"/>
        <v>0</v>
      </c>
    </row>
    <row r="137" spans="3:9" ht="14.25" x14ac:dyDescent="0.15">
      <c r="C137" s="132"/>
      <c r="D137" s="33" t="s">
        <v>24</v>
      </c>
      <c r="E137" s="34">
        <v>11000</v>
      </c>
      <c r="F137" s="33"/>
      <c r="G137" s="34">
        <f t="shared" si="12"/>
        <v>0</v>
      </c>
      <c r="H137" s="35" t="s">
        <v>41</v>
      </c>
      <c r="I137" s="36">
        <f t="shared" si="13"/>
        <v>0</v>
      </c>
    </row>
    <row r="138" spans="3:9" ht="14.25" x14ac:dyDescent="0.15">
      <c r="C138" s="132"/>
      <c r="D138" s="33" t="s">
        <v>42</v>
      </c>
      <c r="E138" s="34">
        <v>19000</v>
      </c>
      <c r="F138" s="33"/>
      <c r="G138" s="34">
        <f t="shared" si="12"/>
        <v>0</v>
      </c>
      <c r="H138" s="35" t="s">
        <v>41</v>
      </c>
      <c r="I138" s="36">
        <f t="shared" si="13"/>
        <v>0</v>
      </c>
    </row>
    <row r="139" spans="3:9" ht="14.25" x14ac:dyDescent="0.15">
      <c r="C139" s="133"/>
      <c r="D139" s="37" t="s">
        <v>43</v>
      </c>
      <c r="E139" s="38">
        <v>27000</v>
      </c>
      <c r="F139" s="37"/>
      <c r="G139" s="38">
        <f t="shared" si="12"/>
        <v>0</v>
      </c>
      <c r="H139" s="39" t="s">
        <v>41</v>
      </c>
      <c r="I139" s="40">
        <f t="shared" si="13"/>
        <v>0</v>
      </c>
    </row>
    <row r="140" spans="3:9" ht="14.25" x14ac:dyDescent="0.15">
      <c r="C140" s="140" t="s">
        <v>23</v>
      </c>
      <c r="D140" s="41" t="s">
        <v>24</v>
      </c>
      <c r="E140" s="42">
        <v>3000</v>
      </c>
      <c r="F140" s="41"/>
      <c r="G140" s="42">
        <f t="shared" si="12"/>
        <v>0</v>
      </c>
      <c r="H140" s="43" t="s">
        <v>41</v>
      </c>
      <c r="I140" s="44">
        <f t="shared" si="13"/>
        <v>0</v>
      </c>
    </row>
    <row r="141" spans="3:9" ht="14.25" x14ac:dyDescent="0.15">
      <c r="C141" s="132"/>
      <c r="D141" s="33" t="s">
        <v>42</v>
      </c>
      <c r="E141" s="34">
        <v>11000</v>
      </c>
      <c r="F141" s="33"/>
      <c r="G141" s="34">
        <f t="shared" si="12"/>
        <v>0</v>
      </c>
      <c r="H141" s="35" t="s">
        <v>41</v>
      </c>
      <c r="I141" s="36">
        <f t="shared" si="13"/>
        <v>0</v>
      </c>
    </row>
    <row r="142" spans="3:9" ht="14.25" x14ac:dyDescent="0.15">
      <c r="C142" s="132"/>
      <c r="D142" s="33" t="s">
        <v>44</v>
      </c>
      <c r="E142" s="34">
        <v>19000</v>
      </c>
      <c r="F142" s="33"/>
      <c r="G142" s="34">
        <f t="shared" si="12"/>
        <v>0</v>
      </c>
      <c r="H142" s="35" t="s">
        <v>41</v>
      </c>
      <c r="I142" s="36">
        <f t="shared" si="13"/>
        <v>0</v>
      </c>
    </row>
    <row r="143" spans="3:9" ht="15" thickBot="1" x14ac:dyDescent="0.2">
      <c r="C143" s="146"/>
      <c r="D143" s="45" t="s">
        <v>45</v>
      </c>
      <c r="E143" s="46">
        <v>28000</v>
      </c>
      <c r="F143" s="45"/>
      <c r="G143" s="46">
        <f t="shared" si="12"/>
        <v>0</v>
      </c>
      <c r="H143" s="47" t="s">
        <v>38</v>
      </c>
      <c r="I143" s="48">
        <f t="shared" si="13"/>
        <v>0</v>
      </c>
    </row>
    <row r="144" spans="3:9" ht="15.75" thickTop="1" thickBot="1" x14ac:dyDescent="0.2">
      <c r="C144" s="147" t="s">
        <v>26</v>
      </c>
      <c r="D144" s="148"/>
      <c r="E144" s="149"/>
      <c r="F144" s="14">
        <f>SUM(F133:F143)</f>
        <v>0</v>
      </c>
      <c r="G144" s="15">
        <f>SUM(G133:G143)</f>
        <v>0</v>
      </c>
      <c r="H144" s="16" t="s">
        <v>47</v>
      </c>
      <c r="I144" s="17">
        <f>SUM(I133:I143)</f>
        <v>0</v>
      </c>
    </row>
    <row r="146" spans="3:9" x14ac:dyDescent="0.15">
      <c r="C146" s="19" t="s">
        <v>56</v>
      </c>
      <c r="D146" s="19"/>
      <c r="G146" s="18"/>
      <c r="I146" s="18"/>
    </row>
    <row r="147" spans="3:9" ht="14.25" thickBot="1" x14ac:dyDescent="0.2">
      <c r="G147" s="18"/>
      <c r="I147" s="18"/>
    </row>
    <row r="148" spans="3:9" ht="14.25" x14ac:dyDescent="0.15">
      <c r="C148" s="150" t="s">
        <v>13</v>
      </c>
      <c r="D148" s="151"/>
      <c r="E148" s="49" t="s">
        <v>14</v>
      </c>
      <c r="F148" s="127" t="s">
        <v>15</v>
      </c>
      <c r="G148" s="152" t="s">
        <v>16</v>
      </c>
      <c r="H148" s="127" t="s">
        <v>17</v>
      </c>
      <c r="I148" s="129" t="s">
        <v>18</v>
      </c>
    </row>
    <row r="149" spans="3:9" ht="15" thickBot="1" x14ac:dyDescent="0.2">
      <c r="C149" s="21" t="s">
        <v>19</v>
      </c>
      <c r="D149" s="25" t="s">
        <v>20</v>
      </c>
      <c r="E149" s="50"/>
      <c r="F149" s="128"/>
      <c r="G149" s="153"/>
      <c r="H149" s="128"/>
      <c r="I149" s="130"/>
    </row>
    <row r="150" spans="3:9" ht="14.25" x14ac:dyDescent="0.15">
      <c r="C150" s="131" t="s">
        <v>37</v>
      </c>
      <c r="D150" s="29" t="s">
        <v>21</v>
      </c>
      <c r="E150" s="30">
        <v>3000</v>
      </c>
      <c r="F150" s="29"/>
      <c r="G150" s="30">
        <f>F150*E150</f>
        <v>0</v>
      </c>
      <c r="H150" s="31" t="s">
        <v>38</v>
      </c>
      <c r="I150" s="32">
        <f>G150*3/4</f>
        <v>0</v>
      </c>
    </row>
    <row r="151" spans="3:9" ht="14.25" x14ac:dyDescent="0.15">
      <c r="C151" s="132"/>
      <c r="D151" s="33" t="s">
        <v>24</v>
      </c>
      <c r="E151" s="34">
        <v>11000</v>
      </c>
      <c r="F151" s="33"/>
      <c r="G151" s="34">
        <f t="shared" ref="G151:G160" si="14">F151*E151</f>
        <v>0</v>
      </c>
      <c r="H151" s="35" t="s">
        <v>38</v>
      </c>
      <c r="I151" s="36">
        <f t="shared" ref="I151:I160" si="15">G151*3/4</f>
        <v>0</v>
      </c>
    </row>
    <row r="152" spans="3:9" ht="14.25" x14ac:dyDescent="0.15">
      <c r="C152" s="133"/>
      <c r="D152" s="37" t="s">
        <v>25</v>
      </c>
      <c r="E152" s="38">
        <v>19000</v>
      </c>
      <c r="F152" s="37"/>
      <c r="G152" s="38">
        <f t="shared" si="14"/>
        <v>0</v>
      </c>
      <c r="H152" s="39" t="s">
        <v>38</v>
      </c>
      <c r="I152" s="40">
        <f t="shared" si="15"/>
        <v>0</v>
      </c>
    </row>
    <row r="153" spans="3:9" ht="14.25" x14ac:dyDescent="0.15">
      <c r="C153" s="140" t="s">
        <v>40</v>
      </c>
      <c r="D153" s="41" t="s">
        <v>21</v>
      </c>
      <c r="E153" s="42">
        <v>3000</v>
      </c>
      <c r="F153" s="41"/>
      <c r="G153" s="42">
        <f t="shared" si="14"/>
        <v>0</v>
      </c>
      <c r="H153" s="43" t="s">
        <v>41</v>
      </c>
      <c r="I153" s="44">
        <f t="shared" si="15"/>
        <v>0</v>
      </c>
    </row>
    <row r="154" spans="3:9" ht="14.25" x14ac:dyDescent="0.15">
      <c r="C154" s="132"/>
      <c r="D154" s="33" t="s">
        <v>24</v>
      </c>
      <c r="E154" s="34">
        <v>11000</v>
      </c>
      <c r="F154" s="33"/>
      <c r="G154" s="34">
        <f t="shared" si="14"/>
        <v>0</v>
      </c>
      <c r="H154" s="35" t="s">
        <v>41</v>
      </c>
      <c r="I154" s="36">
        <f t="shared" si="15"/>
        <v>0</v>
      </c>
    </row>
    <row r="155" spans="3:9" ht="14.25" x14ac:dyDescent="0.15">
      <c r="C155" s="132"/>
      <c r="D155" s="33" t="s">
        <v>42</v>
      </c>
      <c r="E155" s="34">
        <v>19000</v>
      </c>
      <c r="F155" s="33"/>
      <c r="G155" s="34">
        <f t="shared" si="14"/>
        <v>0</v>
      </c>
      <c r="H155" s="35" t="s">
        <v>41</v>
      </c>
      <c r="I155" s="36">
        <f t="shared" si="15"/>
        <v>0</v>
      </c>
    </row>
    <row r="156" spans="3:9" ht="14.25" x14ac:dyDescent="0.15">
      <c r="C156" s="133"/>
      <c r="D156" s="37" t="s">
        <v>43</v>
      </c>
      <c r="E156" s="38">
        <v>27000</v>
      </c>
      <c r="F156" s="37"/>
      <c r="G156" s="38">
        <f t="shared" si="14"/>
        <v>0</v>
      </c>
      <c r="H156" s="39" t="s">
        <v>41</v>
      </c>
      <c r="I156" s="40">
        <f t="shared" si="15"/>
        <v>0</v>
      </c>
    </row>
    <row r="157" spans="3:9" ht="14.25" x14ac:dyDescent="0.15">
      <c r="C157" s="140" t="s">
        <v>23</v>
      </c>
      <c r="D157" s="41" t="s">
        <v>24</v>
      </c>
      <c r="E157" s="42">
        <v>3000</v>
      </c>
      <c r="F157" s="41"/>
      <c r="G157" s="42">
        <f t="shared" si="14"/>
        <v>0</v>
      </c>
      <c r="H157" s="43" t="s">
        <v>41</v>
      </c>
      <c r="I157" s="44">
        <f t="shared" si="15"/>
        <v>0</v>
      </c>
    </row>
    <row r="158" spans="3:9" ht="14.25" x14ac:dyDescent="0.15">
      <c r="C158" s="132"/>
      <c r="D158" s="33" t="s">
        <v>42</v>
      </c>
      <c r="E158" s="34">
        <v>11000</v>
      </c>
      <c r="F158" s="33"/>
      <c r="G158" s="34">
        <f t="shared" si="14"/>
        <v>0</v>
      </c>
      <c r="H158" s="35" t="s">
        <v>41</v>
      </c>
      <c r="I158" s="36">
        <f t="shared" si="15"/>
        <v>0</v>
      </c>
    </row>
    <row r="159" spans="3:9" ht="14.25" x14ac:dyDescent="0.15">
      <c r="C159" s="132"/>
      <c r="D159" s="33" t="s">
        <v>44</v>
      </c>
      <c r="E159" s="34">
        <v>19000</v>
      </c>
      <c r="F159" s="33"/>
      <c r="G159" s="34">
        <f t="shared" si="14"/>
        <v>0</v>
      </c>
      <c r="H159" s="35" t="s">
        <v>41</v>
      </c>
      <c r="I159" s="36">
        <f t="shared" si="15"/>
        <v>0</v>
      </c>
    </row>
    <row r="160" spans="3:9" ht="15" thickBot="1" x14ac:dyDescent="0.2">
      <c r="C160" s="146"/>
      <c r="D160" s="45" t="s">
        <v>45</v>
      </c>
      <c r="E160" s="46">
        <v>28000</v>
      </c>
      <c r="F160" s="45"/>
      <c r="G160" s="46">
        <f t="shared" si="14"/>
        <v>0</v>
      </c>
      <c r="H160" s="47" t="s">
        <v>38</v>
      </c>
      <c r="I160" s="48">
        <f t="shared" si="15"/>
        <v>0</v>
      </c>
    </row>
    <row r="161" spans="3:9" ht="15.75" thickTop="1" thickBot="1" x14ac:dyDescent="0.2">
      <c r="C161" s="147" t="s">
        <v>26</v>
      </c>
      <c r="D161" s="148"/>
      <c r="E161" s="149"/>
      <c r="F161" s="14">
        <f>SUM(F150:F160)</f>
        <v>0</v>
      </c>
      <c r="G161" s="15">
        <f>SUM(G150:G160)</f>
        <v>0</v>
      </c>
      <c r="H161" s="16" t="s">
        <v>47</v>
      </c>
      <c r="I161" s="17">
        <f>SUM(I150:I160)</f>
        <v>0</v>
      </c>
    </row>
    <row r="163" spans="3:9" x14ac:dyDescent="0.15">
      <c r="C163" s="19" t="s">
        <v>57</v>
      </c>
      <c r="D163" s="19"/>
      <c r="G163" s="18"/>
      <c r="I163" s="18"/>
    </row>
    <row r="164" spans="3:9" ht="14.25" thickBot="1" x14ac:dyDescent="0.2">
      <c r="G164" s="18"/>
      <c r="I164" s="18"/>
    </row>
    <row r="165" spans="3:9" ht="14.25" x14ac:dyDescent="0.15">
      <c r="C165" s="150" t="s">
        <v>13</v>
      </c>
      <c r="D165" s="151"/>
      <c r="E165" s="49" t="s">
        <v>14</v>
      </c>
      <c r="F165" s="127" t="s">
        <v>15</v>
      </c>
      <c r="G165" s="152" t="s">
        <v>16</v>
      </c>
      <c r="H165" s="127" t="s">
        <v>17</v>
      </c>
      <c r="I165" s="129" t="s">
        <v>18</v>
      </c>
    </row>
    <row r="166" spans="3:9" ht="15" thickBot="1" x14ac:dyDescent="0.2">
      <c r="C166" s="21" t="s">
        <v>19</v>
      </c>
      <c r="D166" s="25" t="s">
        <v>20</v>
      </c>
      <c r="E166" s="50"/>
      <c r="F166" s="128"/>
      <c r="G166" s="153"/>
      <c r="H166" s="128"/>
      <c r="I166" s="130"/>
    </row>
    <row r="167" spans="3:9" ht="14.25" x14ac:dyDescent="0.15">
      <c r="C167" s="131" t="s">
        <v>37</v>
      </c>
      <c r="D167" s="29" t="s">
        <v>21</v>
      </c>
      <c r="E167" s="30">
        <v>3000</v>
      </c>
      <c r="F167" s="29"/>
      <c r="G167" s="30">
        <f>F167*E167</f>
        <v>0</v>
      </c>
      <c r="H167" s="31" t="s">
        <v>38</v>
      </c>
      <c r="I167" s="32">
        <f>G167*3/4</f>
        <v>0</v>
      </c>
    </row>
    <row r="168" spans="3:9" ht="14.25" x14ac:dyDescent="0.15">
      <c r="C168" s="132"/>
      <c r="D168" s="33" t="s">
        <v>24</v>
      </c>
      <c r="E168" s="34">
        <v>11000</v>
      </c>
      <c r="F168" s="33"/>
      <c r="G168" s="34">
        <f t="shared" ref="G168:G177" si="16">F168*E168</f>
        <v>0</v>
      </c>
      <c r="H168" s="35" t="s">
        <v>38</v>
      </c>
      <c r="I168" s="36">
        <f t="shared" ref="I168:I177" si="17">G168*3/4</f>
        <v>0</v>
      </c>
    </row>
    <row r="169" spans="3:9" ht="14.25" x14ac:dyDescent="0.15">
      <c r="C169" s="133"/>
      <c r="D169" s="37" t="s">
        <v>25</v>
      </c>
      <c r="E169" s="38">
        <v>19000</v>
      </c>
      <c r="F169" s="37"/>
      <c r="G169" s="38">
        <f t="shared" si="16"/>
        <v>0</v>
      </c>
      <c r="H169" s="39" t="s">
        <v>38</v>
      </c>
      <c r="I169" s="40">
        <f t="shared" si="17"/>
        <v>0</v>
      </c>
    </row>
    <row r="170" spans="3:9" ht="14.25" x14ac:dyDescent="0.15">
      <c r="C170" s="140" t="s">
        <v>40</v>
      </c>
      <c r="D170" s="41" t="s">
        <v>21</v>
      </c>
      <c r="E170" s="42">
        <v>3000</v>
      </c>
      <c r="F170" s="41"/>
      <c r="G170" s="42">
        <f t="shared" si="16"/>
        <v>0</v>
      </c>
      <c r="H170" s="43" t="s">
        <v>41</v>
      </c>
      <c r="I170" s="44">
        <f t="shared" si="17"/>
        <v>0</v>
      </c>
    </row>
    <row r="171" spans="3:9" ht="14.25" x14ac:dyDescent="0.15">
      <c r="C171" s="132"/>
      <c r="D171" s="33" t="s">
        <v>24</v>
      </c>
      <c r="E171" s="34">
        <v>11000</v>
      </c>
      <c r="F171" s="33"/>
      <c r="G171" s="34">
        <f t="shared" si="16"/>
        <v>0</v>
      </c>
      <c r="H171" s="35" t="s">
        <v>41</v>
      </c>
      <c r="I171" s="36">
        <f t="shared" si="17"/>
        <v>0</v>
      </c>
    </row>
    <row r="172" spans="3:9" ht="14.25" x14ac:dyDescent="0.15">
      <c r="C172" s="132"/>
      <c r="D172" s="33" t="s">
        <v>42</v>
      </c>
      <c r="E172" s="34">
        <v>19000</v>
      </c>
      <c r="F172" s="33"/>
      <c r="G172" s="34">
        <f t="shared" si="16"/>
        <v>0</v>
      </c>
      <c r="H172" s="35" t="s">
        <v>41</v>
      </c>
      <c r="I172" s="36">
        <f t="shared" si="17"/>
        <v>0</v>
      </c>
    </row>
    <row r="173" spans="3:9" ht="14.25" x14ac:dyDescent="0.15">
      <c r="C173" s="133"/>
      <c r="D173" s="37" t="s">
        <v>43</v>
      </c>
      <c r="E173" s="38">
        <v>27000</v>
      </c>
      <c r="F173" s="37"/>
      <c r="G173" s="38">
        <f t="shared" si="16"/>
        <v>0</v>
      </c>
      <c r="H173" s="39" t="s">
        <v>41</v>
      </c>
      <c r="I173" s="40">
        <f t="shared" si="17"/>
        <v>0</v>
      </c>
    </row>
    <row r="174" spans="3:9" ht="14.25" x14ac:dyDescent="0.15">
      <c r="C174" s="140" t="s">
        <v>23</v>
      </c>
      <c r="D174" s="41" t="s">
        <v>24</v>
      </c>
      <c r="E174" s="42">
        <v>3000</v>
      </c>
      <c r="F174" s="41"/>
      <c r="G174" s="42">
        <f t="shared" si="16"/>
        <v>0</v>
      </c>
      <c r="H174" s="43" t="s">
        <v>41</v>
      </c>
      <c r="I174" s="44">
        <f t="shared" si="17"/>
        <v>0</v>
      </c>
    </row>
    <row r="175" spans="3:9" ht="14.25" x14ac:dyDescent="0.15">
      <c r="C175" s="132"/>
      <c r="D175" s="33" t="s">
        <v>42</v>
      </c>
      <c r="E175" s="34">
        <v>11000</v>
      </c>
      <c r="F175" s="33"/>
      <c r="G175" s="34">
        <f t="shared" si="16"/>
        <v>0</v>
      </c>
      <c r="H175" s="35" t="s">
        <v>41</v>
      </c>
      <c r="I175" s="36">
        <f t="shared" si="17"/>
        <v>0</v>
      </c>
    </row>
    <row r="176" spans="3:9" ht="14.25" x14ac:dyDescent="0.15">
      <c r="C176" s="132"/>
      <c r="D176" s="33" t="s">
        <v>44</v>
      </c>
      <c r="E176" s="34">
        <v>19000</v>
      </c>
      <c r="F176" s="33"/>
      <c r="G176" s="34">
        <f t="shared" si="16"/>
        <v>0</v>
      </c>
      <c r="H176" s="35" t="s">
        <v>41</v>
      </c>
      <c r="I176" s="36">
        <f t="shared" si="17"/>
        <v>0</v>
      </c>
    </row>
    <row r="177" spans="3:9" ht="15" thickBot="1" x14ac:dyDescent="0.2">
      <c r="C177" s="146"/>
      <c r="D177" s="45" t="s">
        <v>45</v>
      </c>
      <c r="E177" s="46">
        <v>28000</v>
      </c>
      <c r="F177" s="45"/>
      <c r="G177" s="46">
        <f t="shared" si="16"/>
        <v>0</v>
      </c>
      <c r="H177" s="47" t="s">
        <v>38</v>
      </c>
      <c r="I177" s="48">
        <f t="shared" si="17"/>
        <v>0</v>
      </c>
    </row>
    <row r="178" spans="3:9" ht="15.75" thickTop="1" thickBot="1" x14ac:dyDescent="0.2">
      <c r="C178" s="147" t="s">
        <v>26</v>
      </c>
      <c r="D178" s="148"/>
      <c r="E178" s="149"/>
      <c r="F178" s="14">
        <f>SUM(F167:F177)</f>
        <v>0</v>
      </c>
      <c r="G178" s="15">
        <f>SUM(G167:G177)</f>
        <v>0</v>
      </c>
      <c r="H178" s="16" t="s">
        <v>47</v>
      </c>
      <c r="I178" s="17">
        <f>SUM(I167:I177)</f>
        <v>0</v>
      </c>
    </row>
    <row r="180" spans="3:9" x14ac:dyDescent="0.15">
      <c r="C180" s="19" t="s">
        <v>58</v>
      </c>
      <c r="D180" s="19"/>
      <c r="G180" s="18"/>
      <c r="I180" s="18"/>
    </row>
    <row r="181" spans="3:9" ht="14.25" thickBot="1" x14ac:dyDescent="0.2">
      <c r="G181" s="18"/>
      <c r="I181" s="18"/>
    </row>
    <row r="182" spans="3:9" ht="14.25" x14ac:dyDescent="0.15">
      <c r="C182" s="150" t="s">
        <v>13</v>
      </c>
      <c r="D182" s="151"/>
      <c r="E182" s="49" t="s">
        <v>14</v>
      </c>
      <c r="F182" s="127" t="s">
        <v>15</v>
      </c>
      <c r="G182" s="152" t="s">
        <v>16</v>
      </c>
      <c r="H182" s="127" t="s">
        <v>17</v>
      </c>
      <c r="I182" s="129" t="s">
        <v>18</v>
      </c>
    </row>
    <row r="183" spans="3:9" ht="15" thickBot="1" x14ac:dyDescent="0.2">
      <c r="C183" s="21" t="s">
        <v>19</v>
      </c>
      <c r="D183" s="25" t="s">
        <v>20</v>
      </c>
      <c r="E183" s="50"/>
      <c r="F183" s="128"/>
      <c r="G183" s="153"/>
      <c r="H183" s="128"/>
      <c r="I183" s="130"/>
    </row>
    <row r="184" spans="3:9" ht="14.25" x14ac:dyDescent="0.15">
      <c r="C184" s="131" t="s">
        <v>37</v>
      </c>
      <c r="D184" s="29" t="s">
        <v>21</v>
      </c>
      <c r="E184" s="30">
        <v>3000</v>
      </c>
      <c r="F184" s="29"/>
      <c r="G184" s="30">
        <f>F184*E184</f>
        <v>0</v>
      </c>
      <c r="H184" s="31" t="s">
        <v>38</v>
      </c>
      <c r="I184" s="32">
        <f>G184*3/4</f>
        <v>0</v>
      </c>
    </row>
    <row r="185" spans="3:9" ht="14.25" x14ac:dyDescent="0.15">
      <c r="C185" s="132"/>
      <c r="D185" s="33" t="s">
        <v>24</v>
      </c>
      <c r="E185" s="34">
        <v>11000</v>
      </c>
      <c r="F185" s="33"/>
      <c r="G185" s="34">
        <f t="shared" ref="G185:G194" si="18">F185*E185</f>
        <v>0</v>
      </c>
      <c r="H185" s="35" t="s">
        <v>38</v>
      </c>
      <c r="I185" s="36">
        <f t="shared" ref="I185:I194" si="19">G185*3/4</f>
        <v>0</v>
      </c>
    </row>
    <row r="186" spans="3:9" ht="14.25" x14ac:dyDescent="0.15">
      <c r="C186" s="133"/>
      <c r="D186" s="37" t="s">
        <v>25</v>
      </c>
      <c r="E186" s="38">
        <v>19000</v>
      </c>
      <c r="F186" s="37"/>
      <c r="G186" s="38">
        <f t="shared" si="18"/>
        <v>0</v>
      </c>
      <c r="H186" s="39" t="s">
        <v>38</v>
      </c>
      <c r="I186" s="40">
        <f t="shared" si="19"/>
        <v>0</v>
      </c>
    </row>
    <row r="187" spans="3:9" ht="14.25" x14ac:dyDescent="0.15">
      <c r="C187" s="140" t="s">
        <v>40</v>
      </c>
      <c r="D187" s="41" t="s">
        <v>21</v>
      </c>
      <c r="E187" s="42">
        <v>3000</v>
      </c>
      <c r="F187" s="41"/>
      <c r="G187" s="42">
        <f t="shared" si="18"/>
        <v>0</v>
      </c>
      <c r="H187" s="43" t="s">
        <v>41</v>
      </c>
      <c r="I187" s="44">
        <f t="shared" si="19"/>
        <v>0</v>
      </c>
    </row>
    <row r="188" spans="3:9" ht="14.25" x14ac:dyDescent="0.15">
      <c r="C188" s="132"/>
      <c r="D188" s="33" t="s">
        <v>24</v>
      </c>
      <c r="E188" s="34">
        <v>11000</v>
      </c>
      <c r="F188" s="33"/>
      <c r="G188" s="34">
        <f t="shared" si="18"/>
        <v>0</v>
      </c>
      <c r="H188" s="35" t="s">
        <v>41</v>
      </c>
      <c r="I188" s="36">
        <f t="shared" si="19"/>
        <v>0</v>
      </c>
    </row>
    <row r="189" spans="3:9" ht="14.25" x14ac:dyDescent="0.15">
      <c r="C189" s="132"/>
      <c r="D189" s="33" t="s">
        <v>42</v>
      </c>
      <c r="E189" s="34">
        <v>19000</v>
      </c>
      <c r="F189" s="33"/>
      <c r="G189" s="34">
        <f t="shared" si="18"/>
        <v>0</v>
      </c>
      <c r="H189" s="35" t="s">
        <v>41</v>
      </c>
      <c r="I189" s="36">
        <f t="shared" si="19"/>
        <v>0</v>
      </c>
    </row>
    <row r="190" spans="3:9" ht="14.25" x14ac:dyDescent="0.15">
      <c r="C190" s="133"/>
      <c r="D190" s="37" t="s">
        <v>43</v>
      </c>
      <c r="E190" s="38">
        <v>27000</v>
      </c>
      <c r="F190" s="37"/>
      <c r="G190" s="38">
        <f t="shared" si="18"/>
        <v>0</v>
      </c>
      <c r="H190" s="39" t="s">
        <v>41</v>
      </c>
      <c r="I190" s="40">
        <f t="shared" si="19"/>
        <v>0</v>
      </c>
    </row>
    <row r="191" spans="3:9" ht="14.25" x14ac:dyDescent="0.15">
      <c r="C191" s="140" t="s">
        <v>23</v>
      </c>
      <c r="D191" s="41" t="s">
        <v>24</v>
      </c>
      <c r="E191" s="42">
        <v>3000</v>
      </c>
      <c r="F191" s="41"/>
      <c r="G191" s="42">
        <f t="shared" si="18"/>
        <v>0</v>
      </c>
      <c r="H191" s="43" t="s">
        <v>41</v>
      </c>
      <c r="I191" s="44">
        <f t="shared" si="19"/>
        <v>0</v>
      </c>
    </row>
    <row r="192" spans="3:9" ht="14.25" x14ac:dyDescent="0.15">
      <c r="C192" s="132"/>
      <c r="D192" s="33" t="s">
        <v>42</v>
      </c>
      <c r="E192" s="34">
        <v>11000</v>
      </c>
      <c r="F192" s="33"/>
      <c r="G192" s="34">
        <f t="shared" si="18"/>
        <v>0</v>
      </c>
      <c r="H192" s="35" t="s">
        <v>41</v>
      </c>
      <c r="I192" s="36">
        <f t="shared" si="19"/>
        <v>0</v>
      </c>
    </row>
    <row r="193" spans="3:9" ht="14.25" x14ac:dyDescent="0.15">
      <c r="C193" s="132"/>
      <c r="D193" s="33" t="s">
        <v>44</v>
      </c>
      <c r="E193" s="34">
        <v>19000</v>
      </c>
      <c r="F193" s="33"/>
      <c r="G193" s="34">
        <f t="shared" si="18"/>
        <v>0</v>
      </c>
      <c r="H193" s="35" t="s">
        <v>41</v>
      </c>
      <c r="I193" s="36">
        <f t="shared" si="19"/>
        <v>0</v>
      </c>
    </row>
    <row r="194" spans="3:9" ht="15" thickBot="1" x14ac:dyDescent="0.2">
      <c r="C194" s="146"/>
      <c r="D194" s="45" t="s">
        <v>45</v>
      </c>
      <c r="E194" s="46">
        <v>28000</v>
      </c>
      <c r="F194" s="45"/>
      <c r="G194" s="46">
        <f t="shared" si="18"/>
        <v>0</v>
      </c>
      <c r="H194" s="47" t="s">
        <v>38</v>
      </c>
      <c r="I194" s="48">
        <f t="shared" si="19"/>
        <v>0</v>
      </c>
    </row>
    <row r="195" spans="3:9" ht="15.75" thickTop="1" thickBot="1" x14ac:dyDescent="0.2">
      <c r="C195" s="147" t="s">
        <v>26</v>
      </c>
      <c r="D195" s="148"/>
      <c r="E195" s="149"/>
      <c r="F195" s="14">
        <f>SUM(F184:F194)</f>
        <v>0</v>
      </c>
      <c r="G195" s="15">
        <f>SUM(G184:G194)</f>
        <v>0</v>
      </c>
      <c r="H195" s="16" t="s">
        <v>47</v>
      </c>
      <c r="I195" s="17">
        <f>SUM(I184:I194)</f>
        <v>0</v>
      </c>
    </row>
    <row r="197" spans="3:9" x14ac:dyDescent="0.15">
      <c r="C197" s="19" t="s">
        <v>59</v>
      </c>
      <c r="D197" s="19"/>
      <c r="G197" s="18"/>
      <c r="I197" s="18"/>
    </row>
    <row r="198" spans="3:9" ht="14.25" thickBot="1" x14ac:dyDescent="0.2">
      <c r="G198" s="18"/>
      <c r="I198" s="18"/>
    </row>
    <row r="199" spans="3:9" ht="14.25" x14ac:dyDescent="0.15">
      <c r="C199" s="150" t="s">
        <v>13</v>
      </c>
      <c r="D199" s="151"/>
      <c r="E199" s="49" t="s">
        <v>14</v>
      </c>
      <c r="F199" s="127" t="s">
        <v>15</v>
      </c>
      <c r="G199" s="152" t="s">
        <v>16</v>
      </c>
      <c r="H199" s="127" t="s">
        <v>17</v>
      </c>
      <c r="I199" s="129" t="s">
        <v>18</v>
      </c>
    </row>
    <row r="200" spans="3:9" ht="15" thickBot="1" x14ac:dyDescent="0.2">
      <c r="C200" s="21" t="s">
        <v>19</v>
      </c>
      <c r="D200" s="25" t="s">
        <v>20</v>
      </c>
      <c r="E200" s="50"/>
      <c r="F200" s="128"/>
      <c r="G200" s="153"/>
      <c r="H200" s="128"/>
      <c r="I200" s="130"/>
    </row>
    <row r="201" spans="3:9" ht="14.25" x14ac:dyDescent="0.15">
      <c r="C201" s="131" t="s">
        <v>37</v>
      </c>
      <c r="D201" s="29" t="s">
        <v>21</v>
      </c>
      <c r="E201" s="30">
        <v>3000</v>
      </c>
      <c r="F201" s="29"/>
      <c r="G201" s="30">
        <f>F201*E201</f>
        <v>0</v>
      </c>
      <c r="H201" s="31" t="s">
        <v>38</v>
      </c>
      <c r="I201" s="32">
        <f>G201*3/4</f>
        <v>0</v>
      </c>
    </row>
    <row r="202" spans="3:9" ht="14.25" x14ac:dyDescent="0.15">
      <c r="C202" s="132"/>
      <c r="D202" s="33" t="s">
        <v>24</v>
      </c>
      <c r="E202" s="34">
        <v>11000</v>
      </c>
      <c r="F202" s="33"/>
      <c r="G202" s="34">
        <f t="shared" ref="G202:G211" si="20">F202*E202</f>
        <v>0</v>
      </c>
      <c r="H202" s="35" t="s">
        <v>38</v>
      </c>
      <c r="I202" s="36">
        <f t="shared" ref="I202:I211" si="21">G202*3/4</f>
        <v>0</v>
      </c>
    </row>
    <row r="203" spans="3:9" ht="14.25" x14ac:dyDescent="0.15">
      <c r="C203" s="133"/>
      <c r="D203" s="37" t="s">
        <v>25</v>
      </c>
      <c r="E203" s="38">
        <v>19000</v>
      </c>
      <c r="F203" s="37"/>
      <c r="G203" s="38">
        <f t="shared" si="20"/>
        <v>0</v>
      </c>
      <c r="H203" s="39" t="s">
        <v>38</v>
      </c>
      <c r="I203" s="40">
        <f t="shared" si="21"/>
        <v>0</v>
      </c>
    </row>
    <row r="204" spans="3:9" ht="14.25" x14ac:dyDescent="0.15">
      <c r="C204" s="140" t="s">
        <v>40</v>
      </c>
      <c r="D204" s="41" t="s">
        <v>21</v>
      </c>
      <c r="E204" s="42">
        <v>3000</v>
      </c>
      <c r="F204" s="41"/>
      <c r="G204" s="42">
        <f t="shared" si="20"/>
        <v>0</v>
      </c>
      <c r="H204" s="43" t="s">
        <v>41</v>
      </c>
      <c r="I204" s="44">
        <f t="shared" si="21"/>
        <v>0</v>
      </c>
    </row>
    <row r="205" spans="3:9" ht="14.25" x14ac:dyDescent="0.15">
      <c r="C205" s="132"/>
      <c r="D205" s="33" t="s">
        <v>24</v>
      </c>
      <c r="E205" s="34">
        <v>11000</v>
      </c>
      <c r="F205" s="33"/>
      <c r="G205" s="34">
        <f t="shared" si="20"/>
        <v>0</v>
      </c>
      <c r="H205" s="35" t="s">
        <v>41</v>
      </c>
      <c r="I205" s="36">
        <f t="shared" si="21"/>
        <v>0</v>
      </c>
    </row>
    <row r="206" spans="3:9" ht="14.25" x14ac:dyDescent="0.15">
      <c r="C206" s="132"/>
      <c r="D206" s="33" t="s">
        <v>42</v>
      </c>
      <c r="E206" s="34">
        <v>19000</v>
      </c>
      <c r="F206" s="33"/>
      <c r="G206" s="34">
        <f t="shared" si="20"/>
        <v>0</v>
      </c>
      <c r="H206" s="35" t="s">
        <v>41</v>
      </c>
      <c r="I206" s="36">
        <f t="shared" si="21"/>
        <v>0</v>
      </c>
    </row>
    <row r="207" spans="3:9" ht="14.25" x14ac:dyDescent="0.15">
      <c r="C207" s="133"/>
      <c r="D207" s="37" t="s">
        <v>43</v>
      </c>
      <c r="E207" s="38">
        <v>27000</v>
      </c>
      <c r="F207" s="37"/>
      <c r="G207" s="38">
        <f t="shared" si="20"/>
        <v>0</v>
      </c>
      <c r="H207" s="39" t="s">
        <v>41</v>
      </c>
      <c r="I207" s="40">
        <f t="shared" si="21"/>
        <v>0</v>
      </c>
    </row>
    <row r="208" spans="3:9" ht="14.25" x14ac:dyDescent="0.15">
      <c r="C208" s="140" t="s">
        <v>23</v>
      </c>
      <c r="D208" s="41" t="s">
        <v>24</v>
      </c>
      <c r="E208" s="42">
        <v>3000</v>
      </c>
      <c r="F208" s="41"/>
      <c r="G208" s="42">
        <f t="shared" si="20"/>
        <v>0</v>
      </c>
      <c r="H208" s="43" t="s">
        <v>41</v>
      </c>
      <c r="I208" s="44">
        <f t="shared" si="21"/>
        <v>0</v>
      </c>
    </row>
    <row r="209" spans="3:9" ht="14.25" x14ac:dyDescent="0.15">
      <c r="C209" s="132"/>
      <c r="D209" s="33" t="s">
        <v>42</v>
      </c>
      <c r="E209" s="34">
        <v>11000</v>
      </c>
      <c r="F209" s="33"/>
      <c r="G209" s="34">
        <f t="shared" si="20"/>
        <v>0</v>
      </c>
      <c r="H209" s="35" t="s">
        <v>41</v>
      </c>
      <c r="I209" s="36">
        <f t="shared" si="21"/>
        <v>0</v>
      </c>
    </row>
    <row r="210" spans="3:9" ht="14.25" x14ac:dyDescent="0.15">
      <c r="C210" s="132"/>
      <c r="D210" s="33" t="s">
        <v>44</v>
      </c>
      <c r="E210" s="34">
        <v>19000</v>
      </c>
      <c r="F210" s="33"/>
      <c r="G210" s="34">
        <f t="shared" si="20"/>
        <v>0</v>
      </c>
      <c r="H210" s="35" t="s">
        <v>41</v>
      </c>
      <c r="I210" s="36">
        <f t="shared" si="21"/>
        <v>0</v>
      </c>
    </row>
    <row r="211" spans="3:9" ht="15" thickBot="1" x14ac:dyDescent="0.2">
      <c r="C211" s="146"/>
      <c r="D211" s="45" t="s">
        <v>45</v>
      </c>
      <c r="E211" s="46">
        <v>28000</v>
      </c>
      <c r="F211" s="45"/>
      <c r="G211" s="46">
        <f t="shared" si="20"/>
        <v>0</v>
      </c>
      <c r="H211" s="47" t="s">
        <v>38</v>
      </c>
      <c r="I211" s="48">
        <f t="shared" si="21"/>
        <v>0</v>
      </c>
    </row>
    <row r="212" spans="3:9" ht="15.75" thickTop="1" thickBot="1" x14ac:dyDescent="0.2">
      <c r="C212" s="147" t="s">
        <v>26</v>
      </c>
      <c r="D212" s="148"/>
      <c r="E212" s="149"/>
      <c r="F212" s="14">
        <f>SUM(F201:F211)</f>
        <v>0</v>
      </c>
      <c r="G212" s="15">
        <f>SUM(G201:G211)</f>
        <v>0</v>
      </c>
      <c r="H212" s="16" t="s">
        <v>47</v>
      </c>
      <c r="I212" s="17">
        <f>SUM(I201:I211)</f>
        <v>0</v>
      </c>
    </row>
  </sheetData>
  <mergeCells count="138">
    <mergeCell ref="D10:E10"/>
    <mergeCell ref="B11:C11"/>
    <mergeCell ref="D11:E11"/>
    <mergeCell ref="H199:H200"/>
    <mergeCell ref="I199:I200"/>
    <mergeCell ref="C201:C203"/>
    <mergeCell ref="C204:C207"/>
    <mergeCell ref="C208:C211"/>
    <mergeCell ref="C212:E212"/>
    <mergeCell ref="C187:C190"/>
    <mergeCell ref="C191:C194"/>
    <mergeCell ref="C195:E195"/>
    <mergeCell ref="C199:D199"/>
    <mergeCell ref="F199:F200"/>
    <mergeCell ref="G199:G200"/>
    <mergeCell ref="C182:D182"/>
    <mergeCell ref="F182:F183"/>
    <mergeCell ref="G182:G183"/>
    <mergeCell ref="H182:H183"/>
    <mergeCell ref="I182:I183"/>
    <mergeCell ref="C184:C186"/>
    <mergeCell ref="H165:H166"/>
    <mergeCell ref="I165:I166"/>
    <mergeCell ref="C167:C169"/>
    <mergeCell ref="C170:C173"/>
    <mergeCell ref="C174:C177"/>
    <mergeCell ref="C178:E178"/>
    <mergeCell ref="C153:C156"/>
    <mergeCell ref="C157:C160"/>
    <mergeCell ref="C161:E161"/>
    <mergeCell ref="C165:D165"/>
    <mergeCell ref="F165:F166"/>
    <mergeCell ref="G165:G166"/>
    <mergeCell ref="C148:D148"/>
    <mergeCell ref="F148:F149"/>
    <mergeCell ref="G148:G149"/>
    <mergeCell ref="H148:H149"/>
    <mergeCell ref="I148:I149"/>
    <mergeCell ref="C150:C152"/>
    <mergeCell ref="H131:H132"/>
    <mergeCell ref="I131:I132"/>
    <mergeCell ref="C133:C135"/>
    <mergeCell ref="C136:C139"/>
    <mergeCell ref="C140:C143"/>
    <mergeCell ref="C144:E144"/>
    <mergeCell ref="C119:C122"/>
    <mergeCell ref="C123:C126"/>
    <mergeCell ref="C127:E127"/>
    <mergeCell ref="C131:D131"/>
    <mergeCell ref="F131:F132"/>
    <mergeCell ref="G131:G132"/>
    <mergeCell ref="C114:D114"/>
    <mergeCell ref="F114:F115"/>
    <mergeCell ref="G114:G115"/>
    <mergeCell ref="H114:H115"/>
    <mergeCell ref="I114:I115"/>
    <mergeCell ref="C116:C118"/>
    <mergeCell ref="H97:H98"/>
    <mergeCell ref="I97:I98"/>
    <mergeCell ref="C99:C101"/>
    <mergeCell ref="C102:C105"/>
    <mergeCell ref="C106:C109"/>
    <mergeCell ref="C110:E110"/>
    <mergeCell ref="C85:C88"/>
    <mergeCell ref="C89:C92"/>
    <mergeCell ref="C93:E93"/>
    <mergeCell ref="C97:D97"/>
    <mergeCell ref="F97:F98"/>
    <mergeCell ref="G97:G98"/>
    <mergeCell ref="C80:D80"/>
    <mergeCell ref="F80:F81"/>
    <mergeCell ref="G80:G81"/>
    <mergeCell ref="H80:H81"/>
    <mergeCell ref="I80:I81"/>
    <mergeCell ref="C82:C84"/>
    <mergeCell ref="H63:H64"/>
    <mergeCell ref="I63:I64"/>
    <mergeCell ref="C65:C67"/>
    <mergeCell ref="C68:C71"/>
    <mergeCell ref="C72:C75"/>
    <mergeCell ref="C76:E76"/>
    <mergeCell ref="C51:C54"/>
    <mergeCell ref="C55:C58"/>
    <mergeCell ref="C59:E59"/>
    <mergeCell ref="C63:D63"/>
    <mergeCell ref="F63:F64"/>
    <mergeCell ref="G63:G64"/>
    <mergeCell ref="C46:D46"/>
    <mergeCell ref="F46:F47"/>
    <mergeCell ref="G46:G47"/>
    <mergeCell ref="H46:H47"/>
    <mergeCell ref="I46:I47"/>
    <mergeCell ref="C48:C50"/>
    <mergeCell ref="I26:I27"/>
    <mergeCell ref="B27:C27"/>
    <mergeCell ref="B28:C30"/>
    <mergeCell ref="B31:C34"/>
    <mergeCell ref="B35:C38"/>
    <mergeCell ref="B39:E39"/>
    <mergeCell ref="B26:D26"/>
    <mergeCell ref="E26:E27"/>
    <mergeCell ref="F26:F27"/>
    <mergeCell ref="G26:G27"/>
    <mergeCell ref="H26:H27"/>
    <mergeCell ref="B17:C17"/>
    <mergeCell ref="D17:E17"/>
    <mergeCell ref="B18:C18"/>
    <mergeCell ref="D18:E18"/>
    <mergeCell ref="B21:C21"/>
    <mergeCell ref="D21:E21"/>
    <mergeCell ref="G17:H17"/>
    <mergeCell ref="G18:H18"/>
    <mergeCell ref="G21:H21"/>
    <mergeCell ref="D22:H22"/>
    <mergeCell ref="A1:F1"/>
    <mergeCell ref="B2:I2"/>
    <mergeCell ref="B6:I6"/>
    <mergeCell ref="B7:C7"/>
    <mergeCell ref="D7:E7"/>
    <mergeCell ref="B8:C8"/>
    <mergeCell ref="G7:H7"/>
    <mergeCell ref="D8:H8"/>
    <mergeCell ref="B22:C22"/>
    <mergeCell ref="G9:H9"/>
    <mergeCell ref="G10:H10"/>
    <mergeCell ref="G11:H11"/>
    <mergeCell ref="G14:H14"/>
    <mergeCell ref="D15:H15"/>
    <mergeCell ref="G16:H16"/>
    <mergeCell ref="B13:I13"/>
    <mergeCell ref="B14:C14"/>
    <mergeCell ref="D14:E14"/>
    <mergeCell ref="B15:C15"/>
    <mergeCell ref="B16:C16"/>
    <mergeCell ref="D16:E16"/>
    <mergeCell ref="B9:C9"/>
    <mergeCell ref="D9:E9"/>
    <mergeCell ref="B10:C10"/>
  </mergeCells>
  <phoneticPr fontId="3"/>
  <dataValidations count="1">
    <dataValidation type="whole" allowBlank="1" showInputMessage="1" showErrorMessage="1" sqref="F48:F58 F65:F75 F82:F92 F99:F109 F116:F126 F133:F143 F150:F160 F167:F177 F184:F194 F201:F211" xr:uid="{00000000-0002-0000-0000-000000000000}">
      <formula1>0</formula1>
      <formula2>999</formula2>
    </dataValidation>
  </dataValidations>
  <pageMargins left="0.43" right="0.16" top="0.57999999999999996" bottom="0.28000000000000003" header="0.3" footer="0.16"/>
  <pageSetup paperSize="9" scale="82" orientation="portrait" r:id="rId1"/>
  <headerFooter>
    <oddFooter>&amp;C&amp;P</oddFooter>
  </headerFooter>
  <rowBreaks count="3" manualBreakCount="3">
    <brk id="60" max="9" man="1"/>
    <brk id="128" max="9" man="1"/>
    <brk id="196"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74"/>
  <sheetViews>
    <sheetView topLeftCell="A13" zoomScale="90" zoomScaleNormal="90" workbookViewId="0">
      <selection activeCell="E25" sqref="E25"/>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89</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J25:J73 D25:D72" xr:uid="{00000000-0002-0000-0900-000000000000}">
      <formula1>0</formula1>
      <formula2>100</formula2>
    </dataValidation>
    <dataValidation type="whole" allowBlank="1" showInputMessage="1" showErrorMessage="1" sqref="I25:I73 C25:C72" xr:uid="{00000000-0002-0000-0900-000001000000}">
      <formula1>3</formula1>
      <formula2>5</formula2>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N74"/>
  <sheetViews>
    <sheetView zoomScale="90" zoomScaleNormal="90" workbookViewId="0">
      <selection activeCell="J21" sqref="J21"/>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89</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I25:I73 C25:C72" xr:uid="{00000000-0002-0000-0A00-000000000000}">
      <formula1>3</formula1>
      <formula2>5</formula2>
    </dataValidation>
    <dataValidation type="whole" allowBlank="1" showInputMessage="1" showErrorMessage="1" sqref="J25:J73 D25:D72" xr:uid="{00000000-0002-0000-0A00-000001000000}">
      <formula1>0</formula1>
      <formula2>100</formula2>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N74"/>
  <sheetViews>
    <sheetView zoomScale="90" zoomScaleNormal="90" workbookViewId="0">
      <selection activeCell="J21" sqref="J21"/>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22</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D25:D72 J25:J73" xr:uid="{00000000-0002-0000-0B00-000000000000}">
      <formula1>0</formula1>
      <formula2>100</formula2>
    </dataValidation>
    <dataValidation type="whole" allowBlank="1" showInputMessage="1" showErrorMessage="1" sqref="C25:C72 I25:I73" xr:uid="{00000000-0002-0000-0B00-000001000000}">
      <formula1>3</formula1>
      <formula2>5</formula2>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N74"/>
  <sheetViews>
    <sheetView zoomScale="90" zoomScaleNormal="90" workbookViewId="0">
      <selection activeCell="J21" sqref="J21"/>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89</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I25:I73 C25:C72" xr:uid="{00000000-0002-0000-0C00-000000000000}">
      <formula1>3</formula1>
      <formula2>5</formula2>
    </dataValidation>
    <dataValidation type="whole" allowBlank="1" showInputMessage="1" showErrorMessage="1" sqref="J25:J73 D25:D72" xr:uid="{00000000-0002-0000-0C00-000001000000}">
      <formula1>0</formula1>
      <formula2>100</formula2>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212"/>
  <sheetViews>
    <sheetView view="pageBreakPreview" topLeftCell="A4" zoomScale="90" zoomScaleNormal="90" zoomScaleSheetLayoutView="90" workbookViewId="0">
      <selection activeCell="G17" sqref="G17:H17"/>
    </sheetView>
  </sheetViews>
  <sheetFormatPr defaultRowHeight="13.5" x14ac:dyDescent="0.15"/>
  <cols>
    <col min="1" max="1" width="3.625" style="1" customWidth="1"/>
    <col min="2" max="2" width="3.125" style="1" customWidth="1"/>
    <col min="3" max="3" width="13.875" style="1" customWidth="1"/>
    <col min="4" max="5" width="12.625" style="1" customWidth="1"/>
    <col min="6" max="6" width="15.625" style="1" customWidth="1"/>
    <col min="7" max="8" width="15.5" style="1" customWidth="1"/>
    <col min="9" max="9" width="15.125" style="1" customWidth="1"/>
    <col min="10" max="10" width="7.5" style="1" customWidth="1"/>
    <col min="11" max="11" width="12.625" style="1" customWidth="1"/>
    <col min="12" max="12" width="15.5" style="1" customWidth="1"/>
    <col min="13" max="16384" width="9" style="1"/>
  </cols>
  <sheetData>
    <row r="1" spans="1:12" x14ac:dyDescent="0.15">
      <c r="A1" s="109"/>
      <c r="B1" s="109"/>
      <c r="C1" s="109"/>
      <c r="D1" s="109"/>
      <c r="E1" s="109"/>
      <c r="F1" s="109"/>
      <c r="I1" s="2" t="s">
        <v>32</v>
      </c>
    </row>
    <row r="2" spans="1:12" ht="21" x14ac:dyDescent="0.15">
      <c r="B2" s="110" t="s">
        <v>0</v>
      </c>
      <c r="C2" s="110"/>
      <c r="D2" s="110"/>
      <c r="E2" s="110"/>
      <c r="F2" s="110"/>
      <c r="G2" s="110"/>
      <c r="H2" s="110"/>
      <c r="I2" s="110"/>
      <c r="J2" s="3"/>
      <c r="K2" s="3"/>
      <c r="L2" s="3"/>
    </row>
    <row r="3" spans="1:12" ht="13.5" customHeight="1" x14ac:dyDescent="0.15">
      <c r="B3" s="4"/>
      <c r="C3" s="4"/>
      <c r="D3" s="4"/>
      <c r="E3" s="4"/>
      <c r="F3" s="4"/>
      <c r="G3" s="4"/>
      <c r="H3" s="4"/>
      <c r="I3" s="4"/>
      <c r="J3" s="4"/>
      <c r="K3" s="4"/>
      <c r="L3" s="4"/>
    </row>
    <row r="4" spans="1:12" s="5" customFormat="1" ht="14.25" x14ac:dyDescent="0.15">
      <c r="B4" s="5" t="s">
        <v>1</v>
      </c>
    </row>
    <row r="5" spans="1:12" s="6" customFormat="1" ht="6" customHeight="1" x14ac:dyDescent="0.15"/>
    <row r="6" spans="1:12" s="7" customFormat="1" ht="19.5" customHeight="1" x14ac:dyDescent="0.15">
      <c r="B6" s="111" t="s">
        <v>2</v>
      </c>
      <c r="C6" s="111"/>
      <c r="D6" s="111"/>
      <c r="E6" s="111"/>
      <c r="F6" s="111"/>
      <c r="G6" s="111"/>
      <c r="H6" s="111"/>
      <c r="I6" s="111"/>
      <c r="J6" s="8"/>
      <c r="K6" s="8"/>
      <c r="L6" s="8"/>
    </row>
    <row r="7" spans="1:12" s="7" customFormat="1" ht="19.5" customHeight="1" x14ac:dyDescent="0.15">
      <c r="B7" s="112" t="s">
        <v>3</v>
      </c>
      <c r="C7" s="112"/>
      <c r="D7" s="158" t="s">
        <v>27</v>
      </c>
      <c r="E7" s="159"/>
      <c r="F7" s="26" t="s">
        <v>4</v>
      </c>
      <c r="G7" s="158" t="s">
        <v>28</v>
      </c>
      <c r="H7" s="159"/>
      <c r="I7" s="9"/>
      <c r="J7" s="23"/>
      <c r="K7" s="23"/>
      <c r="L7" s="23"/>
    </row>
    <row r="8" spans="1:12" s="7" customFormat="1" ht="19.5" customHeight="1" x14ac:dyDescent="0.15">
      <c r="B8" s="112" t="s">
        <v>5</v>
      </c>
      <c r="C8" s="112"/>
      <c r="D8" s="160" t="s">
        <v>29</v>
      </c>
      <c r="E8" s="161"/>
      <c r="F8" s="161"/>
      <c r="G8" s="161"/>
      <c r="H8" s="162"/>
      <c r="I8" s="9"/>
      <c r="J8" s="23"/>
      <c r="K8" s="23"/>
      <c r="L8" s="23"/>
    </row>
    <row r="9" spans="1:12" s="7" customFormat="1" ht="19.5" customHeight="1" x14ac:dyDescent="0.15">
      <c r="B9" s="112" t="s">
        <v>6</v>
      </c>
      <c r="C9" s="112"/>
      <c r="D9" s="163" t="s">
        <v>30</v>
      </c>
      <c r="E9" s="164"/>
      <c r="F9" s="26" t="s">
        <v>33</v>
      </c>
      <c r="G9" s="232" t="s">
        <v>100</v>
      </c>
      <c r="H9" s="233"/>
      <c r="I9" s="9"/>
      <c r="J9" s="23"/>
      <c r="K9" s="23"/>
      <c r="L9" s="23"/>
    </row>
    <row r="10" spans="1:12" s="7" customFormat="1" ht="19.5" customHeight="1" x14ac:dyDescent="0.15">
      <c r="B10" s="155" t="s">
        <v>34</v>
      </c>
      <c r="C10" s="156"/>
      <c r="D10" s="163" t="s">
        <v>60</v>
      </c>
      <c r="E10" s="164"/>
      <c r="F10" s="26" t="s">
        <v>35</v>
      </c>
      <c r="G10" s="158" t="s">
        <v>61</v>
      </c>
      <c r="H10" s="159"/>
      <c r="I10" s="9"/>
      <c r="J10" s="24"/>
      <c r="K10" s="24"/>
      <c r="L10" s="24"/>
    </row>
    <row r="11" spans="1:12" s="7" customFormat="1" ht="19.5" customHeight="1" x14ac:dyDescent="0.15">
      <c r="B11" s="157" t="s">
        <v>7</v>
      </c>
      <c r="C11" s="157"/>
      <c r="D11" s="172">
        <v>23</v>
      </c>
      <c r="E11" s="172"/>
      <c r="F11" s="27" t="s">
        <v>8</v>
      </c>
      <c r="G11" s="163">
        <v>18</v>
      </c>
      <c r="H11" s="164"/>
      <c r="I11" s="9"/>
      <c r="J11" s="24"/>
      <c r="K11" s="24"/>
      <c r="L11" s="24"/>
    </row>
    <row r="12" spans="1:12" s="10" customFormat="1" ht="13.5" customHeight="1" x14ac:dyDescent="0.15">
      <c r="B12" s="11"/>
      <c r="C12" s="11"/>
      <c r="D12" s="11"/>
      <c r="E12" s="11"/>
      <c r="F12" s="11"/>
      <c r="G12" s="11"/>
      <c r="H12" s="11"/>
      <c r="I12" s="11"/>
      <c r="J12" s="24"/>
      <c r="K12" s="24"/>
      <c r="L12" s="24"/>
    </row>
    <row r="13" spans="1:12" s="7" customFormat="1" ht="19.5" customHeight="1" x14ac:dyDescent="0.15">
      <c r="B13" s="154" t="s">
        <v>9</v>
      </c>
      <c r="C13" s="154"/>
      <c r="D13" s="154"/>
      <c r="E13" s="154"/>
      <c r="F13" s="154"/>
      <c r="G13" s="154"/>
      <c r="H13" s="154"/>
      <c r="I13" s="154"/>
      <c r="J13" s="8"/>
      <c r="K13" s="8"/>
      <c r="L13" s="8"/>
    </row>
    <row r="14" spans="1:12" s="7" customFormat="1" ht="19.5" customHeight="1" x14ac:dyDescent="0.15">
      <c r="B14" s="116" t="s">
        <v>3</v>
      </c>
      <c r="C14" s="116"/>
      <c r="D14" s="170" t="s">
        <v>64</v>
      </c>
      <c r="E14" s="171"/>
      <c r="F14" s="52" t="s">
        <v>4</v>
      </c>
      <c r="G14" s="170" t="s">
        <v>65</v>
      </c>
      <c r="H14" s="171"/>
      <c r="I14" s="9"/>
      <c r="J14" s="23"/>
      <c r="K14" s="23"/>
      <c r="L14" s="23"/>
    </row>
    <row r="15" spans="1:12" s="7" customFormat="1" ht="19.5" customHeight="1" x14ac:dyDescent="0.15">
      <c r="B15" s="116" t="s">
        <v>5</v>
      </c>
      <c r="C15" s="116"/>
      <c r="D15" s="160" t="s">
        <v>29</v>
      </c>
      <c r="E15" s="161"/>
      <c r="F15" s="161"/>
      <c r="G15" s="161"/>
      <c r="H15" s="162"/>
      <c r="I15" s="9"/>
      <c r="J15" s="23"/>
      <c r="K15" s="23"/>
      <c r="L15" s="23"/>
    </row>
    <row r="16" spans="1:12" s="7" customFormat="1" ht="19.5" customHeight="1" x14ac:dyDescent="0.15">
      <c r="B16" s="116" t="s">
        <v>6</v>
      </c>
      <c r="C16" s="116"/>
      <c r="D16" s="163" t="s">
        <v>30</v>
      </c>
      <c r="E16" s="164"/>
      <c r="F16" s="52" t="s">
        <v>33</v>
      </c>
      <c r="G16" s="234" t="s">
        <v>100</v>
      </c>
      <c r="H16" s="235"/>
      <c r="I16" s="9"/>
      <c r="J16" s="24"/>
      <c r="K16" s="24"/>
      <c r="L16" s="24"/>
    </row>
    <row r="17" spans="2:12" s="7" customFormat="1" ht="19.5" customHeight="1" x14ac:dyDescent="0.15">
      <c r="B17" s="122" t="s">
        <v>34</v>
      </c>
      <c r="C17" s="123"/>
      <c r="D17" s="163" t="s">
        <v>60</v>
      </c>
      <c r="E17" s="164"/>
      <c r="F17" s="52" t="s">
        <v>35</v>
      </c>
      <c r="G17" s="160" t="s">
        <v>61</v>
      </c>
      <c r="H17" s="162"/>
      <c r="I17" s="9"/>
      <c r="J17" s="24"/>
      <c r="K17" s="24"/>
      <c r="L17" s="24"/>
    </row>
    <row r="18" spans="2:12" s="7" customFormat="1" ht="30" customHeight="1" x14ac:dyDescent="0.15">
      <c r="B18" s="116" t="s">
        <v>10</v>
      </c>
      <c r="C18" s="116"/>
      <c r="D18" s="165">
        <v>30</v>
      </c>
      <c r="E18" s="166"/>
      <c r="F18" s="53" t="s">
        <v>11</v>
      </c>
      <c r="G18" s="165">
        <v>4</v>
      </c>
      <c r="H18" s="166"/>
      <c r="I18" s="9"/>
      <c r="J18" s="24"/>
      <c r="K18" s="24"/>
      <c r="L18" s="24"/>
    </row>
    <row r="19" spans="2:12" s="12" customFormat="1" ht="8.25" customHeight="1" x14ac:dyDescent="0.15">
      <c r="B19" s="11"/>
      <c r="C19" s="11"/>
      <c r="D19" s="11"/>
      <c r="E19" s="11"/>
      <c r="F19" s="11"/>
      <c r="G19" s="11"/>
      <c r="H19" s="11"/>
      <c r="I19" s="11"/>
      <c r="J19" s="24"/>
      <c r="K19" s="24"/>
      <c r="L19" s="24"/>
    </row>
    <row r="20" spans="2:12" s="10" customFormat="1" ht="19.5" customHeight="1" x14ac:dyDescent="0.15">
      <c r="C20" s="13"/>
      <c r="D20" s="13" t="s">
        <v>12</v>
      </c>
      <c r="E20" s="11"/>
      <c r="F20" s="11"/>
      <c r="G20" s="11"/>
      <c r="H20" s="11"/>
      <c r="I20" s="11"/>
      <c r="J20" s="24"/>
      <c r="K20" s="24"/>
      <c r="L20" s="24"/>
    </row>
    <row r="21" spans="2:12" s="7" customFormat="1" ht="19.5" customHeight="1" x14ac:dyDescent="0.15">
      <c r="B21" s="116" t="s">
        <v>3</v>
      </c>
      <c r="C21" s="116"/>
      <c r="D21" s="167" t="s">
        <v>27</v>
      </c>
      <c r="E21" s="168"/>
      <c r="F21" s="52" t="s">
        <v>4</v>
      </c>
      <c r="G21" s="51" t="s">
        <v>66</v>
      </c>
      <c r="H21" s="28"/>
      <c r="I21" s="9"/>
      <c r="J21" s="23"/>
      <c r="K21" s="23"/>
      <c r="L21" s="23"/>
    </row>
    <row r="22" spans="2:12" s="7" customFormat="1" ht="19.5" customHeight="1" x14ac:dyDescent="0.15">
      <c r="B22" s="116" t="s">
        <v>5</v>
      </c>
      <c r="C22" s="116"/>
      <c r="D22" s="167" t="s">
        <v>31</v>
      </c>
      <c r="E22" s="169"/>
      <c r="F22" s="169"/>
      <c r="G22" s="169"/>
      <c r="H22" s="168"/>
      <c r="I22" s="9"/>
      <c r="J22" s="23"/>
      <c r="K22" s="23"/>
      <c r="L22" s="23"/>
    </row>
    <row r="23" spans="2:12" ht="18" customHeight="1" x14ac:dyDescent="0.15"/>
    <row r="24" spans="2:12" s="5" customFormat="1" ht="14.25" x14ac:dyDescent="0.15">
      <c r="B24" s="5" t="s">
        <v>36</v>
      </c>
    </row>
    <row r="25" spans="2:12" ht="9.75" customHeight="1" thickBot="1" x14ac:dyDescent="0.2"/>
    <row r="26" spans="2:12" s="7" customFormat="1" ht="18" customHeight="1" x14ac:dyDescent="0.15">
      <c r="B26" s="117" t="s">
        <v>13</v>
      </c>
      <c r="C26" s="118"/>
      <c r="D26" s="118"/>
      <c r="E26" s="118" t="s">
        <v>14</v>
      </c>
      <c r="F26" s="118" t="s">
        <v>15</v>
      </c>
      <c r="G26" s="120" t="s">
        <v>16</v>
      </c>
      <c r="H26" s="118" t="s">
        <v>17</v>
      </c>
      <c r="I26" s="129" t="s">
        <v>18</v>
      </c>
    </row>
    <row r="27" spans="2:12" s="7" customFormat="1" ht="18" customHeight="1" thickBot="1" x14ac:dyDescent="0.2">
      <c r="B27" s="134" t="s">
        <v>19</v>
      </c>
      <c r="C27" s="119"/>
      <c r="D27" s="25" t="s">
        <v>20</v>
      </c>
      <c r="E27" s="119"/>
      <c r="F27" s="119"/>
      <c r="G27" s="121"/>
      <c r="H27" s="119"/>
      <c r="I27" s="130"/>
    </row>
    <row r="28" spans="2:12" s="7" customFormat="1" ht="18" customHeight="1" x14ac:dyDescent="0.15">
      <c r="B28" s="135" t="s">
        <v>37</v>
      </c>
      <c r="C28" s="136"/>
      <c r="D28" s="29" t="s">
        <v>21</v>
      </c>
      <c r="E28" s="30">
        <v>3000</v>
      </c>
      <c r="F28" s="29">
        <f>SUM(F48,F65,F82,F99,F116,F133,F150,F167,F184,F201)</f>
        <v>0</v>
      </c>
      <c r="G28" s="30">
        <f>F28*E28</f>
        <v>0</v>
      </c>
      <c r="H28" s="31" t="s">
        <v>38</v>
      </c>
      <c r="I28" s="32">
        <f>G28*3/4</f>
        <v>0</v>
      </c>
    </row>
    <row r="29" spans="2:12" s="7" customFormat="1" ht="18" customHeight="1" x14ac:dyDescent="0.15">
      <c r="B29" s="133"/>
      <c r="C29" s="137"/>
      <c r="D29" s="33" t="s">
        <v>24</v>
      </c>
      <c r="E29" s="34">
        <v>11000</v>
      </c>
      <c r="F29" s="33">
        <f>SUM(F49,F66,F83,F100,F117,F134,F151,F168,F185,F202)</f>
        <v>8</v>
      </c>
      <c r="G29" s="34">
        <f t="shared" ref="G29:G38" si="0">F29*E29</f>
        <v>88000</v>
      </c>
      <c r="H29" s="35" t="s">
        <v>39</v>
      </c>
      <c r="I29" s="36">
        <f t="shared" ref="I29:I38" si="1">G29*3/4</f>
        <v>66000</v>
      </c>
    </row>
    <row r="30" spans="2:12" s="7" customFormat="1" ht="18" customHeight="1" x14ac:dyDescent="0.15">
      <c r="B30" s="138"/>
      <c r="C30" s="139"/>
      <c r="D30" s="37" t="s">
        <v>25</v>
      </c>
      <c r="E30" s="38">
        <v>19000</v>
      </c>
      <c r="F30" s="37">
        <f>SUM(F50,F67,F84,F101,F118,F135,F152,F169,F186,F203)</f>
        <v>0</v>
      </c>
      <c r="G30" s="38">
        <f t="shared" si="0"/>
        <v>0</v>
      </c>
      <c r="H30" s="39" t="s">
        <v>22</v>
      </c>
      <c r="I30" s="40">
        <f t="shared" si="1"/>
        <v>0</v>
      </c>
    </row>
    <row r="31" spans="2:12" s="7" customFormat="1" ht="18" customHeight="1" x14ac:dyDescent="0.15">
      <c r="B31" s="133" t="s">
        <v>40</v>
      </c>
      <c r="C31" s="137"/>
      <c r="D31" s="41" t="s">
        <v>21</v>
      </c>
      <c r="E31" s="42">
        <v>3000</v>
      </c>
      <c r="F31" s="41">
        <f>SUM(F51,F68,F85,F102,F119,F136,F153,F170,F187,F204,)</f>
        <v>0</v>
      </c>
      <c r="G31" s="42">
        <f t="shared" si="0"/>
        <v>0</v>
      </c>
      <c r="H31" s="43" t="s">
        <v>41</v>
      </c>
      <c r="I31" s="44">
        <f t="shared" si="1"/>
        <v>0</v>
      </c>
    </row>
    <row r="32" spans="2:12" s="7" customFormat="1" ht="18" customHeight="1" x14ac:dyDescent="0.15">
      <c r="B32" s="133"/>
      <c r="C32" s="137"/>
      <c r="D32" s="33" t="s">
        <v>24</v>
      </c>
      <c r="E32" s="34">
        <v>11000</v>
      </c>
      <c r="F32" s="33">
        <f>SUM(F52,F69,F86,F103,F120,F137,F154,F171,F188,F205)</f>
        <v>0</v>
      </c>
      <c r="G32" s="34">
        <f t="shared" si="0"/>
        <v>0</v>
      </c>
      <c r="H32" s="35" t="s">
        <v>41</v>
      </c>
      <c r="I32" s="36">
        <f t="shared" si="1"/>
        <v>0</v>
      </c>
    </row>
    <row r="33" spans="2:9" s="7" customFormat="1" ht="18" customHeight="1" x14ac:dyDescent="0.15">
      <c r="B33" s="133"/>
      <c r="C33" s="137"/>
      <c r="D33" s="33" t="s">
        <v>42</v>
      </c>
      <c r="E33" s="34">
        <v>19000</v>
      </c>
      <c r="F33" s="33">
        <f>SUM(F53,F70,F87,F104,F121,F138,F155,F172,F189,F206)</f>
        <v>0</v>
      </c>
      <c r="G33" s="34">
        <f t="shared" si="0"/>
        <v>0</v>
      </c>
      <c r="H33" s="35" t="s">
        <v>41</v>
      </c>
      <c r="I33" s="36">
        <f t="shared" si="1"/>
        <v>0</v>
      </c>
    </row>
    <row r="34" spans="2:9" s="7" customFormat="1" ht="18" customHeight="1" x14ac:dyDescent="0.15">
      <c r="B34" s="138"/>
      <c r="C34" s="139"/>
      <c r="D34" s="37" t="s">
        <v>43</v>
      </c>
      <c r="E34" s="38">
        <v>27000</v>
      </c>
      <c r="F34" s="37">
        <f>SUM(F54,F71,F88,F105,F122,F139,F156,F173,F190,F207)</f>
        <v>0</v>
      </c>
      <c r="G34" s="38">
        <f t="shared" si="0"/>
        <v>0</v>
      </c>
      <c r="H34" s="39" t="s">
        <v>41</v>
      </c>
      <c r="I34" s="40">
        <f t="shared" si="1"/>
        <v>0</v>
      </c>
    </row>
    <row r="35" spans="2:9" s="7" customFormat="1" ht="18" customHeight="1" x14ac:dyDescent="0.15">
      <c r="B35" s="138" t="s">
        <v>23</v>
      </c>
      <c r="C35" s="139"/>
      <c r="D35" s="41" t="s">
        <v>24</v>
      </c>
      <c r="E35" s="42">
        <v>3000</v>
      </c>
      <c r="F35" s="41">
        <f>SUM(F55,F72,F89,F106,F123,F140,F157,F174,F191,F208,)</f>
        <v>0</v>
      </c>
      <c r="G35" s="42">
        <f t="shared" si="0"/>
        <v>0</v>
      </c>
      <c r="H35" s="43" t="s">
        <v>41</v>
      </c>
      <c r="I35" s="44">
        <f t="shared" si="1"/>
        <v>0</v>
      </c>
    </row>
    <row r="36" spans="2:9" s="7" customFormat="1" ht="18" customHeight="1" x14ac:dyDescent="0.15">
      <c r="B36" s="140"/>
      <c r="C36" s="141"/>
      <c r="D36" s="33" t="s">
        <v>42</v>
      </c>
      <c r="E36" s="34">
        <v>11000</v>
      </c>
      <c r="F36" s="33">
        <f>SUM(F56,F73,F90,F107,F124,F141,F158,F175,F192,F209)</f>
        <v>2</v>
      </c>
      <c r="G36" s="34">
        <f t="shared" si="0"/>
        <v>22000</v>
      </c>
      <c r="H36" s="35" t="s">
        <v>41</v>
      </c>
      <c r="I36" s="36">
        <f t="shared" si="1"/>
        <v>16500</v>
      </c>
    </row>
    <row r="37" spans="2:9" s="7" customFormat="1" ht="18" customHeight="1" x14ac:dyDescent="0.15">
      <c r="B37" s="140"/>
      <c r="C37" s="141"/>
      <c r="D37" s="33" t="s">
        <v>44</v>
      </c>
      <c r="E37" s="34">
        <v>19000</v>
      </c>
      <c r="F37" s="33">
        <f>SUM(F57,F74,F91,F108,F125,F142,F159,F176,F193,F210,)</f>
        <v>0</v>
      </c>
      <c r="G37" s="34">
        <f t="shared" si="0"/>
        <v>0</v>
      </c>
      <c r="H37" s="35" t="s">
        <v>41</v>
      </c>
      <c r="I37" s="36">
        <f t="shared" si="1"/>
        <v>0</v>
      </c>
    </row>
    <row r="38" spans="2:9" s="7" customFormat="1" ht="18" customHeight="1" thickBot="1" x14ac:dyDescent="0.2">
      <c r="B38" s="142"/>
      <c r="C38" s="143"/>
      <c r="D38" s="45" t="s">
        <v>45</v>
      </c>
      <c r="E38" s="46">
        <v>28000</v>
      </c>
      <c r="F38" s="45">
        <f>SUM(F58,F75,F92,F109,F126,F143,F160,F177,F194,F211)</f>
        <v>14</v>
      </c>
      <c r="G38" s="46">
        <f t="shared" si="0"/>
        <v>392000</v>
      </c>
      <c r="H38" s="47" t="s">
        <v>46</v>
      </c>
      <c r="I38" s="48">
        <f t="shared" si="1"/>
        <v>294000</v>
      </c>
    </row>
    <row r="39" spans="2:9" s="7" customFormat="1" ht="18" customHeight="1" thickTop="1" thickBot="1" x14ac:dyDescent="0.2">
      <c r="B39" s="144" t="s">
        <v>26</v>
      </c>
      <c r="C39" s="145"/>
      <c r="D39" s="145"/>
      <c r="E39" s="145"/>
      <c r="F39" s="14">
        <f>SUM(F28:F38)</f>
        <v>24</v>
      </c>
      <c r="G39" s="15">
        <f>SUM(G28:G38)</f>
        <v>502000</v>
      </c>
      <c r="H39" s="16" t="s">
        <v>47</v>
      </c>
      <c r="I39" s="17">
        <f>SUM(I28:I38)</f>
        <v>376500</v>
      </c>
    </row>
    <row r="40" spans="2:9" ht="9" customHeight="1" x14ac:dyDescent="0.15">
      <c r="G40" s="18"/>
      <c r="I40" s="18"/>
    </row>
    <row r="41" spans="2:9" ht="9" customHeight="1" x14ac:dyDescent="0.15">
      <c r="B41" s="5"/>
      <c r="G41" s="18"/>
      <c r="I41" s="18"/>
    </row>
    <row r="42" spans="2:9" ht="16.5" customHeight="1" x14ac:dyDescent="0.15">
      <c r="B42" s="5" t="s">
        <v>48</v>
      </c>
      <c r="C42" s="5"/>
      <c r="G42" s="18"/>
      <c r="I42" s="18"/>
    </row>
    <row r="43" spans="2:9" ht="9.75" customHeight="1" x14ac:dyDescent="0.15">
      <c r="G43" s="18"/>
      <c r="I43" s="18"/>
    </row>
    <row r="44" spans="2:9" ht="16.5" customHeight="1" x14ac:dyDescent="0.15">
      <c r="C44" s="19" t="s">
        <v>49</v>
      </c>
      <c r="D44" s="108" t="s">
        <v>96</v>
      </c>
      <c r="G44" s="18"/>
      <c r="I44" s="18"/>
    </row>
    <row r="45" spans="2:9" ht="6.75" customHeight="1" thickBot="1" x14ac:dyDescent="0.2">
      <c r="G45" s="18"/>
      <c r="I45" s="18"/>
    </row>
    <row r="46" spans="2:9" s="7" customFormat="1" ht="15" customHeight="1" x14ac:dyDescent="0.15">
      <c r="B46" s="20"/>
      <c r="C46" s="150" t="s">
        <v>13</v>
      </c>
      <c r="D46" s="151"/>
      <c r="E46" s="49" t="s">
        <v>14</v>
      </c>
      <c r="F46" s="127" t="s">
        <v>15</v>
      </c>
      <c r="G46" s="152" t="s">
        <v>16</v>
      </c>
      <c r="H46" s="127" t="s">
        <v>17</v>
      </c>
      <c r="I46" s="129" t="s">
        <v>18</v>
      </c>
    </row>
    <row r="47" spans="2:9" s="7" customFormat="1" ht="15" customHeight="1" thickBot="1" x14ac:dyDescent="0.2">
      <c r="B47" s="20"/>
      <c r="C47" s="21" t="s">
        <v>19</v>
      </c>
      <c r="D47" s="25" t="s">
        <v>20</v>
      </c>
      <c r="E47" s="50"/>
      <c r="F47" s="128"/>
      <c r="G47" s="153"/>
      <c r="H47" s="128"/>
      <c r="I47" s="130"/>
    </row>
    <row r="48" spans="2:9" s="7" customFormat="1" ht="15" customHeight="1" x14ac:dyDescent="0.15">
      <c r="B48" s="22"/>
      <c r="C48" s="131" t="s">
        <v>37</v>
      </c>
      <c r="D48" s="29" t="s">
        <v>21</v>
      </c>
      <c r="E48" s="30">
        <v>3000</v>
      </c>
      <c r="F48" s="29"/>
      <c r="G48" s="30">
        <f>F48*E48</f>
        <v>0</v>
      </c>
      <c r="H48" s="31" t="s">
        <v>38</v>
      </c>
      <c r="I48" s="32">
        <f>G48*3/4</f>
        <v>0</v>
      </c>
    </row>
    <row r="49" spans="2:10" s="7" customFormat="1" ht="15" customHeight="1" x14ac:dyDescent="0.15">
      <c r="B49" s="20"/>
      <c r="C49" s="132"/>
      <c r="D49" s="33" t="s">
        <v>24</v>
      </c>
      <c r="E49" s="34">
        <v>11000</v>
      </c>
      <c r="F49" s="106">
        <v>8</v>
      </c>
      <c r="G49" s="34">
        <f t="shared" ref="G49:G58" si="2">F49*E49</f>
        <v>88000</v>
      </c>
      <c r="H49" s="35" t="s">
        <v>50</v>
      </c>
      <c r="I49" s="36">
        <f t="shared" ref="I49:I58" si="3">G49*3/4</f>
        <v>66000</v>
      </c>
    </row>
    <row r="50" spans="2:10" s="7" customFormat="1" ht="15" customHeight="1" x14ac:dyDescent="0.15">
      <c r="B50" s="22"/>
      <c r="C50" s="133"/>
      <c r="D50" s="37" t="s">
        <v>25</v>
      </c>
      <c r="E50" s="38">
        <v>19000</v>
      </c>
      <c r="F50" s="37"/>
      <c r="G50" s="38">
        <f t="shared" si="2"/>
        <v>0</v>
      </c>
      <c r="H50" s="39" t="s">
        <v>50</v>
      </c>
      <c r="I50" s="40">
        <f t="shared" si="3"/>
        <v>0</v>
      </c>
    </row>
    <row r="51" spans="2:10" s="7" customFormat="1" ht="15" customHeight="1" x14ac:dyDescent="0.15">
      <c r="B51" s="20"/>
      <c r="C51" s="140" t="s">
        <v>40</v>
      </c>
      <c r="D51" s="41" t="s">
        <v>21</v>
      </c>
      <c r="E51" s="42">
        <v>3000</v>
      </c>
      <c r="F51" s="41"/>
      <c r="G51" s="42">
        <f t="shared" si="2"/>
        <v>0</v>
      </c>
      <c r="H51" s="43" t="s">
        <v>41</v>
      </c>
      <c r="I51" s="44">
        <f t="shared" si="3"/>
        <v>0</v>
      </c>
    </row>
    <row r="52" spans="2:10" s="7" customFormat="1" ht="15" customHeight="1" x14ac:dyDescent="0.15">
      <c r="B52" s="22"/>
      <c r="C52" s="132"/>
      <c r="D52" s="33" t="s">
        <v>24</v>
      </c>
      <c r="E52" s="34">
        <v>11000</v>
      </c>
      <c r="F52" s="33"/>
      <c r="G52" s="34">
        <f t="shared" si="2"/>
        <v>0</v>
      </c>
      <c r="H52" s="35" t="s">
        <v>41</v>
      </c>
      <c r="I52" s="36">
        <f t="shared" si="3"/>
        <v>0</v>
      </c>
    </row>
    <row r="53" spans="2:10" ht="15" customHeight="1" x14ac:dyDescent="0.15">
      <c r="C53" s="132"/>
      <c r="D53" s="33" t="s">
        <v>42</v>
      </c>
      <c r="E53" s="34">
        <v>19000</v>
      </c>
      <c r="F53" s="33"/>
      <c r="G53" s="34">
        <f t="shared" si="2"/>
        <v>0</v>
      </c>
      <c r="H53" s="35" t="s">
        <v>41</v>
      </c>
      <c r="I53" s="36">
        <f t="shared" si="3"/>
        <v>0</v>
      </c>
    </row>
    <row r="54" spans="2:10" ht="15" customHeight="1" x14ac:dyDescent="0.15">
      <c r="C54" s="133"/>
      <c r="D54" s="37" t="s">
        <v>43</v>
      </c>
      <c r="E54" s="38">
        <v>27000</v>
      </c>
      <c r="F54" s="37"/>
      <c r="G54" s="38">
        <f t="shared" si="2"/>
        <v>0</v>
      </c>
      <c r="H54" s="39" t="s">
        <v>41</v>
      </c>
      <c r="I54" s="40">
        <f t="shared" si="3"/>
        <v>0</v>
      </c>
    </row>
    <row r="55" spans="2:10" ht="15" customHeight="1" x14ac:dyDescent="0.15">
      <c r="C55" s="140" t="s">
        <v>23</v>
      </c>
      <c r="D55" s="41" t="s">
        <v>24</v>
      </c>
      <c r="E55" s="42">
        <v>3000</v>
      </c>
      <c r="F55" s="41"/>
      <c r="G55" s="42">
        <f t="shared" si="2"/>
        <v>0</v>
      </c>
      <c r="H55" s="43" t="s">
        <v>41</v>
      </c>
      <c r="I55" s="44">
        <f t="shared" si="3"/>
        <v>0</v>
      </c>
    </row>
    <row r="56" spans="2:10" ht="15" customHeight="1" x14ac:dyDescent="0.15">
      <c r="C56" s="132"/>
      <c r="D56" s="33" t="s">
        <v>42</v>
      </c>
      <c r="E56" s="34">
        <v>11000</v>
      </c>
      <c r="F56" s="33"/>
      <c r="G56" s="34">
        <f t="shared" si="2"/>
        <v>0</v>
      </c>
      <c r="H56" s="35" t="s">
        <v>41</v>
      </c>
      <c r="I56" s="36">
        <f t="shared" si="3"/>
        <v>0</v>
      </c>
    </row>
    <row r="57" spans="2:10" s="7" customFormat="1" ht="15" customHeight="1" x14ac:dyDescent="0.15">
      <c r="B57" s="20"/>
      <c r="C57" s="132"/>
      <c r="D57" s="33" t="s">
        <v>44</v>
      </c>
      <c r="E57" s="34">
        <v>19000</v>
      </c>
      <c r="F57" s="33"/>
      <c r="G57" s="34">
        <f t="shared" si="2"/>
        <v>0</v>
      </c>
      <c r="H57" s="35" t="s">
        <v>41</v>
      </c>
      <c r="I57" s="36">
        <f t="shared" si="3"/>
        <v>0</v>
      </c>
    </row>
    <row r="58" spans="2:10" s="7" customFormat="1" ht="15" customHeight="1" thickBot="1" x14ac:dyDescent="0.2">
      <c r="B58" s="20"/>
      <c r="C58" s="146"/>
      <c r="D58" s="45" t="s">
        <v>45</v>
      </c>
      <c r="E58" s="46">
        <v>28000</v>
      </c>
      <c r="F58" s="45"/>
      <c r="G58" s="46">
        <f t="shared" si="2"/>
        <v>0</v>
      </c>
      <c r="H58" s="47" t="s">
        <v>50</v>
      </c>
      <c r="I58" s="48">
        <f t="shared" si="3"/>
        <v>0</v>
      </c>
    </row>
    <row r="59" spans="2:10" s="7" customFormat="1" ht="15" customHeight="1" thickTop="1" thickBot="1" x14ac:dyDescent="0.2">
      <c r="B59" s="22"/>
      <c r="C59" s="147" t="s">
        <v>26</v>
      </c>
      <c r="D59" s="148"/>
      <c r="E59" s="149"/>
      <c r="F59" s="14">
        <f>SUM(F48:F58)</f>
        <v>8</v>
      </c>
      <c r="G59" s="15">
        <f>SUM(G48:G58)</f>
        <v>88000</v>
      </c>
      <c r="H59" s="16" t="s">
        <v>47</v>
      </c>
      <c r="I59" s="17">
        <f>SUM(I48:I58)</f>
        <v>66000</v>
      </c>
    </row>
    <row r="60" spans="2:10" s="7" customFormat="1" ht="15" customHeight="1" x14ac:dyDescent="0.15">
      <c r="B60" s="20"/>
      <c r="C60" s="1"/>
      <c r="D60" s="1"/>
      <c r="E60" s="1"/>
      <c r="F60" s="1"/>
      <c r="G60" s="18"/>
      <c r="H60" s="1"/>
      <c r="I60" s="18"/>
      <c r="J60" s="1"/>
    </row>
    <row r="61" spans="2:10" ht="15" customHeight="1" x14ac:dyDescent="0.15">
      <c r="C61" s="19" t="s">
        <v>51</v>
      </c>
      <c r="D61" s="108" t="s">
        <v>97</v>
      </c>
      <c r="G61" s="18"/>
      <c r="I61" s="18"/>
    </row>
    <row r="62" spans="2:10" ht="15" customHeight="1" thickBot="1" x14ac:dyDescent="0.2">
      <c r="G62" s="18"/>
      <c r="I62" s="18"/>
    </row>
    <row r="63" spans="2:10" ht="15" customHeight="1" x14ac:dyDescent="0.15">
      <c r="C63" s="150" t="s">
        <v>13</v>
      </c>
      <c r="D63" s="151"/>
      <c r="E63" s="49" t="s">
        <v>14</v>
      </c>
      <c r="F63" s="127" t="s">
        <v>15</v>
      </c>
      <c r="G63" s="152" t="s">
        <v>16</v>
      </c>
      <c r="H63" s="127" t="s">
        <v>17</v>
      </c>
      <c r="I63" s="129" t="s">
        <v>18</v>
      </c>
    </row>
    <row r="64" spans="2:10" ht="15" customHeight="1" thickBot="1" x14ac:dyDescent="0.2">
      <c r="C64" s="21" t="s">
        <v>19</v>
      </c>
      <c r="D64" s="25" t="s">
        <v>20</v>
      </c>
      <c r="E64" s="50"/>
      <c r="F64" s="128"/>
      <c r="G64" s="153"/>
      <c r="H64" s="128"/>
      <c r="I64" s="130"/>
    </row>
    <row r="65" spans="3:9" ht="15" customHeight="1" x14ac:dyDescent="0.15">
      <c r="C65" s="131" t="s">
        <v>37</v>
      </c>
      <c r="D65" s="29" t="s">
        <v>21</v>
      </c>
      <c r="E65" s="30">
        <v>3000</v>
      </c>
      <c r="F65" s="29"/>
      <c r="G65" s="30">
        <f>F65*E65</f>
        <v>0</v>
      </c>
      <c r="H65" s="31" t="s">
        <v>38</v>
      </c>
      <c r="I65" s="32">
        <f>G65*3/4</f>
        <v>0</v>
      </c>
    </row>
    <row r="66" spans="3:9" ht="15" customHeight="1" x14ac:dyDescent="0.15">
      <c r="C66" s="132"/>
      <c r="D66" s="33" t="s">
        <v>24</v>
      </c>
      <c r="E66" s="34">
        <v>11000</v>
      </c>
      <c r="F66" s="33"/>
      <c r="G66" s="34">
        <f t="shared" ref="G66:G75" si="4">F66*E66</f>
        <v>0</v>
      </c>
      <c r="H66" s="35" t="s">
        <v>38</v>
      </c>
      <c r="I66" s="36">
        <f t="shared" ref="I66:I75" si="5">G66*3/4</f>
        <v>0</v>
      </c>
    </row>
    <row r="67" spans="3:9" ht="15" customHeight="1" x14ac:dyDescent="0.15">
      <c r="C67" s="133"/>
      <c r="D67" s="37" t="s">
        <v>25</v>
      </c>
      <c r="E67" s="38">
        <v>19000</v>
      </c>
      <c r="F67" s="37"/>
      <c r="G67" s="38">
        <f t="shared" si="4"/>
        <v>0</v>
      </c>
      <c r="H67" s="39" t="s">
        <v>38</v>
      </c>
      <c r="I67" s="40">
        <f t="shared" si="5"/>
        <v>0</v>
      </c>
    </row>
    <row r="68" spans="3:9" ht="15" customHeight="1" x14ac:dyDescent="0.15">
      <c r="C68" s="140" t="s">
        <v>40</v>
      </c>
      <c r="D68" s="41" t="s">
        <v>21</v>
      </c>
      <c r="E68" s="42">
        <v>3000</v>
      </c>
      <c r="F68" s="41"/>
      <c r="G68" s="42">
        <f t="shared" si="4"/>
        <v>0</v>
      </c>
      <c r="H68" s="43" t="s">
        <v>41</v>
      </c>
      <c r="I68" s="44">
        <f t="shared" si="5"/>
        <v>0</v>
      </c>
    </row>
    <row r="69" spans="3:9" ht="15" customHeight="1" x14ac:dyDescent="0.15">
      <c r="C69" s="132"/>
      <c r="D69" s="33" t="s">
        <v>24</v>
      </c>
      <c r="E69" s="34">
        <v>11000</v>
      </c>
      <c r="F69" s="33"/>
      <c r="G69" s="34">
        <f t="shared" si="4"/>
        <v>0</v>
      </c>
      <c r="H69" s="35" t="s">
        <v>41</v>
      </c>
      <c r="I69" s="36">
        <f t="shared" si="5"/>
        <v>0</v>
      </c>
    </row>
    <row r="70" spans="3:9" ht="15" customHeight="1" x14ac:dyDescent="0.15">
      <c r="C70" s="132"/>
      <c r="D70" s="33" t="s">
        <v>42</v>
      </c>
      <c r="E70" s="34">
        <v>19000</v>
      </c>
      <c r="F70" s="33"/>
      <c r="G70" s="34">
        <f t="shared" si="4"/>
        <v>0</v>
      </c>
      <c r="H70" s="35" t="s">
        <v>41</v>
      </c>
      <c r="I70" s="36">
        <f t="shared" si="5"/>
        <v>0</v>
      </c>
    </row>
    <row r="71" spans="3:9" ht="15" customHeight="1" x14ac:dyDescent="0.15">
      <c r="C71" s="133"/>
      <c r="D71" s="37" t="s">
        <v>43</v>
      </c>
      <c r="E71" s="38">
        <v>27000</v>
      </c>
      <c r="F71" s="37"/>
      <c r="G71" s="38">
        <f t="shared" si="4"/>
        <v>0</v>
      </c>
      <c r="H71" s="39" t="s">
        <v>41</v>
      </c>
      <c r="I71" s="40">
        <f t="shared" si="5"/>
        <v>0</v>
      </c>
    </row>
    <row r="72" spans="3:9" ht="15" customHeight="1" x14ac:dyDescent="0.15">
      <c r="C72" s="140" t="s">
        <v>23</v>
      </c>
      <c r="D72" s="41" t="s">
        <v>24</v>
      </c>
      <c r="E72" s="42">
        <v>3000</v>
      </c>
      <c r="F72" s="41"/>
      <c r="G72" s="42">
        <f t="shared" si="4"/>
        <v>0</v>
      </c>
      <c r="H72" s="43" t="s">
        <v>41</v>
      </c>
      <c r="I72" s="44">
        <f t="shared" si="5"/>
        <v>0</v>
      </c>
    </row>
    <row r="73" spans="3:9" ht="15" customHeight="1" x14ac:dyDescent="0.15">
      <c r="C73" s="132"/>
      <c r="D73" s="33" t="s">
        <v>42</v>
      </c>
      <c r="E73" s="34">
        <v>11000</v>
      </c>
      <c r="F73" s="106">
        <v>2</v>
      </c>
      <c r="G73" s="34">
        <f t="shared" si="4"/>
        <v>22000</v>
      </c>
      <c r="H73" s="35" t="s">
        <v>41</v>
      </c>
      <c r="I73" s="36">
        <f t="shared" si="5"/>
        <v>16500</v>
      </c>
    </row>
    <row r="74" spans="3:9" ht="15" customHeight="1" x14ac:dyDescent="0.15">
      <c r="C74" s="132"/>
      <c r="D74" s="33" t="s">
        <v>44</v>
      </c>
      <c r="E74" s="34">
        <v>19000</v>
      </c>
      <c r="F74" s="33"/>
      <c r="G74" s="34">
        <f t="shared" si="4"/>
        <v>0</v>
      </c>
      <c r="H74" s="35" t="s">
        <v>41</v>
      </c>
      <c r="I74" s="36">
        <f t="shared" si="5"/>
        <v>0</v>
      </c>
    </row>
    <row r="75" spans="3:9" ht="15" customHeight="1" thickBot="1" x14ac:dyDescent="0.2">
      <c r="C75" s="146"/>
      <c r="D75" s="45" t="s">
        <v>45</v>
      </c>
      <c r="E75" s="46">
        <v>28000</v>
      </c>
      <c r="F75" s="107">
        <v>14</v>
      </c>
      <c r="G75" s="46">
        <f t="shared" si="4"/>
        <v>392000</v>
      </c>
      <c r="H75" s="47" t="s">
        <v>38</v>
      </c>
      <c r="I75" s="48">
        <f t="shared" si="5"/>
        <v>294000</v>
      </c>
    </row>
    <row r="76" spans="3:9" ht="15" customHeight="1" thickTop="1" thickBot="1" x14ac:dyDescent="0.2">
      <c r="C76" s="147" t="s">
        <v>26</v>
      </c>
      <c r="D76" s="148"/>
      <c r="E76" s="149"/>
      <c r="F76" s="14">
        <f>SUM(F65:F75)</f>
        <v>16</v>
      </c>
      <c r="G76" s="15">
        <f>SUM(G65:G75)</f>
        <v>414000</v>
      </c>
      <c r="H76" s="16" t="s">
        <v>47</v>
      </c>
      <c r="I76" s="17">
        <f>SUM(I65:I75)</f>
        <v>310500</v>
      </c>
    </row>
    <row r="77" spans="3:9" ht="15" customHeight="1" x14ac:dyDescent="0.15"/>
    <row r="78" spans="3:9" ht="15" customHeight="1" x14ac:dyDescent="0.15">
      <c r="C78" s="19" t="s">
        <v>52</v>
      </c>
      <c r="D78" s="19"/>
      <c r="G78" s="18"/>
      <c r="I78" s="18"/>
    </row>
    <row r="79" spans="3:9" ht="15" customHeight="1" thickBot="1" x14ac:dyDescent="0.2">
      <c r="G79" s="18"/>
      <c r="I79" s="18"/>
    </row>
    <row r="80" spans="3:9" ht="15" customHeight="1" x14ac:dyDescent="0.15">
      <c r="C80" s="150" t="s">
        <v>13</v>
      </c>
      <c r="D80" s="151"/>
      <c r="E80" s="49" t="s">
        <v>14</v>
      </c>
      <c r="F80" s="127" t="s">
        <v>15</v>
      </c>
      <c r="G80" s="152" t="s">
        <v>16</v>
      </c>
      <c r="H80" s="127" t="s">
        <v>17</v>
      </c>
      <c r="I80" s="129" t="s">
        <v>18</v>
      </c>
    </row>
    <row r="81" spans="3:9" ht="15" customHeight="1" thickBot="1" x14ac:dyDescent="0.2">
      <c r="C81" s="21" t="s">
        <v>19</v>
      </c>
      <c r="D81" s="25" t="s">
        <v>20</v>
      </c>
      <c r="E81" s="50"/>
      <c r="F81" s="128"/>
      <c r="G81" s="153"/>
      <c r="H81" s="128"/>
      <c r="I81" s="130"/>
    </row>
    <row r="82" spans="3:9" ht="15" customHeight="1" x14ac:dyDescent="0.15">
      <c r="C82" s="131" t="s">
        <v>37</v>
      </c>
      <c r="D82" s="29" t="s">
        <v>21</v>
      </c>
      <c r="E82" s="30">
        <v>3000</v>
      </c>
      <c r="F82" s="29"/>
      <c r="G82" s="30">
        <f>F82*E82</f>
        <v>0</v>
      </c>
      <c r="H82" s="31" t="s">
        <v>38</v>
      </c>
      <c r="I82" s="32">
        <f>G82*3/4</f>
        <v>0</v>
      </c>
    </row>
    <row r="83" spans="3:9" ht="15" customHeight="1" x14ac:dyDescent="0.15">
      <c r="C83" s="132"/>
      <c r="D83" s="33" t="s">
        <v>24</v>
      </c>
      <c r="E83" s="34">
        <v>11000</v>
      </c>
      <c r="F83" s="33"/>
      <c r="G83" s="34">
        <f t="shared" ref="G83:G92" si="6">F83*E83</f>
        <v>0</v>
      </c>
      <c r="H83" s="35" t="s">
        <v>38</v>
      </c>
      <c r="I83" s="36">
        <f t="shared" ref="I83:I92" si="7">G83*3/4</f>
        <v>0</v>
      </c>
    </row>
    <row r="84" spans="3:9" ht="15" customHeight="1" x14ac:dyDescent="0.15">
      <c r="C84" s="133"/>
      <c r="D84" s="37" t="s">
        <v>25</v>
      </c>
      <c r="E84" s="38">
        <v>19000</v>
      </c>
      <c r="F84" s="37"/>
      <c r="G84" s="38">
        <f t="shared" si="6"/>
        <v>0</v>
      </c>
      <c r="H84" s="39" t="s">
        <v>38</v>
      </c>
      <c r="I84" s="40">
        <f t="shared" si="7"/>
        <v>0</v>
      </c>
    </row>
    <row r="85" spans="3:9" ht="15" customHeight="1" x14ac:dyDescent="0.15">
      <c r="C85" s="140" t="s">
        <v>40</v>
      </c>
      <c r="D85" s="41" t="s">
        <v>21</v>
      </c>
      <c r="E85" s="42">
        <v>3000</v>
      </c>
      <c r="F85" s="41"/>
      <c r="G85" s="42">
        <f t="shared" si="6"/>
        <v>0</v>
      </c>
      <c r="H85" s="43" t="s">
        <v>41</v>
      </c>
      <c r="I85" s="44">
        <f t="shared" si="7"/>
        <v>0</v>
      </c>
    </row>
    <row r="86" spans="3:9" ht="15" customHeight="1" x14ac:dyDescent="0.15">
      <c r="C86" s="132"/>
      <c r="D86" s="33" t="s">
        <v>24</v>
      </c>
      <c r="E86" s="34">
        <v>11000</v>
      </c>
      <c r="F86" s="33"/>
      <c r="G86" s="34">
        <f t="shared" si="6"/>
        <v>0</v>
      </c>
      <c r="H86" s="35" t="s">
        <v>41</v>
      </c>
      <c r="I86" s="36">
        <f t="shared" si="7"/>
        <v>0</v>
      </c>
    </row>
    <row r="87" spans="3:9" ht="15" customHeight="1" x14ac:dyDescent="0.15">
      <c r="C87" s="132"/>
      <c r="D87" s="33" t="s">
        <v>42</v>
      </c>
      <c r="E87" s="34">
        <v>19000</v>
      </c>
      <c r="F87" s="33"/>
      <c r="G87" s="34">
        <f t="shared" si="6"/>
        <v>0</v>
      </c>
      <c r="H87" s="35" t="s">
        <v>41</v>
      </c>
      <c r="I87" s="36">
        <f t="shared" si="7"/>
        <v>0</v>
      </c>
    </row>
    <row r="88" spans="3:9" ht="15" customHeight="1" x14ac:dyDescent="0.15">
      <c r="C88" s="133"/>
      <c r="D88" s="37" t="s">
        <v>43</v>
      </c>
      <c r="E88" s="38">
        <v>27000</v>
      </c>
      <c r="F88" s="37"/>
      <c r="G88" s="38">
        <f t="shared" si="6"/>
        <v>0</v>
      </c>
      <c r="H88" s="39" t="s">
        <v>41</v>
      </c>
      <c r="I88" s="40">
        <f t="shared" si="7"/>
        <v>0</v>
      </c>
    </row>
    <row r="89" spans="3:9" ht="15" customHeight="1" x14ac:dyDescent="0.15">
      <c r="C89" s="140" t="s">
        <v>23</v>
      </c>
      <c r="D89" s="41" t="s">
        <v>24</v>
      </c>
      <c r="E89" s="42">
        <v>3000</v>
      </c>
      <c r="F89" s="41"/>
      <c r="G89" s="42">
        <f t="shared" si="6"/>
        <v>0</v>
      </c>
      <c r="H89" s="43" t="s">
        <v>41</v>
      </c>
      <c r="I89" s="44">
        <f t="shared" si="7"/>
        <v>0</v>
      </c>
    </row>
    <row r="90" spans="3:9" ht="15" customHeight="1" x14ac:dyDescent="0.15">
      <c r="C90" s="132"/>
      <c r="D90" s="33" t="s">
        <v>42</v>
      </c>
      <c r="E90" s="34">
        <v>11000</v>
      </c>
      <c r="F90" s="33"/>
      <c r="G90" s="34">
        <f t="shared" si="6"/>
        <v>0</v>
      </c>
      <c r="H90" s="35" t="s">
        <v>41</v>
      </c>
      <c r="I90" s="36">
        <f t="shared" si="7"/>
        <v>0</v>
      </c>
    </row>
    <row r="91" spans="3:9" ht="15" customHeight="1" x14ac:dyDescent="0.15">
      <c r="C91" s="132"/>
      <c r="D91" s="33" t="s">
        <v>44</v>
      </c>
      <c r="E91" s="34">
        <v>19000</v>
      </c>
      <c r="F91" s="33"/>
      <c r="G91" s="34">
        <f t="shared" si="6"/>
        <v>0</v>
      </c>
      <c r="H91" s="35" t="s">
        <v>41</v>
      </c>
      <c r="I91" s="36">
        <f t="shared" si="7"/>
        <v>0</v>
      </c>
    </row>
    <row r="92" spans="3:9" ht="15" customHeight="1" thickBot="1" x14ac:dyDescent="0.2">
      <c r="C92" s="146"/>
      <c r="D92" s="45" t="s">
        <v>45</v>
      </c>
      <c r="E92" s="46">
        <v>28000</v>
      </c>
      <c r="F92" s="45"/>
      <c r="G92" s="46">
        <f t="shared" si="6"/>
        <v>0</v>
      </c>
      <c r="H92" s="47" t="s">
        <v>38</v>
      </c>
      <c r="I92" s="48">
        <f t="shared" si="7"/>
        <v>0</v>
      </c>
    </row>
    <row r="93" spans="3:9" ht="15" customHeight="1" thickTop="1" thickBot="1" x14ac:dyDescent="0.2">
      <c r="C93" s="147" t="s">
        <v>26</v>
      </c>
      <c r="D93" s="148"/>
      <c r="E93" s="149"/>
      <c r="F93" s="14">
        <f>SUM(F82:F92)</f>
        <v>0</v>
      </c>
      <c r="G93" s="15">
        <f>SUM(G82:G92)</f>
        <v>0</v>
      </c>
      <c r="H93" s="16" t="s">
        <v>47</v>
      </c>
      <c r="I93" s="17">
        <f>SUM(I82:I92)</f>
        <v>0</v>
      </c>
    </row>
    <row r="94" spans="3:9" ht="15" customHeight="1" x14ac:dyDescent="0.15"/>
    <row r="95" spans="3:9" ht="15" customHeight="1" x14ac:dyDescent="0.15">
      <c r="C95" s="19" t="s">
        <v>53</v>
      </c>
      <c r="D95" s="19"/>
      <c r="G95" s="18"/>
      <c r="I95" s="18"/>
    </row>
    <row r="96" spans="3:9" ht="15" customHeight="1" thickBot="1" x14ac:dyDescent="0.2">
      <c r="G96" s="18"/>
      <c r="I96" s="18"/>
    </row>
    <row r="97" spans="3:9" ht="15" customHeight="1" x14ac:dyDescent="0.15">
      <c r="C97" s="150" t="s">
        <v>13</v>
      </c>
      <c r="D97" s="151"/>
      <c r="E97" s="49" t="s">
        <v>14</v>
      </c>
      <c r="F97" s="127" t="s">
        <v>15</v>
      </c>
      <c r="G97" s="152" t="s">
        <v>16</v>
      </c>
      <c r="H97" s="127" t="s">
        <v>17</v>
      </c>
      <c r="I97" s="129" t="s">
        <v>18</v>
      </c>
    </row>
    <row r="98" spans="3:9" ht="15" customHeight="1" thickBot="1" x14ac:dyDescent="0.2">
      <c r="C98" s="21" t="s">
        <v>19</v>
      </c>
      <c r="D98" s="25" t="s">
        <v>20</v>
      </c>
      <c r="E98" s="50"/>
      <c r="F98" s="128"/>
      <c r="G98" s="153"/>
      <c r="H98" s="128"/>
      <c r="I98" s="130"/>
    </row>
    <row r="99" spans="3:9" ht="15" customHeight="1" x14ac:dyDescent="0.15">
      <c r="C99" s="131" t="s">
        <v>37</v>
      </c>
      <c r="D99" s="29" t="s">
        <v>21</v>
      </c>
      <c r="E99" s="30">
        <v>3000</v>
      </c>
      <c r="F99" s="29"/>
      <c r="G99" s="30">
        <f>F99*E99</f>
        <v>0</v>
      </c>
      <c r="H99" s="31" t="s">
        <v>38</v>
      </c>
      <c r="I99" s="32">
        <f>G99*3/4</f>
        <v>0</v>
      </c>
    </row>
    <row r="100" spans="3:9" ht="15" customHeight="1" x14ac:dyDescent="0.15">
      <c r="C100" s="132"/>
      <c r="D100" s="33" t="s">
        <v>24</v>
      </c>
      <c r="E100" s="34">
        <v>11000</v>
      </c>
      <c r="F100" s="33"/>
      <c r="G100" s="34">
        <f t="shared" ref="G100:G109" si="8">F100*E100</f>
        <v>0</v>
      </c>
      <c r="H100" s="35" t="s">
        <v>38</v>
      </c>
      <c r="I100" s="36">
        <f t="shared" ref="I100:I109" si="9">G100*3/4</f>
        <v>0</v>
      </c>
    </row>
    <row r="101" spans="3:9" ht="15" customHeight="1" x14ac:dyDescent="0.15">
      <c r="C101" s="133"/>
      <c r="D101" s="37" t="s">
        <v>25</v>
      </c>
      <c r="E101" s="38">
        <v>19000</v>
      </c>
      <c r="F101" s="37"/>
      <c r="G101" s="38">
        <f t="shared" si="8"/>
        <v>0</v>
      </c>
      <c r="H101" s="39" t="s">
        <v>38</v>
      </c>
      <c r="I101" s="40">
        <f t="shared" si="9"/>
        <v>0</v>
      </c>
    </row>
    <row r="102" spans="3:9" ht="15" customHeight="1" x14ac:dyDescent="0.15">
      <c r="C102" s="140" t="s">
        <v>40</v>
      </c>
      <c r="D102" s="41" t="s">
        <v>21</v>
      </c>
      <c r="E102" s="42">
        <v>3000</v>
      </c>
      <c r="F102" s="41"/>
      <c r="G102" s="42">
        <f t="shared" si="8"/>
        <v>0</v>
      </c>
      <c r="H102" s="43" t="s">
        <v>41</v>
      </c>
      <c r="I102" s="44">
        <f t="shared" si="9"/>
        <v>0</v>
      </c>
    </row>
    <row r="103" spans="3:9" ht="15" customHeight="1" x14ac:dyDescent="0.15">
      <c r="C103" s="132"/>
      <c r="D103" s="33" t="s">
        <v>24</v>
      </c>
      <c r="E103" s="34">
        <v>11000</v>
      </c>
      <c r="F103" s="33"/>
      <c r="G103" s="34">
        <f t="shared" si="8"/>
        <v>0</v>
      </c>
      <c r="H103" s="35" t="s">
        <v>41</v>
      </c>
      <c r="I103" s="36">
        <f t="shared" si="9"/>
        <v>0</v>
      </c>
    </row>
    <row r="104" spans="3:9" ht="15" customHeight="1" x14ac:dyDescent="0.15">
      <c r="C104" s="132"/>
      <c r="D104" s="33" t="s">
        <v>42</v>
      </c>
      <c r="E104" s="34">
        <v>19000</v>
      </c>
      <c r="F104" s="33"/>
      <c r="G104" s="34">
        <f t="shared" si="8"/>
        <v>0</v>
      </c>
      <c r="H104" s="35" t="s">
        <v>41</v>
      </c>
      <c r="I104" s="36">
        <f t="shared" si="9"/>
        <v>0</v>
      </c>
    </row>
    <row r="105" spans="3:9" ht="15" customHeight="1" x14ac:dyDescent="0.15">
      <c r="C105" s="133"/>
      <c r="D105" s="37" t="s">
        <v>43</v>
      </c>
      <c r="E105" s="38">
        <v>27000</v>
      </c>
      <c r="F105" s="37"/>
      <c r="G105" s="38">
        <f t="shared" si="8"/>
        <v>0</v>
      </c>
      <c r="H105" s="39" t="s">
        <v>41</v>
      </c>
      <c r="I105" s="40">
        <f t="shared" si="9"/>
        <v>0</v>
      </c>
    </row>
    <row r="106" spans="3:9" ht="15" customHeight="1" x14ac:dyDescent="0.15">
      <c r="C106" s="140" t="s">
        <v>23</v>
      </c>
      <c r="D106" s="41" t="s">
        <v>24</v>
      </c>
      <c r="E106" s="42">
        <v>3000</v>
      </c>
      <c r="F106" s="41"/>
      <c r="G106" s="42">
        <f t="shared" si="8"/>
        <v>0</v>
      </c>
      <c r="H106" s="43" t="s">
        <v>41</v>
      </c>
      <c r="I106" s="44">
        <f t="shared" si="9"/>
        <v>0</v>
      </c>
    </row>
    <row r="107" spans="3:9" ht="15" customHeight="1" x14ac:dyDescent="0.15">
      <c r="C107" s="132"/>
      <c r="D107" s="33" t="s">
        <v>42</v>
      </c>
      <c r="E107" s="34">
        <v>11000</v>
      </c>
      <c r="F107" s="33"/>
      <c r="G107" s="34">
        <f t="shared" si="8"/>
        <v>0</v>
      </c>
      <c r="H107" s="35" t="s">
        <v>41</v>
      </c>
      <c r="I107" s="36">
        <f t="shared" si="9"/>
        <v>0</v>
      </c>
    </row>
    <row r="108" spans="3:9" ht="15" customHeight="1" x14ac:dyDescent="0.15">
      <c r="C108" s="132"/>
      <c r="D108" s="33" t="s">
        <v>44</v>
      </c>
      <c r="E108" s="34">
        <v>19000</v>
      </c>
      <c r="F108" s="33"/>
      <c r="G108" s="34">
        <f t="shared" si="8"/>
        <v>0</v>
      </c>
      <c r="H108" s="35" t="s">
        <v>41</v>
      </c>
      <c r="I108" s="36">
        <f t="shared" si="9"/>
        <v>0</v>
      </c>
    </row>
    <row r="109" spans="3:9" ht="15" customHeight="1" thickBot="1" x14ac:dyDescent="0.2">
      <c r="C109" s="146"/>
      <c r="D109" s="45" t="s">
        <v>45</v>
      </c>
      <c r="E109" s="46">
        <v>28000</v>
      </c>
      <c r="F109" s="45"/>
      <c r="G109" s="46">
        <f t="shared" si="8"/>
        <v>0</v>
      </c>
      <c r="H109" s="47" t="s">
        <v>38</v>
      </c>
      <c r="I109" s="48">
        <f t="shared" si="9"/>
        <v>0</v>
      </c>
    </row>
    <row r="110" spans="3:9" ht="15.75" thickTop="1" thickBot="1" x14ac:dyDescent="0.2">
      <c r="C110" s="147" t="s">
        <v>26</v>
      </c>
      <c r="D110" s="148"/>
      <c r="E110" s="149"/>
      <c r="F110" s="14">
        <f>SUM(F99:F109)</f>
        <v>0</v>
      </c>
      <c r="G110" s="15">
        <f>SUM(G99:G109)</f>
        <v>0</v>
      </c>
      <c r="H110" s="16" t="s">
        <v>47</v>
      </c>
      <c r="I110" s="17">
        <f>SUM(I99:I109)</f>
        <v>0</v>
      </c>
    </row>
    <row r="112" spans="3:9" x14ac:dyDescent="0.15">
      <c r="C112" s="19" t="s">
        <v>54</v>
      </c>
      <c r="D112" s="19"/>
      <c r="G112" s="18"/>
      <c r="I112" s="18"/>
    </row>
    <row r="113" spans="3:9" ht="14.25" thickBot="1" x14ac:dyDescent="0.2">
      <c r="G113" s="18"/>
      <c r="I113" s="18"/>
    </row>
    <row r="114" spans="3:9" ht="14.25" x14ac:dyDescent="0.15">
      <c r="C114" s="150" t="s">
        <v>13</v>
      </c>
      <c r="D114" s="151"/>
      <c r="E114" s="49" t="s">
        <v>14</v>
      </c>
      <c r="F114" s="127" t="s">
        <v>15</v>
      </c>
      <c r="G114" s="152" t="s">
        <v>16</v>
      </c>
      <c r="H114" s="127" t="s">
        <v>17</v>
      </c>
      <c r="I114" s="129" t="s">
        <v>18</v>
      </c>
    </row>
    <row r="115" spans="3:9" ht="15" thickBot="1" x14ac:dyDescent="0.2">
      <c r="C115" s="21" t="s">
        <v>19</v>
      </c>
      <c r="D115" s="25" t="s">
        <v>20</v>
      </c>
      <c r="E115" s="50"/>
      <c r="F115" s="128"/>
      <c r="G115" s="153"/>
      <c r="H115" s="128"/>
      <c r="I115" s="130"/>
    </row>
    <row r="116" spans="3:9" ht="14.25" x14ac:dyDescent="0.15">
      <c r="C116" s="131" t="s">
        <v>37</v>
      </c>
      <c r="D116" s="29" t="s">
        <v>21</v>
      </c>
      <c r="E116" s="30">
        <v>3000</v>
      </c>
      <c r="F116" s="29"/>
      <c r="G116" s="30">
        <f>F116*E116</f>
        <v>0</v>
      </c>
      <c r="H116" s="31" t="s">
        <v>38</v>
      </c>
      <c r="I116" s="32">
        <f>G116*3/4</f>
        <v>0</v>
      </c>
    </row>
    <row r="117" spans="3:9" ht="14.25" x14ac:dyDescent="0.15">
      <c r="C117" s="132"/>
      <c r="D117" s="33" t="s">
        <v>24</v>
      </c>
      <c r="E117" s="34">
        <v>11000</v>
      </c>
      <c r="F117" s="33"/>
      <c r="G117" s="34">
        <f t="shared" ref="G117:G126" si="10">F117*E117</f>
        <v>0</v>
      </c>
      <c r="H117" s="35" t="s">
        <v>38</v>
      </c>
      <c r="I117" s="36">
        <f t="shared" ref="I117:I126" si="11">G117*3/4</f>
        <v>0</v>
      </c>
    </row>
    <row r="118" spans="3:9" ht="14.25" x14ac:dyDescent="0.15">
      <c r="C118" s="133"/>
      <c r="D118" s="37" t="s">
        <v>25</v>
      </c>
      <c r="E118" s="38">
        <v>19000</v>
      </c>
      <c r="F118" s="37"/>
      <c r="G118" s="38">
        <f t="shared" si="10"/>
        <v>0</v>
      </c>
      <c r="H118" s="39" t="s">
        <v>38</v>
      </c>
      <c r="I118" s="40">
        <f t="shared" si="11"/>
        <v>0</v>
      </c>
    </row>
    <row r="119" spans="3:9" ht="14.25" x14ac:dyDescent="0.15">
      <c r="C119" s="140" t="s">
        <v>40</v>
      </c>
      <c r="D119" s="41" t="s">
        <v>21</v>
      </c>
      <c r="E119" s="42">
        <v>3000</v>
      </c>
      <c r="F119" s="41"/>
      <c r="G119" s="42">
        <f t="shared" si="10"/>
        <v>0</v>
      </c>
      <c r="H119" s="43" t="s">
        <v>41</v>
      </c>
      <c r="I119" s="44">
        <f t="shared" si="11"/>
        <v>0</v>
      </c>
    </row>
    <row r="120" spans="3:9" ht="14.25" x14ac:dyDescent="0.15">
      <c r="C120" s="132"/>
      <c r="D120" s="33" t="s">
        <v>24</v>
      </c>
      <c r="E120" s="34">
        <v>11000</v>
      </c>
      <c r="F120" s="33"/>
      <c r="G120" s="34">
        <f t="shared" si="10"/>
        <v>0</v>
      </c>
      <c r="H120" s="35" t="s">
        <v>41</v>
      </c>
      <c r="I120" s="36">
        <f t="shared" si="11"/>
        <v>0</v>
      </c>
    </row>
    <row r="121" spans="3:9" ht="14.25" x14ac:dyDescent="0.15">
      <c r="C121" s="132"/>
      <c r="D121" s="33" t="s">
        <v>42</v>
      </c>
      <c r="E121" s="34">
        <v>19000</v>
      </c>
      <c r="F121" s="33"/>
      <c r="G121" s="34">
        <f t="shared" si="10"/>
        <v>0</v>
      </c>
      <c r="H121" s="35" t="s">
        <v>41</v>
      </c>
      <c r="I121" s="36">
        <f t="shared" si="11"/>
        <v>0</v>
      </c>
    </row>
    <row r="122" spans="3:9" ht="14.25" x14ac:dyDescent="0.15">
      <c r="C122" s="133"/>
      <c r="D122" s="37" t="s">
        <v>43</v>
      </c>
      <c r="E122" s="38">
        <v>27000</v>
      </c>
      <c r="F122" s="37"/>
      <c r="G122" s="38">
        <f t="shared" si="10"/>
        <v>0</v>
      </c>
      <c r="H122" s="39" t="s">
        <v>41</v>
      </c>
      <c r="I122" s="40">
        <f t="shared" si="11"/>
        <v>0</v>
      </c>
    </row>
    <row r="123" spans="3:9" ht="14.25" x14ac:dyDescent="0.15">
      <c r="C123" s="140" t="s">
        <v>23</v>
      </c>
      <c r="D123" s="41" t="s">
        <v>24</v>
      </c>
      <c r="E123" s="42">
        <v>3000</v>
      </c>
      <c r="F123" s="41"/>
      <c r="G123" s="42">
        <f t="shared" si="10"/>
        <v>0</v>
      </c>
      <c r="H123" s="43" t="s">
        <v>41</v>
      </c>
      <c r="I123" s="44">
        <f t="shared" si="11"/>
        <v>0</v>
      </c>
    </row>
    <row r="124" spans="3:9" ht="14.25" x14ac:dyDescent="0.15">
      <c r="C124" s="132"/>
      <c r="D124" s="33" t="s">
        <v>42</v>
      </c>
      <c r="E124" s="34">
        <v>11000</v>
      </c>
      <c r="F124" s="33"/>
      <c r="G124" s="34">
        <f t="shared" si="10"/>
        <v>0</v>
      </c>
      <c r="H124" s="35" t="s">
        <v>41</v>
      </c>
      <c r="I124" s="36">
        <f t="shared" si="11"/>
        <v>0</v>
      </c>
    </row>
    <row r="125" spans="3:9" ht="14.25" x14ac:dyDescent="0.15">
      <c r="C125" s="132"/>
      <c r="D125" s="33" t="s">
        <v>44</v>
      </c>
      <c r="E125" s="34">
        <v>19000</v>
      </c>
      <c r="F125" s="33"/>
      <c r="G125" s="34">
        <f t="shared" si="10"/>
        <v>0</v>
      </c>
      <c r="H125" s="35" t="s">
        <v>41</v>
      </c>
      <c r="I125" s="36">
        <f t="shared" si="11"/>
        <v>0</v>
      </c>
    </row>
    <row r="126" spans="3:9" ht="15" thickBot="1" x14ac:dyDescent="0.2">
      <c r="C126" s="146"/>
      <c r="D126" s="45" t="s">
        <v>45</v>
      </c>
      <c r="E126" s="46">
        <v>28000</v>
      </c>
      <c r="F126" s="45"/>
      <c r="G126" s="46">
        <f t="shared" si="10"/>
        <v>0</v>
      </c>
      <c r="H126" s="47" t="s">
        <v>38</v>
      </c>
      <c r="I126" s="48">
        <f t="shared" si="11"/>
        <v>0</v>
      </c>
    </row>
    <row r="127" spans="3:9" ht="15.75" thickTop="1" thickBot="1" x14ac:dyDescent="0.2">
      <c r="C127" s="147" t="s">
        <v>26</v>
      </c>
      <c r="D127" s="148"/>
      <c r="E127" s="149"/>
      <c r="F127" s="14">
        <f>SUM(F116:F126)</f>
        <v>0</v>
      </c>
      <c r="G127" s="15">
        <f>SUM(G116:G126)</f>
        <v>0</v>
      </c>
      <c r="H127" s="16" t="s">
        <v>47</v>
      </c>
      <c r="I127" s="17">
        <f>SUM(I116:I126)</f>
        <v>0</v>
      </c>
    </row>
    <row r="129" spans="3:9" x14ac:dyDescent="0.15">
      <c r="C129" s="19" t="s">
        <v>55</v>
      </c>
      <c r="D129" s="19"/>
      <c r="G129" s="18"/>
      <c r="I129" s="18"/>
    </row>
    <row r="130" spans="3:9" ht="14.25" thickBot="1" x14ac:dyDescent="0.2">
      <c r="G130" s="18"/>
      <c r="I130" s="18"/>
    </row>
    <row r="131" spans="3:9" ht="14.25" x14ac:dyDescent="0.15">
      <c r="C131" s="150" t="s">
        <v>13</v>
      </c>
      <c r="D131" s="151"/>
      <c r="E131" s="49" t="s">
        <v>14</v>
      </c>
      <c r="F131" s="127" t="s">
        <v>15</v>
      </c>
      <c r="G131" s="152" t="s">
        <v>16</v>
      </c>
      <c r="H131" s="127" t="s">
        <v>17</v>
      </c>
      <c r="I131" s="129" t="s">
        <v>18</v>
      </c>
    </row>
    <row r="132" spans="3:9" ht="15" thickBot="1" x14ac:dyDescent="0.2">
      <c r="C132" s="21" t="s">
        <v>19</v>
      </c>
      <c r="D132" s="25" t="s">
        <v>20</v>
      </c>
      <c r="E132" s="50"/>
      <c r="F132" s="128"/>
      <c r="G132" s="153"/>
      <c r="H132" s="128"/>
      <c r="I132" s="130"/>
    </row>
    <row r="133" spans="3:9" ht="14.25" x14ac:dyDescent="0.15">
      <c r="C133" s="131" t="s">
        <v>37</v>
      </c>
      <c r="D133" s="29" t="s">
        <v>21</v>
      </c>
      <c r="E133" s="30">
        <v>3000</v>
      </c>
      <c r="F133" s="29"/>
      <c r="G133" s="30">
        <f>F133*E133</f>
        <v>0</v>
      </c>
      <c r="H133" s="31" t="s">
        <v>38</v>
      </c>
      <c r="I133" s="32">
        <f>G133*3/4</f>
        <v>0</v>
      </c>
    </row>
    <row r="134" spans="3:9" ht="14.25" x14ac:dyDescent="0.15">
      <c r="C134" s="132"/>
      <c r="D134" s="33" t="s">
        <v>24</v>
      </c>
      <c r="E134" s="34">
        <v>11000</v>
      </c>
      <c r="F134" s="33"/>
      <c r="G134" s="34">
        <f t="shared" ref="G134:G143" si="12">F134*E134</f>
        <v>0</v>
      </c>
      <c r="H134" s="35" t="s">
        <v>38</v>
      </c>
      <c r="I134" s="36">
        <f t="shared" ref="I134:I143" si="13">G134*3/4</f>
        <v>0</v>
      </c>
    </row>
    <row r="135" spans="3:9" ht="14.25" x14ac:dyDescent="0.15">
      <c r="C135" s="133"/>
      <c r="D135" s="37" t="s">
        <v>25</v>
      </c>
      <c r="E135" s="38">
        <v>19000</v>
      </c>
      <c r="F135" s="37"/>
      <c r="G135" s="38">
        <f t="shared" si="12"/>
        <v>0</v>
      </c>
      <c r="H135" s="39" t="s">
        <v>38</v>
      </c>
      <c r="I135" s="40">
        <f t="shared" si="13"/>
        <v>0</v>
      </c>
    </row>
    <row r="136" spans="3:9" ht="14.25" x14ac:dyDescent="0.15">
      <c r="C136" s="140" t="s">
        <v>40</v>
      </c>
      <c r="D136" s="41" t="s">
        <v>21</v>
      </c>
      <c r="E136" s="42">
        <v>3000</v>
      </c>
      <c r="F136" s="41"/>
      <c r="G136" s="42">
        <f t="shared" si="12"/>
        <v>0</v>
      </c>
      <c r="H136" s="43" t="s">
        <v>41</v>
      </c>
      <c r="I136" s="44">
        <f t="shared" si="13"/>
        <v>0</v>
      </c>
    </row>
    <row r="137" spans="3:9" ht="14.25" x14ac:dyDescent="0.15">
      <c r="C137" s="132"/>
      <c r="D137" s="33" t="s">
        <v>24</v>
      </c>
      <c r="E137" s="34">
        <v>11000</v>
      </c>
      <c r="F137" s="33"/>
      <c r="G137" s="34">
        <f t="shared" si="12"/>
        <v>0</v>
      </c>
      <c r="H137" s="35" t="s">
        <v>41</v>
      </c>
      <c r="I137" s="36">
        <f t="shared" si="13"/>
        <v>0</v>
      </c>
    </row>
    <row r="138" spans="3:9" ht="14.25" x14ac:dyDescent="0.15">
      <c r="C138" s="132"/>
      <c r="D138" s="33" t="s">
        <v>42</v>
      </c>
      <c r="E138" s="34">
        <v>19000</v>
      </c>
      <c r="F138" s="33"/>
      <c r="G138" s="34">
        <f t="shared" si="12"/>
        <v>0</v>
      </c>
      <c r="H138" s="35" t="s">
        <v>41</v>
      </c>
      <c r="I138" s="36">
        <f t="shared" si="13"/>
        <v>0</v>
      </c>
    </row>
    <row r="139" spans="3:9" ht="14.25" x14ac:dyDescent="0.15">
      <c r="C139" s="133"/>
      <c r="D139" s="37" t="s">
        <v>43</v>
      </c>
      <c r="E139" s="38">
        <v>27000</v>
      </c>
      <c r="F139" s="37"/>
      <c r="G139" s="38">
        <f t="shared" si="12"/>
        <v>0</v>
      </c>
      <c r="H139" s="39" t="s">
        <v>41</v>
      </c>
      <c r="I139" s="40">
        <f t="shared" si="13"/>
        <v>0</v>
      </c>
    </row>
    <row r="140" spans="3:9" ht="14.25" x14ac:dyDescent="0.15">
      <c r="C140" s="140" t="s">
        <v>23</v>
      </c>
      <c r="D140" s="41" t="s">
        <v>24</v>
      </c>
      <c r="E140" s="42">
        <v>3000</v>
      </c>
      <c r="F140" s="41"/>
      <c r="G140" s="42">
        <f t="shared" si="12"/>
        <v>0</v>
      </c>
      <c r="H140" s="43" t="s">
        <v>41</v>
      </c>
      <c r="I140" s="44">
        <f t="shared" si="13"/>
        <v>0</v>
      </c>
    </row>
    <row r="141" spans="3:9" ht="14.25" x14ac:dyDescent="0.15">
      <c r="C141" s="132"/>
      <c r="D141" s="33" t="s">
        <v>42</v>
      </c>
      <c r="E141" s="34">
        <v>11000</v>
      </c>
      <c r="F141" s="33"/>
      <c r="G141" s="34">
        <f t="shared" si="12"/>
        <v>0</v>
      </c>
      <c r="H141" s="35" t="s">
        <v>41</v>
      </c>
      <c r="I141" s="36">
        <f t="shared" si="13"/>
        <v>0</v>
      </c>
    </row>
    <row r="142" spans="3:9" ht="14.25" x14ac:dyDescent="0.15">
      <c r="C142" s="132"/>
      <c r="D142" s="33" t="s">
        <v>44</v>
      </c>
      <c r="E142" s="34">
        <v>19000</v>
      </c>
      <c r="F142" s="33"/>
      <c r="G142" s="34">
        <f t="shared" si="12"/>
        <v>0</v>
      </c>
      <c r="H142" s="35" t="s">
        <v>41</v>
      </c>
      <c r="I142" s="36">
        <f t="shared" si="13"/>
        <v>0</v>
      </c>
    </row>
    <row r="143" spans="3:9" ht="15" thickBot="1" x14ac:dyDescent="0.2">
      <c r="C143" s="146"/>
      <c r="D143" s="45" t="s">
        <v>45</v>
      </c>
      <c r="E143" s="46">
        <v>28000</v>
      </c>
      <c r="F143" s="45"/>
      <c r="G143" s="46">
        <f t="shared" si="12"/>
        <v>0</v>
      </c>
      <c r="H143" s="47" t="s">
        <v>38</v>
      </c>
      <c r="I143" s="48">
        <f t="shared" si="13"/>
        <v>0</v>
      </c>
    </row>
    <row r="144" spans="3:9" ht="15.75" thickTop="1" thickBot="1" x14ac:dyDescent="0.2">
      <c r="C144" s="147" t="s">
        <v>26</v>
      </c>
      <c r="D144" s="148"/>
      <c r="E144" s="149"/>
      <c r="F144" s="14">
        <f>SUM(F133:F143)</f>
        <v>0</v>
      </c>
      <c r="G144" s="15">
        <f>SUM(G133:G143)</f>
        <v>0</v>
      </c>
      <c r="H144" s="16" t="s">
        <v>47</v>
      </c>
      <c r="I144" s="17">
        <f>SUM(I133:I143)</f>
        <v>0</v>
      </c>
    </row>
    <row r="146" spans="3:9" x14ac:dyDescent="0.15">
      <c r="C146" s="19" t="s">
        <v>56</v>
      </c>
      <c r="D146" s="19"/>
      <c r="G146" s="18"/>
      <c r="I146" s="18"/>
    </row>
    <row r="147" spans="3:9" ht="14.25" thickBot="1" x14ac:dyDescent="0.2">
      <c r="G147" s="18"/>
      <c r="I147" s="18"/>
    </row>
    <row r="148" spans="3:9" ht="14.25" x14ac:dyDescent="0.15">
      <c r="C148" s="150" t="s">
        <v>13</v>
      </c>
      <c r="D148" s="151"/>
      <c r="E148" s="49" t="s">
        <v>14</v>
      </c>
      <c r="F148" s="127" t="s">
        <v>15</v>
      </c>
      <c r="G148" s="152" t="s">
        <v>16</v>
      </c>
      <c r="H148" s="127" t="s">
        <v>17</v>
      </c>
      <c r="I148" s="129" t="s">
        <v>18</v>
      </c>
    </row>
    <row r="149" spans="3:9" ht="15" thickBot="1" x14ac:dyDescent="0.2">
      <c r="C149" s="21" t="s">
        <v>19</v>
      </c>
      <c r="D149" s="25" t="s">
        <v>20</v>
      </c>
      <c r="E149" s="50"/>
      <c r="F149" s="128"/>
      <c r="G149" s="153"/>
      <c r="H149" s="128"/>
      <c r="I149" s="130"/>
    </row>
    <row r="150" spans="3:9" ht="14.25" x14ac:dyDescent="0.15">
      <c r="C150" s="131" t="s">
        <v>37</v>
      </c>
      <c r="D150" s="29" t="s">
        <v>21</v>
      </c>
      <c r="E150" s="30">
        <v>3000</v>
      </c>
      <c r="F150" s="29"/>
      <c r="G150" s="30">
        <f>F150*E150</f>
        <v>0</v>
      </c>
      <c r="H150" s="31" t="s">
        <v>38</v>
      </c>
      <c r="I150" s="32">
        <f>G150*3/4</f>
        <v>0</v>
      </c>
    </row>
    <row r="151" spans="3:9" ht="14.25" x14ac:dyDescent="0.15">
      <c r="C151" s="132"/>
      <c r="D151" s="33" t="s">
        <v>24</v>
      </c>
      <c r="E151" s="34">
        <v>11000</v>
      </c>
      <c r="F151" s="33"/>
      <c r="G151" s="34">
        <f t="shared" ref="G151:G160" si="14">F151*E151</f>
        <v>0</v>
      </c>
      <c r="H151" s="35" t="s">
        <v>38</v>
      </c>
      <c r="I151" s="36">
        <f t="shared" ref="I151:I160" si="15">G151*3/4</f>
        <v>0</v>
      </c>
    </row>
    <row r="152" spans="3:9" ht="14.25" x14ac:dyDescent="0.15">
      <c r="C152" s="133"/>
      <c r="D152" s="37" t="s">
        <v>25</v>
      </c>
      <c r="E152" s="38">
        <v>19000</v>
      </c>
      <c r="F152" s="37"/>
      <c r="G152" s="38">
        <f t="shared" si="14"/>
        <v>0</v>
      </c>
      <c r="H152" s="39" t="s">
        <v>38</v>
      </c>
      <c r="I152" s="40">
        <f t="shared" si="15"/>
        <v>0</v>
      </c>
    </row>
    <row r="153" spans="3:9" ht="14.25" x14ac:dyDescent="0.15">
      <c r="C153" s="140" t="s">
        <v>40</v>
      </c>
      <c r="D153" s="41" t="s">
        <v>21</v>
      </c>
      <c r="E153" s="42">
        <v>3000</v>
      </c>
      <c r="F153" s="41"/>
      <c r="G153" s="42">
        <f t="shared" si="14"/>
        <v>0</v>
      </c>
      <c r="H153" s="43" t="s">
        <v>41</v>
      </c>
      <c r="I153" s="44">
        <f t="shared" si="15"/>
        <v>0</v>
      </c>
    </row>
    <row r="154" spans="3:9" ht="14.25" x14ac:dyDescent="0.15">
      <c r="C154" s="132"/>
      <c r="D154" s="33" t="s">
        <v>24</v>
      </c>
      <c r="E154" s="34">
        <v>11000</v>
      </c>
      <c r="F154" s="33"/>
      <c r="G154" s="34">
        <f t="shared" si="14"/>
        <v>0</v>
      </c>
      <c r="H154" s="35" t="s">
        <v>41</v>
      </c>
      <c r="I154" s="36">
        <f t="shared" si="15"/>
        <v>0</v>
      </c>
    </row>
    <row r="155" spans="3:9" ht="14.25" x14ac:dyDescent="0.15">
      <c r="C155" s="132"/>
      <c r="D155" s="33" t="s">
        <v>42</v>
      </c>
      <c r="E155" s="34">
        <v>19000</v>
      </c>
      <c r="F155" s="33"/>
      <c r="G155" s="34">
        <f t="shared" si="14"/>
        <v>0</v>
      </c>
      <c r="H155" s="35" t="s">
        <v>41</v>
      </c>
      <c r="I155" s="36">
        <f t="shared" si="15"/>
        <v>0</v>
      </c>
    </row>
    <row r="156" spans="3:9" ht="14.25" x14ac:dyDescent="0.15">
      <c r="C156" s="133"/>
      <c r="D156" s="37" t="s">
        <v>43</v>
      </c>
      <c r="E156" s="38">
        <v>27000</v>
      </c>
      <c r="F156" s="37"/>
      <c r="G156" s="38">
        <f t="shared" si="14"/>
        <v>0</v>
      </c>
      <c r="H156" s="39" t="s">
        <v>41</v>
      </c>
      <c r="I156" s="40">
        <f t="shared" si="15"/>
        <v>0</v>
      </c>
    </row>
    <row r="157" spans="3:9" ht="14.25" x14ac:dyDescent="0.15">
      <c r="C157" s="140" t="s">
        <v>23</v>
      </c>
      <c r="D157" s="41" t="s">
        <v>24</v>
      </c>
      <c r="E157" s="42">
        <v>3000</v>
      </c>
      <c r="F157" s="41"/>
      <c r="G157" s="42">
        <f t="shared" si="14"/>
        <v>0</v>
      </c>
      <c r="H157" s="43" t="s">
        <v>41</v>
      </c>
      <c r="I157" s="44">
        <f t="shared" si="15"/>
        <v>0</v>
      </c>
    </row>
    <row r="158" spans="3:9" ht="14.25" x14ac:dyDescent="0.15">
      <c r="C158" s="132"/>
      <c r="D158" s="33" t="s">
        <v>42</v>
      </c>
      <c r="E158" s="34">
        <v>11000</v>
      </c>
      <c r="F158" s="33"/>
      <c r="G158" s="34">
        <f t="shared" si="14"/>
        <v>0</v>
      </c>
      <c r="H158" s="35" t="s">
        <v>41</v>
      </c>
      <c r="I158" s="36">
        <f t="shared" si="15"/>
        <v>0</v>
      </c>
    </row>
    <row r="159" spans="3:9" ht="14.25" x14ac:dyDescent="0.15">
      <c r="C159" s="132"/>
      <c r="D159" s="33" t="s">
        <v>44</v>
      </c>
      <c r="E159" s="34">
        <v>19000</v>
      </c>
      <c r="F159" s="33"/>
      <c r="G159" s="34">
        <f t="shared" si="14"/>
        <v>0</v>
      </c>
      <c r="H159" s="35" t="s">
        <v>41</v>
      </c>
      <c r="I159" s="36">
        <f t="shared" si="15"/>
        <v>0</v>
      </c>
    </row>
    <row r="160" spans="3:9" ht="15" thickBot="1" x14ac:dyDescent="0.2">
      <c r="C160" s="146"/>
      <c r="D160" s="45" t="s">
        <v>45</v>
      </c>
      <c r="E160" s="46">
        <v>28000</v>
      </c>
      <c r="F160" s="45"/>
      <c r="G160" s="46">
        <f t="shared" si="14"/>
        <v>0</v>
      </c>
      <c r="H160" s="47" t="s">
        <v>38</v>
      </c>
      <c r="I160" s="48">
        <f t="shared" si="15"/>
        <v>0</v>
      </c>
    </row>
    <row r="161" spans="3:9" ht="15.75" thickTop="1" thickBot="1" x14ac:dyDescent="0.2">
      <c r="C161" s="147" t="s">
        <v>26</v>
      </c>
      <c r="D161" s="148"/>
      <c r="E161" s="149"/>
      <c r="F161" s="14">
        <f>SUM(F150:F160)</f>
        <v>0</v>
      </c>
      <c r="G161" s="15">
        <f>SUM(G150:G160)</f>
        <v>0</v>
      </c>
      <c r="H161" s="16" t="s">
        <v>47</v>
      </c>
      <c r="I161" s="17">
        <f>SUM(I150:I160)</f>
        <v>0</v>
      </c>
    </row>
    <row r="163" spans="3:9" x14ac:dyDescent="0.15">
      <c r="C163" s="19" t="s">
        <v>57</v>
      </c>
      <c r="D163" s="19"/>
      <c r="G163" s="18"/>
      <c r="I163" s="18"/>
    </row>
    <row r="164" spans="3:9" ht="14.25" thickBot="1" x14ac:dyDescent="0.2">
      <c r="G164" s="18"/>
      <c r="I164" s="18"/>
    </row>
    <row r="165" spans="3:9" ht="14.25" x14ac:dyDescent="0.15">
      <c r="C165" s="150" t="s">
        <v>13</v>
      </c>
      <c r="D165" s="151"/>
      <c r="E165" s="49" t="s">
        <v>14</v>
      </c>
      <c r="F165" s="127" t="s">
        <v>15</v>
      </c>
      <c r="G165" s="152" t="s">
        <v>16</v>
      </c>
      <c r="H165" s="127" t="s">
        <v>17</v>
      </c>
      <c r="I165" s="129" t="s">
        <v>18</v>
      </c>
    </row>
    <row r="166" spans="3:9" ht="15" thickBot="1" x14ac:dyDescent="0.2">
      <c r="C166" s="21" t="s">
        <v>19</v>
      </c>
      <c r="D166" s="25" t="s">
        <v>20</v>
      </c>
      <c r="E166" s="50"/>
      <c r="F166" s="128"/>
      <c r="G166" s="153"/>
      <c r="H166" s="128"/>
      <c r="I166" s="130"/>
    </row>
    <row r="167" spans="3:9" ht="14.25" x14ac:dyDescent="0.15">
      <c r="C167" s="131" t="s">
        <v>37</v>
      </c>
      <c r="D167" s="29" t="s">
        <v>21</v>
      </c>
      <c r="E167" s="30">
        <v>3000</v>
      </c>
      <c r="F167" s="29"/>
      <c r="G167" s="30">
        <f>F167*E167</f>
        <v>0</v>
      </c>
      <c r="H167" s="31" t="s">
        <v>38</v>
      </c>
      <c r="I167" s="32">
        <f>G167*3/4</f>
        <v>0</v>
      </c>
    </row>
    <row r="168" spans="3:9" ht="14.25" x14ac:dyDescent="0.15">
      <c r="C168" s="132"/>
      <c r="D168" s="33" t="s">
        <v>24</v>
      </c>
      <c r="E168" s="34">
        <v>11000</v>
      </c>
      <c r="F168" s="33"/>
      <c r="G168" s="34">
        <f t="shared" ref="G168:G177" si="16">F168*E168</f>
        <v>0</v>
      </c>
      <c r="H168" s="35" t="s">
        <v>38</v>
      </c>
      <c r="I168" s="36">
        <f t="shared" ref="I168:I177" si="17">G168*3/4</f>
        <v>0</v>
      </c>
    </row>
    <row r="169" spans="3:9" ht="14.25" x14ac:dyDescent="0.15">
      <c r="C169" s="133"/>
      <c r="D169" s="37" t="s">
        <v>25</v>
      </c>
      <c r="E169" s="38">
        <v>19000</v>
      </c>
      <c r="F169" s="37"/>
      <c r="G169" s="38">
        <f t="shared" si="16"/>
        <v>0</v>
      </c>
      <c r="H169" s="39" t="s">
        <v>38</v>
      </c>
      <c r="I169" s="40">
        <f t="shared" si="17"/>
        <v>0</v>
      </c>
    </row>
    <row r="170" spans="3:9" ht="14.25" x14ac:dyDescent="0.15">
      <c r="C170" s="140" t="s">
        <v>40</v>
      </c>
      <c r="D170" s="41" t="s">
        <v>21</v>
      </c>
      <c r="E170" s="42">
        <v>3000</v>
      </c>
      <c r="F170" s="41"/>
      <c r="G170" s="42">
        <f t="shared" si="16"/>
        <v>0</v>
      </c>
      <c r="H170" s="43" t="s">
        <v>41</v>
      </c>
      <c r="I170" s="44">
        <f t="shared" si="17"/>
        <v>0</v>
      </c>
    </row>
    <row r="171" spans="3:9" ht="14.25" x14ac:dyDescent="0.15">
      <c r="C171" s="132"/>
      <c r="D171" s="33" t="s">
        <v>24</v>
      </c>
      <c r="E171" s="34">
        <v>11000</v>
      </c>
      <c r="F171" s="33"/>
      <c r="G171" s="34">
        <f t="shared" si="16"/>
        <v>0</v>
      </c>
      <c r="H171" s="35" t="s">
        <v>41</v>
      </c>
      <c r="I171" s="36">
        <f t="shared" si="17"/>
        <v>0</v>
      </c>
    </row>
    <row r="172" spans="3:9" ht="14.25" x14ac:dyDescent="0.15">
      <c r="C172" s="132"/>
      <c r="D172" s="33" t="s">
        <v>42</v>
      </c>
      <c r="E172" s="34">
        <v>19000</v>
      </c>
      <c r="F172" s="33"/>
      <c r="G172" s="34">
        <f t="shared" si="16"/>
        <v>0</v>
      </c>
      <c r="H172" s="35" t="s">
        <v>41</v>
      </c>
      <c r="I172" s="36">
        <f t="shared" si="17"/>
        <v>0</v>
      </c>
    </row>
    <row r="173" spans="3:9" ht="14.25" x14ac:dyDescent="0.15">
      <c r="C173" s="133"/>
      <c r="D173" s="37" t="s">
        <v>43</v>
      </c>
      <c r="E173" s="38">
        <v>27000</v>
      </c>
      <c r="F173" s="37"/>
      <c r="G173" s="38">
        <f t="shared" si="16"/>
        <v>0</v>
      </c>
      <c r="H173" s="39" t="s">
        <v>41</v>
      </c>
      <c r="I173" s="40">
        <f t="shared" si="17"/>
        <v>0</v>
      </c>
    </row>
    <row r="174" spans="3:9" ht="14.25" x14ac:dyDescent="0.15">
      <c r="C174" s="140" t="s">
        <v>23</v>
      </c>
      <c r="D174" s="41" t="s">
        <v>24</v>
      </c>
      <c r="E174" s="42">
        <v>3000</v>
      </c>
      <c r="F174" s="41"/>
      <c r="G174" s="42">
        <f t="shared" si="16"/>
        <v>0</v>
      </c>
      <c r="H174" s="43" t="s">
        <v>41</v>
      </c>
      <c r="I174" s="44">
        <f t="shared" si="17"/>
        <v>0</v>
      </c>
    </row>
    <row r="175" spans="3:9" ht="14.25" x14ac:dyDescent="0.15">
      <c r="C175" s="132"/>
      <c r="D175" s="33" t="s">
        <v>42</v>
      </c>
      <c r="E175" s="34">
        <v>11000</v>
      </c>
      <c r="F175" s="33"/>
      <c r="G175" s="34">
        <f t="shared" si="16"/>
        <v>0</v>
      </c>
      <c r="H175" s="35" t="s">
        <v>41</v>
      </c>
      <c r="I175" s="36">
        <f t="shared" si="17"/>
        <v>0</v>
      </c>
    </row>
    <row r="176" spans="3:9" ht="14.25" x14ac:dyDescent="0.15">
      <c r="C176" s="132"/>
      <c r="D176" s="33" t="s">
        <v>44</v>
      </c>
      <c r="E176" s="34">
        <v>19000</v>
      </c>
      <c r="F176" s="33"/>
      <c r="G176" s="34">
        <f t="shared" si="16"/>
        <v>0</v>
      </c>
      <c r="H176" s="35" t="s">
        <v>41</v>
      </c>
      <c r="I176" s="36">
        <f t="shared" si="17"/>
        <v>0</v>
      </c>
    </row>
    <row r="177" spans="3:9" ht="15" thickBot="1" x14ac:dyDescent="0.2">
      <c r="C177" s="146"/>
      <c r="D177" s="45" t="s">
        <v>45</v>
      </c>
      <c r="E177" s="46">
        <v>28000</v>
      </c>
      <c r="F177" s="45"/>
      <c r="G177" s="46">
        <f t="shared" si="16"/>
        <v>0</v>
      </c>
      <c r="H177" s="47" t="s">
        <v>38</v>
      </c>
      <c r="I177" s="48">
        <f t="shared" si="17"/>
        <v>0</v>
      </c>
    </row>
    <row r="178" spans="3:9" ht="15.75" thickTop="1" thickBot="1" x14ac:dyDescent="0.2">
      <c r="C178" s="147" t="s">
        <v>26</v>
      </c>
      <c r="D178" s="148"/>
      <c r="E178" s="149"/>
      <c r="F178" s="14">
        <f>SUM(F167:F177)</f>
        <v>0</v>
      </c>
      <c r="G178" s="15">
        <f>SUM(G167:G177)</f>
        <v>0</v>
      </c>
      <c r="H178" s="16" t="s">
        <v>47</v>
      </c>
      <c r="I178" s="17">
        <f>SUM(I167:I177)</f>
        <v>0</v>
      </c>
    </row>
    <row r="180" spans="3:9" x14ac:dyDescent="0.15">
      <c r="C180" s="19" t="s">
        <v>58</v>
      </c>
      <c r="D180" s="19"/>
      <c r="G180" s="18"/>
      <c r="I180" s="18"/>
    </row>
    <row r="181" spans="3:9" ht="14.25" thickBot="1" x14ac:dyDescent="0.2">
      <c r="G181" s="18"/>
      <c r="I181" s="18"/>
    </row>
    <row r="182" spans="3:9" ht="14.25" x14ac:dyDescent="0.15">
      <c r="C182" s="150" t="s">
        <v>13</v>
      </c>
      <c r="D182" s="151"/>
      <c r="E182" s="49" t="s">
        <v>14</v>
      </c>
      <c r="F182" s="127" t="s">
        <v>15</v>
      </c>
      <c r="G182" s="152" t="s">
        <v>16</v>
      </c>
      <c r="H182" s="127" t="s">
        <v>17</v>
      </c>
      <c r="I182" s="129" t="s">
        <v>18</v>
      </c>
    </row>
    <row r="183" spans="3:9" ht="15" thickBot="1" x14ac:dyDescent="0.2">
      <c r="C183" s="21" t="s">
        <v>19</v>
      </c>
      <c r="D183" s="25" t="s">
        <v>20</v>
      </c>
      <c r="E183" s="50"/>
      <c r="F183" s="128"/>
      <c r="G183" s="153"/>
      <c r="H183" s="128"/>
      <c r="I183" s="130"/>
    </row>
    <row r="184" spans="3:9" ht="14.25" x14ac:dyDescent="0.15">
      <c r="C184" s="131" t="s">
        <v>37</v>
      </c>
      <c r="D184" s="29" t="s">
        <v>21</v>
      </c>
      <c r="E184" s="30">
        <v>3000</v>
      </c>
      <c r="F184" s="29"/>
      <c r="G184" s="30">
        <f>F184*E184</f>
        <v>0</v>
      </c>
      <c r="H184" s="31" t="s">
        <v>38</v>
      </c>
      <c r="I184" s="32">
        <f>G184*3/4</f>
        <v>0</v>
      </c>
    </row>
    <row r="185" spans="3:9" ht="14.25" x14ac:dyDescent="0.15">
      <c r="C185" s="132"/>
      <c r="D185" s="33" t="s">
        <v>24</v>
      </c>
      <c r="E185" s="34">
        <v>11000</v>
      </c>
      <c r="F185" s="33"/>
      <c r="G185" s="34">
        <f t="shared" ref="G185:G194" si="18">F185*E185</f>
        <v>0</v>
      </c>
      <c r="H185" s="35" t="s">
        <v>38</v>
      </c>
      <c r="I185" s="36">
        <f t="shared" ref="I185:I194" si="19">G185*3/4</f>
        <v>0</v>
      </c>
    </row>
    <row r="186" spans="3:9" ht="14.25" x14ac:dyDescent="0.15">
      <c r="C186" s="133"/>
      <c r="D186" s="37" t="s">
        <v>25</v>
      </c>
      <c r="E186" s="38">
        <v>19000</v>
      </c>
      <c r="F186" s="37"/>
      <c r="G186" s="38">
        <f t="shared" si="18"/>
        <v>0</v>
      </c>
      <c r="H186" s="39" t="s">
        <v>38</v>
      </c>
      <c r="I186" s="40">
        <f t="shared" si="19"/>
        <v>0</v>
      </c>
    </row>
    <row r="187" spans="3:9" ht="14.25" x14ac:dyDescent="0.15">
      <c r="C187" s="140" t="s">
        <v>40</v>
      </c>
      <c r="D187" s="41" t="s">
        <v>21</v>
      </c>
      <c r="E187" s="42">
        <v>3000</v>
      </c>
      <c r="F187" s="41"/>
      <c r="G187" s="42">
        <f t="shared" si="18"/>
        <v>0</v>
      </c>
      <c r="H187" s="43" t="s">
        <v>41</v>
      </c>
      <c r="I187" s="44">
        <f t="shared" si="19"/>
        <v>0</v>
      </c>
    </row>
    <row r="188" spans="3:9" ht="14.25" x14ac:dyDescent="0.15">
      <c r="C188" s="132"/>
      <c r="D188" s="33" t="s">
        <v>24</v>
      </c>
      <c r="E188" s="34">
        <v>11000</v>
      </c>
      <c r="F188" s="33"/>
      <c r="G188" s="34">
        <f t="shared" si="18"/>
        <v>0</v>
      </c>
      <c r="H188" s="35" t="s">
        <v>41</v>
      </c>
      <c r="I188" s="36">
        <f t="shared" si="19"/>
        <v>0</v>
      </c>
    </row>
    <row r="189" spans="3:9" ht="14.25" x14ac:dyDescent="0.15">
      <c r="C189" s="132"/>
      <c r="D189" s="33" t="s">
        <v>42</v>
      </c>
      <c r="E189" s="34">
        <v>19000</v>
      </c>
      <c r="F189" s="33"/>
      <c r="G189" s="34">
        <f t="shared" si="18"/>
        <v>0</v>
      </c>
      <c r="H189" s="35" t="s">
        <v>41</v>
      </c>
      <c r="I189" s="36">
        <f t="shared" si="19"/>
        <v>0</v>
      </c>
    </row>
    <row r="190" spans="3:9" ht="14.25" x14ac:dyDescent="0.15">
      <c r="C190" s="133"/>
      <c r="D190" s="37" t="s">
        <v>43</v>
      </c>
      <c r="E190" s="38">
        <v>27000</v>
      </c>
      <c r="F190" s="37"/>
      <c r="G190" s="38">
        <f t="shared" si="18"/>
        <v>0</v>
      </c>
      <c r="H190" s="39" t="s">
        <v>41</v>
      </c>
      <c r="I190" s="40">
        <f t="shared" si="19"/>
        <v>0</v>
      </c>
    </row>
    <row r="191" spans="3:9" ht="14.25" x14ac:dyDescent="0.15">
      <c r="C191" s="140" t="s">
        <v>23</v>
      </c>
      <c r="D191" s="41" t="s">
        <v>24</v>
      </c>
      <c r="E191" s="42">
        <v>3000</v>
      </c>
      <c r="F191" s="41"/>
      <c r="G191" s="42">
        <f t="shared" si="18"/>
        <v>0</v>
      </c>
      <c r="H191" s="43" t="s">
        <v>41</v>
      </c>
      <c r="I191" s="44">
        <f t="shared" si="19"/>
        <v>0</v>
      </c>
    </row>
    <row r="192" spans="3:9" ht="14.25" x14ac:dyDescent="0.15">
      <c r="C192" s="132"/>
      <c r="D192" s="33" t="s">
        <v>42</v>
      </c>
      <c r="E192" s="34">
        <v>11000</v>
      </c>
      <c r="F192" s="33"/>
      <c r="G192" s="34">
        <f t="shared" si="18"/>
        <v>0</v>
      </c>
      <c r="H192" s="35" t="s">
        <v>41</v>
      </c>
      <c r="I192" s="36">
        <f t="shared" si="19"/>
        <v>0</v>
      </c>
    </row>
    <row r="193" spans="3:9" ht="14.25" x14ac:dyDescent="0.15">
      <c r="C193" s="132"/>
      <c r="D193" s="33" t="s">
        <v>44</v>
      </c>
      <c r="E193" s="34">
        <v>19000</v>
      </c>
      <c r="F193" s="33"/>
      <c r="G193" s="34">
        <f t="shared" si="18"/>
        <v>0</v>
      </c>
      <c r="H193" s="35" t="s">
        <v>41</v>
      </c>
      <c r="I193" s="36">
        <f t="shared" si="19"/>
        <v>0</v>
      </c>
    </row>
    <row r="194" spans="3:9" ht="15" thickBot="1" x14ac:dyDescent="0.2">
      <c r="C194" s="146"/>
      <c r="D194" s="45" t="s">
        <v>45</v>
      </c>
      <c r="E194" s="46">
        <v>28000</v>
      </c>
      <c r="F194" s="45"/>
      <c r="G194" s="46">
        <f t="shared" si="18"/>
        <v>0</v>
      </c>
      <c r="H194" s="47" t="s">
        <v>38</v>
      </c>
      <c r="I194" s="48">
        <f t="shared" si="19"/>
        <v>0</v>
      </c>
    </row>
    <row r="195" spans="3:9" ht="15.75" thickTop="1" thickBot="1" x14ac:dyDescent="0.2">
      <c r="C195" s="147" t="s">
        <v>26</v>
      </c>
      <c r="D195" s="148"/>
      <c r="E195" s="149"/>
      <c r="F195" s="14">
        <f>SUM(F184:F194)</f>
        <v>0</v>
      </c>
      <c r="G195" s="15">
        <f>SUM(G184:G194)</f>
        <v>0</v>
      </c>
      <c r="H195" s="16" t="s">
        <v>47</v>
      </c>
      <c r="I195" s="17">
        <f>SUM(I184:I194)</f>
        <v>0</v>
      </c>
    </row>
    <row r="197" spans="3:9" x14ac:dyDescent="0.15">
      <c r="C197" s="19" t="s">
        <v>59</v>
      </c>
      <c r="D197" s="19"/>
      <c r="G197" s="18"/>
      <c r="I197" s="18"/>
    </row>
    <row r="198" spans="3:9" ht="14.25" thickBot="1" x14ac:dyDescent="0.2">
      <c r="G198" s="18"/>
      <c r="I198" s="18"/>
    </row>
    <row r="199" spans="3:9" ht="14.25" x14ac:dyDescent="0.15">
      <c r="C199" s="150" t="s">
        <v>13</v>
      </c>
      <c r="D199" s="151"/>
      <c r="E199" s="49" t="s">
        <v>14</v>
      </c>
      <c r="F199" s="127" t="s">
        <v>15</v>
      </c>
      <c r="G199" s="152" t="s">
        <v>16</v>
      </c>
      <c r="H199" s="127" t="s">
        <v>17</v>
      </c>
      <c r="I199" s="129" t="s">
        <v>18</v>
      </c>
    </row>
    <row r="200" spans="3:9" ht="15" thickBot="1" x14ac:dyDescent="0.2">
      <c r="C200" s="21" t="s">
        <v>19</v>
      </c>
      <c r="D200" s="25" t="s">
        <v>20</v>
      </c>
      <c r="E200" s="50"/>
      <c r="F200" s="128"/>
      <c r="G200" s="153"/>
      <c r="H200" s="128"/>
      <c r="I200" s="130"/>
    </row>
    <row r="201" spans="3:9" ht="14.25" x14ac:dyDescent="0.15">
      <c r="C201" s="131" t="s">
        <v>37</v>
      </c>
      <c r="D201" s="29" t="s">
        <v>21</v>
      </c>
      <c r="E201" s="30">
        <v>3000</v>
      </c>
      <c r="F201" s="29"/>
      <c r="G201" s="30">
        <f>F201*E201</f>
        <v>0</v>
      </c>
      <c r="H201" s="31" t="s">
        <v>38</v>
      </c>
      <c r="I201" s="32">
        <f>G201*3/4</f>
        <v>0</v>
      </c>
    </row>
    <row r="202" spans="3:9" ht="14.25" x14ac:dyDescent="0.15">
      <c r="C202" s="132"/>
      <c r="D202" s="33" t="s">
        <v>24</v>
      </c>
      <c r="E202" s="34">
        <v>11000</v>
      </c>
      <c r="F202" s="33"/>
      <c r="G202" s="34">
        <f t="shared" ref="G202:G211" si="20">F202*E202</f>
        <v>0</v>
      </c>
      <c r="H202" s="35" t="s">
        <v>38</v>
      </c>
      <c r="I202" s="36">
        <f t="shared" ref="I202:I211" si="21">G202*3/4</f>
        <v>0</v>
      </c>
    </row>
    <row r="203" spans="3:9" ht="14.25" x14ac:dyDescent="0.15">
      <c r="C203" s="133"/>
      <c r="D203" s="37" t="s">
        <v>25</v>
      </c>
      <c r="E203" s="38">
        <v>19000</v>
      </c>
      <c r="F203" s="37"/>
      <c r="G203" s="38">
        <f t="shared" si="20"/>
        <v>0</v>
      </c>
      <c r="H203" s="39" t="s">
        <v>38</v>
      </c>
      <c r="I203" s="40">
        <f t="shared" si="21"/>
        <v>0</v>
      </c>
    </row>
    <row r="204" spans="3:9" ht="14.25" x14ac:dyDescent="0.15">
      <c r="C204" s="140" t="s">
        <v>40</v>
      </c>
      <c r="D204" s="41" t="s">
        <v>21</v>
      </c>
      <c r="E204" s="42">
        <v>3000</v>
      </c>
      <c r="F204" s="41"/>
      <c r="G204" s="42">
        <f t="shared" si="20"/>
        <v>0</v>
      </c>
      <c r="H204" s="43" t="s">
        <v>41</v>
      </c>
      <c r="I204" s="44">
        <f t="shared" si="21"/>
        <v>0</v>
      </c>
    </row>
    <row r="205" spans="3:9" ht="14.25" x14ac:dyDescent="0.15">
      <c r="C205" s="132"/>
      <c r="D205" s="33" t="s">
        <v>24</v>
      </c>
      <c r="E205" s="34">
        <v>11000</v>
      </c>
      <c r="F205" s="33"/>
      <c r="G205" s="34">
        <f t="shared" si="20"/>
        <v>0</v>
      </c>
      <c r="H205" s="35" t="s">
        <v>41</v>
      </c>
      <c r="I205" s="36">
        <f t="shared" si="21"/>
        <v>0</v>
      </c>
    </row>
    <row r="206" spans="3:9" ht="14.25" x14ac:dyDescent="0.15">
      <c r="C206" s="132"/>
      <c r="D206" s="33" t="s">
        <v>42</v>
      </c>
      <c r="E206" s="34">
        <v>19000</v>
      </c>
      <c r="F206" s="33"/>
      <c r="G206" s="34">
        <f t="shared" si="20"/>
        <v>0</v>
      </c>
      <c r="H206" s="35" t="s">
        <v>41</v>
      </c>
      <c r="I206" s="36">
        <f t="shared" si="21"/>
        <v>0</v>
      </c>
    </row>
    <row r="207" spans="3:9" ht="14.25" x14ac:dyDescent="0.15">
      <c r="C207" s="133"/>
      <c r="D207" s="37" t="s">
        <v>43</v>
      </c>
      <c r="E207" s="38">
        <v>27000</v>
      </c>
      <c r="F207" s="37"/>
      <c r="G207" s="38">
        <f t="shared" si="20"/>
        <v>0</v>
      </c>
      <c r="H207" s="39" t="s">
        <v>41</v>
      </c>
      <c r="I207" s="40">
        <f t="shared" si="21"/>
        <v>0</v>
      </c>
    </row>
    <row r="208" spans="3:9" ht="14.25" x14ac:dyDescent="0.15">
      <c r="C208" s="140" t="s">
        <v>23</v>
      </c>
      <c r="D208" s="41" t="s">
        <v>24</v>
      </c>
      <c r="E208" s="42">
        <v>3000</v>
      </c>
      <c r="F208" s="41"/>
      <c r="G208" s="42">
        <f t="shared" si="20"/>
        <v>0</v>
      </c>
      <c r="H208" s="43" t="s">
        <v>41</v>
      </c>
      <c r="I208" s="44">
        <f t="shared" si="21"/>
        <v>0</v>
      </c>
    </row>
    <row r="209" spans="3:9" ht="14.25" x14ac:dyDescent="0.15">
      <c r="C209" s="132"/>
      <c r="D209" s="33" t="s">
        <v>42</v>
      </c>
      <c r="E209" s="34">
        <v>11000</v>
      </c>
      <c r="F209" s="33"/>
      <c r="G209" s="34">
        <f t="shared" si="20"/>
        <v>0</v>
      </c>
      <c r="H209" s="35" t="s">
        <v>41</v>
      </c>
      <c r="I209" s="36">
        <f t="shared" si="21"/>
        <v>0</v>
      </c>
    </row>
    <row r="210" spans="3:9" ht="14.25" x14ac:dyDescent="0.15">
      <c r="C210" s="132"/>
      <c r="D210" s="33" t="s">
        <v>44</v>
      </c>
      <c r="E210" s="34">
        <v>19000</v>
      </c>
      <c r="F210" s="33"/>
      <c r="G210" s="34">
        <f t="shared" si="20"/>
        <v>0</v>
      </c>
      <c r="H210" s="35" t="s">
        <v>41</v>
      </c>
      <c r="I210" s="36">
        <f t="shared" si="21"/>
        <v>0</v>
      </c>
    </row>
    <row r="211" spans="3:9" ht="15" thickBot="1" x14ac:dyDescent="0.2">
      <c r="C211" s="146"/>
      <c r="D211" s="45" t="s">
        <v>45</v>
      </c>
      <c r="E211" s="46">
        <v>28000</v>
      </c>
      <c r="F211" s="45"/>
      <c r="G211" s="46">
        <f t="shared" si="20"/>
        <v>0</v>
      </c>
      <c r="H211" s="47" t="s">
        <v>38</v>
      </c>
      <c r="I211" s="48">
        <f t="shared" si="21"/>
        <v>0</v>
      </c>
    </row>
    <row r="212" spans="3:9" ht="15.75" thickTop="1" thickBot="1" x14ac:dyDescent="0.2">
      <c r="C212" s="147" t="s">
        <v>26</v>
      </c>
      <c r="D212" s="148"/>
      <c r="E212" s="149"/>
      <c r="F212" s="14">
        <f>SUM(F201:F211)</f>
        <v>0</v>
      </c>
      <c r="G212" s="15">
        <f>SUM(G201:G211)</f>
        <v>0</v>
      </c>
      <c r="H212" s="16" t="s">
        <v>47</v>
      </c>
      <c r="I212" s="17">
        <f>SUM(I201:I211)</f>
        <v>0</v>
      </c>
    </row>
  </sheetData>
  <mergeCells count="137">
    <mergeCell ref="G7:H7"/>
    <mergeCell ref="G10:H10"/>
    <mergeCell ref="G14:H14"/>
    <mergeCell ref="D15:H15"/>
    <mergeCell ref="B13:I13"/>
    <mergeCell ref="B14:C14"/>
    <mergeCell ref="D14:E14"/>
    <mergeCell ref="B15:C15"/>
    <mergeCell ref="B16:C16"/>
    <mergeCell ref="D16:E16"/>
    <mergeCell ref="G16:H16"/>
    <mergeCell ref="B9:C9"/>
    <mergeCell ref="D9:E9"/>
    <mergeCell ref="B10:C10"/>
    <mergeCell ref="D10:E10"/>
    <mergeCell ref="B11:C11"/>
    <mergeCell ref="D11:E11"/>
    <mergeCell ref="H199:H200"/>
    <mergeCell ref="I199:I200"/>
    <mergeCell ref="C201:C203"/>
    <mergeCell ref="C204:C207"/>
    <mergeCell ref="C208:C211"/>
    <mergeCell ref="C212:E212"/>
    <mergeCell ref="C187:C190"/>
    <mergeCell ref="C191:C194"/>
    <mergeCell ref="C195:E195"/>
    <mergeCell ref="C199:D199"/>
    <mergeCell ref="F199:F200"/>
    <mergeCell ref="G199:G200"/>
    <mergeCell ref="C182:D182"/>
    <mergeCell ref="F182:F183"/>
    <mergeCell ref="G182:G183"/>
    <mergeCell ref="H182:H183"/>
    <mergeCell ref="I182:I183"/>
    <mergeCell ref="C184:C186"/>
    <mergeCell ref="H165:H166"/>
    <mergeCell ref="I165:I166"/>
    <mergeCell ref="C167:C169"/>
    <mergeCell ref="C170:C173"/>
    <mergeCell ref="C174:C177"/>
    <mergeCell ref="C178:E178"/>
    <mergeCell ref="C153:C156"/>
    <mergeCell ref="C157:C160"/>
    <mergeCell ref="C161:E161"/>
    <mergeCell ref="C165:D165"/>
    <mergeCell ref="F165:F166"/>
    <mergeCell ref="G165:G166"/>
    <mergeCell ref="C148:D148"/>
    <mergeCell ref="F148:F149"/>
    <mergeCell ref="G148:G149"/>
    <mergeCell ref="H148:H149"/>
    <mergeCell ref="I148:I149"/>
    <mergeCell ref="C150:C152"/>
    <mergeCell ref="H131:H132"/>
    <mergeCell ref="I131:I132"/>
    <mergeCell ref="C133:C135"/>
    <mergeCell ref="C136:C139"/>
    <mergeCell ref="C140:C143"/>
    <mergeCell ref="C144:E144"/>
    <mergeCell ref="C119:C122"/>
    <mergeCell ref="C123:C126"/>
    <mergeCell ref="C127:E127"/>
    <mergeCell ref="C131:D131"/>
    <mergeCell ref="F131:F132"/>
    <mergeCell ref="G131:G132"/>
    <mergeCell ref="C114:D114"/>
    <mergeCell ref="F114:F115"/>
    <mergeCell ref="G114:G115"/>
    <mergeCell ref="H114:H115"/>
    <mergeCell ref="I114:I115"/>
    <mergeCell ref="C116:C118"/>
    <mergeCell ref="H97:H98"/>
    <mergeCell ref="I97:I98"/>
    <mergeCell ref="C99:C101"/>
    <mergeCell ref="C102:C105"/>
    <mergeCell ref="C106:C109"/>
    <mergeCell ref="C110:E110"/>
    <mergeCell ref="C85:C88"/>
    <mergeCell ref="C89:C92"/>
    <mergeCell ref="C93:E93"/>
    <mergeCell ref="C97:D97"/>
    <mergeCell ref="F97:F98"/>
    <mergeCell ref="G97:G98"/>
    <mergeCell ref="C80:D80"/>
    <mergeCell ref="F80:F81"/>
    <mergeCell ref="G80:G81"/>
    <mergeCell ref="H80:H81"/>
    <mergeCell ref="I80:I81"/>
    <mergeCell ref="C82:C84"/>
    <mergeCell ref="H63:H64"/>
    <mergeCell ref="I63:I64"/>
    <mergeCell ref="C65:C67"/>
    <mergeCell ref="C68:C71"/>
    <mergeCell ref="C72:C75"/>
    <mergeCell ref="C76:E76"/>
    <mergeCell ref="C51:C54"/>
    <mergeCell ref="C55:C58"/>
    <mergeCell ref="C59:E59"/>
    <mergeCell ref="C63:D63"/>
    <mergeCell ref="F63:F64"/>
    <mergeCell ref="G63:G64"/>
    <mergeCell ref="C46:D46"/>
    <mergeCell ref="F46:F47"/>
    <mergeCell ref="G46:G47"/>
    <mergeCell ref="H46:H47"/>
    <mergeCell ref="I46:I47"/>
    <mergeCell ref="C48:C50"/>
    <mergeCell ref="I26:I27"/>
    <mergeCell ref="B27:C27"/>
    <mergeCell ref="B28:C30"/>
    <mergeCell ref="B31:C34"/>
    <mergeCell ref="B35:C38"/>
    <mergeCell ref="B39:E39"/>
    <mergeCell ref="A1:F1"/>
    <mergeCell ref="B2:I2"/>
    <mergeCell ref="B6:I6"/>
    <mergeCell ref="B7:C7"/>
    <mergeCell ref="D7:E7"/>
    <mergeCell ref="B8:C8"/>
    <mergeCell ref="D8:H8"/>
    <mergeCell ref="B22:C22"/>
    <mergeCell ref="B26:D26"/>
    <mergeCell ref="E26:E27"/>
    <mergeCell ref="F26:F27"/>
    <mergeCell ref="G26:G27"/>
    <mergeCell ref="H26:H27"/>
    <mergeCell ref="B17:C17"/>
    <mergeCell ref="D17:E17"/>
    <mergeCell ref="B18:C18"/>
    <mergeCell ref="D18:E18"/>
    <mergeCell ref="B21:C21"/>
    <mergeCell ref="D21:E21"/>
    <mergeCell ref="G17:H17"/>
    <mergeCell ref="G18:H18"/>
    <mergeCell ref="D22:H22"/>
    <mergeCell ref="G11:H11"/>
    <mergeCell ref="G9:H9"/>
  </mergeCells>
  <phoneticPr fontId="3"/>
  <dataValidations count="1">
    <dataValidation type="whole" allowBlank="1" showInputMessage="1" showErrorMessage="1" sqref="F48:F58 F65:F75 F82:F92 F99:F109 F116:F126 F133:F143 F150:F160 F167:F177 F184:F194 F201:F211" xr:uid="{00000000-0002-0000-0100-000000000000}">
      <formula1>0</formula1>
      <formula2>999</formula2>
    </dataValidation>
  </dataValidations>
  <pageMargins left="0.43" right="0.16" top="0.57999999999999996" bottom="0.28000000000000003" header="0.3" footer="0.16"/>
  <pageSetup paperSize="9" scale="82" orientation="portrait" r:id="rId1"/>
  <headerFooter>
    <oddFooter>&amp;C&amp;P</oddFooter>
  </headerFooter>
  <rowBreaks count="3" manualBreakCount="3">
    <brk id="60" max="9" man="1"/>
    <brk id="128" max="9" man="1"/>
    <brk id="19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
  <sheetViews>
    <sheetView workbookViewId="0">
      <selection activeCell="I23" sqref="I23"/>
    </sheetView>
  </sheetViews>
  <sheetFormatPr defaultRowHeight="13.5" x14ac:dyDescent="0.15"/>
  <cols>
    <col min="1" max="1" width="5.625" customWidth="1"/>
  </cols>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74"/>
  <sheetViews>
    <sheetView topLeftCell="A10" zoomScale="90" zoomScaleNormal="90" zoomScaleSheetLayoutView="90" workbookViewId="0">
      <selection activeCell="F10" sqref="F10:H10"/>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98</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22</v>
      </c>
      <c r="J9" s="192">
        <f>F9*3/4</f>
        <v>0</v>
      </c>
      <c r="K9" s="193"/>
    </row>
    <row r="10" spans="1:11" x14ac:dyDescent="0.15">
      <c r="A10" s="187"/>
      <c r="B10" s="188"/>
      <c r="C10" s="61" t="s">
        <v>24</v>
      </c>
      <c r="D10" s="62">
        <v>11000</v>
      </c>
      <c r="E10" s="62">
        <f>COUNTIFS(C25:C72,3,D25:D72,5)+COUNTIFS(I25:I72,3,J25:J72,5)</f>
        <v>8</v>
      </c>
      <c r="F10" s="194">
        <f>+D10*E10</f>
        <v>88000</v>
      </c>
      <c r="G10" s="195"/>
      <c r="H10" s="196"/>
      <c r="I10" s="63" t="s">
        <v>41</v>
      </c>
      <c r="J10" s="197">
        <f t="shared" ref="J10:J19" si="0">F10*3/4</f>
        <v>66000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22</v>
      </c>
      <c r="J19" s="202">
        <f t="shared" si="0"/>
        <v>0</v>
      </c>
      <c r="K19" s="216"/>
    </row>
    <row r="20" spans="1:11" ht="15" thickTop="1" thickBot="1" x14ac:dyDescent="0.2">
      <c r="A20" s="225" t="s">
        <v>26</v>
      </c>
      <c r="B20" s="226"/>
      <c r="C20" s="226"/>
      <c r="D20" s="226"/>
      <c r="E20" s="78">
        <f>SUM(E9:E19)</f>
        <v>8</v>
      </c>
      <c r="F20" s="227">
        <f>SUM(F9:H19)</f>
        <v>88000</v>
      </c>
      <c r="G20" s="227"/>
      <c r="H20" s="227"/>
      <c r="I20" s="79" t="s">
        <v>47</v>
      </c>
      <c r="J20" s="228">
        <f>SUM(J9:K19)</f>
        <v>66000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102" t="s">
        <v>90</v>
      </c>
      <c r="C25" s="103">
        <v>3</v>
      </c>
      <c r="D25" s="103">
        <v>5</v>
      </c>
      <c r="E25" s="87">
        <f>IF(AND(OR(C25=3,C25=4),D25=4),3000,IF(AND(OR(C25=3,C25=4),D25=5),11000,IF(AND(C25=3,D25&gt;5),19000,IF(AND(C25=4,D25=6),19000,IF(AND(C25=4,D25&gt;6),27000,IF(AND(C25=5,D25=7),19000,IF(AND(C25=5,D25&gt;7),28000,IF(AND(C25=5,D25=5),3000,IF(AND(C25=5,D25=6),11000,0)))))))))</f>
        <v>11000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104" t="s">
        <v>91</v>
      </c>
      <c r="C26" s="105">
        <v>3</v>
      </c>
      <c r="D26" s="105">
        <v>5</v>
      </c>
      <c r="E26" s="90">
        <f t="shared" ref="E26:E31" si="2">IF(AND(OR(C26=3,C26=4),D26=4),3000,IF(AND(OR(C26=3,C26=4),D26=5),11000,IF(AND(C26=3,D26&gt;5),19000,IF(AND(C26=4,D26=6),19000,IF(AND(C26=4,D26&gt;6),27000,IF(AND(C26=5,D26=7),19000,IF(AND(C26=5,D26&gt;7),28000,IF(AND(C26=5,D26=5),3000,IF(AND(C26=5,D26=6),11000,0)))))))))</f>
        <v>11000</v>
      </c>
      <c r="F26" s="80"/>
      <c r="G26" s="218"/>
      <c r="H26" s="88"/>
      <c r="I26" s="89"/>
      <c r="J26" s="89"/>
      <c r="K26" s="90">
        <f>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ref="K27:K31" si="3">IF(AND(OR(I27=3,I27=4),J27=4),3000,IF(AND(OR(I27=3,I27=4),J27=5),11000,IF(AND(I27=3,J27&gt;5),19000,IF(AND(I27=4,J27=6),19000,IF(AND(I27=4,J27&gt;6),27000,IF(AND(I27=5,J27=7),19000,IF(AND(I27=5,J27&gt;7),28000,IF(AND(I27=5,J27=5),3000,IF(AND(I27=5,J27=6),11000,0)))))))))</f>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1" t="s">
        <v>74</v>
      </c>
      <c r="C32" s="92"/>
      <c r="D32" s="92"/>
      <c r="E32" s="93">
        <f>SUM(E25:E31)</f>
        <v>22000</v>
      </c>
      <c r="F32" s="80"/>
      <c r="G32" s="221"/>
      <c r="H32" s="94" t="s">
        <v>74</v>
      </c>
      <c r="I32" s="95"/>
      <c r="J32" s="95"/>
      <c r="K32" s="96">
        <f>SUM(K25:K31)</f>
        <v>0</v>
      </c>
    </row>
    <row r="33" spans="1:11" x14ac:dyDescent="0.15">
      <c r="A33" s="217" t="s">
        <v>75</v>
      </c>
      <c r="B33" s="102" t="s">
        <v>90</v>
      </c>
      <c r="C33" s="103">
        <v>3</v>
      </c>
      <c r="D33" s="103">
        <v>5</v>
      </c>
      <c r="E33" s="87">
        <f>IF(AND(OR(C33=3,C33=4),D33=4),3000,IF(AND(OR(C33=3,C33=4),D33=5),11000,IF(AND(C33=3,D33&gt;5),19000,IF(AND(C33=4,D33=6),19000,IF(AND(C33=4,D33&gt;6),27000,IF(AND(C33=5,D33=7),19000,IF(AND(C33=5,D33&gt;7),28000,IF(AND(C33=5,D33=5),3000,IF(AND(C33=5,D33=6),11000,0)))))))))</f>
        <v>11000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104" t="s">
        <v>91</v>
      </c>
      <c r="C34" s="105">
        <v>3</v>
      </c>
      <c r="D34" s="105">
        <v>5</v>
      </c>
      <c r="E34" s="90">
        <f t="shared" ref="E34:E39" si="4">IF(AND(OR(C34=3,C34=4),D34=4),3000,IF(AND(OR(C34=3,C34=4),D34=5),11000,IF(AND(C34=3,D34&gt;5),19000,IF(AND(C34=4,D34=6),19000,IF(AND(C34=4,D34&gt;6),27000,IF(AND(C34=5,D34=7),19000,IF(AND(C34=5,D34&gt;7),28000,IF(AND(C34=5,D34=5),3000,IF(AND(C34=5,D34=6),11000,0)))))))))</f>
        <v>11000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22000</v>
      </c>
      <c r="F40" s="80"/>
      <c r="G40" s="221"/>
      <c r="H40" s="94" t="s">
        <v>74</v>
      </c>
      <c r="I40" s="95"/>
      <c r="J40" s="95"/>
      <c r="K40" s="96">
        <f>SUM(K33:K39)</f>
        <v>0</v>
      </c>
    </row>
    <row r="41" spans="1:11" x14ac:dyDescent="0.15">
      <c r="A41" s="220" t="s">
        <v>77</v>
      </c>
      <c r="B41" s="102" t="s">
        <v>90</v>
      </c>
      <c r="C41" s="103">
        <v>3</v>
      </c>
      <c r="D41" s="103">
        <v>5</v>
      </c>
      <c r="E41" s="87">
        <f>IF(AND(OR(C41=3,C41=4),D41=4),3000,IF(AND(OR(C41=3,C41=4),D41=5),11000,IF(AND(C41=3,D41&gt;5),19000,IF(AND(C41=4,D41=6),19000,IF(AND(C41=4,D41&gt;6),27000,IF(AND(C41=5,D41=7),19000,IF(AND(C41=5,D41&gt;7),28000,IF(AND(C41=5,D41=5),3000,IF(AND(C41=5,D41=6),11000,0)))))))))</f>
        <v>11000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104" t="s">
        <v>91</v>
      </c>
      <c r="C42" s="105">
        <v>3</v>
      </c>
      <c r="D42" s="105">
        <v>5</v>
      </c>
      <c r="E42" s="90">
        <f t="shared" ref="E42:E47" si="6">IF(AND(OR(C42=3,C42=4),D42=4),3000,IF(AND(OR(C42=3,C42=4),D42=5),11000,IF(AND(C42=3,D42&gt;5),19000,IF(AND(C42=4,D42=6),19000,IF(AND(C42=4,D42&gt;6),27000,IF(AND(C42=5,D42=7),19000,IF(AND(C42=5,D42&gt;7),28000,IF(AND(C42=5,D42=5),3000,IF(AND(C42=5,D42=6),11000,0)))))))))</f>
        <v>11000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22000</v>
      </c>
      <c r="F48" s="80"/>
      <c r="G48" s="221"/>
      <c r="H48" s="94" t="s">
        <v>74</v>
      </c>
      <c r="I48" s="95"/>
      <c r="J48" s="95"/>
      <c r="K48" s="96">
        <f>SUM(K41:K47)</f>
        <v>0</v>
      </c>
    </row>
    <row r="49" spans="1:11" x14ac:dyDescent="0.15">
      <c r="A49" s="217" t="s">
        <v>79</v>
      </c>
      <c r="B49" s="102" t="s">
        <v>90</v>
      </c>
      <c r="C49" s="103">
        <v>3</v>
      </c>
      <c r="D49" s="103">
        <v>5</v>
      </c>
      <c r="E49" s="87">
        <f>IF(AND(OR(C49=3,C49=4),D49=4),3000,IF(AND(OR(C49=3,C49=4),D49=5),11000,IF(AND(C49=3,D49&gt;5),19000,IF(AND(C49=4,D49=6),19000,IF(AND(C49=4,D49&gt;6),27000,IF(AND(C49=5,D49=7),19000,IF(AND(C49=5,D49&gt;7),28000,IF(AND(C49=5,D49=5),3000,IF(AND(C49=5,D49=6),11000,0)))))))))</f>
        <v>11000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11000</v>
      </c>
      <c r="F56" s="80"/>
      <c r="G56" s="221"/>
      <c r="H56" s="94" t="s">
        <v>74</v>
      </c>
      <c r="I56" s="95"/>
      <c r="J56" s="95"/>
      <c r="K56" s="96">
        <f>SUM(K49:K55)</f>
        <v>0</v>
      </c>
    </row>
    <row r="57" spans="1:11" x14ac:dyDescent="0.15">
      <c r="A57" s="220" t="s">
        <v>81</v>
      </c>
      <c r="B57" s="102" t="s">
        <v>92</v>
      </c>
      <c r="C57" s="103">
        <v>3</v>
      </c>
      <c r="D57" s="103">
        <v>5</v>
      </c>
      <c r="E57" s="87">
        <f>IF(AND(OR(C57=3,C57=4),D57=4),3000,IF(AND(OR(C57=3,C57=4),D57=5),11000,IF(AND(C57=3,D57&gt;5),19000,IF(AND(C57=4,D57=6),19000,IF(AND(C57=4,D57&gt;6),27000,IF(AND(C57=5,D57=7),19000,IF(AND(C57=5,D57&gt;7),28000,IF(AND(C57=5,D57=5),3000,IF(AND(C57=5,D57=6),11000,0)))))))))</f>
        <v>11000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11000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88000</v>
      </c>
    </row>
    <row r="74" spans="1:14" x14ac:dyDescent="0.15">
      <c r="A74" s="80" t="s">
        <v>86</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D25:D72 J25:J73" xr:uid="{00000000-0002-0000-0300-000000000000}">
      <formula1>0</formula1>
      <formula2>100</formula2>
    </dataValidation>
    <dataValidation type="whole" allowBlank="1" showInputMessage="1" showErrorMessage="1" sqref="C25:C72 I25:I73" xr:uid="{00000000-0002-0000-0300-000001000000}">
      <formula1>3</formula1>
      <formula2>5</formula2>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74"/>
  <sheetViews>
    <sheetView topLeftCell="A19" zoomScale="90" zoomScaleNormal="90" workbookViewId="0">
      <selection activeCell="I59" sqref="I59"/>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99</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22</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2</v>
      </c>
      <c r="F17" s="194">
        <f t="shared" si="1"/>
        <v>22000</v>
      </c>
      <c r="G17" s="195"/>
      <c r="H17" s="196"/>
      <c r="I17" s="63" t="s">
        <v>41</v>
      </c>
      <c r="J17" s="197">
        <f t="shared" si="0"/>
        <v>16500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14</v>
      </c>
      <c r="F19" s="224">
        <f>+D19*E19</f>
        <v>392000</v>
      </c>
      <c r="G19" s="224"/>
      <c r="H19" s="224"/>
      <c r="I19" s="77" t="s">
        <v>22</v>
      </c>
      <c r="J19" s="202">
        <f t="shared" si="0"/>
        <v>294000</v>
      </c>
      <c r="K19" s="216"/>
    </row>
    <row r="20" spans="1:11" ht="15" thickTop="1" thickBot="1" x14ac:dyDescent="0.2">
      <c r="A20" s="225" t="s">
        <v>26</v>
      </c>
      <c r="B20" s="226"/>
      <c r="C20" s="226"/>
      <c r="D20" s="226"/>
      <c r="E20" s="78">
        <f>SUM(E9:E19)</f>
        <v>16</v>
      </c>
      <c r="F20" s="227">
        <f>SUM(F9:H19)</f>
        <v>414000</v>
      </c>
      <c r="G20" s="227"/>
      <c r="H20" s="227"/>
      <c r="I20" s="79" t="s">
        <v>47</v>
      </c>
      <c r="J20" s="228">
        <f>SUM(J9:K19)</f>
        <v>310500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102" t="s">
        <v>93</v>
      </c>
      <c r="C25" s="103">
        <v>5</v>
      </c>
      <c r="D25" s="103">
        <v>6</v>
      </c>
      <c r="E25" s="87">
        <f>IF(AND(OR(C25=3,C25=4),D25=4),3000,IF(AND(OR(C25=3,C25=4),D25=5),11000,IF(AND(C25=3,D25&gt;5),19000,IF(AND(C25=4,D25=6),19000,IF(AND(C25=4,D25&gt;6),27000,IF(AND(C25=5,D25=7),19000,IF(AND(C25=5,D25&gt;7),28000,IF(AND(C25=5,D25=5),3000,IF(AND(C25=5,D25=6),11000,0)))))))))</f>
        <v>11000</v>
      </c>
      <c r="F25" s="80"/>
      <c r="G25" s="220" t="s">
        <v>73</v>
      </c>
      <c r="H25" s="102" t="s">
        <v>93</v>
      </c>
      <c r="I25" s="103">
        <v>5</v>
      </c>
      <c r="J25" s="103">
        <v>8</v>
      </c>
      <c r="K25" s="87">
        <f>IF(AND(OR(I25=3,I25=4),J25=4),3000,IF(AND(OR(I25=3,I25=4),J25=5),11000,IF(AND(I25=3,J25&gt;5),19000,IF(AND(I25=4,J25=6),19000,IF(AND(I25=4,J25&gt;6),27000,IF(AND(I25=5,J25=7),19000,IF(AND(I25=5,J25&gt;7),28000,IF(AND(I25=5,J25=5),3000,IF(AND(I25=5,J25=6),11000,0)))))))))</f>
        <v>28000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104" t="s">
        <v>94</v>
      </c>
      <c r="I26" s="105">
        <v>5</v>
      </c>
      <c r="J26" s="105">
        <v>8</v>
      </c>
      <c r="K26" s="90">
        <f t="shared" ref="K26:K31" si="3">IF(AND(OR(I26=3,I26=4),J26=4),3000,IF(AND(OR(I26=3,I26=4),J26=5),11000,IF(AND(I26=3,J26&gt;5),19000,IF(AND(I26=4,J26=6),19000,IF(AND(I26=4,J26&gt;6),27000,IF(AND(I26=5,J26=7),19000,IF(AND(I26=5,J26&gt;7),28000,IF(AND(I26=5,J26=5),3000,IF(AND(I26=5,J26=6),11000,0)))))))))</f>
        <v>28000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11000</v>
      </c>
      <c r="F32" s="80"/>
      <c r="G32" s="221"/>
      <c r="H32" s="94" t="s">
        <v>74</v>
      </c>
      <c r="I32" s="95"/>
      <c r="J32" s="95"/>
      <c r="K32" s="96">
        <f>SUM(K25:K31)</f>
        <v>56000</v>
      </c>
    </row>
    <row r="33" spans="1:11" x14ac:dyDescent="0.15">
      <c r="A33" s="217" t="s">
        <v>75</v>
      </c>
      <c r="B33" s="102" t="s">
        <v>93</v>
      </c>
      <c r="C33" s="103">
        <v>5</v>
      </c>
      <c r="D33" s="103">
        <v>6</v>
      </c>
      <c r="E33" s="87">
        <f>IF(AND(OR(C33=3,C33=4),D33=4),3000,IF(AND(OR(C33=3,C33=4),D33=5),11000,IF(AND(C33=3,D33&gt;5),19000,IF(AND(C33=4,D33=6),19000,IF(AND(C33=4,D33&gt;6),27000,IF(AND(C33=5,D33=7),19000,IF(AND(C33=5,D33&gt;7),28000,IF(AND(C33=5,D33=5),3000,IF(AND(C33=5,D33=6),11000,0)))))))))</f>
        <v>11000</v>
      </c>
      <c r="F33" s="80"/>
      <c r="G33" s="220" t="s">
        <v>76</v>
      </c>
      <c r="H33" s="102" t="s">
        <v>93</v>
      </c>
      <c r="I33" s="103">
        <v>5</v>
      </c>
      <c r="J33" s="103">
        <v>8</v>
      </c>
      <c r="K33" s="87">
        <f>IF(AND(OR(I33=3,I33=4),J33=4),3000,IF(AND(OR(I33=3,I33=4),J33=5),11000,IF(AND(I33=3,J33&gt;5),19000,IF(AND(I33=4,J33=6),19000,IF(AND(I33=4,J33&gt;6),27000,IF(AND(I33=5,J33=7),19000,IF(AND(I33=5,J33&gt;7),28000,IF(AND(I33=5,J33=5),3000,IF(AND(I33=5,J33=6),11000,0)))))))))</f>
        <v>28000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104" t="s">
        <v>95</v>
      </c>
      <c r="I34" s="105">
        <v>5</v>
      </c>
      <c r="J34" s="105">
        <v>8</v>
      </c>
      <c r="K34" s="90">
        <f t="shared" ref="K34:K39" si="5">IF(AND(OR(I34=3,I34=4),J34=4),3000,IF(AND(OR(I34=3,I34=4),J34=5),11000,IF(AND(I34=3,J34&gt;5),19000,IF(AND(I34=4,J34=6),19000,IF(AND(I34=4,J34&gt;6),27000,IF(AND(I34=5,J34=7),19000,IF(AND(I34=5,J34&gt;7),28000,IF(AND(I34=5,J34=5),3000,IF(AND(I34=5,J34=6),11000,0)))))))))</f>
        <v>28000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11000</v>
      </c>
      <c r="F40" s="80"/>
      <c r="G40" s="221"/>
      <c r="H40" s="94" t="s">
        <v>74</v>
      </c>
      <c r="I40" s="95"/>
      <c r="J40" s="95"/>
      <c r="K40" s="96">
        <f>SUM(K33:K39)</f>
        <v>56000</v>
      </c>
    </row>
    <row r="41" spans="1:11" x14ac:dyDescent="0.15">
      <c r="A41" s="220" t="s">
        <v>77</v>
      </c>
      <c r="B41" s="102" t="s">
        <v>93</v>
      </c>
      <c r="C41" s="103">
        <v>5</v>
      </c>
      <c r="D41" s="103">
        <v>8</v>
      </c>
      <c r="E41" s="87">
        <f>IF(AND(OR(C41=3,C41=4),D41=4),3000,IF(AND(OR(C41=3,C41=4),D41=5),11000,IF(AND(C41=3,D41&gt;5),19000,IF(AND(C41=4,D41=6),19000,IF(AND(C41=4,D41&gt;6),27000,IF(AND(C41=5,D41=7),19000,IF(AND(C41=5,D41&gt;7),28000,IF(AND(C41=5,D41=5),3000,IF(AND(C41=5,D41=6),11000,0)))))))))</f>
        <v>28000</v>
      </c>
      <c r="F41" s="80"/>
      <c r="G41" s="220" t="s">
        <v>78</v>
      </c>
      <c r="H41" s="102" t="s">
        <v>94</v>
      </c>
      <c r="I41" s="103">
        <v>5</v>
      </c>
      <c r="J41" s="103">
        <v>8</v>
      </c>
      <c r="K41" s="87">
        <f>IF(AND(OR(I41=3,I41=4),J41=4),3000,IF(AND(OR(I41=3,I41=4),J41=5),11000,IF(AND(I41=3,J41&gt;5),19000,IF(AND(I41=4,J41=6),19000,IF(AND(I41=4,J41&gt;6),27000,IF(AND(I41=5,J41=7),19000,IF(AND(I41=5,J41&gt;7),28000,IF(AND(I41=5,J41=5),3000,IF(AND(I41=5,J41=6),11000,0)))))))))</f>
        <v>28000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28000</v>
      </c>
      <c r="F48" s="80"/>
      <c r="G48" s="221"/>
      <c r="H48" s="94" t="s">
        <v>74</v>
      </c>
      <c r="I48" s="95"/>
      <c r="J48" s="95"/>
      <c r="K48" s="96">
        <f>SUM(K41:K47)</f>
        <v>28000</v>
      </c>
    </row>
    <row r="49" spans="1:11" x14ac:dyDescent="0.15">
      <c r="A49" s="217" t="s">
        <v>79</v>
      </c>
      <c r="B49" s="102" t="s">
        <v>93</v>
      </c>
      <c r="C49" s="103">
        <v>5</v>
      </c>
      <c r="D49" s="103">
        <v>8</v>
      </c>
      <c r="E49" s="87">
        <f>IF(AND(OR(C49=3,C49=4),D49=4),3000,IF(AND(OR(C49=3,C49=4),D49=5),11000,IF(AND(C49=3,D49&gt;5),19000,IF(AND(C49=4,D49=6),19000,IF(AND(C49=4,D49&gt;6),27000,IF(AND(C49=5,D49=7),19000,IF(AND(C49=5,D49&gt;7),28000,IF(AND(C49=5,D49=5),3000,IF(AND(C49=5,D49=6),11000,0)))))))))</f>
        <v>28000</v>
      </c>
      <c r="F49" s="80"/>
      <c r="G49" s="220" t="s">
        <v>80</v>
      </c>
      <c r="H49" s="102" t="s">
        <v>95</v>
      </c>
      <c r="I49" s="103">
        <v>5</v>
      </c>
      <c r="J49" s="103">
        <v>8</v>
      </c>
      <c r="K49" s="87">
        <f>IF(AND(OR(I49=3,I49=4),J49=4),3000,IF(AND(OR(I49=3,I49=4),J49=5),11000,IF(AND(I49=3,J49&gt;5),19000,IF(AND(I49=4,J49=6),19000,IF(AND(I49=4,J49&gt;6),27000,IF(AND(I49=5,J49=7),19000,IF(AND(I49=5,J49&gt;7),28000,IF(AND(I49=5,J49=5),3000,IF(AND(I49=5,J49=6),11000,0)))))))))</f>
        <v>28000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28000</v>
      </c>
      <c r="F56" s="80"/>
      <c r="G56" s="221"/>
      <c r="H56" s="94" t="s">
        <v>74</v>
      </c>
      <c r="I56" s="95"/>
      <c r="J56" s="95"/>
      <c r="K56" s="96">
        <f>SUM(K49:K55)</f>
        <v>28000</v>
      </c>
    </row>
    <row r="57" spans="1:11" x14ac:dyDescent="0.15">
      <c r="A57" s="220" t="s">
        <v>81</v>
      </c>
      <c r="B57" s="102" t="s">
        <v>93</v>
      </c>
      <c r="C57" s="103">
        <v>5</v>
      </c>
      <c r="D57" s="103">
        <v>8</v>
      </c>
      <c r="E57" s="87">
        <f>IF(AND(OR(C57=3,C57=4),D57=4),3000,IF(AND(OR(C57=3,C57=4),D57=5),11000,IF(AND(C57=3,D57&gt;5),19000,IF(AND(C57=4,D57=6),19000,IF(AND(C57=4,D57&gt;6),27000,IF(AND(C57=5,D57=7),19000,IF(AND(C57=5,D57&gt;7),28000,IF(AND(C57=5,D57=5),3000,IF(AND(C57=5,D57=6),11000,0)))))))))</f>
        <v>28000</v>
      </c>
      <c r="F57" s="80"/>
      <c r="G57" s="220" t="s">
        <v>82</v>
      </c>
      <c r="H57" s="102" t="s">
        <v>94</v>
      </c>
      <c r="I57" s="103">
        <v>5</v>
      </c>
      <c r="J57" s="103">
        <v>8</v>
      </c>
      <c r="K57" s="87">
        <f>IF(AND(OR(I57=3,I57=4),J57=4),3000,IF(AND(OR(I57=3,I57=4),J57=5),11000,IF(AND(I57=3,J57&gt;5),19000,IF(AND(I57=4,J57=6),19000,IF(AND(I57=4,J57&gt;6),27000,IF(AND(I57=5,J57=7),19000,IF(AND(I57=5,J57&gt;7),28000,IF(AND(I57=5,J57=5),3000,IF(AND(I57=5,J57=6),11000,0)))))))))</f>
        <v>28000</v>
      </c>
    </row>
    <row r="58" spans="1:11" x14ac:dyDescent="0.15">
      <c r="A58" s="218"/>
      <c r="B58" s="104" t="s">
        <v>94</v>
      </c>
      <c r="C58" s="105">
        <v>5</v>
      </c>
      <c r="D58" s="105">
        <v>8</v>
      </c>
      <c r="E58" s="90">
        <f t="shared" ref="E58:E63" si="10">IF(AND(OR(C58=3,C58=4),D58=4),3000,IF(AND(OR(C58=3,C58=4),D58=5),11000,IF(AND(C58=3,D58&gt;5),19000,IF(AND(C58=4,D58=6),19000,IF(AND(C58=4,D58&gt;6),27000,IF(AND(C58=5,D58=7),19000,IF(AND(C58=5,D58&gt;7),28000,IF(AND(C58=5,D58=5),3000,IF(AND(C58=5,D58=6),11000,0)))))))))</f>
        <v>28000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56000</v>
      </c>
      <c r="F64" s="80"/>
      <c r="G64" s="221"/>
      <c r="H64" s="94" t="s">
        <v>74</v>
      </c>
      <c r="I64" s="95"/>
      <c r="J64" s="95"/>
      <c r="K64" s="96">
        <f>SUM(K57:K63)</f>
        <v>28000</v>
      </c>
    </row>
    <row r="65" spans="1:14" x14ac:dyDescent="0.15">
      <c r="A65" s="220" t="s">
        <v>83</v>
      </c>
      <c r="B65" s="102" t="s">
        <v>93</v>
      </c>
      <c r="C65" s="103">
        <v>5</v>
      </c>
      <c r="D65" s="103">
        <v>8</v>
      </c>
      <c r="E65" s="87">
        <f>IF(AND(OR(C65=3,C65=4),D65=4),3000,IF(AND(OR(C65=3,C65=4),D65=5),11000,IF(AND(C65=3,D65&gt;5),19000,IF(AND(C65=4,D65=6),19000,IF(AND(C65=4,D65&gt;6),27000,IF(AND(C65=5,D65=7),19000,IF(AND(C65=5,D65&gt;7),28000,IF(AND(C65=5,D65=5),3000,IF(AND(C65=5,D65=6),11000,0)))))))))</f>
        <v>28000</v>
      </c>
      <c r="F65" s="80"/>
      <c r="G65" s="220" t="s">
        <v>84</v>
      </c>
      <c r="H65" s="102" t="s">
        <v>94</v>
      </c>
      <c r="I65" s="103">
        <v>5</v>
      </c>
      <c r="J65" s="103">
        <v>8</v>
      </c>
      <c r="K65" s="87">
        <f>IF(AND(OR(I65=3,I65=4),J65=4),3000,IF(AND(OR(I65=3,I65=4),J65=5),11000,IF(AND(I65=3,J65&gt;5),19000,IF(AND(I65=4,J65=6),19000,IF(AND(I65=4,J65&gt;6),27000,IF(AND(I65=5,J65=7),19000,IF(AND(I65=5,J65&gt;7),28000,IF(AND(I65=5,J65=5),3000,IF(AND(I65=5,J65=6),11000,0)))))))))</f>
        <v>28000</v>
      </c>
    </row>
    <row r="66" spans="1:14" x14ac:dyDescent="0.15">
      <c r="A66" s="218"/>
      <c r="B66" s="104" t="s">
        <v>95</v>
      </c>
      <c r="C66" s="105">
        <v>5</v>
      </c>
      <c r="D66" s="105">
        <v>8</v>
      </c>
      <c r="E66" s="90">
        <f t="shared" ref="E66:E71" si="12">IF(AND(OR(C66=3,C66=4),D66=4),3000,IF(AND(OR(C66=3,C66=4),D66=5),11000,IF(AND(C66=3,D66&gt;5),19000,IF(AND(C66=4,D66=6),19000,IF(AND(C66=4,D66&gt;6),27000,IF(AND(C66=5,D66=7),19000,IF(AND(C66=5,D66&gt;7),28000,IF(AND(C66=5,D66=5),3000,IF(AND(C66=5,D66=6),11000,0)))))))))</f>
        <v>28000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56000</v>
      </c>
      <c r="F72" s="80"/>
      <c r="G72" s="221"/>
      <c r="H72" s="94" t="s">
        <v>74</v>
      </c>
      <c r="I72" s="95"/>
      <c r="J72" s="95"/>
      <c r="K72" s="96">
        <f>SUM(K65:K71)</f>
        <v>28000</v>
      </c>
    </row>
    <row r="73" spans="1:14" ht="14.25" thickBot="1" x14ac:dyDescent="0.2">
      <c r="A73" s="80"/>
      <c r="B73" s="80"/>
      <c r="C73" s="80"/>
      <c r="D73" s="80"/>
      <c r="E73" s="98"/>
      <c r="F73" s="99"/>
      <c r="G73" s="230" t="s">
        <v>85</v>
      </c>
      <c r="H73" s="231"/>
      <c r="I73" s="100"/>
      <c r="J73" s="100"/>
      <c r="K73" s="101">
        <f>SUM(E32,E40,E48,E56,E64,E72,K72,K64,K56,K48,K40,K32)</f>
        <v>414000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I25:I73 C25:C72" xr:uid="{00000000-0002-0000-0400-000000000000}">
      <formula1>3</formula1>
      <formula2>5</formula2>
    </dataValidation>
    <dataValidation type="whole" allowBlank="1" showInputMessage="1" showErrorMessage="1" sqref="J25:J73 D25:D72" xr:uid="{00000000-0002-0000-0400-000001000000}">
      <formula1>0</formula1>
      <formula2>100</formula2>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74"/>
  <sheetViews>
    <sheetView zoomScale="90" zoomScaleNormal="90" workbookViewId="0">
      <selection activeCell="M25" sqref="M25"/>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22</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J25:J73 D25:D72" xr:uid="{00000000-0002-0000-0500-000000000000}">
      <formula1>0</formula1>
      <formula2>100</formula2>
    </dataValidation>
    <dataValidation type="whole" allowBlank="1" showInputMessage="1" showErrorMessage="1" sqref="I25:I73 C25:C72" xr:uid="{00000000-0002-0000-0500-000001000000}">
      <formula1>3</formula1>
      <formula2>5</formula2>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74"/>
  <sheetViews>
    <sheetView zoomScale="90" zoomScaleNormal="90" workbookViewId="0">
      <selection activeCell="J21" sqref="J21"/>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89</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C25:C72 I25:I73" xr:uid="{00000000-0002-0000-0600-000000000000}">
      <formula1>3</formula1>
      <formula2>5</formula2>
    </dataValidation>
    <dataValidation type="whole" allowBlank="1" showInputMessage="1" showErrorMessage="1" sqref="D25:D72 J25:J73" xr:uid="{00000000-0002-0000-0600-000001000000}">
      <formula1>0</formula1>
      <formula2>100</formula2>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74"/>
  <sheetViews>
    <sheetView zoomScale="90" zoomScaleNormal="90" workbookViewId="0">
      <selection activeCell="J21" sqref="J21"/>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89</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J25:J73 D25:D72" xr:uid="{00000000-0002-0000-0700-000000000000}">
      <formula1>0</formula1>
      <formula2>100</formula2>
    </dataValidation>
    <dataValidation type="whole" allowBlank="1" showInputMessage="1" showErrorMessage="1" sqref="I25:I73 C25:C72" xr:uid="{00000000-0002-0000-0700-000001000000}">
      <formula1>3</formula1>
      <formula2>5</formula2>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74"/>
  <sheetViews>
    <sheetView zoomScale="90" zoomScaleNormal="90" workbookViewId="0">
      <selection activeCell="J21" sqref="J21"/>
    </sheetView>
  </sheetViews>
  <sheetFormatPr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73" t="s">
        <v>48</v>
      </c>
      <c r="B1" s="173"/>
      <c r="C1" s="173"/>
      <c r="D1" s="173"/>
      <c r="E1" s="173"/>
      <c r="F1" s="173"/>
      <c r="G1" s="173"/>
      <c r="H1" s="173"/>
      <c r="I1" s="173"/>
      <c r="J1" s="173"/>
      <c r="K1" s="173"/>
    </row>
    <row r="2" spans="1:11" ht="10.5" customHeight="1" x14ac:dyDescent="0.15">
      <c r="A2" s="54"/>
      <c r="B2" s="55"/>
      <c r="C2" s="55"/>
      <c r="D2" s="55"/>
      <c r="E2" s="55"/>
      <c r="F2" s="55"/>
      <c r="G2" s="55"/>
      <c r="H2" s="55"/>
      <c r="I2" s="55"/>
      <c r="J2" s="55"/>
      <c r="K2" s="55"/>
    </row>
    <row r="3" spans="1:11" ht="18" customHeight="1" x14ac:dyDescent="0.15">
      <c r="A3" s="174" t="s">
        <v>87</v>
      </c>
      <c r="B3" s="174"/>
      <c r="C3" s="174"/>
    </row>
    <row r="5" spans="1:11" x14ac:dyDescent="0.15">
      <c r="A5" s="56" t="s">
        <v>67</v>
      </c>
      <c r="B5" s="56"/>
      <c r="C5" s="56"/>
      <c r="D5" s="56"/>
      <c r="E5" s="56"/>
      <c r="F5" s="56"/>
      <c r="G5" s="56"/>
      <c r="H5" s="56"/>
      <c r="I5" s="56"/>
      <c r="J5" s="56"/>
      <c r="K5" s="56"/>
    </row>
    <row r="6" spans="1:11" ht="6.75" customHeight="1" thickBot="1" x14ac:dyDescent="0.2">
      <c r="A6" s="1"/>
      <c r="B6" s="1"/>
      <c r="C6" s="1"/>
      <c r="D6" s="1"/>
      <c r="E6" s="1"/>
      <c r="F6" s="1"/>
      <c r="G6" s="1"/>
      <c r="H6" s="1"/>
      <c r="I6" s="1"/>
      <c r="J6" s="1"/>
      <c r="K6" s="1"/>
    </row>
    <row r="7" spans="1:11" x14ac:dyDescent="0.15">
      <c r="A7" s="175" t="s">
        <v>13</v>
      </c>
      <c r="B7" s="176"/>
      <c r="C7" s="176"/>
      <c r="D7" s="177" t="s">
        <v>14</v>
      </c>
      <c r="E7" s="177" t="s">
        <v>15</v>
      </c>
      <c r="F7" s="177" t="s">
        <v>16</v>
      </c>
      <c r="G7" s="177"/>
      <c r="H7" s="177"/>
      <c r="I7" s="177" t="s">
        <v>17</v>
      </c>
      <c r="J7" s="179" t="s">
        <v>68</v>
      </c>
      <c r="K7" s="180"/>
    </row>
    <row r="8" spans="1:11" ht="14.25" thickBot="1" x14ac:dyDescent="0.2">
      <c r="A8" s="183" t="s">
        <v>19</v>
      </c>
      <c r="B8" s="184"/>
      <c r="C8" s="57" t="s">
        <v>20</v>
      </c>
      <c r="D8" s="178"/>
      <c r="E8" s="178"/>
      <c r="F8" s="178"/>
      <c r="G8" s="178"/>
      <c r="H8" s="178"/>
      <c r="I8" s="178"/>
      <c r="J8" s="181"/>
      <c r="K8" s="182"/>
    </row>
    <row r="9" spans="1:11" x14ac:dyDescent="0.15">
      <c r="A9" s="185" t="s">
        <v>37</v>
      </c>
      <c r="B9" s="186"/>
      <c r="C9" s="58" t="s">
        <v>21</v>
      </c>
      <c r="D9" s="59">
        <v>3000</v>
      </c>
      <c r="E9" s="59">
        <f>COUNTIFS(C25:C72,3,D25:D72,4)+COUNTIFS(I25:I72,3,J25:J72,4)</f>
        <v>0</v>
      </c>
      <c r="F9" s="191">
        <f>+D9*E9</f>
        <v>0</v>
      </c>
      <c r="G9" s="191"/>
      <c r="H9" s="191"/>
      <c r="I9" s="60" t="s">
        <v>89</v>
      </c>
      <c r="J9" s="192">
        <f>F9*3/4</f>
        <v>0</v>
      </c>
      <c r="K9" s="193"/>
    </row>
    <row r="10" spans="1:11" x14ac:dyDescent="0.15">
      <c r="A10" s="187"/>
      <c r="B10" s="188"/>
      <c r="C10" s="61" t="s">
        <v>24</v>
      </c>
      <c r="D10" s="62">
        <v>11000</v>
      </c>
      <c r="E10" s="62">
        <f>COUNTIFS(C25:C72,3,D25:D72,5)+COUNTIFS(I25:I72,3,J25:J72,5)</f>
        <v>0</v>
      </c>
      <c r="F10" s="194">
        <f>+D10*E10</f>
        <v>0</v>
      </c>
      <c r="G10" s="195"/>
      <c r="H10" s="196"/>
      <c r="I10" s="63" t="s">
        <v>41</v>
      </c>
      <c r="J10" s="197">
        <f t="shared" ref="J10:J19" si="0">F10*3/4</f>
        <v>0</v>
      </c>
      <c r="K10" s="198"/>
    </row>
    <row r="11" spans="1:11" x14ac:dyDescent="0.15">
      <c r="A11" s="189"/>
      <c r="B11" s="190"/>
      <c r="C11" s="64" t="s">
        <v>25</v>
      </c>
      <c r="D11" s="65">
        <v>19000</v>
      </c>
      <c r="E11" s="65">
        <f>COUNTIFS(C25:C72,3,D25:D72,"&gt;5")+COUNTIFS(I25:I72,3,J25:J72,"&gt;5")</f>
        <v>0</v>
      </c>
      <c r="F11" s="199">
        <f>+D11*E11</f>
        <v>0</v>
      </c>
      <c r="G11" s="200"/>
      <c r="H11" s="201"/>
      <c r="I11" s="66" t="s">
        <v>41</v>
      </c>
      <c r="J11" s="202">
        <f t="shared" si="0"/>
        <v>0</v>
      </c>
      <c r="K11" s="203"/>
    </row>
    <row r="12" spans="1:11" x14ac:dyDescent="0.15">
      <c r="A12" s="189" t="s">
        <v>40</v>
      </c>
      <c r="B12" s="190"/>
      <c r="C12" s="67" t="s">
        <v>21</v>
      </c>
      <c r="D12" s="68">
        <v>3000</v>
      </c>
      <c r="E12" s="68">
        <f>COUNTIFS(C25:C72,4,D25:D72,4)+COUNTIFS(I25:I72,4,J25:J72,4)</f>
        <v>0</v>
      </c>
      <c r="F12" s="206">
        <f t="shared" ref="F12:F18" si="1">+D12*E12</f>
        <v>0</v>
      </c>
      <c r="G12" s="207"/>
      <c r="H12" s="208"/>
      <c r="I12" s="69" t="s">
        <v>41</v>
      </c>
      <c r="J12" s="209">
        <f t="shared" si="0"/>
        <v>0</v>
      </c>
      <c r="K12" s="210"/>
    </row>
    <row r="13" spans="1:11" x14ac:dyDescent="0.15">
      <c r="A13" s="204"/>
      <c r="B13" s="205"/>
      <c r="C13" s="61" t="s">
        <v>24</v>
      </c>
      <c r="D13" s="70">
        <v>11000</v>
      </c>
      <c r="E13" s="70">
        <f>COUNTIFS(C25:C72,4,D25:D72,5)+COUNTIFS(I25:I72,4,J25:J72,5)</f>
        <v>0</v>
      </c>
      <c r="F13" s="194">
        <f t="shared" si="1"/>
        <v>0</v>
      </c>
      <c r="G13" s="195"/>
      <c r="H13" s="196"/>
      <c r="I13" s="63" t="s">
        <v>41</v>
      </c>
      <c r="J13" s="197">
        <f t="shared" si="0"/>
        <v>0</v>
      </c>
      <c r="K13" s="198"/>
    </row>
    <row r="14" spans="1:11" x14ac:dyDescent="0.15">
      <c r="A14" s="204"/>
      <c r="B14" s="205"/>
      <c r="C14" s="71" t="s">
        <v>42</v>
      </c>
      <c r="D14" s="72">
        <v>19000</v>
      </c>
      <c r="E14" s="72">
        <f>COUNTIFS(C25:C72,4,D25:D72,6)+COUNTIFS(I25:I72,4,J25:J72,6)</f>
        <v>0</v>
      </c>
      <c r="F14" s="211">
        <f t="shared" si="1"/>
        <v>0</v>
      </c>
      <c r="G14" s="212"/>
      <c r="H14" s="213"/>
      <c r="I14" s="73" t="s">
        <v>41</v>
      </c>
      <c r="J14" s="214">
        <f t="shared" si="0"/>
        <v>0</v>
      </c>
      <c r="K14" s="215"/>
    </row>
    <row r="15" spans="1:11" x14ac:dyDescent="0.15">
      <c r="A15" s="189"/>
      <c r="B15" s="190"/>
      <c r="C15" s="64" t="s">
        <v>43</v>
      </c>
      <c r="D15" s="74">
        <v>27000</v>
      </c>
      <c r="E15" s="74">
        <f>COUNTIFS(C25:C72,4,D25:D72,"&gt;6")+COUNTIFS(I25:I72,4,J25:J72,"&gt;6")</f>
        <v>0</v>
      </c>
      <c r="F15" s="199">
        <f t="shared" si="1"/>
        <v>0</v>
      </c>
      <c r="G15" s="200"/>
      <c r="H15" s="201"/>
      <c r="I15" s="66" t="s">
        <v>41</v>
      </c>
      <c r="J15" s="202">
        <f t="shared" si="0"/>
        <v>0</v>
      </c>
      <c r="K15" s="216"/>
    </row>
    <row r="16" spans="1:11" x14ac:dyDescent="0.15">
      <c r="A16" s="187" t="s">
        <v>23</v>
      </c>
      <c r="B16" s="188"/>
      <c r="C16" s="67" t="s">
        <v>24</v>
      </c>
      <c r="D16" s="68">
        <v>3000</v>
      </c>
      <c r="E16" s="68">
        <f>COUNTIFS(C25:C72,5,D25:D72,5)+COUNTIFS(I25:I72,5,J25:J72,5)</f>
        <v>0</v>
      </c>
      <c r="F16" s="206">
        <f t="shared" si="1"/>
        <v>0</v>
      </c>
      <c r="G16" s="207"/>
      <c r="H16" s="208"/>
      <c r="I16" s="69" t="s">
        <v>41</v>
      </c>
      <c r="J16" s="209">
        <f t="shared" si="0"/>
        <v>0</v>
      </c>
      <c r="K16" s="210"/>
    </row>
    <row r="17" spans="1:11" x14ac:dyDescent="0.15">
      <c r="A17" s="204"/>
      <c r="B17" s="205"/>
      <c r="C17" s="61" t="s">
        <v>42</v>
      </c>
      <c r="D17" s="70">
        <v>11000</v>
      </c>
      <c r="E17" s="70">
        <f>COUNTIFS(C25:C72,5,D25:D72,6)+COUNTIFS(I25:I72,5,J25:J72,6)</f>
        <v>0</v>
      </c>
      <c r="F17" s="194">
        <f t="shared" si="1"/>
        <v>0</v>
      </c>
      <c r="G17" s="195"/>
      <c r="H17" s="196"/>
      <c r="I17" s="63" t="s">
        <v>41</v>
      </c>
      <c r="J17" s="197">
        <f t="shared" si="0"/>
        <v>0</v>
      </c>
      <c r="K17" s="198"/>
    </row>
    <row r="18" spans="1:11" x14ac:dyDescent="0.15">
      <c r="A18" s="204"/>
      <c r="B18" s="205"/>
      <c r="C18" s="61" t="s">
        <v>44</v>
      </c>
      <c r="D18" s="70">
        <v>19000</v>
      </c>
      <c r="E18" s="70">
        <f>COUNTIFS(C25:C72,5,D25:D72,7)+COUNTIFS(I25:I72,5,J25:J72,7)</f>
        <v>0</v>
      </c>
      <c r="F18" s="194">
        <f t="shared" si="1"/>
        <v>0</v>
      </c>
      <c r="G18" s="195"/>
      <c r="H18" s="196"/>
      <c r="I18" s="63" t="s">
        <v>41</v>
      </c>
      <c r="J18" s="197">
        <f t="shared" si="0"/>
        <v>0</v>
      </c>
      <c r="K18" s="198"/>
    </row>
    <row r="19" spans="1:11" ht="14.25" thickBot="1" x14ac:dyDescent="0.2">
      <c r="A19" s="222"/>
      <c r="B19" s="223"/>
      <c r="C19" s="75" t="s">
        <v>45</v>
      </c>
      <c r="D19" s="76">
        <v>28000</v>
      </c>
      <c r="E19" s="76">
        <f>COUNTIFS(C25:C72,5,D25:D72,"&gt;7")+COUNTIFS(I25:I72,5,J25:J72,"&gt;7")</f>
        <v>0</v>
      </c>
      <c r="F19" s="224">
        <f>+D19*E19</f>
        <v>0</v>
      </c>
      <c r="G19" s="224"/>
      <c r="H19" s="224"/>
      <c r="I19" s="77" t="s">
        <v>38</v>
      </c>
      <c r="J19" s="202">
        <f t="shared" si="0"/>
        <v>0</v>
      </c>
      <c r="K19" s="216"/>
    </row>
    <row r="20" spans="1:11" ht="15" thickTop="1" thickBot="1" x14ac:dyDescent="0.2">
      <c r="A20" s="225" t="s">
        <v>26</v>
      </c>
      <c r="B20" s="226"/>
      <c r="C20" s="226"/>
      <c r="D20" s="226"/>
      <c r="E20" s="78">
        <f>SUM(E9:E19)</f>
        <v>0</v>
      </c>
      <c r="F20" s="227">
        <f>SUM(F9:H19)</f>
        <v>0</v>
      </c>
      <c r="G20" s="227"/>
      <c r="H20" s="227"/>
      <c r="I20" s="79" t="s">
        <v>47</v>
      </c>
      <c r="J20" s="228">
        <f>SUM(J9:K19)</f>
        <v>0</v>
      </c>
      <c r="K20" s="229"/>
    </row>
    <row r="21" spans="1:11" x14ac:dyDescent="0.15">
      <c r="A21" s="80"/>
      <c r="B21" s="80"/>
      <c r="C21" s="80"/>
      <c r="D21" s="80"/>
      <c r="E21" s="80"/>
      <c r="F21" s="80"/>
      <c r="G21" s="80"/>
      <c r="H21" s="80"/>
      <c r="I21" s="80"/>
      <c r="J21" s="80"/>
      <c r="K21" s="80"/>
    </row>
    <row r="22" spans="1:11" x14ac:dyDescent="0.15">
      <c r="A22" s="56" t="s">
        <v>69</v>
      </c>
      <c r="B22" s="56"/>
      <c r="C22" s="56"/>
      <c r="D22" s="56"/>
      <c r="E22" s="56"/>
      <c r="F22" s="56"/>
      <c r="G22" s="56"/>
      <c r="H22" s="56"/>
      <c r="I22" s="56"/>
      <c r="J22" s="56"/>
      <c r="K22" s="56"/>
    </row>
    <row r="23" spans="1:11" ht="6.75" customHeight="1" thickBot="1" x14ac:dyDescent="0.2">
      <c r="A23" s="1"/>
      <c r="B23" s="1"/>
      <c r="C23" s="1"/>
      <c r="D23" s="1"/>
      <c r="E23" s="1"/>
      <c r="F23" s="1"/>
      <c r="G23" s="1"/>
      <c r="H23" s="1"/>
      <c r="I23" s="1"/>
      <c r="J23" s="1"/>
      <c r="K23" s="1"/>
    </row>
    <row r="24" spans="1:11" ht="14.25" thickBot="1" x14ac:dyDescent="0.2">
      <c r="A24" s="81"/>
      <c r="B24" s="82" t="s">
        <v>70</v>
      </c>
      <c r="C24" s="83" t="s">
        <v>71</v>
      </c>
      <c r="D24" s="83" t="s">
        <v>20</v>
      </c>
      <c r="E24" s="84" t="s">
        <v>16</v>
      </c>
      <c r="F24" s="80"/>
      <c r="G24" s="81"/>
      <c r="H24" s="82" t="s">
        <v>70</v>
      </c>
      <c r="I24" s="83" t="s">
        <v>71</v>
      </c>
      <c r="J24" s="83" t="s">
        <v>20</v>
      </c>
      <c r="K24" s="84" t="s">
        <v>16</v>
      </c>
    </row>
    <row r="25" spans="1:11" x14ac:dyDescent="0.15">
      <c r="A25" s="220" t="s">
        <v>72</v>
      </c>
      <c r="B25" s="85"/>
      <c r="C25" s="86"/>
      <c r="D25" s="86"/>
      <c r="E25" s="87">
        <f>IF(AND(OR(C25=3,C25=4),D25=4),3000,IF(AND(OR(C25=3,C25=4),D25=5),11000,IF(AND(C25=3,D25&gt;5),19000,IF(AND(C25=4,D25=6),19000,IF(AND(C25=4,D25&gt;6),27000,IF(AND(C25=5,D25=7),19000,IF(AND(C25=5,D25&gt;7),28000,IF(AND(C25=5,D25=5),3000,IF(AND(C25=5,D25=6),11000,0)))))))))</f>
        <v>0</v>
      </c>
      <c r="F25" s="80"/>
      <c r="G25" s="220" t="s">
        <v>73</v>
      </c>
      <c r="H25" s="85"/>
      <c r="I25" s="86"/>
      <c r="J25" s="86"/>
      <c r="K25" s="87">
        <f>IF(AND(OR(I25=3,I25=4),J25=4),3000,IF(AND(OR(I25=3,I25=4),J25=5),11000,IF(AND(I25=3,J25&gt;5),19000,IF(AND(I25=4,J25=6),19000,IF(AND(I25=4,J25&gt;6),27000,IF(AND(I25=5,J25=7),19000,IF(AND(I25=5,J25&gt;7),28000,IF(AND(I25=5,J25=5),3000,IF(AND(I25=5,J25=6),11000,0)))))))))</f>
        <v>0</v>
      </c>
    </row>
    <row r="26" spans="1:11" x14ac:dyDescent="0.15">
      <c r="A26" s="218"/>
      <c r="B26" s="88"/>
      <c r="C26" s="89"/>
      <c r="D26" s="89"/>
      <c r="E26" s="90">
        <f t="shared" ref="E26:E31" si="2">IF(AND(OR(C26=3,C26=4),D26=4),3000,IF(AND(OR(C26=3,C26=4),D26=5),11000,IF(AND(C26=3,D26&gt;5),19000,IF(AND(C26=4,D26=6),19000,IF(AND(C26=4,D26&gt;6),27000,IF(AND(C26=5,D26=7),19000,IF(AND(C26=5,D26&gt;7),28000,IF(AND(C26=5,D26=5),3000,IF(AND(C26=5,D26=6),11000,0)))))))))</f>
        <v>0</v>
      </c>
      <c r="F26" s="80"/>
      <c r="G26" s="218"/>
      <c r="H26" s="88"/>
      <c r="I26" s="89"/>
      <c r="J26" s="89"/>
      <c r="K26" s="90">
        <f t="shared" ref="K26:K31" si="3">IF(AND(OR(I26=3,I26=4),J26=4),3000,IF(AND(OR(I26=3,I26=4),J26=5),11000,IF(AND(I26=3,J26&gt;5),19000,IF(AND(I26=4,J26=6),19000,IF(AND(I26=4,J26&gt;6),27000,IF(AND(I26=5,J26=7),19000,IF(AND(I26=5,J26&gt;7),28000,IF(AND(I26=5,J26=5),3000,IF(AND(I26=5,J26=6),11000,0)))))))))</f>
        <v>0</v>
      </c>
    </row>
    <row r="27" spans="1:11" x14ac:dyDescent="0.15">
      <c r="A27" s="218"/>
      <c r="B27" s="88"/>
      <c r="C27" s="89"/>
      <c r="D27" s="89"/>
      <c r="E27" s="90">
        <f t="shared" si="2"/>
        <v>0</v>
      </c>
      <c r="F27" s="80"/>
      <c r="G27" s="218"/>
      <c r="H27" s="88"/>
      <c r="I27" s="89"/>
      <c r="J27" s="89"/>
      <c r="K27" s="90">
        <f t="shared" si="3"/>
        <v>0</v>
      </c>
    </row>
    <row r="28" spans="1:11" x14ac:dyDescent="0.15">
      <c r="A28" s="218"/>
      <c r="B28" s="88"/>
      <c r="C28" s="89"/>
      <c r="D28" s="89"/>
      <c r="E28" s="90">
        <f t="shared" si="2"/>
        <v>0</v>
      </c>
      <c r="F28" s="80"/>
      <c r="G28" s="218"/>
      <c r="H28" s="88"/>
      <c r="I28" s="89"/>
      <c r="J28" s="89"/>
      <c r="K28" s="90">
        <f t="shared" si="3"/>
        <v>0</v>
      </c>
    </row>
    <row r="29" spans="1:11" x14ac:dyDescent="0.15">
      <c r="A29" s="218"/>
      <c r="B29" s="88"/>
      <c r="C29" s="89"/>
      <c r="D29" s="89"/>
      <c r="E29" s="90">
        <f t="shared" si="2"/>
        <v>0</v>
      </c>
      <c r="F29" s="80"/>
      <c r="G29" s="218"/>
      <c r="H29" s="88"/>
      <c r="I29" s="89"/>
      <c r="J29" s="89"/>
      <c r="K29" s="90">
        <f t="shared" si="3"/>
        <v>0</v>
      </c>
    </row>
    <row r="30" spans="1:11" x14ac:dyDescent="0.15">
      <c r="A30" s="218"/>
      <c r="B30" s="88"/>
      <c r="C30" s="89"/>
      <c r="D30" s="89"/>
      <c r="E30" s="90">
        <f t="shared" si="2"/>
        <v>0</v>
      </c>
      <c r="F30" s="80"/>
      <c r="G30" s="218"/>
      <c r="H30" s="88"/>
      <c r="I30" s="89"/>
      <c r="J30" s="89"/>
      <c r="K30" s="90">
        <f t="shared" si="3"/>
        <v>0</v>
      </c>
    </row>
    <row r="31" spans="1:11" x14ac:dyDescent="0.15">
      <c r="A31" s="218"/>
      <c r="B31" s="88"/>
      <c r="C31" s="89"/>
      <c r="D31" s="89"/>
      <c r="E31" s="90">
        <f t="shared" si="2"/>
        <v>0</v>
      </c>
      <c r="F31" s="80"/>
      <c r="G31" s="218"/>
      <c r="H31" s="88"/>
      <c r="I31" s="89"/>
      <c r="J31" s="89"/>
      <c r="K31" s="90">
        <f t="shared" si="3"/>
        <v>0</v>
      </c>
    </row>
    <row r="32" spans="1:11" ht="14.25" thickBot="1" x14ac:dyDescent="0.2">
      <c r="A32" s="221"/>
      <c r="B32" s="94" t="s">
        <v>74</v>
      </c>
      <c r="C32" s="95"/>
      <c r="D32" s="95"/>
      <c r="E32" s="96">
        <f>SUM(E25:E31)</f>
        <v>0</v>
      </c>
      <c r="F32" s="80"/>
      <c r="G32" s="221"/>
      <c r="H32" s="94" t="s">
        <v>74</v>
      </c>
      <c r="I32" s="95"/>
      <c r="J32" s="95"/>
      <c r="K32" s="96">
        <f>SUM(K25:K31)</f>
        <v>0</v>
      </c>
    </row>
    <row r="33" spans="1:11" x14ac:dyDescent="0.15">
      <c r="A33" s="217" t="s">
        <v>75</v>
      </c>
      <c r="B33" s="85"/>
      <c r="C33" s="86"/>
      <c r="D33" s="86"/>
      <c r="E33" s="87">
        <f>IF(AND(OR(C33=3,C33=4),D33=4),3000,IF(AND(OR(C33=3,C33=4),D33=5),11000,IF(AND(C33=3,D33&gt;5),19000,IF(AND(C33=4,D33=6),19000,IF(AND(C33=4,D33&gt;6),27000,IF(AND(C33=5,D33=7),19000,IF(AND(C33=5,D33&gt;7),28000,IF(AND(C33=5,D33=5),3000,IF(AND(C33=5,D33=6),11000,0)))))))))</f>
        <v>0</v>
      </c>
      <c r="F33" s="80"/>
      <c r="G33" s="220" t="s">
        <v>76</v>
      </c>
      <c r="H33" s="85"/>
      <c r="I33" s="86"/>
      <c r="J33" s="86"/>
      <c r="K33" s="87">
        <f>IF(AND(OR(I33=3,I33=4),J33=4),3000,IF(AND(OR(I33=3,I33=4),J33=5),11000,IF(AND(I33=3,J33&gt;5),19000,IF(AND(I33=4,J33=6),19000,IF(AND(I33=4,J33&gt;6),27000,IF(AND(I33=5,J33=7),19000,IF(AND(I33=5,J33&gt;7),28000,IF(AND(I33=5,J33=5),3000,IF(AND(I33=5,J33=6),11000,0)))))))))</f>
        <v>0</v>
      </c>
    </row>
    <row r="34" spans="1:11" x14ac:dyDescent="0.15">
      <c r="A34" s="218"/>
      <c r="B34" s="88"/>
      <c r="C34" s="89"/>
      <c r="D34" s="89"/>
      <c r="E34" s="90">
        <f t="shared" ref="E34:E39" si="4">IF(AND(OR(C34=3,C34=4),D34=4),3000,IF(AND(OR(C34=3,C34=4),D34=5),11000,IF(AND(C34=3,D34&gt;5),19000,IF(AND(C34=4,D34=6),19000,IF(AND(C34=4,D34&gt;6),27000,IF(AND(C34=5,D34=7),19000,IF(AND(C34=5,D34&gt;7),28000,IF(AND(C34=5,D34=5),3000,IF(AND(C34=5,D34=6),11000,0)))))))))</f>
        <v>0</v>
      </c>
      <c r="F34" s="80"/>
      <c r="G34" s="218"/>
      <c r="H34" s="88"/>
      <c r="I34" s="89"/>
      <c r="J34" s="89"/>
      <c r="K34" s="90">
        <f t="shared" ref="K34:K39" si="5">IF(AND(OR(I34=3,I34=4),J34=4),3000,IF(AND(OR(I34=3,I34=4),J34=5),11000,IF(AND(I34=3,J34&gt;5),19000,IF(AND(I34=4,J34=6),19000,IF(AND(I34=4,J34&gt;6),27000,IF(AND(I34=5,J34=7),19000,IF(AND(I34=5,J34&gt;7),28000,IF(AND(I34=5,J34=5),3000,IF(AND(I34=5,J34=6),11000,0)))))))))</f>
        <v>0</v>
      </c>
    </row>
    <row r="35" spans="1:11" x14ac:dyDescent="0.15">
      <c r="A35" s="218"/>
      <c r="B35" s="88"/>
      <c r="C35" s="89"/>
      <c r="D35" s="89"/>
      <c r="E35" s="90">
        <f t="shared" si="4"/>
        <v>0</v>
      </c>
      <c r="F35" s="80"/>
      <c r="G35" s="218"/>
      <c r="H35" s="88"/>
      <c r="I35" s="89"/>
      <c r="J35" s="89"/>
      <c r="K35" s="90">
        <f t="shared" si="5"/>
        <v>0</v>
      </c>
    </row>
    <row r="36" spans="1:11" x14ac:dyDescent="0.15">
      <c r="A36" s="218"/>
      <c r="B36" s="88"/>
      <c r="C36" s="89"/>
      <c r="D36" s="89"/>
      <c r="E36" s="90">
        <f t="shared" si="4"/>
        <v>0</v>
      </c>
      <c r="F36" s="80"/>
      <c r="G36" s="218"/>
      <c r="H36" s="88"/>
      <c r="I36" s="89"/>
      <c r="J36" s="89"/>
      <c r="K36" s="90">
        <f t="shared" si="5"/>
        <v>0</v>
      </c>
    </row>
    <row r="37" spans="1:11" x14ac:dyDescent="0.15">
      <c r="A37" s="218"/>
      <c r="B37" s="88"/>
      <c r="C37" s="89"/>
      <c r="D37" s="89"/>
      <c r="E37" s="90">
        <f t="shared" si="4"/>
        <v>0</v>
      </c>
      <c r="F37" s="80"/>
      <c r="G37" s="218"/>
      <c r="H37" s="88"/>
      <c r="I37" s="89"/>
      <c r="J37" s="89"/>
      <c r="K37" s="90">
        <f t="shared" si="5"/>
        <v>0</v>
      </c>
    </row>
    <row r="38" spans="1:11" x14ac:dyDescent="0.15">
      <c r="A38" s="218"/>
      <c r="B38" s="88"/>
      <c r="C38" s="89"/>
      <c r="D38" s="89"/>
      <c r="E38" s="90">
        <f t="shared" si="4"/>
        <v>0</v>
      </c>
      <c r="F38" s="80"/>
      <c r="G38" s="218"/>
      <c r="H38" s="88"/>
      <c r="I38" s="89"/>
      <c r="J38" s="89"/>
      <c r="K38" s="90">
        <f t="shared" si="5"/>
        <v>0</v>
      </c>
    </row>
    <row r="39" spans="1:11" x14ac:dyDescent="0.15">
      <c r="A39" s="218"/>
      <c r="B39" s="88"/>
      <c r="C39" s="89"/>
      <c r="D39" s="89"/>
      <c r="E39" s="90">
        <f t="shared" si="4"/>
        <v>0</v>
      </c>
      <c r="F39" s="80"/>
      <c r="G39" s="218"/>
      <c r="H39" s="88"/>
      <c r="I39" s="89"/>
      <c r="J39" s="89"/>
      <c r="K39" s="90">
        <f t="shared" si="5"/>
        <v>0</v>
      </c>
    </row>
    <row r="40" spans="1:11" ht="14.25" thickBot="1" x14ac:dyDescent="0.2">
      <c r="A40" s="219"/>
      <c r="B40" s="94" t="s">
        <v>74</v>
      </c>
      <c r="C40" s="95"/>
      <c r="D40" s="95"/>
      <c r="E40" s="96">
        <f>SUM(E33:E39)</f>
        <v>0</v>
      </c>
      <c r="F40" s="80"/>
      <c r="G40" s="221"/>
      <c r="H40" s="94" t="s">
        <v>74</v>
      </c>
      <c r="I40" s="95"/>
      <c r="J40" s="95"/>
      <c r="K40" s="96">
        <f>SUM(K33:K39)</f>
        <v>0</v>
      </c>
    </row>
    <row r="41" spans="1:11" x14ac:dyDescent="0.15">
      <c r="A41" s="220" t="s">
        <v>77</v>
      </c>
      <c r="B41" s="85"/>
      <c r="C41" s="86"/>
      <c r="D41" s="86"/>
      <c r="E41" s="87">
        <f>IF(AND(OR(C41=3,C41=4),D41=4),3000,IF(AND(OR(C41=3,C41=4),D41=5),11000,IF(AND(C41=3,D41&gt;5),19000,IF(AND(C41=4,D41=6),19000,IF(AND(C41=4,D41&gt;6),27000,IF(AND(C41=5,D41=7),19000,IF(AND(C41=5,D41&gt;7),28000,IF(AND(C41=5,D41=5),3000,IF(AND(C41=5,D41=6),11000,0)))))))))</f>
        <v>0</v>
      </c>
      <c r="F41" s="80"/>
      <c r="G41" s="220" t="s">
        <v>78</v>
      </c>
      <c r="H41" s="85"/>
      <c r="I41" s="86"/>
      <c r="J41" s="86"/>
      <c r="K41" s="87">
        <f>IF(AND(OR(I41=3,I41=4),J41=4),3000,IF(AND(OR(I41=3,I41=4),J41=5),11000,IF(AND(I41=3,J41&gt;5),19000,IF(AND(I41=4,J41=6),19000,IF(AND(I41=4,J41&gt;6),27000,IF(AND(I41=5,J41=7),19000,IF(AND(I41=5,J41&gt;7),28000,IF(AND(I41=5,J41=5),3000,IF(AND(I41=5,J41=6),11000,0)))))))))</f>
        <v>0</v>
      </c>
    </row>
    <row r="42" spans="1:11" x14ac:dyDescent="0.15">
      <c r="A42" s="218"/>
      <c r="B42" s="88"/>
      <c r="C42" s="89"/>
      <c r="D42" s="89"/>
      <c r="E42" s="90">
        <f t="shared" ref="E42:E47" si="6">IF(AND(OR(C42=3,C42=4),D42=4),3000,IF(AND(OR(C42=3,C42=4),D42=5),11000,IF(AND(C42=3,D42&gt;5),19000,IF(AND(C42=4,D42=6),19000,IF(AND(C42=4,D42&gt;6),27000,IF(AND(C42=5,D42=7),19000,IF(AND(C42=5,D42&gt;7),28000,IF(AND(C42=5,D42=5),3000,IF(AND(C42=5,D42=6),11000,0)))))))))</f>
        <v>0</v>
      </c>
      <c r="F42" s="80"/>
      <c r="G42" s="218"/>
      <c r="H42" s="88"/>
      <c r="I42" s="89"/>
      <c r="J42" s="89"/>
      <c r="K42" s="90">
        <f t="shared" ref="K42:K47" si="7">IF(AND(OR(I42=3,I42=4),J42=4),3000,IF(AND(OR(I42=3,I42=4),J42=5),11000,IF(AND(I42=3,J42&gt;5),19000,IF(AND(I42=4,J42=6),19000,IF(AND(I42=4,J42&gt;6),27000,IF(AND(I42=5,J42=7),19000,IF(AND(I42=5,J42&gt;7),28000,IF(AND(I42=5,J42=5),3000,IF(AND(I42=5,J42=6),11000,0)))))))))</f>
        <v>0</v>
      </c>
    </row>
    <row r="43" spans="1:11" x14ac:dyDescent="0.15">
      <c r="A43" s="218"/>
      <c r="B43" s="88"/>
      <c r="C43" s="89"/>
      <c r="D43" s="89"/>
      <c r="E43" s="90">
        <f t="shared" si="6"/>
        <v>0</v>
      </c>
      <c r="F43" s="80"/>
      <c r="G43" s="218"/>
      <c r="H43" s="88"/>
      <c r="I43" s="89"/>
      <c r="J43" s="89"/>
      <c r="K43" s="90">
        <f t="shared" si="7"/>
        <v>0</v>
      </c>
    </row>
    <row r="44" spans="1:11" x14ac:dyDescent="0.15">
      <c r="A44" s="218"/>
      <c r="B44" s="88"/>
      <c r="C44" s="89"/>
      <c r="D44" s="89"/>
      <c r="E44" s="90">
        <f t="shared" si="6"/>
        <v>0</v>
      </c>
      <c r="F44" s="80"/>
      <c r="G44" s="218"/>
      <c r="H44" s="88"/>
      <c r="I44" s="89"/>
      <c r="J44" s="89"/>
      <c r="K44" s="90">
        <f t="shared" si="7"/>
        <v>0</v>
      </c>
    </row>
    <row r="45" spans="1:11" x14ac:dyDescent="0.15">
      <c r="A45" s="218"/>
      <c r="B45" s="88"/>
      <c r="C45" s="89"/>
      <c r="D45" s="89"/>
      <c r="E45" s="90">
        <f t="shared" si="6"/>
        <v>0</v>
      </c>
      <c r="F45" s="80"/>
      <c r="G45" s="218"/>
      <c r="H45" s="88"/>
      <c r="I45" s="89"/>
      <c r="J45" s="89"/>
      <c r="K45" s="90">
        <f t="shared" si="7"/>
        <v>0</v>
      </c>
    </row>
    <row r="46" spans="1:11" x14ac:dyDescent="0.15">
      <c r="A46" s="218"/>
      <c r="B46" s="88"/>
      <c r="C46" s="89"/>
      <c r="D46" s="89"/>
      <c r="E46" s="90">
        <f t="shared" si="6"/>
        <v>0</v>
      </c>
      <c r="F46" s="80"/>
      <c r="G46" s="218"/>
      <c r="H46" s="88"/>
      <c r="I46" s="89"/>
      <c r="J46" s="89"/>
      <c r="K46" s="90">
        <f t="shared" si="7"/>
        <v>0</v>
      </c>
    </row>
    <row r="47" spans="1:11" x14ac:dyDescent="0.15">
      <c r="A47" s="218"/>
      <c r="B47" s="88"/>
      <c r="C47" s="89"/>
      <c r="D47" s="89"/>
      <c r="E47" s="90">
        <f t="shared" si="6"/>
        <v>0</v>
      </c>
      <c r="F47" s="80"/>
      <c r="G47" s="218"/>
      <c r="H47" s="88"/>
      <c r="I47" s="89"/>
      <c r="J47" s="89"/>
      <c r="K47" s="90">
        <f t="shared" si="7"/>
        <v>0</v>
      </c>
    </row>
    <row r="48" spans="1:11" ht="14.25" thickBot="1" x14ac:dyDescent="0.2">
      <c r="A48" s="221"/>
      <c r="B48" s="94" t="s">
        <v>74</v>
      </c>
      <c r="C48" s="95"/>
      <c r="D48" s="95"/>
      <c r="E48" s="96">
        <f>SUM(E41:E47)</f>
        <v>0</v>
      </c>
      <c r="F48" s="80"/>
      <c r="G48" s="221"/>
      <c r="H48" s="94" t="s">
        <v>74</v>
      </c>
      <c r="I48" s="95"/>
      <c r="J48" s="95"/>
      <c r="K48" s="96">
        <f>SUM(K41:K47)</f>
        <v>0</v>
      </c>
    </row>
    <row r="49" spans="1:11" x14ac:dyDescent="0.15">
      <c r="A49" s="217" t="s">
        <v>79</v>
      </c>
      <c r="B49" s="85"/>
      <c r="C49" s="86"/>
      <c r="D49" s="86"/>
      <c r="E49" s="87">
        <f>IF(AND(OR(C49=3,C49=4),D49=4),3000,IF(AND(OR(C49=3,C49=4),D49=5),11000,IF(AND(C49=3,D49&gt;5),19000,IF(AND(C49=4,D49=6),19000,IF(AND(C49=4,D49&gt;6),27000,IF(AND(C49=5,D49=7),19000,IF(AND(C49=5,D49&gt;7),28000,IF(AND(C49=5,D49=5),3000,IF(AND(C49=5,D49=6),11000,0)))))))))</f>
        <v>0</v>
      </c>
      <c r="F49" s="80"/>
      <c r="G49" s="220" t="s">
        <v>80</v>
      </c>
      <c r="H49" s="85"/>
      <c r="I49" s="86"/>
      <c r="J49" s="86"/>
      <c r="K49" s="87">
        <f>IF(AND(OR(I49=3,I49=4),J49=4),3000,IF(AND(OR(I49=3,I49=4),J49=5),11000,IF(AND(I49=3,J49&gt;5),19000,IF(AND(I49=4,J49=6),19000,IF(AND(I49=4,J49&gt;6),27000,IF(AND(I49=5,J49=7),19000,IF(AND(I49=5,J49&gt;7),28000,IF(AND(I49=5,J49=5),3000,IF(AND(I49=5,J49=6),11000,0)))))))))</f>
        <v>0</v>
      </c>
    </row>
    <row r="50" spans="1:11" x14ac:dyDescent="0.15">
      <c r="A50" s="218"/>
      <c r="B50" s="88"/>
      <c r="C50" s="89"/>
      <c r="D50" s="89"/>
      <c r="E50" s="90">
        <f t="shared" ref="E50:E55" si="8">IF(AND(OR(C50=3,C50=4),D50=4),3000,IF(AND(OR(C50=3,C50=4),D50=5),11000,IF(AND(C50=3,D50&gt;5),19000,IF(AND(C50=4,D50=6),19000,IF(AND(C50=4,D50&gt;6),27000,IF(AND(C50=5,D50=7),19000,IF(AND(C50=5,D50&gt;7),28000,IF(AND(C50=5,D50=5),3000,IF(AND(C50=5,D50=6),11000,0)))))))))</f>
        <v>0</v>
      </c>
      <c r="F50" s="80"/>
      <c r="G50" s="218"/>
      <c r="H50" s="88"/>
      <c r="I50" s="89"/>
      <c r="J50" s="89"/>
      <c r="K50" s="90">
        <f t="shared" ref="K50:K55" si="9">IF(AND(OR(I50=3,I50=4),J50=4),3000,IF(AND(OR(I50=3,I50=4),J50=5),11000,IF(AND(I50=3,J50&gt;5),19000,IF(AND(I50=4,J50=6),19000,IF(AND(I50=4,J50&gt;6),27000,IF(AND(I50=5,J50=7),19000,IF(AND(I50=5,J50&gt;7),28000,IF(AND(I50=5,J50=5),3000,IF(AND(I50=5,J50=6),11000,0)))))))))</f>
        <v>0</v>
      </c>
    </row>
    <row r="51" spans="1:11" x14ac:dyDescent="0.15">
      <c r="A51" s="218"/>
      <c r="B51" s="88"/>
      <c r="C51" s="89"/>
      <c r="D51" s="89"/>
      <c r="E51" s="90">
        <f t="shared" si="8"/>
        <v>0</v>
      </c>
      <c r="F51" s="80"/>
      <c r="G51" s="218"/>
      <c r="H51" s="88"/>
      <c r="I51" s="89"/>
      <c r="J51" s="89"/>
      <c r="K51" s="90">
        <f t="shared" si="9"/>
        <v>0</v>
      </c>
    </row>
    <row r="52" spans="1:11" x14ac:dyDescent="0.15">
      <c r="A52" s="218"/>
      <c r="B52" s="88"/>
      <c r="C52" s="89"/>
      <c r="D52" s="89"/>
      <c r="E52" s="90">
        <f t="shared" si="8"/>
        <v>0</v>
      </c>
      <c r="F52" s="80"/>
      <c r="G52" s="218"/>
      <c r="H52" s="88"/>
      <c r="I52" s="89"/>
      <c r="J52" s="89"/>
      <c r="K52" s="90">
        <f t="shared" si="9"/>
        <v>0</v>
      </c>
    </row>
    <row r="53" spans="1:11" x14ac:dyDescent="0.15">
      <c r="A53" s="218"/>
      <c r="B53" s="88"/>
      <c r="C53" s="89"/>
      <c r="D53" s="89"/>
      <c r="E53" s="90">
        <f t="shared" si="8"/>
        <v>0</v>
      </c>
      <c r="F53" s="80"/>
      <c r="G53" s="218"/>
      <c r="H53" s="88"/>
      <c r="I53" s="89"/>
      <c r="J53" s="89"/>
      <c r="K53" s="90">
        <f t="shared" si="9"/>
        <v>0</v>
      </c>
    </row>
    <row r="54" spans="1:11" x14ac:dyDescent="0.15">
      <c r="A54" s="218"/>
      <c r="B54" s="88"/>
      <c r="C54" s="89"/>
      <c r="D54" s="89"/>
      <c r="E54" s="90">
        <f t="shared" si="8"/>
        <v>0</v>
      </c>
      <c r="F54" s="80"/>
      <c r="G54" s="218"/>
      <c r="H54" s="88"/>
      <c r="I54" s="89"/>
      <c r="J54" s="89"/>
      <c r="K54" s="90">
        <f t="shared" si="9"/>
        <v>0</v>
      </c>
    </row>
    <row r="55" spans="1:11" x14ac:dyDescent="0.15">
      <c r="A55" s="218"/>
      <c r="B55" s="88"/>
      <c r="C55" s="89"/>
      <c r="D55" s="89"/>
      <c r="E55" s="90">
        <f t="shared" si="8"/>
        <v>0</v>
      </c>
      <c r="F55" s="80"/>
      <c r="G55" s="218"/>
      <c r="H55" s="88"/>
      <c r="I55" s="89"/>
      <c r="J55" s="89"/>
      <c r="K55" s="90">
        <f t="shared" si="9"/>
        <v>0</v>
      </c>
    </row>
    <row r="56" spans="1:11" ht="14.25" thickBot="1" x14ac:dyDescent="0.2">
      <c r="A56" s="219"/>
      <c r="B56" s="94" t="s">
        <v>74</v>
      </c>
      <c r="C56" s="95"/>
      <c r="D56" s="95"/>
      <c r="E56" s="96">
        <f>SUM(E49:E55)</f>
        <v>0</v>
      </c>
      <c r="F56" s="80"/>
      <c r="G56" s="221"/>
      <c r="H56" s="94" t="s">
        <v>74</v>
      </c>
      <c r="I56" s="95"/>
      <c r="J56" s="95"/>
      <c r="K56" s="96">
        <f>SUM(K49:K55)</f>
        <v>0</v>
      </c>
    </row>
    <row r="57" spans="1:11" x14ac:dyDescent="0.15">
      <c r="A57" s="220" t="s">
        <v>81</v>
      </c>
      <c r="B57" s="85"/>
      <c r="C57" s="86"/>
      <c r="D57" s="86"/>
      <c r="E57" s="87">
        <f>IF(AND(OR(C57=3,C57=4),D57=4),3000,IF(AND(OR(C57=3,C57=4),D57=5),11000,IF(AND(C57=3,D57&gt;5),19000,IF(AND(C57=4,D57=6),19000,IF(AND(C57=4,D57&gt;6),27000,IF(AND(C57=5,D57=7),19000,IF(AND(C57=5,D57&gt;7),28000,IF(AND(C57=5,D57=5),3000,IF(AND(C57=5,D57=6),11000,0)))))))))</f>
        <v>0</v>
      </c>
      <c r="F57" s="80"/>
      <c r="G57" s="220" t="s">
        <v>82</v>
      </c>
      <c r="H57" s="85"/>
      <c r="I57" s="86"/>
      <c r="J57" s="86"/>
      <c r="K57" s="87">
        <f>IF(AND(OR(I57=3,I57=4),J57=4),3000,IF(AND(OR(I57=3,I57=4),J57=5),11000,IF(AND(I57=3,J57&gt;5),19000,IF(AND(I57=4,J57=6),19000,IF(AND(I57=4,J57&gt;6),27000,IF(AND(I57=5,J57=7),19000,IF(AND(I57=5,J57&gt;7),28000,IF(AND(I57=5,J57=5),3000,IF(AND(I57=5,J57=6),11000,0)))))))))</f>
        <v>0</v>
      </c>
    </row>
    <row r="58" spans="1:11" x14ac:dyDescent="0.15">
      <c r="A58" s="218"/>
      <c r="B58" s="88"/>
      <c r="C58" s="89"/>
      <c r="D58" s="89"/>
      <c r="E58" s="90">
        <f t="shared" ref="E58:E63" si="10">IF(AND(OR(C58=3,C58=4),D58=4),3000,IF(AND(OR(C58=3,C58=4),D58=5),11000,IF(AND(C58=3,D58&gt;5),19000,IF(AND(C58=4,D58=6),19000,IF(AND(C58=4,D58&gt;6),27000,IF(AND(C58=5,D58=7),19000,IF(AND(C58=5,D58&gt;7),28000,IF(AND(C58=5,D58=5),3000,IF(AND(C58=5,D58=6),11000,0)))))))))</f>
        <v>0</v>
      </c>
      <c r="F58" s="80"/>
      <c r="G58" s="218"/>
      <c r="H58" s="88"/>
      <c r="I58" s="89"/>
      <c r="J58" s="89"/>
      <c r="K58" s="90">
        <f t="shared" ref="K58:K63" si="11">IF(AND(OR(I58=3,I58=4),J58=4),3000,IF(AND(OR(I58=3,I58=4),J58=5),11000,IF(AND(I58=3,J58&gt;5),19000,IF(AND(I58=4,J58=6),19000,IF(AND(I58=4,J58&gt;6),27000,IF(AND(I58=5,J58=7),19000,IF(AND(I58=5,J58&gt;7),28000,IF(AND(I58=5,J58=5),3000,IF(AND(I58=5,J58=6),11000,0)))))))))</f>
        <v>0</v>
      </c>
    </row>
    <row r="59" spans="1:11" x14ac:dyDescent="0.15">
      <c r="A59" s="218"/>
      <c r="B59" s="88"/>
      <c r="C59" s="89"/>
      <c r="D59" s="89"/>
      <c r="E59" s="90">
        <f t="shared" si="10"/>
        <v>0</v>
      </c>
      <c r="F59" s="80"/>
      <c r="G59" s="218"/>
      <c r="H59" s="88"/>
      <c r="I59" s="89"/>
      <c r="J59" s="89"/>
      <c r="K59" s="90">
        <f t="shared" si="11"/>
        <v>0</v>
      </c>
    </row>
    <row r="60" spans="1:11" x14ac:dyDescent="0.15">
      <c r="A60" s="218"/>
      <c r="B60" s="88"/>
      <c r="C60" s="89"/>
      <c r="D60" s="89"/>
      <c r="E60" s="90">
        <f t="shared" si="10"/>
        <v>0</v>
      </c>
      <c r="F60" s="80"/>
      <c r="G60" s="218"/>
      <c r="H60" s="88"/>
      <c r="I60" s="89"/>
      <c r="J60" s="89"/>
      <c r="K60" s="90">
        <f t="shared" si="11"/>
        <v>0</v>
      </c>
    </row>
    <row r="61" spans="1:11" x14ac:dyDescent="0.15">
      <c r="A61" s="218"/>
      <c r="B61" s="88"/>
      <c r="C61" s="89"/>
      <c r="D61" s="89"/>
      <c r="E61" s="90">
        <f t="shared" si="10"/>
        <v>0</v>
      </c>
      <c r="F61" s="80"/>
      <c r="G61" s="218"/>
      <c r="H61" s="88"/>
      <c r="I61" s="89"/>
      <c r="J61" s="89"/>
      <c r="K61" s="90">
        <f t="shared" si="11"/>
        <v>0</v>
      </c>
    </row>
    <row r="62" spans="1:11" x14ac:dyDescent="0.15">
      <c r="A62" s="218"/>
      <c r="B62" s="88"/>
      <c r="C62" s="89"/>
      <c r="D62" s="89"/>
      <c r="E62" s="90">
        <f t="shared" si="10"/>
        <v>0</v>
      </c>
      <c r="F62" s="80"/>
      <c r="G62" s="218"/>
      <c r="H62" s="88"/>
      <c r="I62" s="89"/>
      <c r="J62" s="89"/>
      <c r="K62" s="90">
        <f t="shared" si="11"/>
        <v>0</v>
      </c>
    </row>
    <row r="63" spans="1:11" x14ac:dyDescent="0.15">
      <c r="A63" s="218"/>
      <c r="B63" s="88"/>
      <c r="C63" s="89"/>
      <c r="D63" s="89"/>
      <c r="E63" s="90">
        <f t="shared" si="10"/>
        <v>0</v>
      </c>
      <c r="F63" s="80"/>
      <c r="G63" s="218"/>
      <c r="H63" s="88"/>
      <c r="I63" s="89"/>
      <c r="J63" s="89"/>
      <c r="K63" s="90">
        <f t="shared" si="11"/>
        <v>0</v>
      </c>
    </row>
    <row r="64" spans="1:11" ht="14.25" thickBot="1" x14ac:dyDescent="0.2">
      <c r="A64" s="221"/>
      <c r="B64" s="94" t="s">
        <v>74</v>
      </c>
      <c r="C64" s="95"/>
      <c r="D64" s="95"/>
      <c r="E64" s="96">
        <f>SUM(E57:E63)</f>
        <v>0</v>
      </c>
      <c r="F64" s="80"/>
      <c r="G64" s="221"/>
      <c r="H64" s="94" t="s">
        <v>74</v>
      </c>
      <c r="I64" s="95"/>
      <c r="J64" s="95"/>
      <c r="K64" s="96">
        <f>SUM(K57:K63)</f>
        <v>0</v>
      </c>
    </row>
    <row r="65" spans="1:14" x14ac:dyDescent="0.15">
      <c r="A65" s="220" t="s">
        <v>83</v>
      </c>
      <c r="B65" s="85"/>
      <c r="C65" s="86"/>
      <c r="D65" s="86"/>
      <c r="E65" s="87">
        <f>IF(AND(OR(C65=3,C65=4),D65=4),3000,IF(AND(OR(C65=3,C65=4),D65=5),11000,IF(AND(C65=3,D65&gt;5),19000,IF(AND(C65=4,D65=6),19000,IF(AND(C65=4,D65&gt;6),27000,IF(AND(C65=5,D65=7),19000,IF(AND(C65=5,D65&gt;7),28000,IF(AND(C65=5,D65=5),3000,IF(AND(C65=5,D65=6),11000,0)))))))))</f>
        <v>0</v>
      </c>
      <c r="F65" s="80"/>
      <c r="G65" s="220" t="s">
        <v>84</v>
      </c>
      <c r="H65" s="85"/>
      <c r="I65" s="86"/>
      <c r="J65" s="86"/>
      <c r="K65" s="87">
        <f>IF(AND(OR(I65=3,I65=4),J65=4),3000,IF(AND(OR(I65=3,I65=4),J65=5),11000,IF(AND(I65=3,J65&gt;5),19000,IF(AND(I65=4,J65=6),19000,IF(AND(I65=4,J65&gt;6),27000,IF(AND(I65=5,J65=7),19000,IF(AND(I65=5,J65&gt;7),28000,IF(AND(I65=5,J65=5),3000,IF(AND(I65=5,J65=6),11000,0)))))))))</f>
        <v>0</v>
      </c>
    </row>
    <row r="66" spans="1:14" x14ac:dyDescent="0.15">
      <c r="A66" s="218"/>
      <c r="B66" s="88"/>
      <c r="C66" s="89"/>
      <c r="D66" s="89"/>
      <c r="E66" s="90">
        <f t="shared" ref="E66:E71" si="12">IF(AND(OR(C66=3,C66=4),D66=4),3000,IF(AND(OR(C66=3,C66=4),D66=5),11000,IF(AND(C66=3,D66&gt;5),19000,IF(AND(C66=4,D66=6),19000,IF(AND(C66=4,D66&gt;6),27000,IF(AND(C66=5,D66=7),19000,IF(AND(C66=5,D66&gt;7),28000,IF(AND(C66=5,D66=5),3000,IF(AND(C66=5,D66=6),11000,0)))))))))</f>
        <v>0</v>
      </c>
      <c r="F66" s="80"/>
      <c r="G66" s="218"/>
      <c r="H66" s="88"/>
      <c r="I66" s="89"/>
      <c r="J66" s="89"/>
      <c r="K66" s="90">
        <f t="shared" ref="K66:K71" si="13">IF(AND(OR(I66=3,I66=4),J66=4),3000,IF(AND(OR(I66=3,I66=4),J66=5),11000,IF(AND(I66=3,J66&gt;5),19000,IF(AND(I66=4,J66=6),19000,IF(AND(I66=4,J66&gt;6),27000,IF(AND(I66=5,J66=7),19000,IF(AND(I66=5,J66&gt;7),28000,IF(AND(I66=5,J66=5),3000,IF(AND(I66=5,J66=6),11000,0)))))))))</f>
        <v>0</v>
      </c>
      <c r="N66" s="97"/>
    </row>
    <row r="67" spans="1:14" x14ac:dyDescent="0.15">
      <c r="A67" s="218"/>
      <c r="B67" s="88"/>
      <c r="C67" s="89"/>
      <c r="D67" s="89"/>
      <c r="E67" s="90">
        <f t="shared" si="12"/>
        <v>0</v>
      </c>
      <c r="F67" s="80"/>
      <c r="G67" s="218"/>
      <c r="H67" s="88"/>
      <c r="I67" s="89"/>
      <c r="J67" s="89"/>
      <c r="K67" s="90">
        <f t="shared" si="13"/>
        <v>0</v>
      </c>
    </row>
    <row r="68" spans="1:14" x14ac:dyDescent="0.15">
      <c r="A68" s="218"/>
      <c r="B68" s="88"/>
      <c r="C68" s="89"/>
      <c r="D68" s="89"/>
      <c r="E68" s="90">
        <f t="shared" si="12"/>
        <v>0</v>
      </c>
      <c r="F68" s="80"/>
      <c r="G68" s="218"/>
      <c r="H68" s="88"/>
      <c r="I68" s="89"/>
      <c r="J68" s="89"/>
      <c r="K68" s="90">
        <f t="shared" si="13"/>
        <v>0</v>
      </c>
    </row>
    <row r="69" spans="1:14" x14ac:dyDescent="0.15">
      <c r="A69" s="218"/>
      <c r="B69" s="88"/>
      <c r="C69" s="89"/>
      <c r="D69" s="89"/>
      <c r="E69" s="90">
        <f t="shared" si="12"/>
        <v>0</v>
      </c>
      <c r="F69" s="80"/>
      <c r="G69" s="218"/>
      <c r="H69" s="88"/>
      <c r="I69" s="89"/>
      <c r="J69" s="89"/>
      <c r="K69" s="90">
        <f t="shared" si="13"/>
        <v>0</v>
      </c>
    </row>
    <row r="70" spans="1:14" x14ac:dyDescent="0.15">
      <c r="A70" s="218"/>
      <c r="B70" s="88"/>
      <c r="C70" s="89"/>
      <c r="D70" s="89"/>
      <c r="E70" s="90">
        <f t="shared" si="12"/>
        <v>0</v>
      </c>
      <c r="F70" s="80"/>
      <c r="G70" s="218"/>
      <c r="H70" s="88"/>
      <c r="I70" s="89"/>
      <c r="J70" s="89"/>
      <c r="K70" s="90">
        <f t="shared" si="13"/>
        <v>0</v>
      </c>
    </row>
    <row r="71" spans="1:14" x14ac:dyDescent="0.15">
      <c r="A71" s="218"/>
      <c r="B71" s="88"/>
      <c r="C71" s="89"/>
      <c r="D71" s="89"/>
      <c r="E71" s="90">
        <f t="shared" si="12"/>
        <v>0</v>
      </c>
      <c r="F71" s="80"/>
      <c r="G71" s="218"/>
      <c r="H71" s="88"/>
      <c r="I71" s="89"/>
      <c r="J71" s="89"/>
      <c r="K71" s="90">
        <f t="shared" si="13"/>
        <v>0</v>
      </c>
    </row>
    <row r="72" spans="1:14" ht="14.25" thickBot="1" x14ac:dyDescent="0.2">
      <c r="A72" s="221"/>
      <c r="B72" s="94" t="s">
        <v>74</v>
      </c>
      <c r="C72" s="95"/>
      <c r="D72" s="95"/>
      <c r="E72" s="96">
        <f>SUM(E65:E71)</f>
        <v>0</v>
      </c>
      <c r="F72" s="80"/>
      <c r="G72" s="221"/>
      <c r="H72" s="94" t="s">
        <v>74</v>
      </c>
      <c r="I72" s="95"/>
      <c r="J72" s="95"/>
      <c r="K72" s="96">
        <f>SUM(K65:K71)</f>
        <v>0</v>
      </c>
    </row>
    <row r="73" spans="1:14" ht="14.25" thickBot="1" x14ac:dyDescent="0.2">
      <c r="A73" s="80"/>
      <c r="B73" s="80"/>
      <c r="C73" s="80"/>
      <c r="D73" s="80"/>
      <c r="E73" s="98"/>
      <c r="F73" s="99"/>
      <c r="G73" s="230" t="s">
        <v>85</v>
      </c>
      <c r="H73" s="231"/>
      <c r="I73" s="100"/>
      <c r="J73" s="100"/>
      <c r="K73" s="101">
        <f>SUM(E32,E40,E48,E56,E64,E72,K72,K64,K56,K48,K40,K32)</f>
        <v>0</v>
      </c>
    </row>
    <row r="74" spans="1:14" x14ac:dyDescent="0.15">
      <c r="A74" s="80" t="s">
        <v>88</v>
      </c>
      <c r="B74" s="80"/>
      <c r="C74" s="80"/>
      <c r="D74" s="80"/>
      <c r="E74" s="80"/>
      <c r="F74" s="80"/>
      <c r="G74" s="80"/>
      <c r="H74" s="80"/>
      <c r="I74" s="80"/>
      <c r="J74" s="80"/>
      <c r="K74" s="80"/>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3"/>
  <dataValidations count="2">
    <dataValidation type="whole" allowBlank="1" showInputMessage="1" showErrorMessage="1" sqref="I25:I73 C25:C72" xr:uid="{00000000-0002-0000-0800-000000000000}">
      <formula1>3</formula1>
      <formula2>5</formula2>
    </dataValidation>
    <dataValidation type="whole" allowBlank="1" showInputMessage="1" showErrorMessage="1" sqref="J25:J73 D25:D72" xr:uid="{00000000-0002-0000-0800-000001000000}">
      <formula1>0</formula1>
      <formula2>100</formula2>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様式１（計画書）</vt:lpstr>
      <vt:lpstr>様式１（計画書） (記載例)</vt:lpstr>
      <vt:lpstr>(参考)カウント用→</vt:lpstr>
      <vt:lpstr>保険者１</vt:lpstr>
      <vt:lpstr>保険者２</vt:lpstr>
      <vt:lpstr>保険者３</vt:lpstr>
      <vt:lpstr>保険者４</vt:lpstr>
      <vt:lpstr>保険者５</vt:lpstr>
      <vt:lpstr>保険者６</vt:lpstr>
      <vt:lpstr>保険者７</vt:lpstr>
      <vt:lpstr>保険者８</vt:lpstr>
      <vt:lpstr>保険者９</vt:lpstr>
      <vt:lpstr>保険者10</vt:lpstr>
      <vt:lpstr>'様式１（計画書）'!Print_Area</vt:lpstr>
      <vt:lpstr>'様式１（計画書） (記載例)'!Print_Area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dcterms:created xsi:type="dcterms:W3CDTF">2019-08-14T04:21:04Z</dcterms:created>
  <dcterms:modified xsi:type="dcterms:W3CDTF">2021-07-26T01:26:16Z</dcterms:modified>
</cp:coreProperties>
</file>