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activeTab="0"/>
  </bookViews>
  <sheets>
    <sheet name="（市町）特定保健指導H23-H22" sheetId="1" r:id="rId1"/>
    <sheet name="（組合）特定保健指導H23-H22" sheetId="2" r:id="rId2"/>
  </sheets>
  <definedNames>
    <definedName name="_xlnm.Print_Area" localSheetId="0">'（市町）特定保健指導H23-H22'!$A$1:$L$75</definedName>
    <definedName name="_xlnm.Print_Area" localSheetId="1">'（組合）特定保健指導H23-H22'!$A$1:$L$16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A72" authorId="0">
      <text>
        <r>
          <rPr>
            <b/>
            <sz val="9"/>
            <rFont val="ＭＳ Ｐゴシック"/>
            <family val="3"/>
          </rPr>
          <t>兵庫県: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<sst xmlns="http://schemas.openxmlformats.org/spreadsheetml/2006/main" count="415" uniqueCount="83">
  <si>
    <t>保険者番号</t>
  </si>
  <si>
    <t>保険者名</t>
  </si>
  <si>
    <t>対象者数</t>
  </si>
  <si>
    <t>稲美町</t>
  </si>
  <si>
    <t>小野市</t>
  </si>
  <si>
    <t>洲本市</t>
  </si>
  <si>
    <t>神戸市</t>
  </si>
  <si>
    <t>香美町</t>
  </si>
  <si>
    <t>市川町</t>
  </si>
  <si>
    <t>太子町</t>
  </si>
  <si>
    <t>宍粟市</t>
  </si>
  <si>
    <t>西宮市</t>
  </si>
  <si>
    <t>宝塚市</t>
  </si>
  <si>
    <t>西脇市</t>
  </si>
  <si>
    <t>高砂市</t>
  </si>
  <si>
    <t>三田市</t>
  </si>
  <si>
    <t>福崎町</t>
  </si>
  <si>
    <t>南あわじ市</t>
  </si>
  <si>
    <t>豊岡市</t>
  </si>
  <si>
    <t>丹波市</t>
  </si>
  <si>
    <t>伊丹市</t>
  </si>
  <si>
    <t>猪名川町</t>
  </si>
  <si>
    <t>相生市</t>
  </si>
  <si>
    <t>赤穂市</t>
  </si>
  <si>
    <t>加西市</t>
  </si>
  <si>
    <t>加古川市</t>
  </si>
  <si>
    <t>尼崎市</t>
  </si>
  <si>
    <t>たつの市</t>
  </si>
  <si>
    <t>明石市</t>
  </si>
  <si>
    <t>川西市</t>
  </si>
  <si>
    <t>神河町</t>
  </si>
  <si>
    <t>芦屋市</t>
  </si>
  <si>
    <t>姫路市</t>
  </si>
  <si>
    <t>播磨町</t>
  </si>
  <si>
    <t>佐用町</t>
  </si>
  <si>
    <t>上郡町</t>
  </si>
  <si>
    <t>新温泉町</t>
  </si>
  <si>
    <t>加東市</t>
  </si>
  <si>
    <t>三木市</t>
  </si>
  <si>
    <t>朝来市</t>
  </si>
  <si>
    <t>養父市</t>
  </si>
  <si>
    <t>篠山市</t>
  </si>
  <si>
    <t>多可町</t>
  </si>
  <si>
    <t>淡路市</t>
  </si>
  <si>
    <t>順位</t>
  </si>
  <si>
    <t>上昇ﾎﾟｲﾝﾄ（Ａ）－（Ｂ）</t>
  </si>
  <si>
    <t>市</t>
  </si>
  <si>
    <t>町</t>
  </si>
  <si>
    <t>合　　　　計</t>
  </si>
  <si>
    <t>神戸</t>
  </si>
  <si>
    <t>中播磨</t>
  </si>
  <si>
    <t>阪神南</t>
  </si>
  <si>
    <t>東播磨</t>
  </si>
  <si>
    <t>淡路</t>
  </si>
  <si>
    <t>阪神北</t>
  </si>
  <si>
    <t>西播磨</t>
  </si>
  <si>
    <t>北播磨</t>
  </si>
  <si>
    <t>但馬</t>
  </si>
  <si>
    <t>丹波</t>
  </si>
  <si>
    <t>終了者数</t>
  </si>
  <si>
    <t>終了者数</t>
  </si>
  <si>
    <t>動機付け支援</t>
  </si>
  <si>
    <t>積極的支援</t>
  </si>
  <si>
    <t>実施率（Ａ）</t>
  </si>
  <si>
    <t>市計</t>
  </si>
  <si>
    <t>町計</t>
  </si>
  <si>
    <t>県計</t>
  </si>
  <si>
    <t>※「概数」…現時点(H23.6)では、法定報告における平成22年度実績が未確定であるため。</t>
  </si>
  <si>
    <t>（法定報告）
平成２２年度
実施率（Ｂ）</t>
  </si>
  <si>
    <t>平成２３年度</t>
  </si>
  <si>
    <t>平成２３年度　市町国保　特定保健指導実施率一覧（概数）</t>
  </si>
  <si>
    <t>黄セル入力まだ</t>
  </si>
  <si>
    <t>※上の表の修了者数確認すること</t>
  </si>
  <si>
    <t>5/28連絡事項</t>
  </si>
  <si>
    <t>平成２４年５月３０日集計</t>
  </si>
  <si>
    <t>平成２３年度　国保組合　特定保健指導実施率一覧（概数）</t>
  </si>
  <si>
    <t>兵庫食糧</t>
  </si>
  <si>
    <t>神戸中央卸売</t>
  </si>
  <si>
    <t>兵庫県食品</t>
  </si>
  <si>
    <t>兵庫県歯科医師</t>
  </si>
  <si>
    <t>兵庫県医師</t>
  </si>
  <si>
    <t>兵庫県薬剤師</t>
  </si>
  <si>
    <t>兵庫県建設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</si>
</sst>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$-411]ggge&quot;年&quot;m&quot;月&quot;d&quot;日&quot;;@"/>
    <numFmt numFmtId="183" formatCode="0.0;&quot;△ &quot;0.0"/>
    <numFmt numFmtId="184" formatCode="0_ "/>
    <numFmt numFmtId="185" formatCode="#,##0_ "/>
    <numFmt numFmtId="186" formatCode="000"/>
    <numFmt numFmtId="187" formatCode="#,##0.0;[Red]\-#,##0.0"/>
    <numFmt numFmtId="188" formatCode="0.0_ "/>
    <numFmt numFmtId="189" formatCode="#,##0_);[Red]\(#,##0\)"/>
    <numFmt numFmtId="190" formatCode="0.0;&quot;▲ &quot;0.0"/>
    <numFmt numFmtId="191" formatCode="#,##0;&quot;△ &quot;#,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58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1" fontId="0" fillId="0" borderId="4" xfId="15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vertical="center"/>
    </xf>
    <xf numFmtId="184" fontId="0" fillId="0" borderId="6" xfId="15" applyNumberFormat="1" applyFont="1" applyFill="1" applyBorder="1" applyAlignment="1">
      <alignment vertical="center"/>
    </xf>
    <xf numFmtId="184" fontId="0" fillId="0" borderId="1" xfId="15" applyNumberFormat="1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181" fontId="0" fillId="0" borderId="6" xfId="15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81" fontId="0" fillId="2" borderId="2" xfId="15" applyNumberFormat="1" applyFont="1" applyFill="1" applyBorder="1" applyAlignment="1">
      <alignment horizontal="center" vertical="center" wrapText="1"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" xfId="21" applyFont="1" applyFill="1" applyBorder="1">
      <alignment vertical="center"/>
      <protection/>
    </xf>
    <xf numFmtId="0" fontId="0" fillId="2" borderId="7" xfId="21" applyFont="1" applyFill="1" applyBorder="1">
      <alignment vertical="center"/>
      <protection/>
    </xf>
    <xf numFmtId="58" fontId="0" fillId="0" borderId="0" xfId="0" applyNumberFormat="1" applyFont="1" applyFill="1" applyAlignment="1" quotePrefix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81" fontId="0" fillId="2" borderId="2" xfId="15" applyNumberFormat="1" applyFont="1" applyFill="1" applyBorder="1" applyAlignment="1">
      <alignment horizontal="center" vertical="center" wrapText="1"/>
    </xf>
    <xf numFmtId="181" fontId="0" fillId="2" borderId="4" xfId="15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" xfId="21" applyFont="1" applyFill="1" applyBorder="1">
      <alignment vertical="center"/>
      <protection/>
    </xf>
    <xf numFmtId="0" fontId="0" fillId="2" borderId="7" xfId="21" applyFont="1" applyFill="1" applyBorder="1">
      <alignment vertical="center"/>
      <protection/>
    </xf>
    <xf numFmtId="38" fontId="0" fillId="0" borderId="1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184" fontId="0" fillId="0" borderId="6" xfId="15" applyNumberFormat="1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vertical="center"/>
    </xf>
    <xf numFmtId="184" fontId="0" fillId="0" borderId="1" xfId="15" applyNumberFormat="1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2" borderId="1" xfId="17" applyFont="1" applyFill="1" applyBorder="1" applyAlignment="1">
      <alignment vertical="center"/>
    </xf>
    <xf numFmtId="38" fontId="0" fillId="2" borderId="6" xfId="17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vertical="center"/>
    </xf>
    <xf numFmtId="181" fontId="0" fillId="2" borderId="6" xfId="15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81" fontId="0" fillId="3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21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81" fontId="0" fillId="2" borderId="13" xfId="15" applyNumberFormat="1" applyFont="1" applyFill="1" applyBorder="1" applyAlignment="1">
      <alignment horizontal="center" vertical="center" wrapText="1"/>
    </xf>
    <xf numFmtId="181" fontId="0" fillId="2" borderId="14" xfId="15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9" xfId="21" applyFont="1" applyFill="1" applyBorder="1" applyAlignment="1">
      <alignment vertical="center" wrapText="1"/>
      <protection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" xfId="21" applyFont="1" applyFill="1" applyBorder="1" applyAlignment="1">
      <alignment vertical="center" wrapText="1"/>
      <protection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181" fontId="5" fillId="2" borderId="13" xfId="15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8" fontId="0" fillId="2" borderId="13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8" fontId="0" fillId="2" borderId="13" xfId="17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58" fontId="0" fillId="0" borderId="4" xfId="0" applyNumberFormat="1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21" applyFont="1" applyFill="1" applyBorder="1" applyAlignment="1">
      <alignment vertical="center" wrapText="1"/>
      <protection/>
    </xf>
    <xf numFmtId="0" fontId="0" fillId="0" borderId="14" xfId="21" applyFont="1" applyFill="1" applyBorder="1" applyAlignment="1">
      <alignment vertical="center" wrapText="1"/>
      <protection/>
    </xf>
    <xf numFmtId="0" fontId="0" fillId="0" borderId="15" xfId="21" applyFont="1" applyFill="1" applyBorder="1" applyAlignment="1">
      <alignment vertical="center" wrapText="1"/>
      <protection/>
    </xf>
    <xf numFmtId="181" fontId="5" fillId="0" borderId="13" xfId="15" applyNumberFormat="1" applyFont="1" applyFill="1" applyBorder="1" applyAlignment="1">
      <alignment horizontal="center" vertical="center" wrapText="1"/>
    </xf>
    <xf numFmtId="181" fontId="5" fillId="0" borderId="10" xfId="15" applyNumberFormat="1" applyFont="1" applyFill="1" applyBorder="1" applyAlignment="1">
      <alignment horizontal="center" vertical="center" wrapText="1"/>
    </xf>
    <xf numFmtId="181" fontId="5" fillId="0" borderId="16" xfId="15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21" applyFont="1" applyFill="1" applyBorder="1" applyAlignment="1">
      <alignment horizontal="distributed" vertical="center"/>
      <protection/>
    </xf>
    <xf numFmtId="38" fontId="0" fillId="0" borderId="1" xfId="17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1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2" borderId="7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center" vertical="center"/>
      <protection/>
    </xf>
    <xf numFmtId="58" fontId="0" fillId="0" borderId="4" xfId="0" applyNumberFormat="1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38" fontId="0" fillId="2" borderId="13" xfId="17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38" fontId="0" fillId="2" borderId="13" xfId="17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21" applyFont="1" applyFill="1" applyBorder="1" applyAlignment="1">
      <alignment vertical="center" wrapText="1"/>
      <protection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1" fontId="0" fillId="2" borderId="13" xfId="15" applyNumberFormat="1" applyFont="1" applyFill="1" applyBorder="1" applyAlignment="1">
      <alignment horizontal="center" vertical="center" wrapText="1"/>
    </xf>
    <xf numFmtId="181" fontId="0" fillId="2" borderId="14" xfId="15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2" xfId="21" applyFont="1" applyFill="1" applyBorder="1" applyAlignment="1">
      <alignment vertical="center" wrapText="1"/>
      <protection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4"/>
  <sheetViews>
    <sheetView tabSelected="1" view="pageBreakPreview" zoomScaleSheetLayoutView="100" workbookViewId="0" topLeftCell="A1">
      <selection activeCell="K50" sqref="K50:K52"/>
    </sheetView>
  </sheetViews>
  <sheetFormatPr defaultColWidth="9.00390625" defaultRowHeight="13.5"/>
  <cols>
    <col min="1" max="1" width="7.125" style="4" customWidth="1"/>
    <col min="2" max="2" width="10.50390625" style="4" customWidth="1"/>
    <col min="3" max="3" width="9.125" style="4" bestFit="1" customWidth="1"/>
    <col min="4" max="4" width="8.625" style="4" customWidth="1"/>
    <col min="5" max="5" width="9.125" style="4" bestFit="1" customWidth="1"/>
    <col min="6" max="6" width="8.625" style="4" customWidth="1"/>
    <col min="7" max="7" width="9.875" style="4" customWidth="1"/>
    <col min="8" max="8" width="4.875" style="4" customWidth="1"/>
    <col min="9" max="9" width="9.625" style="4" customWidth="1"/>
    <col min="10" max="10" width="4.75390625" style="4" customWidth="1"/>
    <col min="11" max="11" width="8.625" style="4" customWidth="1"/>
    <col min="12" max="12" width="4.75390625" style="4" customWidth="1"/>
    <col min="13" max="16384" width="9.00390625" style="4" customWidth="1"/>
  </cols>
  <sheetData>
    <row r="1" s="1" customFormat="1" ht="9" customHeight="1"/>
    <row r="2" spans="1:9" ht="14.25">
      <c r="A2" s="1"/>
      <c r="B2" s="56" t="s">
        <v>70</v>
      </c>
      <c r="C2" s="57"/>
      <c r="D2" s="57"/>
      <c r="E2" s="57"/>
      <c r="F2" s="57"/>
      <c r="G2" s="57"/>
      <c r="H2" s="57"/>
      <c r="I2" s="3"/>
    </row>
    <row r="3" spans="9:10" ht="7.5" customHeight="1">
      <c r="I3" s="3"/>
      <c r="J3" s="3"/>
    </row>
    <row r="4" spans="9:12" ht="13.5">
      <c r="I4" s="87" t="s">
        <v>74</v>
      </c>
      <c r="J4" s="88"/>
      <c r="K4" s="88"/>
      <c r="L4" s="88"/>
    </row>
    <row r="5" spans="1:12" ht="14.25" customHeight="1">
      <c r="A5" s="69" t="s">
        <v>0</v>
      </c>
      <c r="B5" s="72" t="s">
        <v>1</v>
      </c>
      <c r="C5" s="75" t="s">
        <v>69</v>
      </c>
      <c r="D5" s="75"/>
      <c r="E5" s="75"/>
      <c r="F5" s="75"/>
      <c r="G5" s="75"/>
      <c r="H5" s="75"/>
      <c r="I5" s="76" t="s">
        <v>68</v>
      </c>
      <c r="J5" s="24"/>
      <c r="K5" s="61" t="s">
        <v>45</v>
      </c>
      <c r="L5" s="25"/>
    </row>
    <row r="6" spans="1:12" ht="13.5" customHeight="1">
      <c r="A6" s="70"/>
      <c r="B6" s="73"/>
      <c r="C6" s="79" t="s">
        <v>61</v>
      </c>
      <c r="D6" s="80"/>
      <c r="E6" s="83" t="s">
        <v>62</v>
      </c>
      <c r="F6" s="84"/>
      <c r="G6" s="63" t="s">
        <v>63</v>
      </c>
      <c r="H6" s="26"/>
      <c r="I6" s="77"/>
      <c r="J6" s="27"/>
      <c r="K6" s="61"/>
      <c r="L6" s="28"/>
    </row>
    <row r="7" spans="1:12" ht="13.5">
      <c r="A7" s="70"/>
      <c r="B7" s="73"/>
      <c r="C7" s="81"/>
      <c r="D7" s="82"/>
      <c r="E7" s="85"/>
      <c r="F7" s="86"/>
      <c r="G7" s="64"/>
      <c r="H7" s="66" t="s">
        <v>44</v>
      </c>
      <c r="I7" s="77"/>
      <c r="J7" s="68" t="s">
        <v>44</v>
      </c>
      <c r="K7" s="62"/>
      <c r="L7" s="101" t="s">
        <v>44</v>
      </c>
    </row>
    <row r="8" spans="1:12" ht="13.5">
      <c r="A8" s="71"/>
      <c r="B8" s="74"/>
      <c r="C8" s="29" t="s">
        <v>2</v>
      </c>
      <c r="D8" s="30" t="s">
        <v>59</v>
      </c>
      <c r="E8" s="31" t="s">
        <v>2</v>
      </c>
      <c r="F8" s="30" t="s">
        <v>60</v>
      </c>
      <c r="G8" s="65"/>
      <c r="H8" s="67"/>
      <c r="I8" s="78"/>
      <c r="J8" s="67"/>
      <c r="K8" s="62"/>
      <c r="L8" s="101"/>
    </row>
    <row r="9" spans="1:14" ht="18" customHeight="1">
      <c r="A9" s="32">
        <v>284000</v>
      </c>
      <c r="B9" s="33" t="s">
        <v>6</v>
      </c>
      <c r="C9" s="17">
        <v>4293</v>
      </c>
      <c r="D9" s="22">
        <v>499</v>
      </c>
      <c r="E9" s="21">
        <v>1218</v>
      </c>
      <c r="F9" s="22">
        <v>95</v>
      </c>
      <c r="G9" s="23">
        <f>(D9+F9)/(C9+E9)</f>
        <v>0.10778443113772455</v>
      </c>
      <c r="H9" s="10">
        <f aca="true" t="shared" si="0" ref="H9:H49">RANK(G9,$G$9:$G$49)</f>
        <v>35</v>
      </c>
      <c r="I9" s="9">
        <v>0.08694716453244378</v>
      </c>
      <c r="J9" s="11">
        <f aca="true" t="shared" si="1" ref="J9:J49">RANK(I9,$I$9:$I$49)</f>
        <v>32</v>
      </c>
      <c r="K9" s="9">
        <f aca="true" t="shared" si="2" ref="K9:K52">G9-I9</f>
        <v>0.020837266605280777</v>
      </c>
      <c r="L9" s="11">
        <f aca="true" t="shared" si="3" ref="L9:L49">RANK(K9,$K$9:$K$49)</f>
        <v>24</v>
      </c>
      <c r="M9" s="4" t="s">
        <v>46</v>
      </c>
      <c r="N9" s="4" t="s">
        <v>49</v>
      </c>
    </row>
    <row r="10" spans="1:14" ht="18" customHeight="1">
      <c r="A10" s="32">
        <v>280024</v>
      </c>
      <c r="B10" s="33" t="s">
        <v>32</v>
      </c>
      <c r="C10" s="17">
        <v>2870</v>
      </c>
      <c r="D10" s="17">
        <v>312</v>
      </c>
      <c r="E10" s="19">
        <v>1038</v>
      </c>
      <c r="F10" s="17">
        <v>70</v>
      </c>
      <c r="G10" s="23">
        <f aca="true" t="shared" si="4" ref="G10:G49">(D10+F10)/(C10+E10)</f>
        <v>0.0977482088024565</v>
      </c>
      <c r="H10" s="10">
        <f t="shared" si="0"/>
        <v>36</v>
      </c>
      <c r="I10" s="9">
        <v>0.1068909386869235</v>
      </c>
      <c r="J10" s="11">
        <f t="shared" si="1"/>
        <v>28</v>
      </c>
      <c r="K10" s="9">
        <f t="shared" si="2"/>
        <v>-0.009142729884467002</v>
      </c>
      <c r="L10" s="11">
        <f t="shared" si="3"/>
        <v>35</v>
      </c>
      <c r="M10" s="4" t="s">
        <v>46</v>
      </c>
      <c r="N10" s="4" t="s">
        <v>50</v>
      </c>
    </row>
    <row r="11" spans="1:14" ht="18" customHeight="1">
      <c r="A11" s="32">
        <v>280032</v>
      </c>
      <c r="B11" s="33" t="s">
        <v>26</v>
      </c>
      <c r="C11" s="17">
        <v>3928</v>
      </c>
      <c r="D11" s="17">
        <v>1170</v>
      </c>
      <c r="E11" s="19">
        <v>1309</v>
      </c>
      <c r="F11" s="17">
        <v>163</v>
      </c>
      <c r="G11" s="23">
        <f t="shared" si="4"/>
        <v>0.2545350391445484</v>
      </c>
      <c r="H11" s="10">
        <f t="shared" si="0"/>
        <v>22</v>
      </c>
      <c r="I11" s="9">
        <v>0.25785696609750064</v>
      </c>
      <c r="J11" s="11">
        <f t="shared" si="1"/>
        <v>16</v>
      </c>
      <c r="K11" s="9">
        <f t="shared" si="2"/>
        <v>-0.0033219269529522477</v>
      </c>
      <c r="L11" s="11">
        <f t="shared" si="3"/>
        <v>34</v>
      </c>
      <c r="M11" s="4" t="s">
        <v>46</v>
      </c>
      <c r="N11" s="4" t="s">
        <v>51</v>
      </c>
    </row>
    <row r="12" spans="1:14" ht="18" customHeight="1">
      <c r="A12" s="32">
        <v>280040</v>
      </c>
      <c r="B12" s="33" t="s">
        <v>28</v>
      </c>
      <c r="C12" s="17">
        <v>1042</v>
      </c>
      <c r="D12" s="17">
        <v>271</v>
      </c>
      <c r="E12" s="19">
        <v>355</v>
      </c>
      <c r="F12" s="17">
        <v>58</v>
      </c>
      <c r="G12" s="23">
        <f t="shared" si="4"/>
        <v>0.23550465282748748</v>
      </c>
      <c r="H12" s="10">
        <f t="shared" si="0"/>
        <v>23</v>
      </c>
      <c r="I12" s="9">
        <v>0.09928443649373882</v>
      </c>
      <c r="J12" s="11">
        <f t="shared" si="1"/>
        <v>30</v>
      </c>
      <c r="K12" s="9">
        <f t="shared" si="2"/>
        <v>0.13622021633374864</v>
      </c>
      <c r="L12" s="11">
        <f t="shared" si="3"/>
        <v>6</v>
      </c>
      <c r="M12" s="4" t="s">
        <v>46</v>
      </c>
      <c r="N12" s="4" t="s">
        <v>52</v>
      </c>
    </row>
    <row r="13" spans="1:14" ht="18" customHeight="1">
      <c r="A13" s="32">
        <v>280057</v>
      </c>
      <c r="B13" s="33" t="s">
        <v>11</v>
      </c>
      <c r="C13" s="17">
        <v>1780</v>
      </c>
      <c r="D13" s="17">
        <v>1074</v>
      </c>
      <c r="E13" s="19">
        <v>619</v>
      </c>
      <c r="F13" s="17">
        <v>112</v>
      </c>
      <c r="G13" s="23">
        <f t="shared" si="4"/>
        <v>0.4943726552730304</v>
      </c>
      <c r="H13" s="10">
        <f t="shared" si="0"/>
        <v>5</v>
      </c>
      <c r="I13" s="9">
        <v>0.37818356559346467</v>
      </c>
      <c r="J13" s="11">
        <f t="shared" si="1"/>
        <v>7</v>
      </c>
      <c r="K13" s="9">
        <f t="shared" si="2"/>
        <v>0.11618908967956576</v>
      </c>
      <c r="L13" s="11">
        <f t="shared" si="3"/>
        <v>10</v>
      </c>
      <c r="M13" s="4" t="s">
        <v>46</v>
      </c>
      <c r="N13" s="4" t="s">
        <v>51</v>
      </c>
    </row>
    <row r="14" spans="1:14" ht="18" customHeight="1">
      <c r="A14" s="32">
        <v>280065</v>
      </c>
      <c r="B14" s="33" t="s">
        <v>5</v>
      </c>
      <c r="C14" s="17">
        <v>204</v>
      </c>
      <c r="D14" s="17">
        <v>30</v>
      </c>
      <c r="E14" s="19">
        <v>99</v>
      </c>
      <c r="F14" s="17">
        <v>6</v>
      </c>
      <c r="G14" s="23">
        <f t="shared" si="4"/>
        <v>0.1188118811881188</v>
      </c>
      <c r="H14" s="10">
        <f t="shared" si="0"/>
        <v>33</v>
      </c>
      <c r="I14" s="9">
        <v>0.11418685121107267</v>
      </c>
      <c r="J14" s="11">
        <f t="shared" si="1"/>
        <v>27</v>
      </c>
      <c r="K14" s="9">
        <f t="shared" si="2"/>
        <v>0.004625029977046141</v>
      </c>
      <c r="L14" s="11">
        <f t="shared" si="3"/>
        <v>28</v>
      </c>
      <c r="M14" s="4" t="s">
        <v>46</v>
      </c>
      <c r="N14" s="4" t="s">
        <v>53</v>
      </c>
    </row>
    <row r="15" spans="1:14" ht="18" customHeight="1">
      <c r="A15" s="32">
        <v>280073</v>
      </c>
      <c r="B15" s="33" t="s">
        <v>31</v>
      </c>
      <c r="C15" s="17">
        <v>600</v>
      </c>
      <c r="D15" s="17">
        <v>193</v>
      </c>
      <c r="E15" s="19">
        <v>170</v>
      </c>
      <c r="F15" s="17">
        <v>39</v>
      </c>
      <c r="G15" s="23">
        <f t="shared" si="4"/>
        <v>0.3012987012987013</v>
      </c>
      <c r="H15" s="10">
        <f t="shared" si="0"/>
        <v>17</v>
      </c>
      <c r="I15" s="9">
        <v>0.08422664624808576</v>
      </c>
      <c r="J15" s="11">
        <f t="shared" si="1"/>
        <v>35</v>
      </c>
      <c r="K15" s="9">
        <f t="shared" si="2"/>
        <v>0.21707205505061553</v>
      </c>
      <c r="L15" s="11">
        <f t="shared" si="3"/>
        <v>2</v>
      </c>
      <c r="M15" s="4" t="s">
        <v>46</v>
      </c>
      <c r="N15" s="4" t="s">
        <v>51</v>
      </c>
    </row>
    <row r="16" spans="1:14" ht="18" customHeight="1">
      <c r="A16" s="32">
        <v>280081</v>
      </c>
      <c r="B16" s="33" t="s">
        <v>20</v>
      </c>
      <c r="C16" s="17">
        <v>662</v>
      </c>
      <c r="D16" s="17">
        <v>81</v>
      </c>
      <c r="E16" s="19">
        <v>199</v>
      </c>
      <c r="F16" s="17">
        <v>30</v>
      </c>
      <c r="G16" s="23">
        <f t="shared" si="4"/>
        <v>0.1289198606271777</v>
      </c>
      <c r="H16" s="10">
        <f t="shared" si="0"/>
        <v>32</v>
      </c>
      <c r="I16" s="9">
        <v>0.0867992766726944</v>
      </c>
      <c r="J16" s="11">
        <f t="shared" si="1"/>
        <v>33</v>
      </c>
      <c r="K16" s="9">
        <f t="shared" si="2"/>
        <v>0.0421205839544833</v>
      </c>
      <c r="L16" s="11">
        <f t="shared" si="3"/>
        <v>20</v>
      </c>
      <c r="M16" s="4" t="s">
        <v>46</v>
      </c>
      <c r="N16" s="4" t="s">
        <v>54</v>
      </c>
    </row>
    <row r="17" spans="1:14" ht="18" customHeight="1">
      <c r="A17" s="32">
        <v>280099</v>
      </c>
      <c r="B17" s="33" t="s">
        <v>22</v>
      </c>
      <c r="C17" s="17">
        <v>214</v>
      </c>
      <c r="D17" s="17">
        <v>81</v>
      </c>
      <c r="E17" s="19">
        <v>55</v>
      </c>
      <c r="F17" s="17">
        <v>26</v>
      </c>
      <c r="G17" s="23">
        <f t="shared" si="4"/>
        <v>0.39776951672862454</v>
      </c>
      <c r="H17" s="10">
        <f t="shared" si="0"/>
        <v>11</v>
      </c>
      <c r="I17" s="9">
        <v>0.34065934065934067</v>
      </c>
      <c r="J17" s="11">
        <f t="shared" si="1"/>
        <v>12</v>
      </c>
      <c r="K17" s="9">
        <f t="shared" si="2"/>
        <v>0.05711017606928387</v>
      </c>
      <c r="L17" s="11">
        <f t="shared" si="3"/>
        <v>17</v>
      </c>
      <c r="M17" s="4" t="s">
        <v>46</v>
      </c>
      <c r="N17" s="4" t="s">
        <v>55</v>
      </c>
    </row>
    <row r="18" spans="1:14" ht="18" customHeight="1">
      <c r="A18" s="32">
        <v>280115</v>
      </c>
      <c r="B18" s="33" t="s">
        <v>25</v>
      </c>
      <c r="C18" s="17">
        <v>1302</v>
      </c>
      <c r="D18" s="17">
        <v>373</v>
      </c>
      <c r="E18" s="19">
        <v>339</v>
      </c>
      <c r="F18" s="17">
        <v>55</v>
      </c>
      <c r="G18" s="23">
        <f t="shared" si="4"/>
        <v>0.26081657525898844</v>
      </c>
      <c r="H18" s="10">
        <f t="shared" si="0"/>
        <v>20</v>
      </c>
      <c r="I18" s="9">
        <v>0.21236872812135357</v>
      </c>
      <c r="J18" s="11">
        <f t="shared" si="1"/>
        <v>19</v>
      </c>
      <c r="K18" s="9">
        <f t="shared" si="2"/>
        <v>0.048447847137634864</v>
      </c>
      <c r="L18" s="11">
        <f t="shared" si="3"/>
        <v>19</v>
      </c>
      <c r="M18" s="4" t="s">
        <v>46</v>
      </c>
      <c r="N18" s="4" t="s">
        <v>52</v>
      </c>
    </row>
    <row r="19" spans="1:14" ht="18" customHeight="1">
      <c r="A19" s="32">
        <v>280131</v>
      </c>
      <c r="B19" s="33" t="s">
        <v>23</v>
      </c>
      <c r="C19" s="17">
        <v>293</v>
      </c>
      <c r="D19" s="17">
        <v>74</v>
      </c>
      <c r="E19" s="19">
        <v>89</v>
      </c>
      <c r="F19" s="17">
        <v>6</v>
      </c>
      <c r="G19" s="23">
        <f t="shared" si="4"/>
        <v>0.2094240837696335</v>
      </c>
      <c r="H19" s="10">
        <f t="shared" si="0"/>
        <v>26</v>
      </c>
      <c r="I19" s="9">
        <v>0.21022727272727273</v>
      </c>
      <c r="J19" s="11">
        <f t="shared" si="1"/>
        <v>20</v>
      </c>
      <c r="K19" s="9">
        <f t="shared" si="2"/>
        <v>-0.0008031889576392282</v>
      </c>
      <c r="L19" s="11">
        <f t="shared" si="3"/>
        <v>31</v>
      </c>
      <c r="M19" s="4" t="s">
        <v>46</v>
      </c>
      <c r="N19" s="4" t="s">
        <v>55</v>
      </c>
    </row>
    <row r="20" spans="1:14" ht="18" customHeight="1">
      <c r="A20" s="32">
        <v>280149</v>
      </c>
      <c r="B20" s="33" t="s">
        <v>13</v>
      </c>
      <c r="C20" s="17">
        <v>224</v>
      </c>
      <c r="D20" s="17">
        <v>51</v>
      </c>
      <c r="E20" s="19">
        <v>120</v>
      </c>
      <c r="F20" s="17">
        <v>13</v>
      </c>
      <c r="G20" s="23">
        <f t="shared" si="4"/>
        <v>0.18604651162790697</v>
      </c>
      <c r="H20" s="10">
        <f t="shared" si="0"/>
        <v>28</v>
      </c>
      <c r="I20" s="9">
        <v>0.13725490196078433</v>
      </c>
      <c r="J20" s="11">
        <f t="shared" si="1"/>
        <v>24</v>
      </c>
      <c r="K20" s="9">
        <f t="shared" si="2"/>
        <v>0.04879160966712265</v>
      </c>
      <c r="L20" s="11">
        <f t="shared" si="3"/>
        <v>18</v>
      </c>
      <c r="M20" s="4" t="s">
        <v>46</v>
      </c>
      <c r="N20" s="4" t="s">
        <v>56</v>
      </c>
    </row>
    <row r="21" spans="1:14" ht="18" customHeight="1">
      <c r="A21" s="32">
        <v>280156</v>
      </c>
      <c r="B21" s="33" t="s">
        <v>12</v>
      </c>
      <c r="C21" s="17">
        <v>1137</v>
      </c>
      <c r="D21" s="17">
        <v>141</v>
      </c>
      <c r="E21" s="19">
        <v>368</v>
      </c>
      <c r="F21" s="17">
        <v>24</v>
      </c>
      <c r="G21" s="23">
        <f t="shared" si="4"/>
        <v>0.10963455149501661</v>
      </c>
      <c r="H21" s="10">
        <f t="shared" si="0"/>
        <v>34</v>
      </c>
      <c r="I21" s="9">
        <v>0.08567854909318325</v>
      </c>
      <c r="J21" s="11">
        <f t="shared" si="1"/>
        <v>34</v>
      </c>
      <c r="K21" s="9">
        <f t="shared" si="2"/>
        <v>0.023956002401833362</v>
      </c>
      <c r="L21" s="11">
        <f t="shared" si="3"/>
        <v>23</v>
      </c>
      <c r="M21" s="4" t="s">
        <v>46</v>
      </c>
      <c r="N21" s="4" t="s">
        <v>54</v>
      </c>
    </row>
    <row r="22" spans="1:14" ht="18" customHeight="1">
      <c r="A22" s="32">
        <v>280164</v>
      </c>
      <c r="B22" s="33" t="s">
        <v>38</v>
      </c>
      <c r="C22" s="17">
        <v>318</v>
      </c>
      <c r="D22" s="17">
        <v>21</v>
      </c>
      <c r="E22" s="19">
        <v>28</v>
      </c>
      <c r="F22" s="17">
        <v>7</v>
      </c>
      <c r="G22" s="23">
        <f t="shared" si="4"/>
        <v>0.08092485549132948</v>
      </c>
      <c r="H22" s="10">
        <f t="shared" si="0"/>
        <v>37</v>
      </c>
      <c r="I22" s="9">
        <v>0.09190371991247265</v>
      </c>
      <c r="J22" s="11">
        <f t="shared" si="1"/>
        <v>31</v>
      </c>
      <c r="K22" s="9">
        <f t="shared" si="2"/>
        <v>-0.010978864421143167</v>
      </c>
      <c r="L22" s="11">
        <f t="shared" si="3"/>
        <v>36</v>
      </c>
      <c r="M22" s="4" t="s">
        <v>46</v>
      </c>
      <c r="N22" s="4" t="s">
        <v>56</v>
      </c>
    </row>
    <row r="23" spans="1:14" ht="18" customHeight="1">
      <c r="A23" s="32">
        <v>280172</v>
      </c>
      <c r="B23" s="33" t="s">
        <v>14</v>
      </c>
      <c r="C23" s="17">
        <v>186</v>
      </c>
      <c r="D23" s="17">
        <v>30</v>
      </c>
      <c r="E23" s="19">
        <v>61</v>
      </c>
      <c r="F23" s="17">
        <v>11</v>
      </c>
      <c r="G23" s="23">
        <f t="shared" si="4"/>
        <v>0.1659919028340081</v>
      </c>
      <c r="H23" s="10">
        <f t="shared" si="0"/>
        <v>30</v>
      </c>
      <c r="I23" s="9">
        <v>0.14046822742474915</v>
      </c>
      <c r="J23" s="11">
        <f t="shared" si="1"/>
        <v>23</v>
      </c>
      <c r="K23" s="9">
        <f t="shared" si="2"/>
        <v>0.025523675409258956</v>
      </c>
      <c r="L23" s="11">
        <f t="shared" si="3"/>
        <v>22</v>
      </c>
      <c r="M23" s="4" t="s">
        <v>46</v>
      </c>
      <c r="N23" s="4" t="s">
        <v>52</v>
      </c>
    </row>
    <row r="24" spans="1:14" ht="18" customHeight="1">
      <c r="A24" s="32">
        <v>280180</v>
      </c>
      <c r="B24" s="33" t="s">
        <v>29</v>
      </c>
      <c r="C24" s="17">
        <v>806</v>
      </c>
      <c r="D24" s="17">
        <v>181</v>
      </c>
      <c r="E24" s="19">
        <v>255</v>
      </c>
      <c r="F24" s="17">
        <v>44</v>
      </c>
      <c r="G24" s="23">
        <f t="shared" si="4"/>
        <v>0.21206409048067862</v>
      </c>
      <c r="H24" s="10">
        <f t="shared" si="0"/>
        <v>24</v>
      </c>
      <c r="I24" s="9">
        <v>0.2825670498084291</v>
      </c>
      <c r="J24" s="11">
        <f t="shared" si="1"/>
        <v>15</v>
      </c>
      <c r="K24" s="9">
        <f t="shared" si="2"/>
        <v>-0.0705029593277505</v>
      </c>
      <c r="L24" s="11">
        <f t="shared" si="3"/>
        <v>38</v>
      </c>
      <c r="M24" s="4" t="s">
        <v>46</v>
      </c>
      <c r="N24" s="4" t="s">
        <v>54</v>
      </c>
    </row>
    <row r="25" spans="1:14" ht="18" customHeight="1">
      <c r="A25" s="32">
        <v>280198</v>
      </c>
      <c r="B25" s="33" t="s">
        <v>4</v>
      </c>
      <c r="C25" s="17">
        <v>188</v>
      </c>
      <c r="D25" s="17">
        <v>30</v>
      </c>
      <c r="E25" s="19">
        <v>64</v>
      </c>
      <c r="F25" s="17">
        <v>3</v>
      </c>
      <c r="G25" s="23">
        <f t="shared" si="4"/>
        <v>0.13095238095238096</v>
      </c>
      <c r="H25" s="10">
        <f t="shared" si="0"/>
        <v>31</v>
      </c>
      <c r="I25" s="9">
        <v>0.05054151624548736</v>
      </c>
      <c r="J25" s="11">
        <f t="shared" si="1"/>
        <v>40</v>
      </c>
      <c r="K25" s="9">
        <f t="shared" si="2"/>
        <v>0.0804108647068936</v>
      </c>
      <c r="L25" s="11">
        <f t="shared" si="3"/>
        <v>15</v>
      </c>
      <c r="M25" s="4" t="s">
        <v>46</v>
      </c>
      <c r="N25" s="4" t="s">
        <v>56</v>
      </c>
    </row>
    <row r="26" spans="1:14" ht="18" customHeight="1">
      <c r="A26" s="32">
        <v>280206</v>
      </c>
      <c r="B26" s="33" t="s">
        <v>15</v>
      </c>
      <c r="C26" s="17">
        <v>338</v>
      </c>
      <c r="D26" s="17">
        <v>26</v>
      </c>
      <c r="E26" s="19">
        <v>124</v>
      </c>
      <c r="F26" s="17">
        <v>6</v>
      </c>
      <c r="G26" s="23">
        <f t="shared" si="4"/>
        <v>0.06926406926406926</v>
      </c>
      <c r="H26" s="10">
        <f t="shared" si="0"/>
        <v>39</v>
      </c>
      <c r="I26" s="9">
        <v>0.06570841889117043</v>
      </c>
      <c r="J26" s="11">
        <f t="shared" si="1"/>
        <v>37</v>
      </c>
      <c r="K26" s="9">
        <f t="shared" si="2"/>
        <v>0.0035556503728988303</v>
      </c>
      <c r="L26" s="11">
        <f t="shared" si="3"/>
        <v>29</v>
      </c>
      <c r="M26" s="4" t="s">
        <v>46</v>
      </c>
      <c r="N26" s="4" t="s">
        <v>54</v>
      </c>
    </row>
    <row r="27" spans="1:14" ht="18" customHeight="1">
      <c r="A27" s="32">
        <v>280214</v>
      </c>
      <c r="B27" s="33" t="s">
        <v>24</v>
      </c>
      <c r="C27" s="17">
        <v>243</v>
      </c>
      <c r="D27" s="17">
        <v>16</v>
      </c>
      <c r="E27" s="19">
        <v>107</v>
      </c>
      <c r="F27" s="17">
        <v>5</v>
      </c>
      <c r="G27" s="23">
        <f t="shared" si="4"/>
        <v>0.06</v>
      </c>
      <c r="H27" s="10">
        <f t="shared" si="0"/>
        <v>40</v>
      </c>
      <c r="I27" s="9">
        <v>0.04938271604938271</v>
      </c>
      <c r="J27" s="11">
        <f t="shared" si="1"/>
        <v>41</v>
      </c>
      <c r="K27" s="9">
        <f t="shared" si="2"/>
        <v>0.010617283950617284</v>
      </c>
      <c r="L27" s="11">
        <f t="shared" si="3"/>
        <v>26</v>
      </c>
      <c r="M27" s="4" t="s">
        <v>46</v>
      </c>
      <c r="N27" s="4" t="s">
        <v>56</v>
      </c>
    </row>
    <row r="28" spans="1:14" ht="18" customHeight="1">
      <c r="A28" s="32">
        <v>280222</v>
      </c>
      <c r="B28" s="33" t="s">
        <v>21</v>
      </c>
      <c r="C28" s="17">
        <v>174</v>
      </c>
      <c r="D28" s="17">
        <v>15</v>
      </c>
      <c r="E28" s="19">
        <v>65</v>
      </c>
      <c r="F28" s="17">
        <v>2</v>
      </c>
      <c r="G28" s="23">
        <f t="shared" si="4"/>
        <v>0.07112970711297072</v>
      </c>
      <c r="H28" s="10">
        <f t="shared" si="0"/>
        <v>38</v>
      </c>
      <c r="I28" s="9">
        <v>0.06103286384976526</v>
      </c>
      <c r="J28" s="11">
        <f t="shared" si="1"/>
        <v>38</v>
      </c>
      <c r="K28" s="9">
        <f t="shared" si="2"/>
        <v>0.010096843263205459</v>
      </c>
      <c r="L28" s="11">
        <f t="shared" si="3"/>
        <v>27</v>
      </c>
      <c r="M28" s="4" t="s">
        <v>47</v>
      </c>
      <c r="N28" s="4" t="s">
        <v>54</v>
      </c>
    </row>
    <row r="29" spans="1:14" ht="18" customHeight="1">
      <c r="A29" s="32">
        <v>280248</v>
      </c>
      <c r="B29" s="33" t="s">
        <v>37</v>
      </c>
      <c r="C29" s="17">
        <v>188</v>
      </c>
      <c r="D29" s="17">
        <v>86</v>
      </c>
      <c r="E29" s="19">
        <v>103</v>
      </c>
      <c r="F29" s="17">
        <v>41</v>
      </c>
      <c r="G29" s="23">
        <f t="shared" si="4"/>
        <v>0.436426116838488</v>
      </c>
      <c r="H29" s="10">
        <f t="shared" si="0"/>
        <v>7</v>
      </c>
      <c r="I29" s="9">
        <v>0.3275862068965517</v>
      </c>
      <c r="J29" s="11">
        <f t="shared" si="1"/>
        <v>13</v>
      </c>
      <c r="K29" s="9">
        <f t="shared" si="2"/>
        <v>0.10883990994193626</v>
      </c>
      <c r="L29" s="11">
        <f t="shared" si="3"/>
        <v>11</v>
      </c>
      <c r="M29" s="4" t="s">
        <v>46</v>
      </c>
      <c r="N29" s="4" t="s">
        <v>56</v>
      </c>
    </row>
    <row r="30" spans="1:14" ht="18" customHeight="1">
      <c r="A30" s="32">
        <v>280271</v>
      </c>
      <c r="B30" s="33" t="s">
        <v>42</v>
      </c>
      <c r="C30" s="17">
        <v>123</v>
      </c>
      <c r="D30" s="17">
        <v>47</v>
      </c>
      <c r="E30" s="19">
        <v>61</v>
      </c>
      <c r="F30" s="17">
        <v>20</v>
      </c>
      <c r="G30" s="23">
        <f t="shared" si="4"/>
        <v>0.3641304347826087</v>
      </c>
      <c r="H30" s="10">
        <f t="shared" si="0"/>
        <v>12</v>
      </c>
      <c r="I30" s="9">
        <v>0.22346368715083798</v>
      </c>
      <c r="J30" s="11">
        <f t="shared" si="1"/>
        <v>18</v>
      </c>
      <c r="K30" s="9">
        <f t="shared" si="2"/>
        <v>0.14066674763177073</v>
      </c>
      <c r="L30" s="11">
        <f t="shared" si="3"/>
        <v>5</v>
      </c>
      <c r="M30" s="4" t="s">
        <v>47</v>
      </c>
      <c r="N30" s="4" t="s">
        <v>56</v>
      </c>
    </row>
    <row r="31" spans="1:14" ht="18" customHeight="1">
      <c r="A31" s="32">
        <v>280313</v>
      </c>
      <c r="B31" s="33" t="s">
        <v>3</v>
      </c>
      <c r="C31" s="17">
        <v>153</v>
      </c>
      <c r="D31" s="17">
        <v>51</v>
      </c>
      <c r="E31" s="19">
        <v>46</v>
      </c>
      <c r="F31" s="17">
        <v>13</v>
      </c>
      <c r="G31" s="23">
        <f t="shared" si="4"/>
        <v>0.32160804020100503</v>
      </c>
      <c r="H31" s="10">
        <f t="shared" si="0"/>
        <v>14</v>
      </c>
      <c r="I31" s="9">
        <v>0.28837209302325584</v>
      </c>
      <c r="J31" s="11">
        <f t="shared" si="1"/>
        <v>14</v>
      </c>
      <c r="K31" s="9">
        <f t="shared" si="2"/>
        <v>0.03323594717774919</v>
      </c>
      <c r="L31" s="11">
        <f t="shared" si="3"/>
        <v>21</v>
      </c>
      <c r="M31" s="4" t="s">
        <v>47</v>
      </c>
      <c r="N31" s="4" t="s">
        <v>52</v>
      </c>
    </row>
    <row r="32" spans="1:14" ht="18" customHeight="1">
      <c r="A32" s="32">
        <v>280321</v>
      </c>
      <c r="B32" s="32" t="s">
        <v>33</v>
      </c>
      <c r="C32" s="19">
        <v>145</v>
      </c>
      <c r="D32" s="17">
        <v>60</v>
      </c>
      <c r="E32" s="19">
        <v>39</v>
      </c>
      <c r="F32" s="17">
        <v>7</v>
      </c>
      <c r="G32" s="23">
        <f t="shared" si="4"/>
        <v>0.3641304347826087</v>
      </c>
      <c r="H32" s="10">
        <f t="shared" si="0"/>
        <v>12</v>
      </c>
      <c r="I32" s="9">
        <v>0.24766355140186916</v>
      </c>
      <c r="J32" s="11">
        <f t="shared" si="1"/>
        <v>17</v>
      </c>
      <c r="K32" s="9">
        <f t="shared" si="2"/>
        <v>0.11646688338073954</v>
      </c>
      <c r="L32" s="11">
        <f t="shared" si="3"/>
        <v>9</v>
      </c>
      <c r="M32" s="4" t="s">
        <v>47</v>
      </c>
      <c r="N32" s="4" t="s">
        <v>52</v>
      </c>
    </row>
    <row r="33" spans="1:14" ht="18" customHeight="1">
      <c r="A33" s="32">
        <v>280370</v>
      </c>
      <c r="B33" s="32" t="s">
        <v>8</v>
      </c>
      <c r="C33" s="19">
        <v>109</v>
      </c>
      <c r="D33" s="17">
        <v>105</v>
      </c>
      <c r="E33" s="19">
        <v>41</v>
      </c>
      <c r="F33" s="17">
        <v>25</v>
      </c>
      <c r="G33" s="23">
        <f t="shared" si="4"/>
        <v>0.8666666666666667</v>
      </c>
      <c r="H33" s="10">
        <f t="shared" si="0"/>
        <v>1</v>
      </c>
      <c r="I33" s="9">
        <v>0.3875</v>
      </c>
      <c r="J33" s="11">
        <f t="shared" si="1"/>
        <v>6</v>
      </c>
      <c r="K33" s="9">
        <f t="shared" si="2"/>
        <v>0.4791666666666667</v>
      </c>
      <c r="L33" s="11">
        <f t="shared" si="3"/>
        <v>1</v>
      </c>
      <c r="M33" s="4" t="s">
        <v>47</v>
      </c>
      <c r="N33" s="4" t="s">
        <v>50</v>
      </c>
    </row>
    <row r="34" spans="1:14" ht="18" customHeight="1">
      <c r="A34" s="32">
        <v>280396</v>
      </c>
      <c r="B34" s="32" t="s">
        <v>16</v>
      </c>
      <c r="C34" s="19">
        <v>82</v>
      </c>
      <c r="D34" s="17">
        <v>33</v>
      </c>
      <c r="E34" s="19">
        <v>34</v>
      </c>
      <c r="F34" s="17">
        <v>2</v>
      </c>
      <c r="G34" s="23">
        <f t="shared" si="4"/>
        <v>0.3017241379310345</v>
      </c>
      <c r="H34" s="10">
        <f t="shared" si="0"/>
        <v>16</v>
      </c>
      <c r="I34" s="9">
        <v>0.18110236220472442</v>
      </c>
      <c r="J34" s="11">
        <f t="shared" si="1"/>
        <v>22</v>
      </c>
      <c r="K34" s="9">
        <f t="shared" si="2"/>
        <v>0.12062177572631005</v>
      </c>
      <c r="L34" s="11">
        <f t="shared" si="3"/>
        <v>8</v>
      </c>
      <c r="M34" s="4" t="s">
        <v>47</v>
      </c>
      <c r="N34" s="4" t="s">
        <v>50</v>
      </c>
    </row>
    <row r="35" spans="1:14" ht="18" customHeight="1">
      <c r="A35" s="32">
        <v>280404</v>
      </c>
      <c r="B35" s="32" t="s">
        <v>30</v>
      </c>
      <c r="C35" s="19">
        <v>76</v>
      </c>
      <c r="D35" s="17">
        <v>35</v>
      </c>
      <c r="E35" s="19">
        <v>31</v>
      </c>
      <c r="F35" s="17">
        <v>12</v>
      </c>
      <c r="G35" s="23">
        <f t="shared" si="4"/>
        <v>0.4392523364485981</v>
      </c>
      <c r="H35" s="10">
        <f t="shared" si="0"/>
        <v>6</v>
      </c>
      <c r="I35" s="9">
        <v>0.35766423357664234</v>
      </c>
      <c r="J35" s="11">
        <f t="shared" si="1"/>
        <v>9</v>
      </c>
      <c r="K35" s="9">
        <f t="shared" si="2"/>
        <v>0.08158810287195578</v>
      </c>
      <c r="L35" s="11">
        <f t="shared" si="3"/>
        <v>14</v>
      </c>
      <c r="M35" s="4" t="s">
        <v>47</v>
      </c>
      <c r="N35" s="4" t="s">
        <v>50</v>
      </c>
    </row>
    <row r="36" spans="1:14" ht="18" customHeight="1">
      <c r="A36" s="32">
        <v>280420</v>
      </c>
      <c r="B36" s="32" t="s">
        <v>9</v>
      </c>
      <c r="C36" s="19">
        <v>148</v>
      </c>
      <c r="D36" s="17">
        <v>98</v>
      </c>
      <c r="E36" s="19">
        <v>62</v>
      </c>
      <c r="F36" s="17">
        <v>26</v>
      </c>
      <c r="G36" s="23">
        <f t="shared" si="4"/>
        <v>0.5904761904761905</v>
      </c>
      <c r="H36" s="10">
        <f t="shared" si="0"/>
        <v>2</v>
      </c>
      <c r="I36" s="9">
        <v>0.5698924731182796</v>
      </c>
      <c r="J36" s="11">
        <f t="shared" si="1"/>
        <v>1</v>
      </c>
      <c r="K36" s="9">
        <f t="shared" si="2"/>
        <v>0.02058371735791087</v>
      </c>
      <c r="L36" s="11">
        <f t="shared" si="3"/>
        <v>25</v>
      </c>
      <c r="M36" s="4" t="s">
        <v>47</v>
      </c>
      <c r="N36" s="4" t="s">
        <v>55</v>
      </c>
    </row>
    <row r="37" spans="1:14" ht="18" customHeight="1">
      <c r="A37" s="32">
        <v>280438</v>
      </c>
      <c r="B37" s="32" t="s">
        <v>27</v>
      </c>
      <c r="C37" s="19">
        <v>509</v>
      </c>
      <c r="D37" s="17">
        <v>126</v>
      </c>
      <c r="E37" s="19">
        <v>191</v>
      </c>
      <c r="F37" s="17">
        <v>21</v>
      </c>
      <c r="G37" s="23">
        <f t="shared" si="4"/>
        <v>0.21</v>
      </c>
      <c r="H37" s="10">
        <f t="shared" si="0"/>
        <v>25</v>
      </c>
      <c r="I37" s="9">
        <v>0.20797227036395147</v>
      </c>
      <c r="J37" s="11">
        <f t="shared" si="1"/>
        <v>21</v>
      </c>
      <c r="K37" s="9">
        <f t="shared" si="2"/>
        <v>0.0020277296360485253</v>
      </c>
      <c r="L37" s="11">
        <f t="shared" si="3"/>
        <v>30</v>
      </c>
      <c r="M37" s="4" t="s">
        <v>46</v>
      </c>
      <c r="N37" s="4" t="s">
        <v>55</v>
      </c>
    </row>
    <row r="38" spans="1:14" ht="18" customHeight="1">
      <c r="A38" s="32">
        <v>280453</v>
      </c>
      <c r="B38" s="32" t="s">
        <v>35</v>
      </c>
      <c r="C38" s="19">
        <v>126</v>
      </c>
      <c r="D38" s="17">
        <v>62</v>
      </c>
      <c r="E38" s="19">
        <v>39</v>
      </c>
      <c r="F38" s="17">
        <v>7</v>
      </c>
      <c r="G38" s="23">
        <f t="shared" si="4"/>
        <v>0.41818181818181815</v>
      </c>
      <c r="H38" s="10">
        <f t="shared" si="0"/>
        <v>9</v>
      </c>
      <c r="I38" s="9">
        <v>0.3411764705882353</v>
      </c>
      <c r="J38" s="11">
        <f t="shared" si="1"/>
        <v>11</v>
      </c>
      <c r="K38" s="9">
        <f t="shared" si="2"/>
        <v>0.07700534759358285</v>
      </c>
      <c r="L38" s="11">
        <f t="shared" si="3"/>
        <v>16</v>
      </c>
      <c r="M38" s="4" t="s">
        <v>47</v>
      </c>
      <c r="N38" s="4" t="s">
        <v>55</v>
      </c>
    </row>
    <row r="39" spans="1:14" ht="18" customHeight="1">
      <c r="A39" s="32">
        <v>280461</v>
      </c>
      <c r="B39" s="32" t="s">
        <v>34</v>
      </c>
      <c r="C39" s="19">
        <v>116</v>
      </c>
      <c r="D39" s="17">
        <v>33</v>
      </c>
      <c r="E39" s="19">
        <v>36</v>
      </c>
      <c r="F39" s="17">
        <v>6</v>
      </c>
      <c r="G39" s="23">
        <f t="shared" si="4"/>
        <v>0.2565789473684211</v>
      </c>
      <c r="H39" s="10">
        <f t="shared" si="0"/>
        <v>21</v>
      </c>
      <c r="I39" s="9">
        <v>0.3888888888888889</v>
      </c>
      <c r="J39" s="11">
        <f t="shared" si="1"/>
        <v>5</v>
      </c>
      <c r="K39" s="9">
        <f t="shared" si="2"/>
        <v>-0.13230994152046782</v>
      </c>
      <c r="L39" s="11">
        <f t="shared" si="3"/>
        <v>41</v>
      </c>
      <c r="M39" s="4" t="s">
        <v>47</v>
      </c>
      <c r="N39" s="4" t="s">
        <v>55</v>
      </c>
    </row>
    <row r="40" spans="1:14" ht="18" customHeight="1">
      <c r="A40" s="32">
        <v>280503</v>
      </c>
      <c r="B40" s="32" t="s">
        <v>10</v>
      </c>
      <c r="C40" s="19">
        <v>258</v>
      </c>
      <c r="D40" s="17">
        <v>176</v>
      </c>
      <c r="E40" s="19">
        <v>161</v>
      </c>
      <c r="F40" s="17">
        <v>61</v>
      </c>
      <c r="G40" s="23">
        <f t="shared" si="4"/>
        <v>0.5656324582338902</v>
      </c>
      <c r="H40" s="10">
        <f t="shared" si="0"/>
        <v>3</v>
      </c>
      <c r="I40" s="9">
        <v>0.5672043010752689</v>
      </c>
      <c r="J40" s="11">
        <f t="shared" si="1"/>
        <v>2</v>
      </c>
      <c r="K40" s="9">
        <f t="shared" si="2"/>
        <v>-0.001571842841378679</v>
      </c>
      <c r="L40" s="11">
        <f t="shared" si="3"/>
        <v>33</v>
      </c>
      <c r="M40" s="4" t="s">
        <v>46</v>
      </c>
      <c r="N40" s="4" t="s">
        <v>55</v>
      </c>
    </row>
    <row r="41" spans="1:14" ht="18" customHeight="1">
      <c r="A41" s="32">
        <v>280578</v>
      </c>
      <c r="B41" s="32" t="s">
        <v>7</v>
      </c>
      <c r="C41" s="19">
        <v>156</v>
      </c>
      <c r="D41" s="17">
        <v>93</v>
      </c>
      <c r="E41" s="19">
        <v>80</v>
      </c>
      <c r="F41" s="17">
        <v>27</v>
      </c>
      <c r="G41" s="23">
        <f t="shared" si="4"/>
        <v>0.5084745762711864</v>
      </c>
      <c r="H41" s="10">
        <f t="shared" si="0"/>
        <v>4</v>
      </c>
      <c r="I41" s="9">
        <v>0.3532110091743119</v>
      </c>
      <c r="J41" s="11">
        <f t="shared" si="1"/>
        <v>10</v>
      </c>
      <c r="K41" s="9">
        <f t="shared" si="2"/>
        <v>0.1552635670968745</v>
      </c>
      <c r="L41" s="11">
        <f t="shared" si="3"/>
        <v>4</v>
      </c>
      <c r="M41" s="4" t="s">
        <v>47</v>
      </c>
      <c r="N41" s="4" t="s">
        <v>57</v>
      </c>
    </row>
    <row r="42" spans="1:14" ht="18" customHeight="1">
      <c r="A42" s="32">
        <v>280628</v>
      </c>
      <c r="B42" s="32" t="s">
        <v>36</v>
      </c>
      <c r="C42" s="20">
        <v>104</v>
      </c>
      <c r="D42" s="22">
        <v>3</v>
      </c>
      <c r="E42" s="20">
        <v>65</v>
      </c>
      <c r="F42" s="22">
        <v>2</v>
      </c>
      <c r="G42" s="23">
        <f t="shared" si="4"/>
        <v>0.029585798816568046</v>
      </c>
      <c r="H42" s="10">
        <f t="shared" si="0"/>
        <v>41</v>
      </c>
      <c r="I42" s="9">
        <v>0.12650602409638553</v>
      </c>
      <c r="J42" s="11">
        <f t="shared" si="1"/>
        <v>26</v>
      </c>
      <c r="K42" s="9">
        <f t="shared" si="2"/>
        <v>-0.09692022527981749</v>
      </c>
      <c r="L42" s="11">
        <f t="shared" si="3"/>
        <v>40</v>
      </c>
      <c r="M42" s="4" t="s">
        <v>47</v>
      </c>
      <c r="N42" s="4" t="s">
        <v>57</v>
      </c>
    </row>
    <row r="43" spans="1:14" ht="18" customHeight="1">
      <c r="A43" s="32">
        <v>280651</v>
      </c>
      <c r="B43" s="32" t="s">
        <v>40</v>
      </c>
      <c r="C43" s="19">
        <v>205</v>
      </c>
      <c r="D43" s="17">
        <v>72</v>
      </c>
      <c r="E43" s="19">
        <v>65</v>
      </c>
      <c r="F43" s="17">
        <v>10</v>
      </c>
      <c r="G43" s="23">
        <f t="shared" si="4"/>
        <v>0.3037037037037037</v>
      </c>
      <c r="H43" s="10">
        <f t="shared" si="0"/>
        <v>15</v>
      </c>
      <c r="I43" s="9">
        <v>0.375</v>
      </c>
      <c r="J43" s="11">
        <f t="shared" si="1"/>
        <v>8</v>
      </c>
      <c r="K43" s="9">
        <f t="shared" si="2"/>
        <v>-0.0712962962962963</v>
      </c>
      <c r="L43" s="11">
        <f t="shared" si="3"/>
        <v>39</v>
      </c>
      <c r="M43" s="4" t="s">
        <v>46</v>
      </c>
      <c r="N43" s="4" t="s">
        <v>57</v>
      </c>
    </row>
    <row r="44" spans="1:14" ht="18" customHeight="1">
      <c r="A44" s="32">
        <v>280701</v>
      </c>
      <c r="B44" s="32" t="s">
        <v>39</v>
      </c>
      <c r="C44" s="19">
        <v>123</v>
      </c>
      <c r="D44" s="17">
        <v>29</v>
      </c>
      <c r="E44" s="19">
        <v>55</v>
      </c>
      <c r="F44" s="17">
        <v>6</v>
      </c>
      <c r="G44" s="23">
        <f t="shared" si="4"/>
        <v>0.19662921348314608</v>
      </c>
      <c r="H44" s="10">
        <f t="shared" si="0"/>
        <v>27</v>
      </c>
      <c r="I44" s="9">
        <v>0.10270270270270271</v>
      </c>
      <c r="J44" s="11">
        <f t="shared" si="1"/>
        <v>29</v>
      </c>
      <c r="K44" s="9">
        <f t="shared" si="2"/>
        <v>0.09392651078044337</v>
      </c>
      <c r="L44" s="11">
        <f t="shared" si="3"/>
        <v>13</v>
      </c>
      <c r="M44" s="4" t="s">
        <v>46</v>
      </c>
      <c r="N44" s="4" t="s">
        <v>57</v>
      </c>
    </row>
    <row r="45" spans="1:14" ht="18" customHeight="1">
      <c r="A45" s="32">
        <v>280735</v>
      </c>
      <c r="B45" s="32" t="s">
        <v>19</v>
      </c>
      <c r="C45" s="19">
        <v>375</v>
      </c>
      <c r="D45" s="17">
        <v>172</v>
      </c>
      <c r="E45" s="19">
        <v>150</v>
      </c>
      <c r="F45" s="17">
        <v>49</v>
      </c>
      <c r="G45" s="23">
        <f t="shared" si="4"/>
        <v>0.42095238095238097</v>
      </c>
      <c r="H45" s="10">
        <f t="shared" si="0"/>
        <v>8</v>
      </c>
      <c r="I45" s="9">
        <v>0.4220032840722496</v>
      </c>
      <c r="J45" s="11">
        <f t="shared" si="1"/>
        <v>4</v>
      </c>
      <c r="K45" s="9">
        <f t="shared" si="2"/>
        <v>-0.001050903119868607</v>
      </c>
      <c r="L45" s="11">
        <f t="shared" si="3"/>
        <v>32</v>
      </c>
      <c r="M45" s="4" t="s">
        <v>46</v>
      </c>
      <c r="N45" s="4" t="s">
        <v>58</v>
      </c>
    </row>
    <row r="46" spans="1:14" ht="18" customHeight="1">
      <c r="A46" s="32">
        <v>280792</v>
      </c>
      <c r="B46" s="32" t="s">
        <v>41</v>
      </c>
      <c r="C46" s="19">
        <v>226</v>
      </c>
      <c r="D46" s="17">
        <v>41</v>
      </c>
      <c r="E46" s="19">
        <v>133</v>
      </c>
      <c r="F46" s="17">
        <v>21</v>
      </c>
      <c r="G46" s="23">
        <f t="shared" si="4"/>
        <v>0.17270194986072424</v>
      </c>
      <c r="H46" s="10">
        <f t="shared" si="0"/>
        <v>29</v>
      </c>
      <c r="I46" s="9">
        <v>0.07692307692307693</v>
      </c>
      <c r="J46" s="11">
        <f t="shared" si="1"/>
        <v>36</v>
      </c>
      <c r="K46" s="9">
        <f t="shared" si="2"/>
        <v>0.09577887293764731</v>
      </c>
      <c r="L46" s="11">
        <f t="shared" si="3"/>
        <v>12</v>
      </c>
      <c r="M46" s="4" t="s">
        <v>46</v>
      </c>
      <c r="N46" s="4" t="s">
        <v>58</v>
      </c>
    </row>
    <row r="47" spans="1:14" ht="18" customHeight="1">
      <c r="A47" s="32">
        <v>280867</v>
      </c>
      <c r="B47" s="32" t="s">
        <v>43</v>
      </c>
      <c r="C47" s="19">
        <v>235</v>
      </c>
      <c r="D47" s="17">
        <v>90</v>
      </c>
      <c r="E47" s="19">
        <v>125</v>
      </c>
      <c r="F47" s="17">
        <v>5</v>
      </c>
      <c r="G47" s="23">
        <f t="shared" si="4"/>
        <v>0.2638888888888889</v>
      </c>
      <c r="H47" s="10">
        <f t="shared" si="0"/>
        <v>19</v>
      </c>
      <c r="I47" s="9">
        <v>0.13032581453634084</v>
      </c>
      <c r="J47" s="11">
        <f t="shared" si="1"/>
        <v>25</v>
      </c>
      <c r="K47" s="9">
        <f t="shared" si="2"/>
        <v>0.13356307435254805</v>
      </c>
      <c r="L47" s="11">
        <f t="shared" si="3"/>
        <v>7</v>
      </c>
      <c r="M47" s="4" t="s">
        <v>46</v>
      </c>
      <c r="N47" s="4" t="s">
        <v>53</v>
      </c>
    </row>
    <row r="48" spans="1:14" ht="18" customHeight="1">
      <c r="A48" s="32">
        <v>280933</v>
      </c>
      <c r="B48" s="32" t="s">
        <v>17</v>
      </c>
      <c r="C48" s="19">
        <v>277</v>
      </c>
      <c r="D48" s="17">
        <v>110</v>
      </c>
      <c r="E48" s="19">
        <v>163</v>
      </c>
      <c r="F48" s="17">
        <v>7</v>
      </c>
      <c r="G48" s="23">
        <f t="shared" si="4"/>
        <v>0.26590909090909093</v>
      </c>
      <c r="H48" s="10">
        <f t="shared" si="0"/>
        <v>18</v>
      </c>
      <c r="I48" s="9">
        <v>0.05803571428571429</v>
      </c>
      <c r="J48" s="11">
        <f t="shared" si="1"/>
        <v>39</v>
      </c>
      <c r="K48" s="9">
        <f t="shared" si="2"/>
        <v>0.20787337662337663</v>
      </c>
      <c r="L48" s="11">
        <f t="shared" si="3"/>
        <v>3</v>
      </c>
      <c r="M48" s="4" t="s">
        <v>46</v>
      </c>
      <c r="N48" s="4" t="s">
        <v>53</v>
      </c>
    </row>
    <row r="49" spans="1:14" ht="18" customHeight="1">
      <c r="A49" s="32">
        <v>280958</v>
      </c>
      <c r="B49" s="32" t="s">
        <v>18</v>
      </c>
      <c r="C49" s="19">
        <v>475</v>
      </c>
      <c r="D49" s="12">
        <v>213</v>
      </c>
      <c r="E49" s="17">
        <v>220</v>
      </c>
      <c r="F49" s="17">
        <v>70</v>
      </c>
      <c r="G49" s="23">
        <f t="shared" si="4"/>
        <v>0.4071942446043165</v>
      </c>
      <c r="H49" s="10">
        <f t="shared" si="0"/>
        <v>10</v>
      </c>
      <c r="I49" s="9">
        <v>0.4358108108108108</v>
      </c>
      <c r="J49" s="11">
        <f t="shared" si="1"/>
        <v>3</v>
      </c>
      <c r="K49" s="9">
        <f t="shared" si="2"/>
        <v>-0.028616566206494276</v>
      </c>
      <c r="L49" s="11">
        <f t="shared" si="3"/>
        <v>37</v>
      </c>
      <c r="M49" s="4" t="s">
        <v>46</v>
      </c>
      <c r="N49" s="4" t="s">
        <v>57</v>
      </c>
    </row>
    <row r="50" spans="1:12" ht="18" customHeight="1">
      <c r="A50" s="60" t="s">
        <v>48</v>
      </c>
      <c r="B50" s="60"/>
      <c r="C50" s="17">
        <f>SUM(C9:C49)</f>
        <v>25011</v>
      </c>
      <c r="D50" s="19">
        <f>SUM(D9:D49)</f>
        <v>6404</v>
      </c>
      <c r="E50" s="17">
        <f>SUM(E9:E49)</f>
        <v>8582</v>
      </c>
      <c r="F50" s="19">
        <f>SUM(F9:F49)</f>
        <v>1213</v>
      </c>
      <c r="G50" s="9">
        <f>(D50+F50)/(C50+E50)</f>
        <v>0.2267436668353526</v>
      </c>
      <c r="H50" s="13"/>
      <c r="I50" s="55">
        <v>0.17592773847143375</v>
      </c>
      <c r="J50" s="14"/>
      <c r="K50" s="55">
        <f t="shared" si="2"/>
        <v>0.05081592836391885</v>
      </c>
      <c r="L50" s="14"/>
    </row>
    <row r="51" spans="1:12" ht="18" customHeight="1">
      <c r="A51" s="60" t="s">
        <v>64</v>
      </c>
      <c r="B51" s="60"/>
      <c r="C51" s="17">
        <f>SUMIF($M$9:$M$49,"市",C9:C49)</f>
        <v>23499</v>
      </c>
      <c r="D51" s="19">
        <f>SUMIF($M$9:$M$49,"市",D9:D49)</f>
        <v>5769</v>
      </c>
      <c r="E51" s="17">
        <f>SUMIF($M$9:$M$49,"市",E9:E49)</f>
        <v>7983</v>
      </c>
      <c r="F51" s="19">
        <f>SUMIF($M$9:$M$49,"市",F9:F49)</f>
        <v>1064</v>
      </c>
      <c r="G51" s="9">
        <f>(D51+F51)/(C51+E51)</f>
        <v>0.21704466044088686</v>
      </c>
      <c r="H51" s="14"/>
      <c r="I51" s="55">
        <v>0.16886472999465335</v>
      </c>
      <c r="J51" s="15"/>
      <c r="K51" s="55">
        <f t="shared" si="2"/>
        <v>0.048179930446233504</v>
      </c>
      <c r="L51" s="14"/>
    </row>
    <row r="52" spans="1:12" ht="18.75" customHeight="1">
      <c r="A52" s="60" t="s">
        <v>65</v>
      </c>
      <c r="B52" s="60"/>
      <c r="C52" s="17">
        <f>SUMIF($M$9:$M$49,"町",C9:C49)</f>
        <v>1512</v>
      </c>
      <c r="D52" s="19">
        <f>SUMIF($M$9:$M$49,"町",D9:D49)</f>
        <v>635</v>
      </c>
      <c r="E52" s="12">
        <f>SUMIF($M$9:$M$49,"町",E9:E49)</f>
        <v>599</v>
      </c>
      <c r="F52" s="17">
        <f>SUMIF($M$9:$M$49,"町",F9:F49)</f>
        <v>149</v>
      </c>
      <c r="G52" s="9">
        <f>(D52+F52)/(C52+E52)</f>
        <v>0.37138796778777833</v>
      </c>
      <c r="H52" s="14"/>
      <c r="I52" s="55">
        <v>0.28953655040611564</v>
      </c>
      <c r="J52" s="15"/>
      <c r="K52" s="55">
        <f t="shared" si="2"/>
        <v>0.08185141738166268</v>
      </c>
      <c r="L52" s="14"/>
    </row>
    <row r="53" ht="13.5">
      <c r="K53" s="16"/>
    </row>
    <row r="54" spans="57:256" ht="13.5">
      <c r="BE54" s="4" t="s">
        <v>67</v>
      </c>
      <c r="BF54" s="4" t="s">
        <v>67</v>
      </c>
      <c r="BG54" s="4" t="s">
        <v>67</v>
      </c>
      <c r="BH54" s="4" t="s">
        <v>67</v>
      </c>
      <c r="BI54" s="4" t="s">
        <v>67</v>
      </c>
      <c r="BJ54" s="4" t="s">
        <v>67</v>
      </c>
      <c r="BK54" s="4" t="s">
        <v>67</v>
      </c>
      <c r="BL54" s="4" t="s">
        <v>67</v>
      </c>
      <c r="BM54" s="4" t="s">
        <v>67</v>
      </c>
      <c r="BN54" s="4" t="s">
        <v>67</v>
      </c>
      <c r="BO54" s="4" t="s">
        <v>67</v>
      </c>
      <c r="BP54" s="4" t="s">
        <v>67</v>
      </c>
      <c r="BQ54" s="4" t="s">
        <v>67</v>
      </c>
      <c r="BR54" s="4" t="s">
        <v>67</v>
      </c>
      <c r="BS54" s="4" t="s">
        <v>67</v>
      </c>
      <c r="BT54" s="4" t="s">
        <v>67</v>
      </c>
      <c r="BU54" s="4" t="s">
        <v>67</v>
      </c>
      <c r="BV54" s="4" t="s">
        <v>67</v>
      </c>
      <c r="BW54" s="4" t="s">
        <v>67</v>
      </c>
      <c r="BX54" s="4" t="s">
        <v>67</v>
      </c>
      <c r="BY54" s="4" t="s">
        <v>67</v>
      </c>
      <c r="BZ54" s="4" t="s">
        <v>67</v>
      </c>
      <c r="CA54" s="4" t="s">
        <v>67</v>
      </c>
      <c r="CB54" s="4" t="s">
        <v>67</v>
      </c>
      <c r="CC54" s="4" t="s">
        <v>67</v>
      </c>
      <c r="CD54" s="4" t="s">
        <v>67</v>
      </c>
      <c r="CE54" s="4" t="s">
        <v>67</v>
      </c>
      <c r="CF54" s="4" t="s">
        <v>67</v>
      </c>
      <c r="CG54" s="4" t="s">
        <v>67</v>
      </c>
      <c r="CH54" s="4" t="s">
        <v>67</v>
      </c>
      <c r="CI54" s="4" t="s">
        <v>67</v>
      </c>
      <c r="CJ54" s="4" t="s">
        <v>67</v>
      </c>
      <c r="CK54" s="4" t="s">
        <v>67</v>
      </c>
      <c r="CL54" s="4" t="s">
        <v>67</v>
      </c>
      <c r="CM54" s="4" t="s">
        <v>67</v>
      </c>
      <c r="CN54" s="4" t="s">
        <v>67</v>
      </c>
      <c r="CO54" s="4" t="s">
        <v>67</v>
      </c>
      <c r="CP54" s="4" t="s">
        <v>67</v>
      </c>
      <c r="CQ54" s="4" t="s">
        <v>67</v>
      </c>
      <c r="CR54" s="4" t="s">
        <v>67</v>
      </c>
      <c r="CS54" s="4" t="s">
        <v>67</v>
      </c>
      <c r="CT54" s="4" t="s">
        <v>67</v>
      </c>
      <c r="CU54" s="4" t="s">
        <v>67</v>
      </c>
      <c r="CV54" s="4" t="s">
        <v>67</v>
      </c>
      <c r="CW54" s="4" t="s">
        <v>67</v>
      </c>
      <c r="CX54" s="4" t="s">
        <v>67</v>
      </c>
      <c r="CY54" s="4" t="s">
        <v>67</v>
      </c>
      <c r="CZ54" s="4" t="s">
        <v>67</v>
      </c>
      <c r="DA54" s="4" t="s">
        <v>67</v>
      </c>
      <c r="DB54" s="4" t="s">
        <v>67</v>
      </c>
      <c r="DC54" s="4" t="s">
        <v>67</v>
      </c>
      <c r="DD54" s="4" t="s">
        <v>67</v>
      </c>
      <c r="DE54" s="4" t="s">
        <v>67</v>
      </c>
      <c r="DF54" s="4" t="s">
        <v>67</v>
      </c>
      <c r="DG54" s="4" t="s">
        <v>67</v>
      </c>
      <c r="DH54" s="4" t="s">
        <v>67</v>
      </c>
      <c r="DI54" s="4" t="s">
        <v>67</v>
      </c>
      <c r="DJ54" s="4" t="s">
        <v>67</v>
      </c>
      <c r="DK54" s="4" t="s">
        <v>67</v>
      </c>
      <c r="DL54" s="4" t="s">
        <v>67</v>
      </c>
      <c r="DM54" s="4" t="s">
        <v>67</v>
      </c>
      <c r="DN54" s="4" t="s">
        <v>67</v>
      </c>
      <c r="DO54" s="4" t="s">
        <v>67</v>
      </c>
      <c r="DP54" s="4" t="s">
        <v>67</v>
      </c>
      <c r="DQ54" s="4" t="s">
        <v>67</v>
      </c>
      <c r="DR54" s="4" t="s">
        <v>67</v>
      </c>
      <c r="DS54" s="4" t="s">
        <v>67</v>
      </c>
      <c r="DT54" s="4" t="s">
        <v>67</v>
      </c>
      <c r="DU54" s="4" t="s">
        <v>67</v>
      </c>
      <c r="DV54" s="4" t="s">
        <v>67</v>
      </c>
      <c r="DW54" s="4" t="s">
        <v>67</v>
      </c>
      <c r="DX54" s="4" t="s">
        <v>67</v>
      </c>
      <c r="DY54" s="4" t="s">
        <v>67</v>
      </c>
      <c r="DZ54" s="4" t="s">
        <v>67</v>
      </c>
      <c r="EA54" s="4" t="s">
        <v>67</v>
      </c>
      <c r="EB54" s="4" t="s">
        <v>67</v>
      </c>
      <c r="EC54" s="4" t="s">
        <v>67</v>
      </c>
      <c r="ED54" s="4" t="s">
        <v>67</v>
      </c>
      <c r="EE54" s="4" t="s">
        <v>67</v>
      </c>
      <c r="EF54" s="4" t="s">
        <v>67</v>
      </c>
      <c r="EG54" s="4" t="s">
        <v>67</v>
      </c>
      <c r="EH54" s="4" t="s">
        <v>67</v>
      </c>
      <c r="EI54" s="4" t="s">
        <v>67</v>
      </c>
      <c r="EJ54" s="4" t="s">
        <v>67</v>
      </c>
      <c r="EK54" s="4" t="s">
        <v>67</v>
      </c>
      <c r="EL54" s="4" t="s">
        <v>67</v>
      </c>
      <c r="EM54" s="4" t="s">
        <v>67</v>
      </c>
      <c r="EN54" s="4" t="s">
        <v>67</v>
      </c>
      <c r="EO54" s="4" t="s">
        <v>67</v>
      </c>
      <c r="EP54" s="4" t="s">
        <v>67</v>
      </c>
      <c r="EQ54" s="4" t="s">
        <v>67</v>
      </c>
      <c r="ER54" s="4" t="s">
        <v>67</v>
      </c>
      <c r="ES54" s="4" t="s">
        <v>67</v>
      </c>
      <c r="ET54" s="4" t="s">
        <v>67</v>
      </c>
      <c r="EU54" s="4" t="s">
        <v>67</v>
      </c>
      <c r="EV54" s="4" t="s">
        <v>67</v>
      </c>
      <c r="EW54" s="4" t="s">
        <v>67</v>
      </c>
      <c r="EX54" s="4" t="s">
        <v>67</v>
      </c>
      <c r="EY54" s="4" t="s">
        <v>67</v>
      </c>
      <c r="EZ54" s="4" t="s">
        <v>67</v>
      </c>
      <c r="FA54" s="4" t="s">
        <v>67</v>
      </c>
      <c r="FB54" s="4" t="s">
        <v>67</v>
      </c>
      <c r="FC54" s="4" t="s">
        <v>67</v>
      </c>
      <c r="FD54" s="4" t="s">
        <v>67</v>
      </c>
      <c r="FE54" s="4" t="s">
        <v>67</v>
      </c>
      <c r="FF54" s="4" t="s">
        <v>67</v>
      </c>
      <c r="FG54" s="4" t="s">
        <v>67</v>
      </c>
      <c r="FH54" s="4" t="s">
        <v>67</v>
      </c>
      <c r="FI54" s="4" t="s">
        <v>67</v>
      </c>
      <c r="FJ54" s="4" t="s">
        <v>67</v>
      </c>
      <c r="FK54" s="4" t="s">
        <v>67</v>
      </c>
      <c r="FL54" s="4" t="s">
        <v>67</v>
      </c>
      <c r="FM54" s="4" t="s">
        <v>67</v>
      </c>
      <c r="FN54" s="4" t="s">
        <v>67</v>
      </c>
      <c r="FO54" s="4" t="s">
        <v>67</v>
      </c>
      <c r="FP54" s="4" t="s">
        <v>67</v>
      </c>
      <c r="FQ54" s="4" t="s">
        <v>67</v>
      </c>
      <c r="FR54" s="4" t="s">
        <v>67</v>
      </c>
      <c r="FS54" s="4" t="s">
        <v>67</v>
      </c>
      <c r="FT54" s="4" t="s">
        <v>67</v>
      </c>
      <c r="FU54" s="4" t="s">
        <v>67</v>
      </c>
      <c r="FV54" s="4" t="s">
        <v>67</v>
      </c>
      <c r="FW54" s="4" t="s">
        <v>67</v>
      </c>
      <c r="FX54" s="4" t="s">
        <v>67</v>
      </c>
      <c r="FY54" s="4" t="s">
        <v>67</v>
      </c>
      <c r="FZ54" s="4" t="s">
        <v>67</v>
      </c>
      <c r="GA54" s="4" t="s">
        <v>67</v>
      </c>
      <c r="GB54" s="4" t="s">
        <v>67</v>
      </c>
      <c r="GC54" s="4" t="s">
        <v>67</v>
      </c>
      <c r="GD54" s="4" t="s">
        <v>67</v>
      </c>
      <c r="GE54" s="4" t="s">
        <v>67</v>
      </c>
      <c r="GF54" s="4" t="s">
        <v>67</v>
      </c>
      <c r="GG54" s="4" t="s">
        <v>67</v>
      </c>
      <c r="GH54" s="4" t="s">
        <v>67</v>
      </c>
      <c r="GI54" s="4" t="s">
        <v>67</v>
      </c>
      <c r="GJ54" s="4" t="s">
        <v>67</v>
      </c>
      <c r="GK54" s="4" t="s">
        <v>67</v>
      </c>
      <c r="GL54" s="4" t="s">
        <v>67</v>
      </c>
      <c r="GM54" s="4" t="s">
        <v>67</v>
      </c>
      <c r="GN54" s="4" t="s">
        <v>67</v>
      </c>
      <c r="GO54" s="4" t="s">
        <v>67</v>
      </c>
      <c r="GP54" s="4" t="s">
        <v>67</v>
      </c>
      <c r="GQ54" s="4" t="s">
        <v>67</v>
      </c>
      <c r="GR54" s="4" t="s">
        <v>67</v>
      </c>
      <c r="GS54" s="4" t="s">
        <v>67</v>
      </c>
      <c r="GT54" s="4" t="s">
        <v>67</v>
      </c>
      <c r="GU54" s="4" t="s">
        <v>67</v>
      </c>
      <c r="GV54" s="4" t="s">
        <v>67</v>
      </c>
      <c r="GW54" s="4" t="s">
        <v>67</v>
      </c>
      <c r="GX54" s="4" t="s">
        <v>67</v>
      </c>
      <c r="GY54" s="4" t="s">
        <v>67</v>
      </c>
      <c r="GZ54" s="4" t="s">
        <v>67</v>
      </c>
      <c r="HA54" s="4" t="s">
        <v>67</v>
      </c>
      <c r="HB54" s="4" t="s">
        <v>67</v>
      </c>
      <c r="HC54" s="4" t="s">
        <v>67</v>
      </c>
      <c r="HD54" s="4" t="s">
        <v>67</v>
      </c>
      <c r="HE54" s="4" t="s">
        <v>67</v>
      </c>
      <c r="HF54" s="4" t="s">
        <v>67</v>
      </c>
      <c r="HG54" s="4" t="s">
        <v>67</v>
      </c>
      <c r="HH54" s="4" t="s">
        <v>67</v>
      </c>
      <c r="HI54" s="4" t="s">
        <v>67</v>
      </c>
      <c r="HJ54" s="4" t="s">
        <v>67</v>
      </c>
      <c r="HK54" s="4" t="s">
        <v>67</v>
      </c>
      <c r="HL54" s="4" t="s">
        <v>67</v>
      </c>
      <c r="HM54" s="4" t="s">
        <v>67</v>
      </c>
      <c r="HN54" s="4" t="s">
        <v>67</v>
      </c>
      <c r="HO54" s="4" t="s">
        <v>67</v>
      </c>
      <c r="HP54" s="4" t="s">
        <v>67</v>
      </c>
      <c r="HQ54" s="4" t="s">
        <v>67</v>
      </c>
      <c r="HR54" s="4" t="s">
        <v>67</v>
      </c>
      <c r="HS54" s="4" t="s">
        <v>67</v>
      </c>
      <c r="HT54" s="4" t="s">
        <v>67</v>
      </c>
      <c r="HU54" s="4" t="s">
        <v>67</v>
      </c>
      <c r="HV54" s="4" t="s">
        <v>67</v>
      </c>
      <c r="HW54" s="4" t="s">
        <v>67</v>
      </c>
      <c r="HX54" s="4" t="s">
        <v>67</v>
      </c>
      <c r="HY54" s="4" t="s">
        <v>67</v>
      </c>
      <c r="HZ54" s="4" t="s">
        <v>67</v>
      </c>
      <c r="IA54" s="4" t="s">
        <v>67</v>
      </c>
      <c r="IB54" s="4" t="s">
        <v>67</v>
      </c>
      <c r="IC54" s="4" t="s">
        <v>67</v>
      </c>
      <c r="ID54" s="4" t="s">
        <v>67</v>
      </c>
      <c r="IE54" s="4" t="s">
        <v>67</v>
      </c>
      <c r="IF54" s="4" t="s">
        <v>67</v>
      </c>
      <c r="IG54" s="4" t="s">
        <v>67</v>
      </c>
      <c r="IH54" s="4" t="s">
        <v>67</v>
      </c>
      <c r="II54" s="4" t="s">
        <v>67</v>
      </c>
      <c r="IJ54" s="4" t="s">
        <v>67</v>
      </c>
      <c r="IK54" s="4" t="s">
        <v>67</v>
      </c>
      <c r="IL54" s="4" t="s">
        <v>67</v>
      </c>
      <c r="IM54" s="4" t="s">
        <v>67</v>
      </c>
      <c r="IN54" s="4" t="s">
        <v>67</v>
      </c>
      <c r="IO54" s="4" t="s">
        <v>67</v>
      </c>
      <c r="IP54" s="4" t="s">
        <v>67</v>
      </c>
      <c r="IQ54" s="4" t="s">
        <v>67</v>
      </c>
      <c r="IR54" s="4" t="s">
        <v>67</v>
      </c>
      <c r="IS54" s="4" t="s">
        <v>67</v>
      </c>
      <c r="IT54" s="4" t="s">
        <v>67</v>
      </c>
      <c r="IU54" s="4" t="s">
        <v>67</v>
      </c>
      <c r="IV54" s="4" t="s">
        <v>67</v>
      </c>
    </row>
    <row r="55" spans="2:9" ht="24.75" customHeight="1">
      <c r="B55" s="56" t="s">
        <v>70</v>
      </c>
      <c r="C55" s="57"/>
      <c r="D55" s="57"/>
      <c r="E55" s="57"/>
      <c r="F55" s="57"/>
      <c r="G55" s="57"/>
      <c r="H55" s="57"/>
      <c r="I55" s="3"/>
    </row>
    <row r="56" spans="9:12" ht="13.5" customHeight="1">
      <c r="I56" s="58" t="s">
        <v>74</v>
      </c>
      <c r="J56" s="59"/>
      <c r="K56" s="59"/>
      <c r="L56" s="59"/>
    </row>
    <row r="57" ht="6" customHeight="1"/>
    <row r="58" spans="1:12" ht="13.5">
      <c r="A58" s="89" t="s">
        <v>0</v>
      </c>
      <c r="B58" s="89" t="s">
        <v>1</v>
      </c>
      <c r="C58" s="100" t="s">
        <v>69</v>
      </c>
      <c r="D58" s="100"/>
      <c r="E58" s="100"/>
      <c r="F58" s="100"/>
      <c r="G58" s="100"/>
      <c r="H58" s="100"/>
      <c r="I58" s="92" t="s">
        <v>68</v>
      </c>
      <c r="J58" s="5"/>
      <c r="K58" s="95" t="s">
        <v>45</v>
      </c>
      <c r="L58" s="6"/>
    </row>
    <row r="59" spans="1:12" ht="25.5" customHeight="1">
      <c r="A59" s="90"/>
      <c r="B59" s="90"/>
      <c r="C59" s="103" t="s">
        <v>61</v>
      </c>
      <c r="D59" s="104"/>
      <c r="E59" s="105" t="s">
        <v>62</v>
      </c>
      <c r="F59" s="106"/>
      <c r="G59" s="107" t="s">
        <v>63</v>
      </c>
      <c r="H59" s="109" t="s">
        <v>44</v>
      </c>
      <c r="I59" s="93"/>
      <c r="J59" s="7"/>
      <c r="K59" s="96"/>
      <c r="L59" s="8"/>
    </row>
    <row r="60" spans="1:12" ht="25.5" customHeight="1">
      <c r="A60" s="90"/>
      <c r="B60" s="90"/>
      <c r="C60" s="104"/>
      <c r="D60" s="104"/>
      <c r="E60" s="106"/>
      <c r="F60" s="106"/>
      <c r="G60" s="107"/>
      <c r="H60" s="110"/>
      <c r="I60" s="93"/>
      <c r="J60" s="98" t="s">
        <v>44</v>
      </c>
      <c r="K60" s="96"/>
      <c r="L60" s="100" t="s">
        <v>44</v>
      </c>
    </row>
    <row r="61" spans="1:12" ht="25.5" customHeight="1">
      <c r="A61" s="91"/>
      <c r="B61" s="91"/>
      <c r="C61" s="2" t="s">
        <v>2</v>
      </c>
      <c r="D61" s="2" t="s">
        <v>59</v>
      </c>
      <c r="E61" s="2" t="s">
        <v>2</v>
      </c>
      <c r="F61" s="2" t="s">
        <v>60</v>
      </c>
      <c r="G61" s="108"/>
      <c r="H61" s="111"/>
      <c r="I61" s="94"/>
      <c r="J61" s="99"/>
      <c r="K61" s="97"/>
      <c r="L61" s="100"/>
    </row>
    <row r="62" spans="1:13" ht="25.5" customHeight="1">
      <c r="A62" s="102" t="s">
        <v>49</v>
      </c>
      <c r="B62" s="102"/>
      <c r="C62" s="17">
        <f>SUMIF($N$9:$N$49,A62,C$9:C$49)</f>
        <v>4293</v>
      </c>
      <c r="D62" s="17">
        <f>SUMIF($N$9:$N$49,A62,D$9:D$49)</f>
        <v>499</v>
      </c>
      <c r="E62" s="17">
        <f>SUMIF($N$9:$N$49,A62,E$9:E$49)</f>
        <v>1218</v>
      </c>
      <c r="F62" s="17">
        <f>SUMIF($N$9:$N$49,A62,F$9:F$49)</f>
        <v>95</v>
      </c>
      <c r="G62" s="9">
        <f>(D62+F62)/(C62+E62)</f>
        <v>0.10778443113772455</v>
      </c>
      <c r="H62" s="10">
        <f aca="true" t="shared" si="5" ref="H62:H71">RANK(G62,$G$62:$G$71)</f>
        <v>10</v>
      </c>
      <c r="I62" s="9">
        <v>0.08694716453244378</v>
      </c>
      <c r="J62" s="10">
        <f aca="true" t="shared" si="6" ref="J62:J71">RANK(I62,$I$62:$I$71)</f>
        <v>10</v>
      </c>
      <c r="K62" s="9">
        <f>G62-I62</f>
        <v>0.020837266605280777</v>
      </c>
      <c r="L62" s="10">
        <f>RANK(K62,$K$62:$K$71)</f>
        <v>6</v>
      </c>
      <c r="M62" s="4" t="s">
        <v>73</v>
      </c>
    </row>
    <row r="63" spans="1:13" ht="25.5" customHeight="1">
      <c r="A63" s="102" t="s">
        <v>51</v>
      </c>
      <c r="B63" s="102"/>
      <c r="C63" s="17">
        <f>SUMIF($N$9:$N$49,A63,C$9:C$49)</f>
        <v>6308</v>
      </c>
      <c r="D63" s="17">
        <f aca="true" t="shared" si="7" ref="D63:D71">SUMIF($N$9:$N$49,A63,D$9:D$49)</f>
        <v>2437</v>
      </c>
      <c r="E63" s="17">
        <f aca="true" t="shared" si="8" ref="E63:E71">SUMIF($N$9:$N$49,A63,E$9:E$49)</f>
        <v>2098</v>
      </c>
      <c r="F63" s="17">
        <f aca="true" t="shared" si="9" ref="F63:F71">SUMIF($N$9:$N$49,A63,F$9:F$49)</f>
        <v>314</v>
      </c>
      <c r="G63" s="9">
        <f>(D63+F63)/(C63+E63)</f>
        <v>0.32726623840114205</v>
      </c>
      <c r="H63" s="10">
        <f t="shared" si="5"/>
        <v>3</v>
      </c>
      <c r="I63" s="9">
        <v>0.2780811808118081</v>
      </c>
      <c r="J63" s="10">
        <f t="shared" si="6"/>
        <v>4</v>
      </c>
      <c r="K63" s="9">
        <f aca="true" t="shared" si="10" ref="K63:K74">G63-I63</f>
        <v>0.04918505758933395</v>
      </c>
      <c r="L63" s="10">
        <f aca="true" t="shared" si="11" ref="L63:L71">RANK(K63,$K$62:$K$71)</f>
        <v>4</v>
      </c>
      <c r="M63" s="4" t="s">
        <v>71</v>
      </c>
    </row>
    <row r="64" spans="1:13" ht="25.5" customHeight="1">
      <c r="A64" s="102" t="s">
        <v>54</v>
      </c>
      <c r="B64" s="102"/>
      <c r="C64" s="17">
        <f aca="true" t="shared" si="12" ref="C64:C71">SUMIF($N$9:$N$49,A64,C$9:C$49)</f>
        <v>3117</v>
      </c>
      <c r="D64" s="17">
        <f t="shared" si="7"/>
        <v>444</v>
      </c>
      <c r="E64" s="17">
        <f t="shared" si="8"/>
        <v>1011</v>
      </c>
      <c r="F64" s="17">
        <f t="shared" si="9"/>
        <v>106</v>
      </c>
      <c r="G64" s="9">
        <f aca="true" t="shared" si="13" ref="G64:G71">(D64+F64)/(C64+E64)</f>
        <v>0.13323643410852712</v>
      </c>
      <c r="H64" s="10">
        <f t="shared" si="5"/>
        <v>9</v>
      </c>
      <c r="I64" s="9">
        <v>0.12879298718813217</v>
      </c>
      <c r="J64" s="10">
        <f t="shared" si="6"/>
        <v>7</v>
      </c>
      <c r="K64" s="9">
        <f t="shared" si="10"/>
        <v>0.0044434469203949445</v>
      </c>
      <c r="L64" s="10">
        <f t="shared" si="11"/>
        <v>9</v>
      </c>
      <c r="M64" s="4" t="s">
        <v>72</v>
      </c>
    </row>
    <row r="65" spans="1:12" ht="25.5" customHeight="1">
      <c r="A65" s="102" t="s">
        <v>52</v>
      </c>
      <c r="B65" s="102"/>
      <c r="C65" s="17">
        <f t="shared" si="12"/>
        <v>2828</v>
      </c>
      <c r="D65" s="17">
        <f t="shared" si="7"/>
        <v>785</v>
      </c>
      <c r="E65" s="17">
        <f t="shared" si="8"/>
        <v>840</v>
      </c>
      <c r="F65" s="17">
        <f t="shared" si="9"/>
        <v>144</v>
      </c>
      <c r="G65" s="9">
        <f t="shared" si="13"/>
        <v>0.2532715376226827</v>
      </c>
      <c r="H65" s="10">
        <f t="shared" si="5"/>
        <v>5</v>
      </c>
      <c r="I65" s="9">
        <v>0.17752808988764046</v>
      </c>
      <c r="J65" s="10">
        <f t="shared" si="6"/>
        <v>5</v>
      </c>
      <c r="K65" s="9">
        <f t="shared" si="10"/>
        <v>0.07574344773504221</v>
      </c>
      <c r="L65" s="10">
        <f t="shared" si="11"/>
        <v>2</v>
      </c>
    </row>
    <row r="66" spans="1:12" ht="25.5" customHeight="1">
      <c r="A66" s="102" t="s">
        <v>56</v>
      </c>
      <c r="B66" s="102"/>
      <c r="C66" s="17">
        <f t="shared" si="12"/>
        <v>1284</v>
      </c>
      <c r="D66" s="17">
        <f t="shared" si="7"/>
        <v>251</v>
      </c>
      <c r="E66" s="17">
        <f t="shared" si="8"/>
        <v>483</v>
      </c>
      <c r="F66" s="17">
        <f t="shared" si="9"/>
        <v>89</v>
      </c>
      <c r="G66" s="9">
        <f t="shared" si="13"/>
        <v>0.19241652518392757</v>
      </c>
      <c r="H66" s="10">
        <f t="shared" si="5"/>
        <v>7</v>
      </c>
      <c r="I66" s="9">
        <v>0.1359173126614987</v>
      </c>
      <c r="J66" s="10">
        <f t="shared" si="6"/>
        <v>6</v>
      </c>
      <c r="K66" s="9">
        <f t="shared" si="10"/>
        <v>0.05649921252242887</v>
      </c>
      <c r="L66" s="10">
        <f t="shared" si="11"/>
        <v>3</v>
      </c>
    </row>
    <row r="67" spans="1:12" ht="25.5" customHeight="1">
      <c r="A67" s="102" t="s">
        <v>50</v>
      </c>
      <c r="B67" s="102"/>
      <c r="C67" s="17">
        <f t="shared" si="12"/>
        <v>3137</v>
      </c>
      <c r="D67" s="17">
        <f t="shared" si="7"/>
        <v>485</v>
      </c>
      <c r="E67" s="17">
        <f t="shared" si="8"/>
        <v>1144</v>
      </c>
      <c r="F67" s="17">
        <f t="shared" si="9"/>
        <v>109</v>
      </c>
      <c r="G67" s="9">
        <f t="shared" si="13"/>
        <v>0.13875262789067974</v>
      </c>
      <c r="H67" s="10">
        <f t="shared" si="5"/>
        <v>8</v>
      </c>
      <c r="I67" s="9">
        <v>0.12846715328467154</v>
      </c>
      <c r="J67" s="10">
        <f t="shared" si="6"/>
        <v>8</v>
      </c>
      <c r="K67" s="9">
        <f t="shared" si="10"/>
        <v>0.010285474606008205</v>
      </c>
      <c r="L67" s="10">
        <f t="shared" si="11"/>
        <v>7</v>
      </c>
    </row>
    <row r="68" spans="1:12" ht="25.5" customHeight="1">
      <c r="A68" s="102" t="s">
        <v>55</v>
      </c>
      <c r="B68" s="102"/>
      <c r="C68" s="17">
        <f t="shared" si="12"/>
        <v>1664</v>
      </c>
      <c r="D68" s="17">
        <f t="shared" si="7"/>
        <v>650</v>
      </c>
      <c r="E68" s="17">
        <f t="shared" si="8"/>
        <v>633</v>
      </c>
      <c r="F68" s="17">
        <f t="shared" si="9"/>
        <v>153</v>
      </c>
      <c r="G68" s="9">
        <f t="shared" si="13"/>
        <v>0.3495864170657379</v>
      </c>
      <c r="H68" s="10">
        <f t="shared" si="5"/>
        <v>1</v>
      </c>
      <c r="I68" s="9">
        <v>0.3452325035227806</v>
      </c>
      <c r="J68" s="10">
        <f t="shared" si="6"/>
        <v>1</v>
      </c>
      <c r="K68" s="9">
        <f t="shared" si="10"/>
        <v>0.004353913542957277</v>
      </c>
      <c r="L68" s="10">
        <f t="shared" si="11"/>
        <v>10</v>
      </c>
    </row>
    <row r="69" spans="1:12" ht="25.5" customHeight="1">
      <c r="A69" s="102" t="s">
        <v>57</v>
      </c>
      <c r="B69" s="102"/>
      <c r="C69" s="17">
        <f t="shared" si="12"/>
        <v>1063</v>
      </c>
      <c r="D69" s="17">
        <f t="shared" si="7"/>
        <v>410</v>
      </c>
      <c r="E69" s="17">
        <f t="shared" si="8"/>
        <v>485</v>
      </c>
      <c r="F69" s="17">
        <f t="shared" si="9"/>
        <v>115</v>
      </c>
      <c r="G69" s="9">
        <f t="shared" si="13"/>
        <v>0.3391472868217054</v>
      </c>
      <c r="H69" s="10">
        <f t="shared" si="5"/>
        <v>2</v>
      </c>
      <c r="I69" s="9">
        <v>0.33263157894736844</v>
      </c>
      <c r="J69" s="10">
        <f t="shared" si="6"/>
        <v>2</v>
      </c>
      <c r="K69" s="9">
        <f t="shared" si="10"/>
        <v>0.006515707874336973</v>
      </c>
      <c r="L69" s="10">
        <f t="shared" si="11"/>
        <v>8</v>
      </c>
    </row>
    <row r="70" spans="1:12" ht="25.5" customHeight="1">
      <c r="A70" s="102" t="s">
        <v>58</v>
      </c>
      <c r="B70" s="102"/>
      <c r="C70" s="17">
        <f t="shared" si="12"/>
        <v>601</v>
      </c>
      <c r="D70" s="17">
        <f t="shared" si="7"/>
        <v>213</v>
      </c>
      <c r="E70" s="17">
        <f t="shared" si="8"/>
        <v>283</v>
      </c>
      <c r="F70" s="17">
        <f t="shared" si="9"/>
        <v>70</v>
      </c>
      <c r="G70" s="9">
        <f t="shared" si="13"/>
        <v>0.3201357466063348</v>
      </c>
      <c r="H70" s="10">
        <f t="shared" si="5"/>
        <v>4</v>
      </c>
      <c r="I70" s="9">
        <v>0.2988384371700106</v>
      </c>
      <c r="J70" s="10">
        <f t="shared" si="6"/>
        <v>3</v>
      </c>
      <c r="K70" s="9">
        <f t="shared" si="10"/>
        <v>0.02129730943632424</v>
      </c>
      <c r="L70" s="10">
        <f t="shared" si="11"/>
        <v>5</v>
      </c>
    </row>
    <row r="71" spans="1:12" ht="25.5" customHeight="1">
      <c r="A71" s="102" t="s">
        <v>53</v>
      </c>
      <c r="B71" s="102"/>
      <c r="C71" s="17">
        <f t="shared" si="12"/>
        <v>716</v>
      </c>
      <c r="D71" s="17">
        <f t="shared" si="7"/>
        <v>230</v>
      </c>
      <c r="E71" s="17">
        <f t="shared" si="8"/>
        <v>387</v>
      </c>
      <c r="F71" s="17">
        <f t="shared" si="9"/>
        <v>18</v>
      </c>
      <c r="G71" s="9">
        <f t="shared" si="13"/>
        <v>0.22484134179510426</v>
      </c>
      <c r="H71" s="10">
        <f t="shared" si="5"/>
        <v>6</v>
      </c>
      <c r="I71" s="9">
        <v>0.0977112676056338</v>
      </c>
      <c r="J71" s="10">
        <f t="shared" si="6"/>
        <v>9</v>
      </c>
      <c r="K71" s="9">
        <f t="shared" si="10"/>
        <v>0.12713007418947048</v>
      </c>
      <c r="L71" s="10">
        <f t="shared" si="11"/>
        <v>1</v>
      </c>
    </row>
    <row r="72" spans="1:12" ht="25.5" customHeight="1">
      <c r="A72" s="102" t="s">
        <v>64</v>
      </c>
      <c r="B72" s="112"/>
      <c r="C72" s="18">
        <f>C51</f>
        <v>23499</v>
      </c>
      <c r="D72" s="18">
        <f aca="true" t="shared" si="14" ref="D72:F73">D51</f>
        <v>5769</v>
      </c>
      <c r="E72" s="18">
        <f>E51</f>
        <v>7983</v>
      </c>
      <c r="F72" s="18">
        <f t="shared" si="14"/>
        <v>1064</v>
      </c>
      <c r="G72" s="9">
        <f>(D72+F72)/(C72+E72)</f>
        <v>0.21704466044088686</v>
      </c>
      <c r="H72" s="14"/>
      <c r="I72" s="9">
        <v>0.16886472999465335</v>
      </c>
      <c r="J72" s="14"/>
      <c r="K72" s="9">
        <f t="shared" si="10"/>
        <v>0.048179930446233504</v>
      </c>
      <c r="L72" s="14"/>
    </row>
    <row r="73" spans="1:12" ht="25.5" customHeight="1">
      <c r="A73" s="102" t="s">
        <v>65</v>
      </c>
      <c r="B73" s="102"/>
      <c r="C73" s="18">
        <f>C52</f>
        <v>1512</v>
      </c>
      <c r="D73" s="18">
        <f t="shared" si="14"/>
        <v>635</v>
      </c>
      <c r="E73" s="18">
        <f>E52</f>
        <v>599</v>
      </c>
      <c r="F73" s="18">
        <f t="shared" si="14"/>
        <v>149</v>
      </c>
      <c r="G73" s="9">
        <f>(D73+F73)/(C73+E73)</f>
        <v>0.37138796778777833</v>
      </c>
      <c r="H73" s="14"/>
      <c r="I73" s="9">
        <v>0.28953655040611564</v>
      </c>
      <c r="J73" s="14"/>
      <c r="K73" s="9">
        <f t="shared" si="10"/>
        <v>0.08185141738166268</v>
      </c>
      <c r="L73" s="14"/>
    </row>
    <row r="74" spans="1:12" ht="25.5" customHeight="1">
      <c r="A74" s="102" t="s">
        <v>66</v>
      </c>
      <c r="B74" s="102"/>
      <c r="C74" s="18">
        <f>SUM(C62:C71)</f>
        <v>25011</v>
      </c>
      <c r="D74" s="18">
        <f>SUM(D62:D71)</f>
        <v>6404</v>
      </c>
      <c r="E74" s="18">
        <f>SUM(E62:E71)</f>
        <v>8582</v>
      </c>
      <c r="F74" s="18">
        <f>SUM(F62:F71)</f>
        <v>1213</v>
      </c>
      <c r="G74" s="9">
        <f>(D74+F74)/(C74+E74)</f>
        <v>0.2267436668353526</v>
      </c>
      <c r="H74" s="14"/>
      <c r="I74" s="9">
        <v>0.17592773847143375</v>
      </c>
      <c r="J74" s="14"/>
      <c r="K74" s="9">
        <f t="shared" si="10"/>
        <v>0.05081592836391885</v>
      </c>
      <c r="L74" s="14"/>
    </row>
  </sheetData>
  <mergeCells count="42">
    <mergeCell ref="A74:B74"/>
    <mergeCell ref="C58:H58"/>
    <mergeCell ref="C59:D60"/>
    <mergeCell ref="E59:F60"/>
    <mergeCell ref="G59:G61"/>
    <mergeCell ref="H59:H61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I4:L4"/>
    <mergeCell ref="A51:B51"/>
    <mergeCell ref="A52:B52"/>
    <mergeCell ref="A58:A61"/>
    <mergeCell ref="B58:B61"/>
    <mergeCell ref="I58:I61"/>
    <mergeCell ref="K58:K61"/>
    <mergeCell ref="J60:J61"/>
    <mergeCell ref="L60:L61"/>
    <mergeCell ref="L7:L8"/>
    <mergeCell ref="C5:H5"/>
    <mergeCell ref="I5:I8"/>
    <mergeCell ref="C6:D7"/>
    <mergeCell ref="E6:F7"/>
    <mergeCell ref="B2:H2"/>
    <mergeCell ref="B55:H55"/>
    <mergeCell ref="I56:L56"/>
    <mergeCell ref="A50:B50"/>
    <mergeCell ref="K5:K8"/>
    <mergeCell ref="G6:G8"/>
    <mergeCell ref="H7:H8"/>
    <mergeCell ref="J7:J8"/>
    <mergeCell ref="A5:A8"/>
    <mergeCell ref="B5:B8"/>
  </mergeCells>
  <printOptions/>
  <pageMargins left="0.7874015748031497" right="0.3937007874015748" top="0.4330708661417323" bottom="0.3937007874015748" header="0.31496062992125984" footer="0.2755905511811024"/>
  <pageSetup horizontalDpi="600" verticalDpi="600" orientation="portrait" paperSize="9" scale="93" r:id="rId3"/>
  <rowBreaks count="1" manualBreakCount="1">
    <brk id="5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view="pageBreakPreview" zoomScaleSheetLayoutView="100" workbookViewId="0" topLeftCell="A1">
      <selection activeCell="I17" sqref="I17"/>
    </sheetView>
  </sheetViews>
  <sheetFormatPr defaultColWidth="9.00390625" defaultRowHeight="13.5"/>
  <cols>
    <col min="1" max="1" width="7.125" style="1" customWidth="1"/>
    <col min="2" max="2" width="10.50390625" style="1" customWidth="1"/>
    <col min="3" max="3" width="9.125" style="1" bestFit="1" customWidth="1"/>
    <col min="4" max="4" width="8.625" style="1" customWidth="1"/>
    <col min="5" max="5" width="9.125" style="1" bestFit="1" customWidth="1"/>
    <col min="6" max="6" width="8.625" style="1" customWidth="1"/>
    <col min="7" max="7" width="9.875" style="1" customWidth="1"/>
    <col min="8" max="8" width="4.875" style="1" customWidth="1"/>
    <col min="9" max="9" width="9.625" style="1" customWidth="1"/>
    <col min="10" max="10" width="4.75390625" style="1" customWidth="1"/>
    <col min="11" max="11" width="8.625" style="1" customWidth="1"/>
    <col min="12" max="12" width="4.75390625" style="1" customWidth="1"/>
    <col min="13" max="16384" width="9.00390625" style="1" customWidth="1"/>
  </cols>
  <sheetData>
    <row r="1" ht="9" customHeight="1"/>
    <row r="2" spans="2:9" ht="14.25">
      <c r="B2" s="56" t="s">
        <v>75</v>
      </c>
      <c r="C2" s="130"/>
      <c r="D2" s="130"/>
      <c r="E2" s="130"/>
      <c r="F2" s="130"/>
      <c r="G2" s="130"/>
      <c r="H2" s="130"/>
      <c r="I2" s="34"/>
    </row>
    <row r="3" spans="9:10" ht="7.5" customHeight="1">
      <c r="I3" s="34"/>
      <c r="J3" s="34"/>
    </row>
    <row r="4" spans="9:12" ht="13.5">
      <c r="I4" s="115" t="s">
        <v>74</v>
      </c>
      <c r="J4" s="116"/>
      <c r="K4" s="116"/>
      <c r="L4" s="116"/>
    </row>
    <row r="5" spans="1:12" ht="14.25" customHeight="1">
      <c r="A5" s="127" t="s">
        <v>0</v>
      </c>
      <c r="B5" s="137" t="s">
        <v>1</v>
      </c>
      <c r="C5" s="118" t="s">
        <v>69</v>
      </c>
      <c r="D5" s="118"/>
      <c r="E5" s="118"/>
      <c r="F5" s="118"/>
      <c r="G5" s="118"/>
      <c r="H5" s="118"/>
      <c r="I5" s="76" t="s">
        <v>68</v>
      </c>
      <c r="J5" s="35"/>
      <c r="K5" s="61" t="s">
        <v>45</v>
      </c>
      <c r="L5" s="36"/>
    </row>
    <row r="6" spans="1:12" ht="13.5" customHeight="1">
      <c r="A6" s="128"/>
      <c r="B6" s="138"/>
      <c r="C6" s="119" t="s">
        <v>61</v>
      </c>
      <c r="D6" s="120"/>
      <c r="E6" s="123" t="s">
        <v>62</v>
      </c>
      <c r="F6" s="124"/>
      <c r="G6" s="131" t="s">
        <v>63</v>
      </c>
      <c r="H6" s="37"/>
      <c r="I6" s="77"/>
      <c r="J6" s="38"/>
      <c r="K6" s="61"/>
      <c r="L6" s="39"/>
    </row>
    <row r="7" spans="1:12" ht="13.5">
      <c r="A7" s="128"/>
      <c r="B7" s="138"/>
      <c r="C7" s="121"/>
      <c r="D7" s="122"/>
      <c r="E7" s="125"/>
      <c r="F7" s="126"/>
      <c r="G7" s="132"/>
      <c r="H7" s="134" t="s">
        <v>44</v>
      </c>
      <c r="I7" s="77"/>
      <c r="J7" s="136" t="s">
        <v>44</v>
      </c>
      <c r="K7" s="62"/>
      <c r="L7" s="117" t="s">
        <v>44</v>
      </c>
    </row>
    <row r="8" spans="1:12" ht="13.5">
      <c r="A8" s="129"/>
      <c r="B8" s="139"/>
      <c r="C8" s="29" t="s">
        <v>2</v>
      </c>
      <c r="D8" s="30" t="s">
        <v>59</v>
      </c>
      <c r="E8" s="31" t="s">
        <v>2</v>
      </c>
      <c r="F8" s="30" t="s">
        <v>60</v>
      </c>
      <c r="G8" s="133"/>
      <c r="H8" s="135"/>
      <c r="I8" s="78"/>
      <c r="J8" s="135"/>
      <c r="K8" s="62"/>
      <c r="L8" s="117"/>
    </row>
    <row r="9" spans="1:14" ht="18" customHeight="1">
      <c r="A9" s="40">
        <v>284000</v>
      </c>
      <c r="B9" s="41" t="s">
        <v>76</v>
      </c>
      <c r="C9" s="42">
        <v>30</v>
      </c>
      <c r="D9" s="43">
        <v>0</v>
      </c>
      <c r="E9" s="44">
        <v>15</v>
      </c>
      <c r="F9" s="43">
        <v>0</v>
      </c>
      <c r="G9" s="45">
        <f aca="true" t="shared" si="0" ref="G9:G16">(D9+F9)/(C9+E9)</f>
        <v>0</v>
      </c>
      <c r="H9" s="46">
        <f aca="true" t="shared" si="1" ref="H9:H15">RANK(G9,$G$9:$G$15)</f>
        <v>4</v>
      </c>
      <c r="I9" s="47">
        <v>0</v>
      </c>
      <c r="J9" s="48">
        <f aca="true" t="shared" si="2" ref="J9:J15">RANK(I9,$I$9:$I$15)</f>
        <v>7</v>
      </c>
      <c r="K9" s="47">
        <f aca="true" t="shared" si="3" ref="K9:K16">G9-I9</f>
        <v>0</v>
      </c>
      <c r="L9" s="48">
        <f aca="true" t="shared" si="4" ref="L9:L15">RANK(K9,$K$9:$K$15)</f>
        <v>3</v>
      </c>
      <c r="M9" s="1" t="s">
        <v>46</v>
      </c>
      <c r="N9" s="1" t="s">
        <v>49</v>
      </c>
    </row>
    <row r="10" spans="1:14" ht="18" customHeight="1">
      <c r="A10" s="40">
        <v>280024</v>
      </c>
      <c r="B10" s="41" t="s">
        <v>77</v>
      </c>
      <c r="C10" s="42">
        <v>4</v>
      </c>
      <c r="D10" s="42">
        <v>0</v>
      </c>
      <c r="E10" s="49">
        <v>6</v>
      </c>
      <c r="F10" s="42">
        <v>0</v>
      </c>
      <c r="G10" s="45">
        <f t="shared" si="0"/>
        <v>0</v>
      </c>
      <c r="H10" s="46">
        <f t="shared" si="1"/>
        <v>4</v>
      </c>
      <c r="I10" s="47">
        <v>0.333</v>
      </c>
      <c r="J10" s="48">
        <f t="shared" si="2"/>
        <v>1</v>
      </c>
      <c r="K10" s="47">
        <f t="shared" si="3"/>
        <v>-0.333</v>
      </c>
      <c r="L10" s="48">
        <f t="shared" si="4"/>
        <v>7</v>
      </c>
      <c r="M10" s="1" t="s">
        <v>46</v>
      </c>
      <c r="N10" s="1" t="s">
        <v>50</v>
      </c>
    </row>
    <row r="11" spans="1:14" ht="18" customHeight="1">
      <c r="A11" s="40">
        <v>280032</v>
      </c>
      <c r="B11" s="41" t="s">
        <v>78</v>
      </c>
      <c r="C11" s="42">
        <v>53</v>
      </c>
      <c r="D11" s="42">
        <v>2</v>
      </c>
      <c r="E11" s="49">
        <v>43</v>
      </c>
      <c r="F11" s="42">
        <v>0</v>
      </c>
      <c r="G11" s="45">
        <f t="shared" si="0"/>
        <v>0.020833333333333332</v>
      </c>
      <c r="H11" s="46">
        <f t="shared" si="1"/>
        <v>3</v>
      </c>
      <c r="I11" s="47">
        <v>0.011</v>
      </c>
      <c r="J11" s="48">
        <f t="shared" si="2"/>
        <v>5</v>
      </c>
      <c r="K11" s="47">
        <f t="shared" si="3"/>
        <v>0.009833333333333333</v>
      </c>
      <c r="L11" s="48">
        <f t="shared" si="4"/>
        <v>2</v>
      </c>
      <c r="M11" s="1" t="s">
        <v>46</v>
      </c>
      <c r="N11" s="1" t="s">
        <v>51</v>
      </c>
    </row>
    <row r="12" spans="1:14" ht="18" customHeight="1">
      <c r="A12" s="40">
        <v>280040</v>
      </c>
      <c r="B12" s="41" t="s">
        <v>79</v>
      </c>
      <c r="C12" s="42">
        <v>86</v>
      </c>
      <c r="D12" s="42">
        <v>0</v>
      </c>
      <c r="E12" s="49">
        <v>72</v>
      </c>
      <c r="F12" s="42">
        <v>0</v>
      </c>
      <c r="G12" s="45">
        <f t="shared" si="0"/>
        <v>0</v>
      </c>
      <c r="H12" s="46">
        <f t="shared" si="1"/>
        <v>4</v>
      </c>
      <c r="I12" s="47">
        <v>0.011</v>
      </c>
      <c r="J12" s="48">
        <f t="shared" si="2"/>
        <v>5</v>
      </c>
      <c r="K12" s="47">
        <f t="shared" si="3"/>
        <v>-0.011</v>
      </c>
      <c r="L12" s="48">
        <f t="shared" si="4"/>
        <v>5</v>
      </c>
      <c r="M12" s="1" t="s">
        <v>46</v>
      </c>
      <c r="N12" s="1" t="s">
        <v>52</v>
      </c>
    </row>
    <row r="13" spans="1:14" ht="18" customHeight="1">
      <c r="A13" s="40">
        <v>280057</v>
      </c>
      <c r="B13" s="41" t="s">
        <v>80</v>
      </c>
      <c r="C13" s="42">
        <v>13</v>
      </c>
      <c r="D13" s="42">
        <v>0</v>
      </c>
      <c r="E13" s="49">
        <v>17</v>
      </c>
      <c r="F13" s="42">
        <v>0</v>
      </c>
      <c r="G13" s="45">
        <f t="shared" si="0"/>
        <v>0</v>
      </c>
      <c r="H13" s="46">
        <f t="shared" si="1"/>
        <v>4</v>
      </c>
      <c r="I13" s="47">
        <v>0.022</v>
      </c>
      <c r="J13" s="48">
        <f t="shared" si="2"/>
        <v>4</v>
      </c>
      <c r="K13" s="47">
        <f t="shared" si="3"/>
        <v>-0.022</v>
      </c>
      <c r="L13" s="48">
        <f t="shared" si="4"/>
        <v>6</v>
      </c>
      <c r="M13" s="1" t="s">
        <v>46</v>
      </c>
      <c r="N13" s="1" t="s">
        <v>51</v>
      </c>
    </row>
    <row r="14" spans="1:14" ht="18" customHeight="1">
      <c r="A14" s="40">
        <v>280065</v>
      </c>
      <c r="B14" s="41" t="s">
        <v>81</v>
      </c>
      <c r="C14" s="42">
        <v>36</v>
      </c>
      <c r="D14" s="42">
        <v>1</v>
      </c>
      <c r="E14" s="49">
        <v>10</v>
      </c>
      <c r="F14" s="42">
        <v>1</v>
      </c>
      <c r="G14" s="45">
        <f t="shared" si="0"/>
        <v>0.043478260869565216</v>
      </c>
      <c r="H14" s="46">
        <f t="shared" si="1"/>
        <v>2</v>
      </c>
      <c r="I14" s="47">
        <v>0.027</v>
      </c>
      <c r="J14" s="48">
        <f t="shared" si="2"/>
        <v>3</v>
      </c>
      <c r="K14" s="47">
        <f t="shared" si="3"/>
        <v>0.016478260869565216</v>
      </c>
      <c r="L14" s="48">
        <f t="shared" si="4"/>
        <v>1</v>
      </c>
      <c r="M14" s="1" t="s">
        <v>46</v>
      </c>
      <c r="N14" s="1" t="s">
        <v>53</v>
      </c>
    </row>
    <row r="15" spans="1:14" ht="18" customHeight="1">
      <c r="A15" s="40">
        <v>280073</v>
      </c>
      <c r="B15" s="41" t="s">
        <v>82</v>
      </c>
      <c r="C15" s="42">
        <v>1140</v>
      </c>
      <c r="D15" s="42">
        <v>77</v>
      </c>
      <c r="E15" s="49">
        <v>1269</v>
      </c>
      <c r="F15" s="42">
        <v>50</v>
      </c>
      <c r="G15" s="45">
        <f t="shared" si="0"/>
        <v>0.052718970527189705</v>
      </c>
      <c r="H15" s="46">
        <f t="shared" si="1"/>
        <v>1</v>
      </c>
      <c r="I15" s="47">
        <v>0.058</v>
      </c>
      <c r="J15" s="48">
        <f t="shared" si="2"/>
        <v>2</v>
      </c>
      <c r="K15" s="47">
        <f t="shared" si="3"/>
        <v>-0.0052810294728102974</v>
      </c>
      <c r="L15" s="48">
        <f t="shared" si="4"/>
        <v>4</v>
      </c>
      <c r="M15" s="1" t="s">
        <v>46</v>
      </c>
      <c r="N15" s="1" t="s">
        <v>51</v>
      </c>
    </row>
    <row r="16" spans="1:12" ht="18" customHeight="1">
      <c r="A16" s="113" t="s">
        <v>48</v>
      </c>
      <c r="B16" s="114"/>
      <c r="C16" s="50">
        <f>SUM(C9:C15)</f>
        <v>1362</v>
      </c>
      <c r="D16" s="51">
        <f>SUM(D9:D15)</f>
        <v>80</v>
      </c>
      <c r="E16" s="50">
        <f>SUM(E9:E15)</f>
        <v>1432</v>
      </c>
      <c r="F16" s="51">
        <f>SUM(F9:F15)</f>
        <v>51</v>
      </c>
      <c r="G16" s="52">
        <f t="shared" si="0"/>
        <v>0.046886184681460275</v>
      </c>
      <c r="H16" s="53"/>
      <c r="I16" s="52">
        <v>0.05</v>
      </c>
      <c r="J16" s="54"/>
      <c r="K16" s="52">
        <f t="shared" si="3"/>
        <v>-0.0031138153185397283</v>
      </c>
      <c r="L16" s="54"/>
    </row>
  </sheetData>
  <mergeCells count="14">
    <mergeCell ref="B2:H2"/>
    <mergeCell ref="K5:K8"/>
    <mergeCell ref="G6:G8"/>
    <mergeCell ref="H7:H8"/>
    <mergeCell ref="J7:J8"/>
    <mergeCell ref="B5:B8"/>
    <mergeCell ref="A16:B16"/>
    <mergeCell ref="I4:L4"/>
    <mergeCell ref="L7:L8"/>
    <mergeCell ref="C5:H5"/>
    <mergeCell ref="I5:I8"/>
    <mergeCell ref="C6:D7"/>
    <mergeCell ref="E6:F7"/>
    <mergeCell ref="A5:A8"/>
  </mergeCells>
  <printOptions/>
  <pageMargins left="0.7874015748031497" right="0.3937007874015748" top="0.4330708661417323" bottom="0.3937007874015748" header="0.31496062992125984" footer="0.27559055118110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兵庫県</cp:lastModifiedBy>
  <cp:lastPrinted>2012-05-30T06:57:08Z</cp:lastPrinted>
  <dcterms:created xsi:type="dcterms:W3CDTF">2009-04-15T08:48:03Z</dcterms:created>
  <dcterms:modified xsi:type="dcterms:W3CDTF">2014-05-07T02:46:18Z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498018586</vt:i4>
  </property>
  <property fmtid="{D5CDD505-2E9C-101B-9397-08002B2CF9AE}" pid="3" name="_EmailSubject">
    <vt:lpwstr>【至急】ホームページ掲載依頼</vt:lpwstr>
  </property>
  <property fmtid="{D5CDD505-2E9C-101B-9397-08002B2CF9AE}" pid="4" name="_AuthorEmail">
    <vt:lpwstr>h-yamamoto@kokuho.or.jp</vt:lpwstr>
  </property>
  <property fmtid="{D5CDD505-2E9C-101B-9397-08002B2CF9AE}" pid="5" name="_AuthorEmailDisplayName">
    <vt:lpwstr>305 山本 元</vt:lpwstr>
  </property>
  <property fmtid="{D5CDD505-2E9C-101B-9397-08002B2CF9AE}" pid="6" name="_ReviewingToolsShownOnce">
    <vt:lpwstr/>
  </property>
</Properties>
</file>