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17z0170\疾病対策課\★新型コロナ対策班\03_補助金関連\★交付決定・支払・執行管理\令和５年度\04外来医療体制の整備\防護具補助金（1.10～）\"/>
    </mc:Choice>
  </mc:AlternateContent>
  <xr:revisionPtr revIDLastSave="0" documentId="13_ncr:1_{C32143B2-DFFB-40D1-AE8D-884CAA524E61}" xr6:coauthVersionLast="36" xr6:coauthVersionMax="36" xr10:uidLastSave="{00000000-0000-0000-0000-000000000000}"/>
  <bookViews>
    <workbookView xWindow="-105" yWindow="-105" windowWidth="20610" windowHeight="11640" xr2:uid="{00000000-000D-0000-FFFF-FFFF00000000}"/>
  </bookViews>
  <sheets>
    <sheet name="別紙(1)" sheetId="4" r:id="rId1"/>
    <sheet name="別紙(2)" sheetId="5" r:id="rId2"/>
    <sheet name="別記（収支予算書）" sheetId="10" r:id="rId3"/>
    <sheet name="別紙(3)" sheetId="1" r:id="rId4"/>
    <sheet name="別紙(4)" sheetId="9" r:id="rId5"/>
    <sheet name="別紙(5)" sheetId="12" r:id="rId6"/>
    <sheet name="別記（収支決算書）" sheetId="11" r:id="rId7"/>
  </sheets>
  <definedNames>
    <definedName name="_xlnm.Print_Area" localSheetId="6">'別記（収支決算書）'!$A$1:$E$34</definedName>
    <definedName name="_xlnm.Print_Area" localSheetId="0">'別紙(1)'!$A$1:$I$15</definedName>
    <definedName name="_xlnm.Print_Area" localSheetId="1">'別紙(2)'!$A$1:$I$27</definedName>
    <definedName name="_xlnm.Print_Area" localSheetId="3">'別紙(3)'!$A$1:$L$15</definedName>
    <definedName name="_xlnm.Print_Area" localSheetId="4">'別紙(4)'!$A$1:$I$25</definedName>
    <definedName name="_xlnm.Print_Area" localSheetId="5">'別紙(5)'!$A$1:$E$34</definedName>
  </definedNames>
  <calcPr calcId="191029"/>
</workbook>
</file>

<file path=xl/calcChain.xml><?xml version="1.0" encoding="utf-8"?>
<calcChain xmlns="http://schemas.openxmlformats.org/spreadsheetml/2006/main">
  <c r="L4" i="9" l="1"/>
  <c r="L4" i="5"/>
  <c r="G11" i="9" l="1"/>
  <c r="F11" i="9"/>
  <c r="F13" i="5"/>
  <c r="G13" i="5" s="1"/>
  <c r="D26" i="12" l="1"/>
  <c r="G30" i="9" l="1"/>
  <c r="G29" i="9"/>
  <c r="I24" i="9"/>
  <c r="F9" i="9" s="1"/>
  <c r="G32" i="5"/>
  <c r="G31" i="5"/>
  <c r="I26" i="5"/>
  <c r="F11" i="5" s="1"/>
  <c r="C11" i="11" l="1"/>
  <c r="C10" i="11"/>
  <c r="C10" i="10"/>
  <c r="E12" i="5" l="1"/>
  <c r="F12" i="5"/>
  <c r="G12" i="5" l="1"/>
  <c r="G4" i="9"/>
  <c r="I5" i="1"/>
  <c r="G6" i="5"/>
  <c r="E8" i="9" l="1"/>
  <c r="E9" i="9"/>
  <c r="E10" i="9"/>
  <c r="E7" i="9"/>
  <c r="E10" i="5"/>
  <c r="E11" i="5"/>
  <c r="L5" i="5" s="1"/>
  <c r="E9" i="5"/>
  <c r="L5" i="9" l="1"/>
  <c r="G9" i="9" s="1"/>
  <c r="E12" i="9"/>
  <c r="E14" i="5"/>
  <c r="F10" i="9"/>
  <c r="F8" i="9"/>
  <c r="F7" i="9"/>
  <c r="F12" i="9" l="1"/>
  <c r="F9" i="5"/>
  <c r="F9" i="1" l="1"/>
  <c r="G10" i="9"/>
  <c r="G8" i="9"/>
  <c r="G7" i="9"/>
  <c r="F10" i="5"/>
  <c r="G12" i="9" l="1"/>
  <c r="G9" i="1" s="1"/>
  <c r="F14" i="5"/>
  <c r="F9" i="4" s="1"/>
  <c r="B9" i="1"/>
  <c r="E9" i="1"/>
  <c r="G10" i="5"/>
  <c r="G9" i="5"/>
  <c r="D9" i="1" l="1"/>
  <c r="H9" i="1" s="1"/>
  <c r="H12" i="9" s="1"/>
  <c r="C24" i="11"/>
  <c r="C32" i="11" s="1"/>
  <c r="B9" i="4"/>
  <c r="E9" i="4"/>
  <c r="D9" i="4" l="1"/>
  <c r="C23" i="11"/>
  <c r="C31" i="11" s="1"/>
  <c r="C23" i="10"/>
  <c r="C31" i="10" s="1"/>
  <c r="I9" i="1"/>
  <c r="L9" i="1" l="1"/>
  <c r="C9" i="11"/>
  <c r="C13" i="11"/>
  <c r="I12" i="9"/>
  <c r="C17" i="11" l="1"/>
  <c r="G11" i="5" l="1"/>
  <c r="G14" i="5" s="1"/>
  <c r="G9" i="4" s="1"/>
  <c r="H9" i="4" s="1"/>
  <c r="I9" i="4" l="1"/>
  <c r="H14" i="5"/>
  <c r="C12" i="11" l="1"/>
  <c r="C8" i="10"/>
  <c r="C12" i="10"/>
  <c r="J9" i="1"/>
  <c r="I14" i="5"/>
  <c r="C8" i="11"/>
  <c r="C16" i="11" l="1"/>
  <c r="C16" i="10"/>
</calcChain>
</file>

<file path=xl/sharedStrings.xml><?xml version="1.0" encoding="utf-8"?>
<sst xmlns="http://schemas.openxmlformats.org/spreadsheetml/2006/main" count="240" uniqueCount="132">
  <si>
    <t xml:space="preserve"> 総事業費</t>
  </si>
  <si>
    <t xml:space="preserve">        円</t>
  </si>
  <si>
    <t xml:space="preserve">         円</t>
  </si>
  <si>
    <t>（注）</t>
    <phoneticPr fontId="2"/>
  </si>
  <si>
    <t>(A)</t>
  </si>
  <si>
    <t>区分</t>
  </si>
  <si>
    <t>総事業費</t>
  </si>
  <si>
    <t>基準額</t>
  </si>
  <si>
    <t>選定額</t>
  </si>
  <si>
    <t>県費補助基本額</t>
  </si>
  <si>
    <t>(D)</t>
  </si>
  <si>
    <t>(E)</t>
  </si>
  <si>
    <t>(F)</t>
  </si>
  <si>
    <t>(G)</t>
  </si>
  <si>
    <t>対象経費の
支出予定額</t>
    <phoneticPr fontId="2"/>
  </si>
  <si>
    <t>県費補助所要額
(G)×10/10</t>
    <phoneticPr fontId="2"/>
  </si>
  <si>
    <t>差引事業費
(A)－(B)</t>
    <phoneticPr fontId="2"/>
  </si>
  <si>
    <t>別紙　(2)</t>
    <phoneticPr fontId="2"/>
  </si>
  <si>
    <t>別紙(1)</t>
    <phoneticPr fontId="2"/>
  </si>
  <si>
    <t xml:space="preserve">       円</t>
  </si>
  <si>
    <t>別紙　(4)</t>
    <phoneticPr fontId="2"/>
  </si>
  <si>
    <t>(B)</t>
  </si>
  <si>
    <t>(I)</t>
  </si>
  <si>
    <t>(J)</t>
  </si>
  <si>
    <t>区　分</t>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</si>
  <si>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</si>
  <si>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</si>
  <si>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</si>
  <si>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</si>
  <si>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</si>
  <si>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</si>
  <si>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</si>
  <si>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</si>
  <si>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＝(C)</t>
    <phoneticPr fontId="2"/>
  </si>
  <si>
    <t>＝(H)</t>
    <phoneticPr fontId="2"/>
  </si>
  <si>
    <t>＝(K)</t>
    <phoneticPr fontId="2"/>
  </si>
  <si>
    <t>設備名称</t>
    <rPh sb="0" eb="2">
      <t>セツビ</t>
    </rPh>
    <rPh sb="2" eb="4">
      <t>メイショウ</t>
    </rPh>
    <phoneticPr fontId="6"/>
  </si>
  <si>
    <t>形式及び規格</t>
    <rPh sb="0" eb="2">
      <t>ケイシキ</t>
    </rPh>
    <rPh sb="2" eb="3">
      <t>オヨ</t>
    </rPh>
    <rPh sb="4" eb="6">
      <t>キカク</t>
    </rPh>
    <phoneticPr fontId="6"/>
  </si>
  <si>
    <t>数量</t>
    <rPh sb="0" eb="2">
      <t>スウリョウ</t>
    </rPh>
    <phoneticPr fontId="6"/>
  </si>
  <si>
    <t>合計額</t>
    <rPh sb="0" eb="2">
      <t>ゴウケイ</t>
    </rPh>
    <rPh sb="2" eb="3">
      <t>ガク</t>
    </rPh>
    <phoneticPr fontId="6"/>
  </si>
  <si>
    <t>HEPAフィルター付空気清浄機</t>
  </si>
  <si>
    <t>対象経費支出予定額　（A)</t>
    <rPh sb="0" eb="2">
      <t>タイショウ</t>
    </rPh>
    <rPh sb="2" eb="4">
      <t>ケイヒ</t>
    </rPh>
    <rPh sb="4" eb="6">
      <t>シシュツ</t>
    </rPh>
    <rPh sb="6" eb="8">
      <t>ヨテイ</t>
    </rPh>
    <rPh sb="8" eb="9">
      <t>ガク</t>
    </rPh>
    <phoneticPr fontId="6"/>
  </si>
  <si>
    <t>県費補助所要額</t>
    <phoneticPr fontId="2"/>
  </si>
  <si>
    <t>別紙　(3)</t>
    <phoneticPr fontId="2"/>
  </si>
  <si>
    <t>選定額
（A,Bの低い額）</t>
    <rPh sb="0" eb="2">
      <t>センテイ</t>
    </rPh>
    <rPh sb="2" eb="3">
      <t>ガク</t>
    </rPh>
    <rPh sb="9" eb="10">
      <t>ヒク</t>
    </rPh>
    <rPh sb="11" eb="12">
      <t>ガク</t>
    </rPh>
    <phoneticPr fontId="6"/>
  </si>
  <si>
    <t>対象経費支出済額　（A)</t>
    <rPh sb="0" eb="2">
      <t>タイショウ</t>
    </rPh>
    <rPh sb="2" eb="4">
      <t>ケイヒ</t>
    </rPh>
    <rPh sb="4" eb="6">
      <t>シシュツ</t>
    </rPh>
    <rPh sb="6" eb="7">
      <t>ス</t>
    </rPh>
    <rPh sb="7" eb="8">
      <t>ガク</t>
    </rPh>
    <phoneticPr fontId="6"/>
  </si>
  <si>
    <t>寄附金
その他の
収入額</t>
    <rPh sb="1" eb="2">
      <t>フ</t>
    </rPh>
    <phoneticPr fontId="2"/>
  </si>
  <si>
    <t>寄附金その他の
収入額(B)</t>
    <rPh sb="1" eb="2">
      <t>フ</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</si>
  <si>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</si>
  <si>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基準額（数量分）
（B）</t>
    <rPh sb="0" eb="3">
      <t>キジュンガク</t>
    </rPh>
    <rPh sb="4" eb="6">
      <t>スウリョウ</t>
    </rPh>
    <rPh sb="6" eb="7">
      <t>ブン</t>
    </rPh>
    <phoneticPr fontId="6"/>
  </si>
  <si>
    <t>HEPAフィルター付空気清浄機の基準額は、１施設当たり905,000円の定額とする。</t>
    <rPh sb="9" eb="10">
      <t>ツキ</t>
    </rPh>
    <rPh sb="10" eb="12">
      <t>クウキ</t>
    </rPh>
    <rPh sb="12" eb="15">
      <t>セイジョウキ</t>
    </rPh>
    <rPh sb="16" eb="19">
      <t>キジュンガク</t>
    </rPh>
    <rPh sb="22" eb="24">
      <t>シセツ</t>
    </rPh>
    <rPh sb="24" eb="25">
      <t>アタ</t>
    </rPh>
    <rPh sb="34" eb="35">
      <t>エン</t>
    </rPh>
    <rPh sb="36" eb="38">
      <t>テイガク</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</si>
  <si>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</si>
  <si>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基準額（数量分）
（B）</t>
    <rPh sb="0" eb="3">
      <t>キジュンガク</t>
    </rPh>
    <phoneticPr fontId="6"/>
  </si>
  <si>
    <t>３　Ｆ欄は、別紙(2)の選定額の合計額を記入すること。</t>
    <rPh sb="6" eb="8">
      <t>ベッシ</t>
    </rPh>
    <rPh sb="12" eb="15">
      <t>センテイガク</t>
    </rPh>
    <rPh sb="16" eb="18">
      <t>ゴウケイ</t>
    </rPh>
    <rPh sb="18" eb="19">
      <t>ガク</t>
    </rPh>
    <rPh sb="20" eb="22">
      <t>キニュウ</t>
    </rPh>
    <phoneticPr fontId="2"/>
  </si>
  <si>
    <t>３　Ｆ欄は、別紙(4)の選定額の合計額を記入すること。</t>
    <rPh sb="6" eb="8">
      <t>ベッシ</t>
    </rPh>
    <rPh sb="12" eb="15">
      <t>センテイガク</t>
    </rPh>
    <rPh sb="16" eb="18">
      <t>ゴウケイ</t>
    </rPh>
    <rPh sb="18" eb="19">
      <t>ガク</t>
    </rPh>
    <rPh sb="20" eb="22">
      <t>キニュウ</t>
    </rPh>
    <phoneticPr fontId="2"/>
  </si>
  <si>
    <t>２　Ｅ欄は、別紙(4)の基準額の合計額を記入すること。</t>
    <rPh sb="3" eb="4">
      <t>ラン</t>
    </rPh>
    <rPh sb="6" eb="8">
      <t>ベッシ</t>
    </rPh>
    <rPh sb="12" eb="15">
      <t>キジュンガク</t>
    </rPh>
    <rPh sb="16" eb="18">
      <t>ゴウケイ</t>
    </rPh>
    <rPh sb="18" eb="19">
      <t>ガク</t>
    </rPh>
    <rPh sb="20" eb="22">
      <t>キニュウ</t>
    </rPh>
    <phoneticPr fontId="2"/>
  </si>
  <si>
    <t>２　Ｅ欄は、別紙(2)の基準額の合計額を記入すること。</t>
    <rPh sb="3" eb="4">
      <t>ラン</t>
    </rPh>
    <rPh sb="6" eb="8">
      <t>ベッシ</t>
    </rPh>
    <rPh sb="12" eb="15">
      <t>キジュンガク</t>
    </rPh>
    <rPh sb="16" eb="18">
      <t>ゴウケイ</t>
    </rPh>
    <rPh sb="18" eb="19">
      <t>ガク</t>
    </rPh>
    <rPh sb="20" eb="22">
      <t>キニュウ</t>
    </rPh>
    <phoneticPr fontId="2"/>
  </si>
  <si>
    <t>HEPAフィルター付パーティション</t>
    <phoneticPr fontId="2"/>
  </si>
  <si>
    <t>簡易ベッド</t>
    <phoneticPr fontId="2"/>
  </si>
  <si>
    <t>簡易診療室とは、テントやプレハブなど簡易な構造をもち、緊急的かつ一時的に設置するものであって、新型コロナウイルス感染症患者等に外来診療を行う診療室をいう。</t>
    <rPh sb="0" eb="2">
      <t>カンイ</t>
    </rPh>
    <rPh sb="2" eb="5">
      <t>シンリョウシツ</t>
    </rPh>
    <rPh sb="18" eb="20">
      <t>カンイ</t>
    </rPh>
    <rPh sb="21" eb="23">
      <t>コウゾウ</t>
    </rPh>
    <rPh sb="27" eb="30">
      <t>キンキュウテキ</t>
    </rPh>
    <rPh sb="32" eb="35">
      <t>イチジテキ</t>
    </rPh>
    <rPh sb="36" eb="38">
      <t>セッチ</t>
    </rPh>
    <rPh sb="47" eb="49">
      <t>シンガタ</t>
    </rPh>
    <rPh sb="56" eb="59">
      <t>カンセンショウ</t>
    </rPh>
    <rPh sb="59" eb="61">
      <t>カンジャ</t>
    </rPh>
    <rPh sb="61" eb="62">
      <t>トウ</t>
    </rPh>
    <rPh sb="63" eb="65">
      <t>ガイライ</t>
    </rPh>
    <rPh sb="65" eb="67">
      <t>シンリョウ</t>
    </rPh>
    <rPh sb="68" eb="69">
      <t>オコナ</t>
    </rPh>
    <rPh sb="70" eb="73">
      <t>シンリョウシツ</t>
    </rPh>
    <phoneticPr fontId="2"/>
  </si>
  <si>
    <t>見積書の写し等を添付願います。</t>
    <rPh sb="0" eb="3">
      <t>ミツモリショ</t>
    </rPh>
    <rPh sb="4" eb="5">
      <t>ウツ</t>
    </rPh>
    <rPh sb="6" eb="7">
      <t>トウ</t>
    </rPh>
    <rPh sb="8" eb="10">
      <t>テンプ</t>
    </rPh>
    <rPh sb="10" eb="11">
      <t>ネガ</t>
    </rPh>
    <phoneticPr fontId="2"/>
  </si>
  <si>
    <t>１　Ａ、Ｄ欄は、別紙(2)の対象経費支出予定額の合計額を記入すること。</t>
    <rPh sb="14" eb="16">
      <t>タイショウ</t>
    </rPh>
    <rPh sb="16" eb="18">
      <t>ケイヒ</t>
    </rPh>
    <rPh sb="18" eb="20">
      <t>シシュツ</t>
    </rPh>
    <rPh sb="20" eb="23">
      <t>ヨテイガク</t>
    </rPh>
    <rPh sb="26" eb="27">
      <t>ガク</t>
    </rPh>
    <phoneticPr fontId="2"/>
  </si>
  <si>
    <t>簡易診療室及び付帯する備品の基準額（Ｂ）欄には、対象経費支出予定額（Ａ）欄と同額を記載すること。</t>
    <rPh sb="2" eb="4">
      <t>シンリョウ</t>
    </rPh>
    <rPh sb="4" eb="5">
      <t>シツ</t>
    </rPh>
    <rPh sb="24" eb="26">
      <t>タイショウ</t>
    </rPh>
    <rPh sb="26" eb="28">
      <t>ケイヒ</t>
    </rPh>
    <rPh sb="28" eb="30">
      <t>シシュツ</t>
    </rPh>
    <rPh sb="30" eb="33">
      <t>ヨテイガク</t>
    </rPh>
    <phoneticPr fontId="2"/>
  </si>
  <si>
    <t>１　Ａ、Ｄ欄は、別紙(4)の対象経費支出済額の合計額を記入すること。</t>
    <rPh sb="14" eb="16">
      <t>タイショウ</t>
    </rPh>
    <rPh sb="16" eb="18">
      <t>ケイヒ</t>
    </rPh>
    <rPh sb="18" eb="20">
      <t>シシュツ</t>
    </rPh>
    <rPh sb="20" eb="21">
      <t>スミ</t>
    </rPh>
    <rPh sb="21" eb="22">
      <t>ガク</t>
    </rPh>
    <rPh sb="22" eb="23">
      <t>キンガク</t>
    </rPh>
    <rPh sb="25" eb="26">
      <t>ガク</t>
    </rPh>
    <phoneticPr fontId="2"/>
  </si>
  <si>
    <t>差引
(H)－(J)</t>
    <phoneticPr fontId="2"/>
  </si>
  <si>
    <t>簡易診療室及び付帯する備品の基準額（Ｂ）欄には、対象経費支出済額（Ａ）欄と同額を記載すること。</t>
    <rPh sb="2" eb="4">
      <t>シンリョウ</t>
    </rPh>
    <rPh sb="4" eb="5">
      <t>シツ</t>
    </rPh>
    <rPh sb="24" eb="26">
      <t>タイショウ</t>
    </rPh>
    <rPh sb="26" eb="28">
      <t>ケイヒ</t>
    </rPh>
    <rPh sb="28" eb="30">
      <t>シシュツ</t>
    </rPh>
    <rPh sb="30" eb="31">
      <t>スミ</t>
    </rPh>
    <rPh sb="31" eb="32">
      <t>ガク</t>
    </rPh>
    <phoneticPr fontId="2"/>
  </si>
  <si>
    <t>医療機関名</t>
    <phoneticPr fontId="2"/>
  </si>
  <si>
    <t>医療機関名</t>
    <phoneticPr fontId="2"/>
  </si>
  <si>
    <t>簡易診療室及び付帯する備品</t>
    <phoneticPr fontId="2"/>
  </si>
  <si>
    <t>医療機関名　</t>
    <phoneticPr fontId="2"/>
  </si>
  <si>
    <r>
      <rPr>
        <sz val="11"/>
        <rFont val="ＭＳ Ｐゴシック"/>
        <family val="3"/>
        <charset val="128"/>
      </rPr>
      <t>医療機関名　</t>
    </r>
    <phoneticPr fontId="2"/>
  </si>
  <si>
    <t>単価</t>
    <rPh sb="0" eb="2">
      <t>タンカ</t>
    </rPh>
    <phoneticPr fontId="2"/>
  </si>
  <si>
    <t>(円）</t>
    <rPh sb="1" eb="2">
      <t>エン</t>
    </rPh>
    <phoneticPr fontId="2"/>
  </si>
  <si>
    <t>(円)</t>
    <rPh sb="1" eb="2">
      <t>エン</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</si>
  <si>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</si>
  <si>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</si>
  <si>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</si>
  <si>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</si>
  <si>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</si>
  <si>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</si>
  <si>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</si>
  <si>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円</t>
    <rPh sb="0" eb="1">
      <t>エン</t>
    </rPh>
    <phoneticPr fontId="2"/>
  </si>
  <si>
    <t>寄付金その他収入</t>
    <rPh sb="0" eb="3">
      <t>キフキン</t>
    </rPh>
    <rPh sb="5" eb="6">
      <t>タ</t>
    </rPh>
    <rPh sb="6" eb="8">
      <t>シュウニュウ</t>
    </rPh>
    <phoneticPr fontId="2"/>
  </si>
  <si>
    <t>自己資金</t>
    <rPh sb="0" eb="2">
      <t>ジコ</t>
    </rPh>
    <rPh sb="2" eb="4">
      <t>シキン</t>
    </rPh>
    <phoneticPr fontId="2"/>
  </si>
  <si>
    <t>計</t>
    <rPh sb="0" eb="1">
      <t>ケイ</t>
    </rPh>
    <phoneticPr fontId="2"/>
  </si>
  <si>
    <t>２　支出の部</t>
    <rPh sb="2" eb="4">
      <t>シシュツ</t>
    </rPh>
    <rPh sb="5" eb="6">
      <t>ブ</t>
    </rPh>
    <phoneticPr fontId="2"/>
  </si>
  <si>
    <t>設備購入費等</t>
    <rPh sb="0" eb="2">
      <t>セツビ</t>
    </rPh>
    <rPh sb="2" eb="5">
      <t>コウニュウヒ</t>
    </rPh>
    <rPh sb="5" eb="6">
      <t>トウ</t>
    </rPh>
    <phoneticPr fontId="2"/>
  </si>
  <si>
    <t>　　（注）収支の計は、それぞれ一致する。</t>
    <phoneticPr fontId="2"/>
  </si>
  <si>
    <t>収　支　決　算　書</t>
    <rPh sb="0" eb="1">
      <t>オサム</t>
    </rPh>
    <rPh sb="2" eb="3">
      <t>ササ</t>
    </rPh>
    <rPh sb="4" eb="5">
      <t>ケッ</t>
    </rPh>
    <rPh sb="6" eb="7">
      <t>サン</t>
    </rPh>
    <rPh sb="8" eb="9">
      <t>ショ</t>
    </rPh>
    <phoneticPr fontId="2"/>
  </si>
  <si>
    <t>　　（注）収支の計は、それぞれ一致する。</t>
    <phoneticPr fontId="2"/>
  </si>
  <si>
    <t/>
  </si>
  <si>
    <t>個人防護具を申請される際には下記太枠内にもご記入をお願いします。</t>
    <rPh sb="0" eb="2">
      <t>コジン</t>
    </rPh>
    <rPh sb="2" eb="4">
      <t>ボウゴ</t>
    </rPh>
    <rPh sb="4" eb="5">
      <t>グ</t>
    </rPh>
    <rPh sb="6" eb="8">
      <t>シンセイ</t>
    </rPh>
    <rPh sb="11" eb="12">
      <t>サイ</t>
    </rPh>
    <rPh sb="14" eb="16">
      <t>カキ</t>
    </rPh>
    <rPh sb="16" eb="18">
      <t>フトワク</t>
    </rPh>
    <rPh sb="18" eb="19">
      <t>ナイ</t>
    </rPh>
    <rPh sb="22" eb="24">
      <t>キニュウ</t>
    </rPh>
    <rPh sb="26" eb="27">
      <t>ネガ</t>
    </rPh>
    <phoneticPr fontId="2"/>
  </si>
  <si>
    <t>延べ患者数</t>
    <rPh sb="0" eb="1">
      <t>ノ</t>
    </rPh>
    <rPh sb="2" eb="5">
      <t>カンジャスウ</t>
    </rPh>
    <phoneticPr fontId="2"/>
  </si>
  <si>
    <t>延べ医療従事者数</t>
    <rPh sb="0" eb="1">
      <t>ノ</t>
    </rPh>
    <rPh sb="2" eb="4">
      <t>イリョウ</t>
    </rPh>
    <rPh sb="4" eb="7">
      <t>ジュウジシャ</t>
    </rPh>
    <rPh sb="7" eb="8">
      <t>スウ</t>
    </rPh>
    <phoneticPr fontId="2"/>
  </si>
  <si>
    <t>1人あたり/日 の基準額（上限）</t>
    <rPh sb="1" eb="2">
      <t>ニン</t>
    </rPh>
    <rPh sb="6" eb="7">
      <t>ニチ</t>
    </rPh>
    <rPh sb="9" eb="12">
      <t>キジュンガク</t>
    </rPh>
    <rPh sb="13" eb="15">
      <t>ジョウゲン</t>
    </rPh>
    <phoneticPr fontId="2"/>
  </si>
  <si>
    <t>基準額</t>
    <rPh sb="0" eb="3">
      <t>キジュンガク</t>
    </rPh>
    <phoneticPr fontId="2"/>
  </si>
  <si>
    <t>＝</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</si>
  <si>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</si>
  <si>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</si>
  <si>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</si>
  <si>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</si>
  <si>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</si>
  <si>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延べ</t>
    <rPh sb="0" eb="1">
      <t>ノ</t>
    </rPh>
    <phoneticPr fontId="2"/>
  </si>
  <si>
    <t>患者数</t>
    <rPh sb="0" eb="3">
      <t>カンジャスウ</t>
    </rPh>
    <phoneticPr fontId="2"/>
  </si>
  <si>
    <t>医療従事者数</t>
    <rPh sb="0" eb="2">
      <t>イリョウ</t>
    </rPh>
    <rPh sb="2" eb="5">
      <t>ジュウジシャ</t>
    </rPh>
    <rPh sb="5" eb="6">
      <t>スウ</t>
    </rPh>
    <phoneticPr fontId="2"/>
  </si>
  <si>
    <t>×</t>
    <phoneticPr fontId="2"/>
  </si>
  <si>
    <t>支出明細書（別紙(5)）又は領収書の写し、機器設置後の写真等を添付願います。</t>
    <rPh sb="0" eb="2">
      <t>シシュツ</t>
    </rPh>
    <rPh sb="2" eb="5">
      <t>メイサイショ</t>
    </rPh>
    <rPh sb="6" eb="8">
      <t>ベッシ</t>
    </rPh>
    <rPh sb="12" eb="13">
      <t>マタ</t>
    </rPh>
    <rPh sb="14" eb="17">
      <t>リョウシュウショ</t>
    </rPh>
    <rPh sb="18" eb="19">
      <t>ウツ</t>
    </rPh>
    <phoneticPr fontId="6"/>
  </si>
  <si>
    <t>（別紙(5)）</t>
    <phoneticPr fontId="2"/>
  </si>
  <si>
    <t>補助事業名</t>
    <rPh sb="0" eb="2">
      <t>ホジョ</t>
    </rPh>
    <rPh sb="2" eb="4">
      <t>ジギョウ</t>
    </rPh>
    <rPh sb="4" eb="5">
      <t>メイ</t>
    </rPh>
    <phoneticPr fontId="2"/>
  </si>
  <si>
    <t>　　　　　　　　　　新型コロナウイルス感染症対策に係る医療機関向け補助金
　　　　　　　　　　（感染症対策課所管分設備関連）支出明細書</t>
    <rPh sb="61" eb="63">
      <t>セツビ</t>
    </rPh>
    <rPh sb="63" eb="65">
      <t>カンレンシシュツメイサイショ</t>
    </rPh>
    <phoneticPr fontId="2"/>
  </si>
  <si>
    <t>（円）</t>
    <rPh sb="1" eb="2">
      <t>エン</t>
    </rPh>
    <phoneticPr fontId="2"/>
  </si>
  <si>
    <t>設備等名称</t>
    <rPh sb="0" eb="2">
      <t>セツビ</t>
    </rPh>
    <rPh sb="2" eb="3">
      <t>トウ</t>
    </rPh>
    <rPh sb="3" eb="5">
      <t>メイショウ</t>
    </rPh>
    <phoneticPr fontId="6"/>
  </si>
  <si>
    <t>支出済額</t>
    <rPh sb="0" eb="2">
      <t>シシュツ</t>
    </rPh>
    <rPh sb="2" eb="3">
      <t>ズ</t>
    </rPh>
    <rPh sb="3" eb="4">
      <t>ガク</t>
    </rPh>
    <phoneticPr fontId="6"/>
  </si>
  <si>
    <t>支出日</t>
    <rPh sb="0" eb="2">
      <t>シシュツ</t>
    </rPh>
    <rPh sb="2" eb="3">
      <t>ヒ</t>
    </rPh>
    <phoneticPr fontId="2"/>
  </si>
  <si>
    <t>合計額</t>
    <rPh sb="0" eb="3">
      <t>ゴウケイガク</t>
    </rPh>
    <phoneticPr fontId="2"/>
  </si>
  <si>
    <t>　補助対象設備等について、上記のとおり支出しました。
　また、振込明細書（ネットバンキング）など支出の内容が分かる書類を５年間保存するとともに、兵庫県から依頼があった場合は、同書類を提示又はコピーの提出について協力します。</t>
    <rPh sb="1" eb="3">
      <t>ホジョ</t>
    </rPh>
    <rPh sb="3" eb="5">
      <t>タイショウ</t>
    </rPh>
    <rPh sb="5" eb="7">
      <t>セツビ</t>
    </rPh>
    <rPh sb="7" eb="8">
      <t>トウ</t>
    </rPh>
    <rPh sb="13" eb="15">
      <t>ジョウキ</t>
    </rPh>
    <rPh sb="19" eb="21">
      <t>シシュツ</t>
    </rPh>
    <phoneticPr fontId="2"/>
  </si>
  <si>
    <t>団体名</t>
    <rPh sb="0" eb="3">
      <t>ダンタイメイ</t>
    </rPh>
    <phoneticPr fontId="2"/>
  </si>
  <si>
    <t>担当部署</t>
    <rPh sb="0" eb="2">
      <t>タントウ</t>
    </rPh>
    <rPh sb="2" eb="4">
      <t>ブショ</t>
    </rPh>
    <phoneticPr fontId="2"/>
  </si>
  <si>
    <t>担当者名</t>
    <rPh sb="0" eb="3">
      <t>タントウシャ</t>
    </rPh>
    <rPh sb="3" eb="4">
      <t>メイ</t>
    </rPh>
    <phoneticPr fontId="2"/>
  </si>
  <si>
    <t>連絡先（TEL）</t>
    <rPh sb="0" eb="2">
      <t>レンラク</t>
    </rPh>
    <rPh sb="2" eb="3">
      <t>サキ</t>
    </rPh>
    <phoneticPr fontId="2"/>
  </si>
  <si>
    <t>決　算　額</t>
    <rPh sb="0" eb="1">
      <t>ケツ</t>
    </rPh>
    <rPh sb="2" eb="3">
      <t>ザン</t>
    </rPh>
    <rPh sb="4" eb="5">
      <t>ガク</t>
    </rPh>
    <phoneticPr fontId="2"/>
  </si>
  <si>
    <t>○</t>
    <phoneticPr fontId="2"/>
  </si>
  <si>
    <t>※</t>
    <phoneticPr fontId="2"/>
  </si>
  <si>
    <t>外来対応医療機関設備整備事業補助金所要額調書</t>
    <rPh sb="0" eb="2">
      <t>ガイライ</t>
    </rPh>
    <rPh sb="2" eb="4">
      <t>タイオウ</t>
    </rPh>
    <rPh sb="4" eb="6">
      <t>イリョウ</t>
    </rPh>
    <rPh sb="6" eb="8">
      <t>キカン</t>
    </rPh>
    <rPh sb="8" eb="10">
      <t>セツビ</t>
    </rPh>
    <rPh sb="10" eb="12">
      <t>セイビ</t>
    </rPh>
    <rPh sb="12" eb="14">
      <t>ジギョウ</t>
    </rPh>
    <rPh sb="14" eb="17">
      <t>ホジョキン</t>
    </rPh>
    <phoneticPr fontId="2"/>
  </si>
  <si>
    <t>外来対応医療機関設備整備事業補助金所要額明細書</t>
    <rPh sb="0" eb="2">
      <t>ガイライ</t>
    </rPh>
    <rPh sb="2" eb="4">
      <t>タイオウ</t>
    </rPh>
    <rPh sb="4" eb="6">
      <t>イリョウ</t>
    </rPh>
    <rPh sb="6" eb="8">
      <t>キカン</t>
    </rPh>
    <rPh sb="8" eb="10">
      <t>セツビ</t>
    </rPh>
    <rPh sb="10" eb="12">
      <t>セイビ</t>
    </rPh>
    <rPh sb="12" eb="14">
      <t>ジギョウ</t>
    </rPh>
    <rPh sb="14" eb="17">
      <t>ホジョキン</t>
    </rPh>
    <rPh sb="19" eb="20">
      <t>ガク</t>
    </rPh>
    <rPh sb="20" eb="23">
      <t>メイサイショ</t>
    </rPh>
    <phoneticPr fontId="2"/>
  </si>
  <si>
    <t>外来対応医療機関設備整備事業補助金実績額明細書</t>
    <rPh sb="0" eb="2">
      <t>ガイライ</t>
    </rPh>
    <rPh sb="2" eb="4">
      <t>タイオウ</t>
    </rPh>
    <rPh sb="4" eb="6">
      <t>イリョウ</t>
    </rPh>
    <rPh sb="6" eb="8">
      <t>キカン</t>
    </rPh>
    <rPh sb="8" eb="10">
      <t>セツビ</t>
    </rPh>
    <rPh sb="10" eb="12">
      <t>セイビ</t>
    </rPh>
    <rPh sb="12" eb="14">
      <t>ジギョウ</t>
    </rPh>
    <rPh sb="14" eb="17">
      <t>ホジョキン</t>
    </rPh>
    <rPh sb="17" eb="19">
      <t>ジッセキ</t>
    </rPh>
    <rPh sb="19" eb="20">
      <t>ガク</t>
    </rPh>
    <rPh sb="20" eb="23">
      <t>メイサイショ</t>
    </rPh>
    <phoneticPr fontId="2"/>
  </si>
  <si>
    <t>外来対応医療機関設備整備事業補助金精算書</t>
    <rPh sb="0" eb="2">
      <t>ガイライ</t>
    </rPh>
    <rPh sb="2" eb="4">
      <t>タイオウ</t>
    </rPh>
    <rPh sb="4" eb="6">
      <t>イリョウ</t>
    </rPh>
    <rPh sb="6" eb="8">
      <t>キカン</t>
    </rPh>
    <rPh sb="8" eb="10">
      <t>セツビ</t>
    </rPh>
    <rPh sb="10" eb="12">
      <t>セイビ</t>
    </rPh>
    <rPh sb="12" eb="14">
      <t>ジギョウ</t>
    </rPh>
    <rPh sb="14" eb="17">
      <t>ホジョキン</t>
    </rPh>
    <rPh sb="17" eb="19">
      <t>セイサン</t>
    </rPh>
    <phoneticPr fontId="2"/>
  </si>
  <si>
    <t>外来対応医療機関設備整備</t>
    <rPh sb="0" eb="2">
      <t>ガイライ</t>
    </rPh>
    <rPh sb="2" eb="4">
      <t>タイオウ</t>
    </rPh>
    <rPh sb="4" eb="6">
      <t>イリョウ</t>
    </rPh>
    <rPh sb="6" eb="8">
      <t>キカン</t>
    </rPh>
    <rPh sb="8" eb="10">
      <t>セツビ</t>
    </rPh>
    <rPh sb="10" eb="12">
      <t>セイビ</t>
    </rPh>
    <phoneticPr fontId="2"/>
  </si>
  <si>
    <t>個人防護具※</t>
    <phoneticPr fontId="2"/>
  </si>
  <si>
    <t>10月以降、「新型コロナウイルス感染症の令和５年10月以降の医療提供体制の移行及び公費支援の具体的内容について」で規定する</t>
    <phoneticPr fontId="2"/>
  </si>
  <si>
    <t>「対象期間」中に使用された個人防護具にかかる経費のみが補助対象となります</t>
    <phoneticPr fontId="2"/>
  </si>
  <si>
    <t>外来対応医療機関
設備整備事業</t>
    <rPh sb="0" eb="2">
      <t>ガイライ</t>
    </rPh>
    <rPh sb="2" eb="4">
      <t>タイオウ</t>
    </rPh>
    <rPh sb="4" eb="6">
      <t>イリョウ</t>
    </rPh>
    <rPh sb="6" eb="8">
      <t>キカン</t>
    </rPh>
    <rPh sb="9" eb="11">
      <t>セツビ</t>
    </rPh>
    <rPh sb="11" eb="13">
      <t>セイビ</t>
    </rPh>
    <rPh sb="13" eb="1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</si>
</sst>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
    <numFmt numFmtId="178" formatCode="[$-F800]dddd\,\ mmmm\ dd\,\ yyyy"/>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1"/>
      <color indexed="8"/>
      <name val="ＭＳ 明朝"/>
      <family val="1"/>
      <charset val="128"/>
    </font>
    <font>
      <sz val="10.5"/>
      <color theme="1"/>
      <name val="ＭＳ 明朝"/>
      <family val="1"/>
      <charset val="128"/>
    </font>
    <font>
      <sz val="11"/>
      <name val="ＭＳ Ｐ明朝"/>
      <family val="1"/>
      <charset val="128"/>
    </font>
    <font>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rgb="FFFF0000"/>
      <name val="ＭＳ 明朝"/>
      <family val="1"/>
      <charset val="128"/>
    </font>
    <font>
      <sz val="11"/>
      <name val="ＭＳ ゴシック"/>
      <family val="3"/>
      <charset val="128"/>
    </font>
    <font>
      <sz val="18"/>
      <name val="ＭＳ 明朝"/>
      <family val="1"/>
      <charset val="128"/>
    </font>
    <font>
      <sz val="12"/>
      <name val="ＭＳ 明朝"/>
      <family val="1"/>
      <charset val="128"/>
    </font>
    <font>
      <sz val="11"/>
      <name val="明朝"/>
      <family val="1"/>
      <charset val="128"/>
    </font>
    <font>
      <b/>
      <sz val="18"/>
      <color rgb="FFFF0000"/>
      <name val="ＭＳ Ｐゴシック"/>
      <family val="3"/>
      <charset val="128"/>
    </font>
    <font>
      <sz val="14"/>
      <name val="ＭＳ Ｐゴシック"/>
      <family val="3"/>
      <charset val="128"/>
    </font>
    <font>
      <sz val="16"/>
      <name val="ＭＳ Ｐゴシック"/>
      <family val="3"/>
      <charset val="128"/>
    </font>
    <font>
      <sz val="10.5"/>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sz val="12"/>
      <color theme="1"/>
      <name val="ＭＳ Ｐゴシック"/>
      <family val="3"/>
      <charset val="128"/>
    </font>
    <font>
      <sz val="14"/>
      <color theme="1"/>
      <name val="ＭＳ Ｐゴシック"/>
      <family val="3"/>
      <charset val="128"/>
      <scheme val="major"/>
    </font>
    <font>
      <sz val="12"/>
      <color indexed="8"/>
      <name val="ＭＳ Ｐゴシック"/>
      <family val="3"/>
      <charset val="128"/>
      <scheme val="minor"/>
    </font>
    <font>
      <sz val="12"/>
      <color indexed="8"/>
      <name val="ＭＳ 明朝"/>
      <family val="1"/>
      <charset val="128"/>
    </font>
    <font>
      <sz val="10.5"/>
      <color rgb="FFFF0000"/>
      <name val="ＭＳ 明朝"/>
      <family val="1"/>
      <charset val="128"/>
    </font>
    <font>
      <sz val="9"/>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theme="0"/>
      </top>
      <bottom/>
      <diagonal/>
    </border>
  </borders>
  <cellStyleXfs count="11">
    <xf numFmtId="0" fontId="0" fillId="0" borderId="0">
      <alignment vertical="center"/>
    </xf>
    <xf numFmtId="38" fontId="5" fillId="0" borderId="0" applyFont="0" applyFill="0" applyBorder="0" applyAlignment="0" applyProtection="0">
      <alignment vertical="center"/>
    </xf>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alignment vertical="center"/>
    </xf>
  </cellStyleXfs>
  <cellXfs count="200">
    <xf numFmtId="0" fontId="0" fillId="0" borderId="0" xfId="0">
      <alignment vertical="center"/>
    </xf>
    <xf numFmtId="0" fontId="3" fillId="0" borderId="0" xfId="0" applyFont="1" applyFill="1" applyBorder="1" applyAlignment="1">
      <alignment horizontal="righ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38" fontId="4" fillId="0" borderId="1" xfId="1" applyFont="1" applyFill="1" applyBorder="1" applyAlignment="1">
      <alignment vertical="center" wrapText="1"/>
    </xf>
    <xf numFmtId="38" fontId="4" fillId="0" borderId="5" xfId="1" applyFont="1" applyFill="1" applyBorder="1">
      <alignment vertical="center"/>
    </xf>
    <xf numFmtId="38" fontId="4" fillId="0" borderId="2" xfId="1" applyFont="1" applyFill="1" applyBorder="1" applyAlignment="1">
      <alignment vertical="center" wrapText="1"/>
    </xf>
    <xf numFmtId="38" fontId="3" fillId="0" borderId="0" xfId="1" applyFont="1" applyFill="1" applyAlignment="1">
      <alignment horizontal="justify" vertical="center"/>
    </xf>
    <xf numFmtId="38" fontId="4" fillId="0" borderId="0" xfId="1" applyFont="1" applyFill="1">
      <alignment vertical="center"/>
    </xf>
    <xf numFmtId="38" fontId="5" fillId="0" borderId="0" xfId="1" applyFont="1" applyFill="1" applyAlignment="1">
      <alignment horizontal="right" vertical="center" shrinkToFit="1"/>
    </xf>
    <xf numFmtId="38" fontId="3" fillId="0" borderId="2" xfId="1" applyFont="1" applyFill="1" applyBorder="1" applyAlignment="1">
      <alignment horizontal="center" vertical="top" wrapText="1"/>
    </xf>
    <xf numFmtId="38" fontId="3" fillId="0" borderId="3" xfId="1" applyFont="1" applyFill="1" applyBorder="1" applyAlignment="1">
      <alignment horizontal="left" vertical="top" wrapText="1"/>
    </xf>
    <xf numFmtId="38" fontId="3" fillId="0" borderId="3" xfId="1" applyFont="1" applyFill="1" applyBorder="1" applyAlignment="1">
      <alignment horizontal="center" vertical="top" wrapText="1"/>
    </xf>
    <xf numFmtId="38" fontId="4" fillId="0" borderId="3" xfId="1" applyFont="1" applyFill="1" applyBorder="1" applyAlignment="1">
      <alignment horizontal="center" vertical="top" wrapText="1"/>
    </xf>
    <xf numFmtId="38" fontId="3" fillId="0" borderId="2" xfId="1" applyFont="1" applyFill="1" applyBorder="1" applyAlignment="1">
      <alignment horizontal="right" vertical="top" wrapText="1"/>
    </xf>
    <xf numFmtId="38" fontId="4" fillId="0" borderId="0" xfId="1" applyFont="1" applyFill="1" applyAlignment="1">
      <alignment horizontal="right" vertical="center"/>
    </xf>
    <xf numFmtId="0" fontId="3" fillId="0" borderId="0" xfId="0" applyFont="1" applyFill="1" applyAlignment="1">
      <alignment horizontal="justify" vertical="center"/>
    </xf>
    <xf numFmtId="0" fontId="4" fillId="0" borderId="0" xfId="0" applyFont="1" applyFill="1">
      <alignment vertical="center"/>
    </xf>
    <xf numFmtId="0" fontId="0" fillId="0" borderId="0" xfId="0" applyFont="1" applyFill="1" applyAlignment="1">
      <alignment horizontal="center" vertical="center" shrinkToFit="1"/>
    </xf>
    <xf numFmtId="0" fontId="4" fillId="0" borderId="0" xfId="0" applyFont="1" applyFill="1" applyAlignment="1">
      <alignment horizontal="right" vertical="center"/>
    </xf>
    <xf numFmtId="0" fontId="3" fillId="0" borderId="2"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wrapText="1"/>
    </xf>
    <xf numFmtId="0" fontId="4" fillId="0" borderId="3" xfId="0"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3" fillId="0" borderId="2" xfId="0" applyFont="1" applyFill="1" applyBorder="1" applyAlignment="1">
      <alignment horizontal="right" vertical="top" wrapText="1"/>
    </xf>
    <xf numFmtId="38" fontId="3" fillId="0" borderId="3" xfId="0" applyNumberFormat="1" applyFont="1" applyFill="1" applyBorder="1" applyAlignment="1">
      <alignment vertical="center" wrapText="1"/>
    </xf>
    <xf numFmtId="0" fontId="3" fillId="0" borderId="3" xfId="0" applyFont="1" applyFill="1" applyBorder="1" applyAlignment="1">
      <alignment vertical="center" wrapText="1"/>
    </xf>
    <xf numFmtId="176" fontId="3" fillId="0" borderId="3" xfId="0" applyNumberFormat="1" applyFont="1" applyFill="1" applyBorder="1" applyAlignment="1">
      <alignment vertical="center" wrapText="1"/>
    </xf>
    <xf numFmtId="0" fontId="4" fillId="0" borderId="0" xfId="0" applyFont="1" applyFill="1" applyAlignment="1">
      <alignment vertical="center"/>
    </xf>
    <xf numFmtId="38" fontId="15" fillId="0" borderId="8" xfId="1"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right" vertical="center" shrinkToFit="1"/>
    </xf>
    <xf numFmtId="38" fontId="4" fillId="0" borderId="0" xfId="1" applyFont="1" applyFill="1" applyAlignment="1">
      <alignment horizontal="right"/>
    </xf>
    <xf numFmtId="38" fontId="8" fillId="0" borderId="1" xfId="1" applyFont="1" applyFill="1" applyBorder="1" applyAlignment="1">
      <alignment horizontal="center" vertical="center"/>
    </xf>
    <xf numFmtId="38" fontId="8" fillId="0" borderId="1"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4" fillId="0" borderId="1" xfId="1" applyFont="1" applyFill="1" applyBorder="1">
      <alignment vertical="center"/>
    </xf>
    <xf numFmtId="38" fontId="4" fillId="0" borderId="7" xfId="1" applyFont="1" applyFill="1" applyBorder="1">
      <alignment vertical="center"/>
    </xf>
    <xf numFmtId="38" fontId="15" fillId="0" borderId="10" xfId="1" applyFont="1" applyFill="1" applyBorder="1" applyAlignment="1">
      <alignment horizontal="center" vertical="center"/>
    </xf>
    <xf numFmtId="38" fontId="15" fillId="0" borderId="10" xfId="1" applyFont="1" applyFill="1" applyBorder="1">
      <alignment vertical="center"/>
    </xf>
    <xf numFmtId="38" fontId="15" fillId="0" borderId="0" xfId="1" applyFont="1" applyFill="1">
      <alignment vertical="center"/>
    </xf>
    <xf numFmtId="0" fontId="9" fillId="0" borderId="0" xfId="0" applyFont="1" applyFill="1" applyBorder="1" applyAlignment="1">
      <alignment horizontal="righ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Fill="1" applyBorder="1">
      <alignment vertical="center"/>
    </xf>
    <xf numFmtId="0" fontId="7" fillId="0" borderId="0" xfId="0" applyFont="1" applyFill="1">
      <alignment vertical="center"/>
    </xf>
    <xf numFmtId="0" fontId="8" fillId="0" borderId="0" xfId="0" applyFont="1" applyFill="1">
      <alignment vertical="center"/>
    </xf>
    <xf numFmtId="38" fontId="4" fillId="0" borderId="0" xfId="1" applyFont="1" applyFill="1" applyBorder="1">
      <alignment vertical="center"/>
    </xf>
    <xf numFmtId="38" fontId="4" fillId="0" borderId="10" xfId="1" applyFont="1" applyFill="1" applyBorder="1">
      <alignment vertical="center"/>
    </xf>
    <xf numFmtId="0" fontId="16"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horizontal="right" vertical="center" shrinkToFit="1"/>
    </xf>
    <xf numFmtId="0" fontId="4" fillId="2" borderId="0" xfId="0" applyFont="1" applyFill="1" applyProtection="1">
      <alignment vertical="center"/>
    </xf>
    <xf numFmtId="0" fontId="18" fillId="0" borderId="0" xfId="0" applyFont="1" applyFill="1" applyProtection="1">
      <alignment vertical="center"/>
    </xf>
    <xf numFmtId="0" fontId="18" fillId="2" borderId="0" xfId="0" applyFont="1" applyFill="1" applyProtection="1">
      <alignment vertical="center"/>
    </xf>
    <xf numFmtId="0" fontId="18" fillId="0" borderId="1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177" fontId="18" fillId="0" borderId="28" xfId="1" applyNumberFormat="1" applyFont="1" applyFill="1" applyBorder="1" applyAlignment="1" applyProtection="1">
      <alignment vertical="center"/>
    </xf>
    <xf numFmtId="38" fontId="18" fillId="0" borderId="21" xfId="1" applyFont="1" applyFill="1" applyBorder="1" applyAlignment="1" applyProtection="1">
      <alignment vertical="center"/>
    </xf>
    <xf numFmtId="177" fontId="18" fillId="0" borderId="4" xfId="1" applyNumberFormat="1" applyFont="1" applyFill="1" applyBorder="1" applyAlignment="1" applyProtection="1">
      <alignment vertical="center"/>
    </xf>
    <xf numFmtId="38" fontId="18" fillId="0" borderId="32" xfId="1" applyFont="1" applyFill="1" applyBorder="1" applyAlignment="1" applyProtection="1">
      <alignment vertical="center"/>
    </xf>
    <xf numFmtId="38" fontId="18" fillId="0" borderId="4" xfId="1" applyFont="1" applyFill="1" applyBorder="1" applyAlignment="1" applyProtection="1">
      <alignment vertical="center"/>
    </xf>
    <xf numFmtId="38" fontId="10" fillId="0" borderId="3" xfId="1" applyFont="1" applyFill="1" applyBorder="1" applyAlignment="1">
      <alignment vertical="center" wrapText="1"/>
    </xf>
    <xf numFmtId="38" fontId="10" fillId="3" borderId="3" xfId="1" applyFont="1" applyFill="1" applyBorder="1" applyAlignment="1">
      <alignment vertical="center" wrapText="1"/>
    </xf>
    <xf numFmtId="38" fontId="8" fillId="3" borderId="1" xfId="1" applyFont="1" applyFill="1" applyBorder="1" applyAlignment="1">
      <alignment horizontal="center" vertical="center"/>
    </xf>
    <xf numFmtId="38" fontId="8" fillId="3" borderId="1" xfId="1" applyFont="1" applyFill="1" applyBorder="1">
      <alignment vertical="center"/>
    </xf>
    <xf numFmtId="0" fontId="10" fillId="3" borderId="3" xfId="0" applyFont="1" applyFill="1" applyBorder="1" applyAlignment="1">
      <alignment vertical="center" wrapText="1"/>
    </xf>
    <xf numFmtId="38" fontId="20" fillId="0" borderId="0" xfId="1" applyFont="1" applyFill="1">
      <alignment vertical="center"/>
    </xf>
    <xf numFmtId="38" fontId="12" fillId="0" borderId="0" xfId="1" applyFont="1" applyFill="1">
      <alignment vertical="center"/>
    </xf>
    <xf numFmtId="38" fontId="0" fillId="0" borderId="0" xfId="1" applyFont="1" applyAlignment="1">
      <alignment horizontal="center" vertical="center"/>
    </xf>
    <xf numFmtId="38" fontId="0" fillId="0" borderId="0" xfId="1" applyFont="1">
      <alignment vertical="center"/>
    </xf>
    <xf numFmtId="38" fontId="0" fillId="0" borderId="0" xfId="1" applyFont="1" applyAlignment="1">
      <alignment vertical="center" wrapText="1"/>
    </xf>
    <xf numFmtId="38" fontId="0" fillId="0" borderId="0" xfId="1" applyFont="1" applyAlignment="1">
      <alignment horizontal="center" vertical="center" wrapText="1"/>
    </xf>
    <xf numFmtId="0" fontId="0" fillId="0" borderId="0" xfId="0" quotePrefix="1" applyAlignment="1">
      <alignment horizontal="center" vertical="center"/>
    </xf>
    <xf numFmtId="38" fontId="0" fillId="0" borderId="0" xfId="1" applyFont="1" applyBorder="1">
      <alignment vertical="center"/>
    </xf>
    <xf numFmtId="38" fontId="0" fillId="0" borderId="1" xfId="1" applyFont="1" applyBorder="1" applyAlignment="1">
      <alignment horizontal="center" vertical="center"/>
    </xf>
    <xf numFmtId="38" fontId="0" fillId="0" borderId="5" xfId="1" applyFont="1" applyBorder="1" applyAlignment="1">
      <alignment horizontal="center" vertical="center"/>
    </xf>
    <xf numFmtId="38" fontId="0" fillId="0" borderId="38" xfId="1" applyFont="1" applyBorder="1" applyAlignment="1">
      <alignment horizontal="center" vertical="center"/>
    </xf>
    <xf numFmtId="38" fontId="0" fillId="0" borderId="0" xfId="1" applyFont="1" applyBorder="1" applyAlignment="1">
      <alignment horizontal="center" vertical="center"/>
    </xf>
    <xf numFmtId="0" fontId="0" fillId="0" borderId="0" xfId="0" applyBorder="1">
      <alignment vertical="center"/>
    </xf>
    <xf numFmtId="38" fontId="0" fillId="0" borderId="0" xfId="1" applyFont="1" applyBorder="1" applyAlignment="1">
      <alignment horizontal="right" shrinkToFit="1"/>
    </xf>
    <xf numFmtId="38" fontId="0" fillId="0" borderId="39" xfId="1" applyFont="1" applyBorder="1" applyAlignment="1">
      <alignment horizontal="center" vertical="center"/>
    </xf>
    <xf numFmtId="38" fontId="0" fillId="0" borderId="0" xfId="0" applyNumberFormat="1" applyBorder="1" applyAlignment="1">
      <alignment horizontal="center" vertical="center"/>
    </xf>
    <xf numFmtId="38" fontId="5" fillId="0" borderId="0" xfId="1" applyFont="1" applyBorder="1" applyAlignment="1">
      <alignment horizontal="right" vertical="center" shrinkToFit="1"/>
    </xf>
    <xf numFmtId="38" fontId="5" fillId="0" borderId="1" xfId="1" applyFont="1" applyBorder="1" applyAlignment="1">
      <alignment horizontal="center" vertical="center"/>
    </xf>
    <xf numFmtId="38" fontId="5" fillId="0" borderId="5" xfId="1" applyFont="1" applyBorder="1" applyAlignment="1">
      <alignment horizontal="center" vertical="center"/>
    </xf>
    <xf numFmtId="38" fontId="5" fillId="0" borderId="40" xfId="1" applyFont="1" applyBorder="1" applyAlignment="1">
      <alignment horizontal="center" vertical="center"/>
    </xf>
    <xf numFmtId="38" fontId="5" fillId="0" borderId="0" xfId="1" applyFont="1" applyBorder="1" applyAlignment="1">
      <alignment horizontal="center" vertical="center"/>
    </xf>
    <xf numFmtId="38" fontId="0" fillId="0" borderId="0" xfId="0" applyNumberFormat="1" applyFont="1" applyBorder="1" applyAlignment="1">
      <alignment horizontal="center" vertical="center"/>
    </xf>
    <xf numFmtId="38" fontId="5" fillId="0" borderId="0" xfId="1" applyFont="1">
      <alignment vertical="center"/>
    </xf>
    <xf numFmtId="38" fontId="0" fillId="0" borderId="0" xfId="1" applyFont="1" applyAlignment="1">
      <alignment vertical="center"/>
    </xf>
    <xf numFmtId="38" fontId="21" fillId="0" borderId="0" xfId="1" applyFont="1" applyBorder="1" applyAlignment="1">
      <alignment horizontal="center" vertical="center"/>
    </xf>
    <xf numFmtId="38" fontId="21" fillId="0" borderId="0" xfId="1" applyFont="1">
      <alignment vertical="center"/>
    </xf>
    <xf numFmtId="38" fontId="22" fillId="0" borderId="0" xfId="1" applyFont="1" applyAlignment="1">
      <alignment horizontal="center" vertical="center"/>
    </xf>
    <xf numFmtId="0" fontId="22" fillId="0" borderId="35" xfId="0" applyFont="1" applyBorder="1" applyAlignment="1">
      <alignment horizontal="center" vertical="center"/>
    </xf>
    <xf numFmtId="38" fontId="4" fillId="0" borderId="0" xfId="0" applyNumberFormat="1" applyFont="1" applyAlignment="1">
      <alignment horizontal="center" vertical="center"/>
    </xf>
    <xf numFmtId="38" fontId="4" fillId="0" borderId="0" xfId="1" applyFont="1">
      <alignment vertical="center"/>
    </xf>
    <xf numFmtId="38" fontId="23" fillId="4" borderId="0" xfId="1" applyFont="1" applyFill="1" applyAlignment="1">
      <alignment horizontal="justify" vertical="center"/>
    </xf>
    <xf numFmtId="38" fontId="24" fillId="4" borderId="0" xfId="1" applyFont="1" applyFill="1">
      <alignment vertical="center"/>
    </xf>
    <xf numFmtId="38" fontId="25" fillId="4" borderId="0" xfId="1" applyFont="1" applyFill="1" applyAlignment="1">
      <alignment horizontal="center" vertical="center"/>
    </xf>
    <xf numFmtId="38" fontId="24" fillId="4" borderId="0" xfId="1" applyFont="1" applyFill="1" applyAlignment="1">
      <alignment horizontal="center" vertical="center" shrinkToFit="1"/>
    </xf>
    <xf numFmtId="38" fontId="27" fillId="4" borderId="0" xfId="1" applyFont="1" applyFill="1" applyAlignment="1">
      <alignment vertical="center"/>
    </xf>
    <xf numFmtId="38" fontId="24" fillId="4" borderId="11" xfId="1" applyFont="1" applyFill="1" applyBorder="1">
      <alignment vertical="center"/>
    </xf>
    <xf numFmtId="38" fontId="24" fillId="4" borderId="0" xfId="1" applyFont="1" applyFill="1" applyAlignment="1">
      <alignment horizontal="right" vertical="center"/>
    </xf>
    <xf numFmtId="38" fontId="24" fillId="4" borderId="0" xfId="1" applyFont="1" applyFill="1" applyAlignment="1">
      <alignment horizontal="right"/>
    </xf>
    <xf numFmtId="38" fontId="24" fillId="0" borderId="1" xfId="1" applyFont="1" applyFill="1" applyBorder="1" applyAlignment="1">
      <alignment horizontal="center" vertical="center"/>
    </xf>
    <xf numFmtId="38" fontId="24" fillId="0" borderId="1" xfId="1" applyFont="1" applyFill="1" applyBorder="1" applyAlignment="1">
      <alignment horizontal="center" vertical="center" wrapText="1"/>
    </xf>
    <xf numFmtId="0" fontId="24" fillId="0" borderId="1" xfId="1" applyNumberFormat="1" applyFont="1" applyFill="1" applyBorder="1" applyAlignment="1">
      <alignment horizontal="left" vertical="center" wrapText="1"/>
    </xf>
    <xf numFmtId="0" fontId="24" fillId="0" borderId="1" xfId="1" applyNumberFormat="1" applyFont="1" applyFill="1" applyBorder="1" applyAlignment="1">
      <alignment horizontal="center" vertical="center"/>
    </xf>
    <xf numFmtId="38" fontId="24" fillId="0" borderId="1" xfId="1" applyFont="1" applyFill="1" applyBorder="1" applyAlignment="1">
      <alignment horizontal="right" vertical="center" wrapText="1"/>
    </xf>
    <xf numFmtId="178" fontId="24" fillId="0" borderId="1" xfId="1" applyNumberFormat="1" applyFont="1" applyFill="1" applyBorder="1" applyAlignment="1">
      <alignment vertical="center" wrapText="1"/>
    </xf>
    <xf numFmtId="0" fontId="4" fillId="0" borderId="0" xfId="0" applyFont="1" applyBorder="1" applyAlignment="1">
      <alignment horizontal="center" vertical="center"/>
    </xf>
    <xf numFmtId="0" fontId="24" fillId="0" borderId="42" xfId="1" applyNumberFormat="1" applyFont="1" applyFill="1" applyBorder="1" applyAlignment="1">
      <alignment horizontal="center" vertical="center"/>
    </xf>
    <xf numFmtId="0" fontId="12" fillId="0" borderId="1" xfId="1" applyNumberFormat="1" applyFont="1" applyFill="1" applyBorder="1">
      <alignment vertical="center"/>
    </xf>
    <xf numFmtId="0" fontId="4" fillId="0" borderId="0" xfId="0" applyFont="1" applyBorder="1">
      <alignment vertical="center"/>
    </xf>
    <xf numFmtId="0" fontId="24" fillId="0" borderId="1" xfId="1" applyNumberFormat="1" applyFont="1" applyFill="1" applyBorder="1" applyAlignment="1">
      <alignment vertical="center" wrapText="1"/>
    </xf>
    <xf numFmtId="0" fontId="24" fillId="0" borderId="1" xfId="1" applyNumberFormat="1" applyFont="1" applyFill="1" applyBorder="1">
      <alignment vertical="center"/>
    </xf>
    <xf numFmtId="0" fontId="24" fillId="0" borderId="3" xfId="1" applyNumberFormat="1" applyFont="1" applyFill="1" applyBorder="1" applyAlignment="1">
      <alignment horizontal="center" vertical="center"/>
    </xf>
    <xf numFmtId="38" fontId="24" fillId="0" borderId="3" xfId="1" applyFont="1" applyFill="1" applyBorder="1" applyAlignment="1">
      <alignment horizontal="center" vertical="center"/>
    </xf>
    <xf numFmtId="38" fontId="24" fillId="0" borderId="3" xfId="1" applyFont="1" applyFill="1" applyBorder="1" applyAlignment="1">
      <alignment horizontal="right" vertical="center" wrapText="1"/>
    </xf>
    <xf numFmtId="0" fontId="24" fillId="0" borderId="6" xfId="1" applyNumberFormat="1" applyFont="1" applyFill="1" applyBorder="1">
      <alignment vertical="center"/>
    </xf>
    <xf numFmtId="0" fontId="24" fillId="0" borderId="6" xfId="1" applyNumberFormat="1" applyFont="1" applyFill="1" applyBorder="1" applyAlignment="1">
      <alignment horizontal="center" vertical="center"/>
    </xf>
    <xf numFmtId="38" fontId="24" fillId="0" borderId="6" xfId="1" applyFont="1" applyFill="1" applyBorder="1" applyAlignment="1">
      <alignment horizontal="center" vertical="center"/>
    </xf>
    <xf numFmtId="38" fontId="24" fillId="0" borderId="6" xfId="1" applyFont="1" applyFill="1" applyBorder="1" applyAlignment="1">
      <alignment horizontal="right" vertical="center" wrapText="1"/>
    </xf>
    <xf numFmtId="178" fontId="24" fillId="0" borderId="6" xfId="1" applyNumberFormat="1" applyFont="1" applyFill="1" applyBorder="1" applyAlignment="1">
      <alignment vertical="center" wrapText="1"/>
    </xf>
    <xf numFmtId="38" fontId="24" fillId="0" borderId="7" xfId="1" applyFont="1" applyFill="1" applyBorder="1" applyAlignment="1">
      <alignment horizontal="center" vertical="center"/>
    </xf>
    <xf numFmtId="38" fontId="24" fillId="0" borderId="43" xfId="1" applyFont="1" applyFill="1" applyBorder="1">
      <alignment vertical="center"/>
    </xf>
    <xf numFmtId="38" fontId="24" fillId="0" borderId="3" xfId="1" applyFont="1" applyFill="1" applyBorder="1" applyAlignment="1">
      <alignment horizontal="right" vertical="center"/>
    </xf>
    <xf numFmtId="38" fontId="24" fillId="0" borderId="43" xfId="1" applyFont="1" applyFill="1" applyBorder="1" applyAlignment="1">
      <alignment horizontal="right" vertical="center"/>
    </xf>
    <xf numFmtId="0" fontId="3" fillId="4" borderId="0" xfId="0" applyFont="1" applyFill="1" applyBorder="1" applyAlignment="1">
      <alignment horizontal="left" vertical="top" wrapText="1"/>
    </xf>
    <xf numFmtId="0" fontId="3" fillId="4" borderId="0" xfId="0" applyFont="1" applyFill="1" applyBorder="1" applyAlignment="1">
      <alignment vertical="top" wrapText="1"/>
    </xf>
    <xf numFmtId="0" fontId="28" fillId="4" borderId="0" xfId="0" applyFont="1" applyFill="1" applyBorder="1" applyAlignment="1">
      <alignment vertical="center" wrapText="1"/>
    </xf>
    <xf numFmtId="0" fontId="28" fillId="4" borderId="0" xfId="0" applyFont="1" applyFill="1" applyBorder="1" applyAlignment="1">
      <alignment vertical="center" shrinkToFit="1"/>
    </xf>
    <xf numFmtId="38" fontId="4" fillId="0" borderId="8" xfId="1" applyFont="1" applyFill="1" applyBorder="1" applyAlignment="1">
      <alignment horizontal="center" vertical="center"/>
    </xf>
    <xf numFmtId="38" fontId="8" fillId="3" borderId="2" xfId="1" applyFont="1" applyFill="1" applyBorder="1">
      <alignment vertical="center"/>
    </xf>
    <xf numFmtId="38" fontId="4" fillId="0" borderId="4" xfId="1" applyFont="1" applyFill="1" applyBorder="1">
      <alignment vertical="center"/>
    </xf>
    <xf numFmtId="38" fontId="15" fillId="0" borderId="1" xfId="1" applyFont="1" applyFill="1" applyBorder="1" applyAlignment="1">
      <alignment vertical="center" wrapText="1"/>
    </xf>
    <xf numFmtId="38" fontId="31" fillId="0" borderId="3" xfId="1" applyFont="1" applyFill="1" applyBorder="1" applyAlignment="1">
      <alignment horizontal="center" vertical="center" wrapText="1"/>
    </xf>
    <xf numFmtId="38" fontId="8" fillId="0" borderId="0" xfId="1" applyFont="1" applyFill="1" applyAlignment="1">
      <alignment horizontal="center" vertical="center"/>
    </xf>
    <xf numFmtId="38" fontId="14" fillId="3" borderId="11" xfId="1" applyFont="1" applyFill="1" applyBorder="1" applyAlignment="1">
      <alignment horizontal="center" vertical="center" shrinkToFit="1"/>
    </xf>
    <xf numFmtId="38" fontId="13" fillId="3" borderId="11" xfId="1" applyFont="1" applyFill="1" applyBorder="1" applyAlignment="1">
      <alignment horizontal="center" vertical="center" shrinkToFit="1"/>
    </xf>
    <xf numFmtId="38" fontId="0" fillId="0" borderId="41" xfId="1" applyFont="1" applyBorder="1" applyAlignment="1">
      <alignment horizontal="center" vertical="center"/>
    </xf>
    <xf numFmtId="38" fontId="22" fillId="0" borderId="36" xfId="1" applyFont="1" applyBorder="1" applyAlignment="1">
      <alignment horizontal="center" vertical="center"/>
    </xf>
    <xf numFmtId="38" fontId="22" fillId="0" borderId="37" xfId="1" applyFont="1" applyBorder="1" applyAlignment="1">
      <alignment horizontal="center" vertical="center"/>
    </xf>
    <xf numFmtId="38" fontId="0" fillId="0" borderId="0" xfId="1" applyFont="1" applyAlignment="1">
      <alignment horizontal="center" vertical="center" wrapText="1"/>
    </xf>
    <xf numFmtId="3" fontId="21" fillId="0" borderId="0" xfId="0" applyNumberFormat="1" applyFont="1" applyAlignment="1">
      <alignment horizontal="center" vertical="center"/>
    </xf>
    <xf numFmtId="0" fontId="7" fillId="0" borderId="0" xfId="0" applyFont="1" applyFill="1" applyAlignment="1">
      <alignment horizontal="center" vertical="center"/>
    </xf>
    <xf numFmtId="38" fontId="4" fillId="0" borderId="8" xfId="1" applyFont="1" applyFill="1" applyBorder="1" applyAlignment="1">
      <alignment horizontal="center" vertical="center"/>
    </xf>
    <xf numFmtId="38" fontId="4" fillId="0" borderId="9" xfId="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right" vertical="center"/>
    </xf>
    <xf numFmtId="0" fontId="3" fillId="0" borderId="0" xfId="0" applyFont="1" applyFill="1" applyBorder="1" applyAlignment="1">
      <alignment horizontal="left" vertical="top" wrapText="1"/>
    </xf>
    <xf numFmtId="0" fontId="12" fillId="0" borderId="0" xfId="0" applyFont="1" applyFill="1" applyAlignment="1">
      <alignment horizontal="center" vertical="center" shrinkToFit="1"/>
    </xf>
    <xf numFmtId="0" fontId="30" fillId="0" borderId="0" xfId="0" applyFont="1" applyFill="1" applyBorder="1" applyAlignment="1">
      <alignment horizontal="left" vertical="top" wrapText="1"/>
    </xf>
    <xf numFmtId="0" fontId="17" fillId="0" borderId="0" xfId="0" applyFont="1" applyFill="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38" fontId="18" fillId="0" borderId="16" xfId="1" applyFont="1" applyFill="1" applyBorder="1" applyAlignment="1" applyProtection="1">
      <alignment horizontal="center" vertical="center"/>
    </xf>
    <xf numFmtId="38" fontId="18" fillId="0" borderId="20" xfId="1" applyFont="1" applyFill="1" applyBorder="1" applyAlignment="1" applyProtection="1">
      <alignment horizontal="center" vertical="center"/>
    </xf>
    <xf numFmtId="38" fontId="18" fillId="0" borderId="17" xfId="1" applyFont="1" applyFill="1" applyBorder="1" applyAlignment="1" applyProtection="1">
      <alignment horizontal="right" vertical="center"/>
    </xf>
    <xf numFmtId="38" fontId="18" fillId="0" borderId="21" xfId="1" applyFont="1" applyFill="1" applyBorder="1" applyAlignment="1" applyProtection="1">
      <alignment horizontal="right" vertical="center"/>
    </xf>
    <xf numFmtId="38" fontId="18" fillId="0" borderId="18" xfId="1" applyFont="1" applyFill="1" applyBorder="1" applyAlignment="1" applyProtection="1">
      <alignment horizontal="center" vertical="center"/>
    </xf>
    <xf numFmtId="38" fontId="18" fillId="0" borderId="22" xfId="1" applyFont="1" applyFill="1" applyBorder="1" applyAlignment="1" applyProtection="1">
      <alignment horizontal="center" vertical="center"/>
    </xf>
    <xf numFmtId="38" fontId="18" fillId="0" borderId="19" xfId="1" applyFont="1" applyFill="1" applyBorder="1" applyAlignment="1" applyProtection="1">
      <alignment horizontal="left" vertical="center"/>
      <protection locked="0"/>
    </xf>
    <xf numFmtId="38" fontId="18" fillId="0" borderId="23" xfId="1" applyFont="1" applyFill="1" applyBorder="1" applyAlignment="1" applyProtection="1">
      <alignment horizontal="left" vertical="center"/>
      <protection locked="0"/>
    </xf>
    <xf numFmtId="38" fontId="18" fillId="0" borderId="4" xfId="1" applyFont="1" applyFill="1" applyBorder="1" applyAlignment="1" applyProtection="1">
      <alignment horizontal="right" vertical="center"/>
    </xf>
    <xf numFmtId="38" fontId="18" fillId="0" borderId="24" xfId="1" applyFont="1" applyFill="1" applyBorder="1" applyAlignment="1" applyProtection="1">
      <alignment horizontal="center" vertical="center"/>
    </xf>
    <xf numFmtId="38" fontId="18" fillId="0" borderId="20" xfId="1" applyFont="1" applyFill="1" applyBorder="1" applyAlignment="1" applyProtection="1">
      <alignment horizontal="center" vertical="center"/>
      <protection locked="0"/>
    </xf>
    <xf numFmtId="38" fontId="18" fillId="0" borderId="25" xfId="1" applyFont="1" applyFill="1" applyBorder="1" applyAlignment="1" applyProtection="1">
      <alignment horizontal="center" vertical="center"/>
      <protection locked="0"/>
    </xf>
    <xf numFmtId="38" fontId="18" fillId="0" borderId="4" xfId="1" applyFont="1" applyFill="1" applyBorder="1" applyAlignment="1" applyProtection="1">
      <alignment horizontal="right" vertical="center"/>
      <protection locked="0"/>
    </xf>
    <xf numFmtId="38" fontId="18" fillId="0" borderId="17" xfId="1" applyFont="1" applyFill="1" applyBorder="1" applyAlignment="1" applyProtection="1">
      <alignment horizontal="right" vertical="center"/>
      <protection locked="0"/>
    </xf>
    <xf numFmtId="38" fontId="18" fillId="0" borderId="26" xfId="1" applyFont="1" applyFill="1" applyBorder="1" applyAlignment="1" applyProtection="1">
      <alignment horizontal="left" vertical="center"/>
      <protection locked="0"/>
    </xf>
    <xf numFmtId="38" fontId="18" fillId="0" borderId="27" xfId="1" applyFont="1" applyFill="1" applyBorder="1" applyAlignment="1" applyProtection="1">
      <alignment horizontal="center" vertical="center"/>
    </xf>
    <xf numFmtId="38" fontId="18" fillId="0" borderId="31" xfId="1" applyFont="1" applyFill="1" applyBorder="1" applyAlignment="1" applyProtection="1">
      <alignment horizontal="center" vertical="center"/>
    </xf>
    <xf numFmtId="38" fontId="18" fillId="0" borderId="28" xfId="1" applyFont="1" applyFill="1" applyBorder="1" applyAlignment="1" applyProtection="1">
      <alignment horizontal="right" vertical="center"/>
    </xf>
    <xf numFmtId="38" fontId="18" fillId="0" borderId="32" xfId="1" applyFont="1" applyFill="1" applyBorder="1" applyAlignment="1" applyProtection="1">
      <alignment horizontal="right" vertical="center"/>
    </xf>
    <xf numFmtId="38" fontId="18" fillId="0" borderId="29" xfId="1" applyFont="1" applyFill="1" applyBorder="1" applyAlignment="1" applyProtection="1">
      <alignment horizontal="center" vertical="center"/>
    </xf>
    <xf numFmtId="38" fontId="18" fillId="0" borderId="33" xfId="1" applyFont="1" applyFill="1" applyBorder="1" applyAlignment="1" applyProtection="1">
      <alignment horizontal="center" vertical="center"/>
    </xf>
    <xf numFmtId="38" fontId="18" fillId="0" borderId="30" xfId="1" applyFont="1" applyFill="1" applyBorder="1" applyAlignment="1" applyProtection="1">
      <alignment horizontal="left" vertical="center"/>
    </xf>
    <xf numFmtId="38" fontId="18" fillId="0" borderId="34" xfId="1" applyFont="1" applyFill="1" applyBorder="1" applyAlignment="1" applyProtection="1">
      <alignment horizontal="left" vertical="center"/>
    </xf>
    <xf numFmtId="38" fontId="18" fillId="0" borderId="23" xfId="1" applyFont="1" applyFill="1" applyBorder="1" applyAlignment="1" applyProtection="1">
      <alignment horizontal="left" vertical="center"/>
    </xf>
    <xf numFmtId="38" fontId="18" fillId="0" borderId="25" xfId="1" applyFont="1" applyFill="1" applyBorder="1" applyAlignment="1" applyProtection="1">
      <alignment horizontal="center" vertical="center"/>
    </xf>
    <xf numFmtId="38" fontId="18" fillId="0" borderId="26" xfId="1" applyFont="1" applyFill="1" applyBorder="1" applyAlignment="1" applyProtection="1">
      <alignment horizontal="left" vertical="center"/>
    </xf>
    <xf numFmtId="0" fontId="8" fillId="0" borderId="0" xfId="0" applyFont="1" applyFill="1" applyAlignment="1">
      <alignment horizontal="center" vertical="center"/>
    </xf>
    <xf numFmtId="0" fontId="13" fillId="0" borderId="11" xfId="0" applyFont="1" applyFill="1" applyBorder="1" applyAlignment="1">
      <alignment horizontal="center" vertical="center" shrinkToFit="1"/>
    </xf>
    <xf numFmtId="0" fontId="13" fillId="0" borderId="0" xfId="0" applyFont="1" applyFill="1" applyAlignment="1">
      <alignment horizontal="center" vertical="center" shrinkToFit="1"/>
    </xf>
    <xf numFmtId="0" fontId="29" fillId="4" borderId="0" xfId="0" applyFont="1" applyFill="1" applyBorder="1" applyAlignment="1">
      <alignment horizontal="center" vertical="center" wrapText="1"/>
    </xf>
    <xf numFmtId="0" fontId="18" fillId="4" borderId="0" xfId="0" applyFont="1" applyFill="1" applyAlignment="1">
      <alignment horizontal="center" vertical="center"/>
    </xf>
    <xf numFmtId="0" fontId="26" fillId="0" borderId="0" xfId="1" applyNumberFormat="1" applyFont="1" applyFill="1" applyAlignment="1">
      <alignment vertical="center"/>
    </xf>
    <xf numFmtId="38" fontId="27" fillId="4" borderId="0" xfId="1" applyFont="1" applyFill="1" applyAlignment="1">
      <alignment horizontal="left" vertical="center" wrapText="1"/>
    </xf>
    <xf numFmtId="38" fontId="27" fillId="4" borderId="0" xfId="1" applyFont="1" applyFill="1" applyAlignment="1">
      <alignment horizontal="left" vertical="center"/>
    </xf>
    <xf numFmtId="38" fontId="27" fillId="4" borderId="0" xfId="1" applyFont="1" applyFill="1" applyAlignment="1">
      <alignment horizontal="left" vertical="center" wrapText="1" shrinkToFit="1"/>
    </xf>
    <xf numFmtId="38" fontId="27" fillId="4" borderId="0" xfId="1" applyFont="1" applyFill="1" applyAlignment="1">
      <alignment horizontal="left" vertical="center" shrinkToFit="1"/>
    </xf>
    <xf numFmtId="0" fontId="18" fillId="4" borderId="4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3" fillId="4" borderId="0" xfId="0" applyFont="1" applyFill="1" applyBorder="1" applyAlignment="1">
      <alignment horizontal="left" vertical="center" wrapText="1"/>
    </xf>
  </cellXfs>
  <cellStyles count="11">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 3 2 2" xfId="5" xr:uid="{00000000-0005-0000-0000-000005000000}"/>
    <cellStyle name="標準 3 3" xfId="6" xr:uid="{00000000-0005-0000-0000-000006000000}"/>
    <cellStyle name="標準 3 3 2" xfId="7" xr:uid="{00000000-0005-0000-0000-000007000000}"/>
    <cellStyle name="標準 3 3 3" xfId="8" xr:uid="{00000000-0005-0000-0000-000008000000}"/>
    <cellStyle name="標準 4" xfId="9" xr:uid="{00000000-0005-0000-0000-000009000000}"/>
    <cellStyle name="標準 5" xfId="10" xr:uid="{00000000-0005-0000-0000-00000A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51287</xdr:colOff>
      <xdr:row>32</xdr:row>
      <xdr:rowOff>71804</xdr:rowOff>
    </xdr:from>
    <xdr:to>
      <xdr:col>7</xdr:col>
      <xdr:colOff>996461</xdr:colOff>
      <xdr:row>42</xdr:row>
      <xdr:rowOff>71437</xdr:rowOff>
    </xdr:to>
    <xdr:sp macro="" textlink="">
      <xdr:nvSpPr>
        <xdr:cNvPr id="2" name="テキスト ボックス 1">
          <a:extLst>
            <a:ext uri="{FF2B5EF4-FFF2-40B4-BE49-F238E27FC236}">
              <a16:creationId xmlns:a16="http://schemas.microsoft.com/office/drawing/2014/main" id="{1F97C2CB-C83E-4DB9-9E67-C747936B1997}"/>
            </a:ext>
          </a:extLst>
        </xdr:cNvPr>
        <xdr:cNvSpPr txBox="1"/>
      </xdr:nvSpPr>
      <xdr:spPr>
        <a:xfrm>
          <a:off x="51287" y="7663229"/>
          <a:ext cx="8965224" cy="171413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月曜日　１人の患者に対し</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３人</a:t>
          </a:r>
          <a:endParaRPr kumimoji="1" lang="en-US" altLang="ja-JP" sz="1100">
            <a:solidFill>
              <a:srgbClr val="FF0000"/>
            </a:solidFill>
          </a:endParaRPr>
        </a:p>
        <a:p>
          <a:r>
            <a:rPr kumimoji="1" lang="ja-JP" altLang="en-US" sz="1100"/>
            <a:t>火曜日　１人の患者に対し</a:t>
          </a:r>
          <a:r>
            <a:rPr kumimoji="1" lang="ja-JP" altLang="en-US" sz="1100">
              <a:solidFill>
                <a:srgbClr val="FF0000"/>
              </a:solidFill>
            </a:rPr>
            <a:t>別々の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回</a:t>
          </a:r>
          <a:r>
            <a:rPr kumimoji="1" lang="en-US" altLang="ja-JP" sz="1100">
              <a:solidFill>
                <a:srgbClr val="FF0000"/>
              </a:solidFill>
            </a:rPr>
            <a:t>)=</a:t>
          </a:r>
          <a:r>
            <a:rPr kumimoji="1" lang="ja-JP" altLang="en-US" sz="1100">
              <a:solidFill>
                <a:srgbClr val="FF0000"/>
              </a:solidFill>
            </a:rPr>
            <a:t>９人</a:t>
          </a:r>
          <a:endParaRPr kumimoji="1" lang="en-US" altLang="ja-JP" sz="1100">
            <a:solidFill>
              <a:srgbClr val="FF0000"/>
            </a:solidFill>
          </a:endParaRPr>
        </a:p>
        <a:p>
          <a:r>
            <a:rPr kumimoji="1" lang="ja-JP" altLang="en-US" sz="1100"/>
            <a:t>水曜日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t>A</a:t>
          </a:r>
          <a:r>
            <a:rPr kumimoji="1" lang="ja-JP" altLang="en-US" sz="1100"/>
            <a:t>、</a:t>
          </a:r>
          <a:r>
            <a:rPr kumimoji="1" lang="en-US" altLang="ja-JP" sz="1100"/>
            <a:t>B</a:t>
          </a:r>
          <a:r>
            <a:rPr kumimoji="1" lang="ja-JP" altLang="en-US" sz="1100"/>
            <a:t>に対して</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　３人</a:t>
          </a:r>
          <a:r>
            <a:rPr kumimoji="1" lang="ja-JP" altLang="en-US" sz="1100"/>
            <a:t>　　　　　　　　　　　　　　　　　　　　　  　 </a:t>
          </a:r>
        </a:p>
        <a:p>
          <a:r>
            <a:rPr kumimoji="1" lang="ja-JP" altLang="en-US" sz="1100"/>
            <a:t>木曜日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solidFill>
                <a:srgbClr val="FF0000"/>
              </a:solidFill>
            </a:rPr>
            <a:t>A</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a:t>
          </a:r>
          <a:endParaRPr kumimoji="1" lang="en-US" altLang="ja-JP" sz="1100"/>
        </a:p>
        <a:p>
          <a:r>
            <a:rPr kumimoji="1" lang="ja-JP" altLang="en-US" sz="1100"/>
            <a:t>　　　　　　　　　　　　　　　　　　　　　　　</a:t>
          </a:r>
          <a:r>
            <a:rPr kumimoji="1" lang="en-US" altLang="ja-JP" sz="1100">
              <a:solidFill>
                <a:srgbClr val="FF0000"/>
              </a:solidFill>
            </a:rPr>
            <a:t>B</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６</a:t>
          </a:r>
          <a:endParaRPr kumimoji="1" lang="en-US" altLang="ja-JP" sz="1100">
            <a:solidFill>
              <a:srgbClr val="FF0000"/>
            </a:solidFill>
          </a:endParaRPr>
        </a:p>
        <a:p>
          <a:r>
            <a:rPr kumimoji="1" lang="ja-JP" altLang="en-US" sz="1100"/>
            <a:t>金曜日　</a:t>
          </a:r>
          <a:r>
            <a:rPr kumimoji="1" lang="ja-JP" altLang="ja-JP" sz="1100">
              <a:solidFill>
                <a:schemeClr val="dk1"/>
              </a:solidFill>
              <a:effectLst/>
              <a:latin typeface="+mn-lt"/>
              <a:ea typeface="+mn-ea"/>
              <a:cs typeface="+mn-cs"/>
            </a:rPr>
            <a:t>２人の患者（</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a:t>
          </a:r>
          <a:r>
            <a:rPr kumimoji="1" lang="en-US" altLang="ja-JP" sz="1100">
              <a:solidFill>
                <a:srgbClr val="FF0000"/>
              </a:solidFill>
              <a:effectLst/>
              <a:latin typeface="+mn-lt"/>
              <a:ea typeface="+mn-ea"/>
              <a:cs typeface="+mn-cs"/>
            </a:rPr>
            <a:t>A</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B</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が朝・昼・晩の３回対応　　　　　</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１８</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同一の医療従事者であれば、１日に複数回患者対応をされても、１人としての扱いとなります。</a:t>
          </a:r>
        </a:p>
      </xdr:txBody>
    </xdr:sp>
    <xdr:clientData/>
  </xdr:twoCellAnchor>
  <xdr:twoCellAnchor>
    <xdr:from>
      <xdr:col>0</xdr:col>
      <xdr:colOff>71436</xdr:colOff>
      <xdr:row>27</xdr:row>
      <xdr:rowOff>47625</xdr:rowOff>
    </xdr:from>
    <xdr:to>
      <xdr:col>1</xdr:col>
      <xdr:colOff>821530</xdr:colOff>
      <xdr:row>29</xdr:row>
      <xdr:rowOff>0</xdr:rowOff>
    </xdr:to>
    <xdr:sp macro="" textlink="">
      <xdr:nvSpPr>
        <xdr:cNvPr id="3" name="テキスト ボックス 2">
          <a:extLst>
            <a:ext uri="{FF2B5EF4-FFF2-40B4-BE49-F238E27FC236}">
              <a16:creationId xmlns:a16="http://schemas.microsoft.com/office/drawing/2014/main" id="{2DA93759-3B08-45C6-B711-15C775114E81}"/>
            </a:ext>
          </a:extLst>
        </xdr:cNvPr>
        <xdr:cNvSpPr txBox="1"/>
      </xdr:nvSpPr>
      <xdr:spPr>
        <a:xfrm>
          <a:off x="71436" y="7667625"/>
          <a:ext cx="2321719" cy="29765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延べ医療従事者数の考え方</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51287</xdr:colOff>
      <xdr:row>30</xdr:row>
      <xdr:rowOff>71804</xdr:rowOff>
    </xdr:from>
    <xdr:to>
      <xdr:col>7</xdr:col>
      <xdr:colOff>996461</xdr:colOff>
      <xdr:row>40</xdr:row>
      <xdr:rowOff>71437</xdr:rowOff>
    </xdr:to>
    <xdr:sp macro="" textlink="">
      <xdr:nvSpPr>
        <xdr:cNvPr id="2" name="テキスト ボックス 1">
          <a:extLst>
            <a:ext uri="{FF2B5EF4-FFF2-40B4-BE49-F238E27FC236}">
              <a16:creationId xmlns:a16="http://schemas.microsoft.com/office/drawing/2014/main" id="{47900A3D-EA76-4E63-B6FA-7F5A2EEED81E}"/>
            </a:ext>
          </a:extLst>
        </xdr:cNvPr>
        <xdr:cNvSpPr txBox="1"/>
      </xdr:nvSpPr>
      <xdr:spPr>
        <a:xfrm>
          <a:off x="51287" y="8596679"/>
          <a:ext cx="9993924" cy="171413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月曜日　１人の患者に対し</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３人</a:t>
          </a:r>
          <a:endParaRPr kumimoji="1" lang="en-US" altLang="ja-JP" sz="1100">
            <a:solidFill>
              <a:srgbClr val="FF0000"/>
            </a:solidFill>
          </a:endParaRPr>
        </a:p>
        <a:p>
          <a:r>
            <a:rPr kumimoji="1" lang="ja-JP" altLang="en-US" sz="1100"/>
            <a:t>火曜日　１人の患者に対し</a:t>
          </a:r>
          <a:r>
            <a:rPr kumimoji="1" lang="ja-JP" altLang="en-US" sz="1100">
              <a:solidFill>
                <a:srgbClr val="FF0000"/>
              </a:solidFill>
            </a:rPr>
            <a:t>別々の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回</a:t>
          </a:r>
          <a:r>
            <a:rPr kumimoji="1" lang="en-US" altLang="ja-JP" sz="1100">
              <a:solidFill>
                <a:srgbClr val="FF0000"/>
              </a:solidFill>
            </a:rPr>
            <a:t>)=</a:t>
          </a:r>
          <a:r>
            <a:rPr kumimoji="1" lang="ja-JP" altLang="en-US" sz="1100">
              <a:solidFill>
                <a:srgbClr val="FF0000"/>
              </a:solidFill>
            </a:rPr>
            <a:t>９人</a:t>
          </a:r>
          <a:endParaRPr kumimoji="1" lang="en-US" altLang="ja-JP" sz="1100">
            <a:solidFill>
              <a:srgbClr val="FF0000"/>
            </a:solidFill>
          </a:endParaRPr>
        </a:p>
        <a:p>
          <a:r>
            <a:rPr kumimoji="1" lang="ja-JP" altLang="en-US" sz="1100"/>
            <a:t>水曜日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t>A</a:t>
          </a:r>
          <a:r>
            <a:rPr kumimoji="1" lang="ja-JP" altLang="en-US" sz="1100"/>
            <a:t>、</a:t>
          </a:r>
          <a:r>
            <a:rPr kumimoji="1" lang="en-US" altLang="ja-JP" sz="1100"/>
            <a:t>B</a:t>
          </a:r>
          <a:r>
            <a:rPr kumimoji="1" lang="ja-JP" altLang="en-US" sz="1100"/>
            <a:t>に対して</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　３人</a:t>
          </a:r>
          <a:r>
            <a:rPr kumimoji="1" lang="ja-JP" altLang="en-US" sz="1100"/>
            <a:t>　　　　　　　　　　　　　　　　　　　　　  　 </a:t>
          </a:r>
        </a:p>
        <a:p>
          <a:r>
            <a:rPr kumimoji="1" lang="ja-JP" altLang="en-US" sz="1100"/>
            <a:t>木曜日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solidFill>
                <a:srgbClr val="FF0000"/>
              </a:solidFill>
            </a:rPr>
            <a:t>A</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a:t>
          </a:r>
          <a:endParaRPr kumimoji="1" lang="en-US" altLang="ja-JP" sz="1100"/>
        </a:p>
        <a:p>
          <a:r>
            <a:rPr kumimoji="1" lang="ja-JP" altLang="en-US" sz="1100"/>
            <a:t>　　　　　　　　　　　　　　　　　　　　　　　</a:t>
          </a:r>
          <a:r>
            <a:rPr kumimoji="1" lang="en-US" altLang="ja-JP" sz="1100">
              <a:solidFill>
                <a:srgbClr val="FF0000"/>
              </a:solidFill>
            </a:rPr>
            <a:t>B</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６</a:t>
          </a:r>
          <a:endParaRPr kumimoji="1" lang="en-US" altLang="ja-JP" sz="1100">
            <a:solidFill>
              <a:srgbClr val="FF0000"/>
            </a:solidFill>
          </a:endParaRPr>
        </a:p>
        <a:p>
          <a:r>
            <a:rPr kumimoji="1" lang="ja-JP" altLang="en-US" sz="1100"/>
            <a:t>金曜日　</a:t>
          </a:r>
          <a:r>
            <a:rPr kumimoji="1" lang="ja-JP" altLang="ja-JP" sz="1100">
              <a:solidFill>
                <a:schemeClr val="dk1"/>
              </a:solidFill>
              <a:effectLst/>
              <a:latin typeface="+mn-lt"/>
              <a:ea typeface="+mn-ea"/>
              <a:cs typeface="+mn-cs"/>
            </a:rPr>
            <a:t>２人の患者（</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a:t>
          </a:r>
          <a:r>
            <a:rPr kumimoji="1" lang="en-US" altLang="ja-JP" sz="1100">
              <a:solidFill>
                <a:srgbClr val="FF0000"/>
              </a:solidFill>
              <a:effectLst/>
              <a:latin typeface="+mn-lt"/>
              <a:ea typeface="+mn-ea"/>
              <a:cs typeface="+mn-cs"/>
            </a:rPr>
            <a:t>A</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B</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が朝・昼・晩の３回対応　　　　　</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１８</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同一の医療従事者であれば、１日に複数回患者対応をされても、１人としての扱いとなります。</a:t>
          </a:r>
        </a:p>
      </xdr:txBody>
    </xdr:sp>
    <xdr:clientData/>
  </xdr:twoCellAnchor>
  <xdr:twoCellAnchor>
    <xdr:from>
      <xdr:col>0</xdr:col>
      <xdr:colOff>71437</xdr:colOff>
      <xdr:row>25</xdr:row>
      <xdr:rowOff>47624</xdr:rowOff>
    </xdr:from>
    <xdr:to>
      <xdr:col>1</xdr:col>
      <xdr:colOff>603250</xdr:colOff>
      <xdr:row>26</xdr:row>
      <xdr:rowOff>154781</xdr:rowOff>
    </xdr:to>
    <xdr:sp macro="" textlink="">
      <xdr:nvSpPr>
        <xdr:cNvPr id="3" name="テキスト ボックス 2">
          <a:extLst>
            <a:ext uri="{FF2B5EF4-FFF2-40B4-BE49-F238E27FC236}">
              <a16:creationId xmlns:a16="http://schemas.microsoft.com/office/drawing/2014/main" id="{BDBF232B-9BC4-4D3D-9240-A9B16ED1CC7E}"/>
            </a:ext>
          </a:extLst>
        </xdr:cNvPr>
        <xdr:cNvSpPr txBox="1"/>
      </xdr:nvSpPr>
      <xdr:spPr>
        <a:xfrm>
          <a:off x="71437" y="6164791"/>
          <a:ext cx="2108730" cy="27649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延べ医療従事者数の考え方</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
  <sheetViews>
    <sheetView tabSelected="1" view="pageBreakPreview" zoomScale="80" zoomScaleNormal="90" zoomScaleSheetLayoutView="80" workbookViewId="0">
      <selection activeCell="A9" sqref="A9"/>
    </sheetView>
  </sheetViews>
  <sheetFormatPr defaultColWidth="9" defaultRowHeight="13.5"/>
  <cols>
    <col min="1" max="9" width="15.625" style="4" customWidth="1"/>
    <col min="10" max="16384" width="9" style="4"/>
  </cols>
  <sheetData>
    <row r="1" spans="1:9">
      <c r="A1" s="10" t="s">
        <v>18</v>
      </c>
      <c r="B1" s="11"/>
      <c r="C1" s="11"/>
      <c r="D1" s="11"/>
      <c r="E1" s="11"/>
      <c r="F1" s="11"/>
      <c r="G1" s="11"/>
      <c r="H1" s="11"/>
      <c r="I1" s="11"/>
    </row>
    <row r="2" spans="1:9">
      <c r="A2" s="10"/>
      <c r="B2" s="11"/>
      <c r="C2" s="11"/>
      <c r="D2" s="11"/>
      <c r="E2" s="11"/>
      <c r="F2" s="11"/>
      <c r="G2" s="11"/>
      <c r="H2" s="11"/>
      <c r="I2" s="11"/>
    </row>
    <row r="3" spans="1:9" ht="22.5" customHeight="1">
      <c r="A3" s="142" t="s">
        <v>123</v>
      </c>
      <c r="B3" s="142"/>
      <c r="C3" s="142"/>
      <c r="D3" s="142"/>
      <c r="E3" s="142"/>
      <c r="F3" s="142"/>
      <c r="G3" s="142"/>
      <c r="H3" s="142"/>
      <c r="I3" s="142"/>
    </row>
    <row r="4" spans="1:9" ht="22.5" customHeight="1">
      <c r="A4" s="11"/>
      <c r="B4" s="11"/>
      <c r="C4" s="11"/>
      <c r="D4" s="11"/>
      <c r="E4" s="11"/>
      <c r="F4" s="11"/>
      <c r="G4" s="11"/>
      <c r="H4" s="11"/>
      <c r="I4" s="11"/>
    </row>
    <row r="5" spans="1:9" ht="22.5" customHeight="1">
      <c r="A5" s="11"/>
      <c r="B5" s="11"/>
      <c r="C5" s="11"/>
      <c r="D5" s="11"/>
      <c r="E5" s="11"/>
      <c r="F5" s="12" t="s">
        <v>69</v>
      </c>
      <c r="G5" s="143"/>
      <c r="H5" s="144"/>
      <c r="I5" s="144"/>
    </row>
    <row r="6" spans="1:9" ht="25.5">
      <c r="A6" s="13" t="s">
        <v>5</v>
      </c>
      <c r="B6" s="13" t="s">
        <v>6</v>
      </c>
      <c r="C6" s="13" t="s">
        <v>47</v>
      </c>
      <c r="D6" s="13" t="s">
        <v>16</v>
      </c>
      <c r="E6" s="13" t="s">
        <v>14</v>
      </c>
      <c r="F6" s="13" t="s">
        <v>7</v>
      </c>
      <c r="G6" s="13" t="s">
        <v>8</v>
      </c>
      <c r="H6" s="13" t="s">
        <v>9</v>
      </c>
      <c r="I6" s="13" t="s">
        <v>15</v>
      </c>
    </row>
    <row r="7" spans="1:9">
      <c r="A7" s="14"/>
      <c r="B7" s="15" t="s">
        <v>4</v>
      </c>
      <c r="C7" s="16"/>
      <c r="D7" s="15" t="s">
        <v>33</v>
      </c>
      <c r="E7" s="15" t="s">
        <v>10</v>
      </c>
      <c r="F7" s="15" t="s">
        <v>11</v>
      </c>
      <c r="G7" s="15" t="s">
        <v>12</v>
      </c>
      <c r="H7" s="15" t="s">
        <v>13</v>
      </c>
      <c r="I7" s="15" t="s">
        <v>34</v>
      </c>
    </row>
    <row r="8" spans="1:9" s="2" customFormat="1">
      <c r="A8" s="17"/>
      <c r="B8" s="17" t="s">
        <v>1</v>
      </c>
      <c r="C8" s="17" t="s">
        <v>2</v>
      </c>
      <c r="D8" s="17" t="s">
        <v>1</v>
      </c>
      <c r="E8" s="17" t="s">
        <v>1</v>
      </c>
      <c r="F8" s="17" t="s">
        <v>1</v>
      </c>
      <c r="G8" s="17" t="s">
        <v>1</v>
      </c>
      <c r="H8" s="17" t="s">
        <v>2</v>
      </c>
      <c r="I8" s="17" t="s">
        <v>2</v>
      </c>
    </row>
    <row r="9" spans="1:9" s="3" customFormat="1" ht="42" customHeight="1">
      <c r="A9" s="141" t="s">
        <v>131</v>
      </c>
      <c r="B9" s="66">
        <f>'別紙(2)'!E14</f>
        <v>0</v>
      </c>
      <c r="C9" s="67">
        <v>0</v>
      </c>
      <c r="D9" s="66">
        <f>B9-C9</f>
        <v>0</v>
      </c>
      <c r="E9" s="66">
        <f>'別紙(2)'!E14</f>
        <v>0</v>
      </c>
      <c r="F9" s="66">
        <f>'別紙(2)'!F14</f>
        <v>0</v>
      </c>
      <c r="G9" s="66">
        <f>'別紙(2)'!G14</f>
        <v>0</v>
      </c>
      <c r="H9" s="66">
        <f>MIN(G9,D9)</f>
        <v>0</v>
      </c>
      <c r="I9" s="66">
        <f>ROUNDDOWN(H9/1,-3)</f>
        <v>0</v>
      </c>
    </row>
    <row r="10" spans="1:9" ht="26.25" customHeight="1">
      <c r="A10" s="10"/>
      <c r="B10" s="11"/>
      <c r="C10" s="11"/>
      <c r="D10" s="11"/>
      <c r="E10" s="11"/>
      <c r="F10" s="11"/>
      <c r="G10" s="11"/>
      <c r="H10" s="11"/>
      <c r="I10" s="11"/>
    </row>
    <row r="11" spans="1:9" ht="15" customHeight="1">
      <c r="A11" s="18" t="s">
        <v>3</v>
      </c>
      <c r="B11" s="11" t="s">
        <v>61</v>
      </c>
      <c r="C11" s="11"/>
      <c r="D11" s="11"/>
      <c r="E11" s="11"/>
      <c r="F11" s="11"/>
      <c r="G11" s="11"/>
      <c r="H11" s="11"/>
      <c r="I11" s="11"/>
    </row>
    <row r="12" spans="1:9" ht="15" customHeight="1">
      <c r="A12" s="11"/>
      <c r="B12" s="11" t="s">
        <v>56</v>
      </c>
      <c r="C12" s="11"/>
      <c r="D12" s="11"/>
      <c r="E12" s="11"/>
      <c r="F12" s="11"/>
      <c r="G12" s="11"/>
      <c r="H12" s="11"/>
      <c r="I12" s="11"/>
    </row>
    <row r="13" spans="1:9" ht="15" customHeight="1">
      <c r="A13" s="11"/>
      <c r="B13" s="11" t="s">
        <v>53</v>
      </c>
      <c r="C13" s="11"/>
      <c r="D13" s="11"/>
      <c r="E13" s="11"/>
      <c r="F13" s="11"/>
      <c r="G13" s="11"/>
      <c r="H13" s="11"/>
      <c r="I13" s="11"/>
    </row>
    <row r="14" spans="1:9" ht="15" customHeight="1">
      <c r="A14" s="11"/>
      <c r="B14" s="11" t="s">
        <v>51</v>
      </c>
      <c r="C14" s="11"/>
      <c r="D14" s="11"/>
      <c r="E14" s="11"/>
      <c r="F14" s="11"/>
      <c r="G14" s="11"/>
      <c r="H14" s="11"/>
      <c r="I14" s="11"/>
    </row>
    <row r="15" spans="1:9" ht="15" customHeight="1">
      <c r="A15" s="11"/>
      <c r="B15" s="11" t="s">
        <v>48</v>
      </c>
      <c r="C15" s="11"/>
      <c r="D15" s="11"/>
      <c r="E15" s="11"/>
      <c r="F15" s="11"/>
      <c r="G15" s="11"/>
      <c r="H15" s="11"/>
      <c r="I15" s="11"/>
    </row>
  </sheetData>
  <mergeCells count="2">
    <mergeCell ref="A3:I3"/>
    <mergeCell ref="G5:I5"/>
  </mergeCells>
  <phoneticPr fontId="2"/>
  <pageMargins left="0.39370078740157483" right="0" top="0.98425196850393704" bottom="0.98425196850393704" header="0.51181102362204722" footer="0.5118110236220472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3"/>
  <sheetViews>
    <sheetView view="pageBreakPreview" topLeftCell="A4" zoomScale="80" zoomScaleNormal="90" zoomScaleSheetLayoutView="80" workbookViewId="0">
      <selection activeCell="L7" sqref="L7"/>
    </sheetView>
  </sheetViews>
  <sheetFormatPr defaultColWidth="9" defaultRowHeight="13.5"/>
  <cols>
    <col min="1" max="1" width="20.625" style="4" customWidth="1"/>
    <col min="2" max="2" width="15.625" style="4" customWidth="1"/>
    <col min="3" max="3" width="7.625" style="4" customWidth="1"/>
    <col min="4" max="4" width="14" style="4" customWidth="1"/>
    <col min="5" max="5" width="18.625" style="4" customWidth="1"/>
    <col min="6" max="6" width="21.625" style="4" customWidth="1"/>
    <col min="7" max="7" width="20.625" style="4" customWidth="1"/>
    <col min="8" max="9" width="13.25" style="4" customWidth="1"/>
    <col min="10" max="10" width="9" style="4"/>
    <col min="11" max="11" width="8.625" style="4" customWidth="1"/>
    <col min="12" max="12" width="2.75" style="4" bestFit="1" customWidth="1"/>
    <col min="13" max="16384" width="9" style="4"/>
  </cols>
  <sheetData>
    <row r="1" spans="1:12">
      <c r="A1" s="19" t="s">
        <v>17</v>
      </c>
      <c r="B1" s="20"/>
      <c r="C1" s="20"/>
      <c r="D1" s="20"/>
      <c r="E1" s="20"/>
      <c r="F1" s="20"/>
      <c r="G1" s="20"/>
      <c r="H1" s="20"/>
      <c r="I1" s="20"/>
    </row>
    <row r="2" spans="1:12" ht="17.25">
      <c r="A2" s="49"/>
      <c r="B2" s="20"/>
      <c r="C2" s="20"/>
      <c r="D2" s="20"/>
      <c r="E2" s="11"/>
      <c r="F2" s="11"/>
      <c r="G2" s="11"/>
      <c r="H2" s="11"/>
      <c r="I2" s="11"/>
    </row>
    <row r="3" spans="1:12" s="5" customFormat="1" ht="17.25">
      <c r="A3" s="150" t="s">
        <v>124</v>
      </c>
      <c r="B3" s="150"/>
      <c r="C3" s="150"/>
      <c r="D3" s="150"/>
      <c r="E3" s="150"/>
      <c r="F3" s="150"/>
      <c r="G3" s="150"/>
      <c r="H3" s="150"/>
      <c r="I3" s="150"/>
    </row>
    <row r="4" spans="1:12" s="6" customFormat="1" ht="17.25">
      <c r="A4" s="34"/>
      <c r="B4" s="34"/>
      <c r="C4" s="34"/>
      <c r="D4" s="34"/>
      <c r="E4" s="34"/>
      <c r="F4" s="34"/>
      <c r="G4" s="34"/>
      <c r="H4" s="34"/>
      <c r="I4" s="34"/>
      <c r="L4" s="6">
        <f>SUMIFS(E9:E65,A9:A65,"個人防護具※")</f>
        <v>0</v>
      </c>
    </row>
    <row r="5" spans="1:12" s="5" customFormat="1" ht="26.25" customHeight="1">
      <c r="A5" s="50"/>
      <c r="B5" s="20"/>
      <c r="C5" s="20"/>
      <c r="D5" s="48"/>
      <c r="E5" s="51"/>
      <c r="F5" s="11"/>
      <c r="G5" s="51"/>
      <c r="H5" s="51"/>
      <c r="I5" s="51"/>
      <c r="L5" s="99">
        <f>MIN(F11,L4)</f>
        <v>0</v>
      </c>
    </row>
    <row r="6" spans="1:12" ht="26.25" customHeight="1">
      <c r="A6" s="20"/>
      <c r="B6" s="20"/>
      <c r="C6" s="20"/>
      <c r="D6" s="20"/>
      <c r="E6" s="11"/>
      <c r="F6" s="35" t="s">
        <v>70</v>
      </c>
      <c r="G6" s="156">
        <f>'別紙(1)'!G5</f>
        <v>0</v>
      </c>
      <c r="H6" s="156"/>
      <c r="I6" s="156"/>
    </row>
    <row r="7" spans="1:12" ht="26.25" customHeight="1">
      <c r="A7" s="20"/>
      <c r="B7" s="20"/>
      <c r="C7" s="20"/>
      <c r="D7" s="20"/>
      <c r="E7" s="11"/>
      <c r="F7" s="11"/>
      <c r="G7" s="11"/>
      <c r="H7" s="11"/>
      <c r="I7" s="36" t="s">
        <v>72</v>
      </c>
    </row>
    <row r="8" spans="1:12" s="5" customFormat="1" ht="45" customHeight="1">
      <c r="A8" s="37" t="s">
        <v>36</v>
      </c>
      <c r="B8" s="37" t="s">
        <v>37</v>
      </c>
      <c r="C8" s="37" t="s">
        <v>38</v>
      </c>
      <c r="D8" s="37" t="s">
        <v>71</v>
      </c>
      <c r="E8" s="38" t="s">
        <v>41</v>
      </c>
      <c r="F8" s="38" t="s">
        <v>49</v>
      </c>
      <c r="G8" s="39" t="s">
        <v>44</v>
      </c>
      <c r="H8" s="38" t="s">
        <v>9</v>
      </c>
      <c r="I8" s="38" t="s">
        <v>42</v>
      </c>
    </row>
    <row r="9" spans="1:12" ht="39.6" customHeight="1">
      <c r="A9" s="7" t="s">
        <v>40</v>
      </c>
      <c r="B9" s="68"/>
      <c r="C9" s="68"/>
      <c r="D9" s="69"/>
      <c r="E9" s="40">
        <f>C9*D9</f>
        <v>0</v>
      </c>
      <c r="F9" s="8">
        <f>IF(C9&gt;=1,905000,0)</f>
        <v>0</v>
      </c>
      <c r="G9" s="8">
        <f>MIN(E9,F9)</f>
        <v>0</v>
      </c>
      <c r="H9" s="151"/>
      <c r="I9" s="151"/>
    </row>
    <row r="10" spans="1:12" ht="39.6" customHeight="1">
      <c r="A10" s="7" t="s">
        <v>57</v>
      </c>
      <c r="B10" s="68"/>
      <c r="C10" s="68"/>
      <c r="D10" s="69"/>
      <c r="E10" s="40">
        <f t="shared" ref="E10:E12" si="0">C10*D10</f>
        <v>0</v>
      </c>
      <c r="F10" s="8">
        <f>205000*C10</f>
        <v>0</v>
      </c>
      <c r="G10" s="8">
        <f t="shared" ref="G10" si="1">MIN(E10,F10)</f>
        <v>0</v>
      </c>
      <c r="H10" s="152"/>
      <c r="I10" s="152"/>
    </row>
    <row r="11" spans="1:12" ht="39.6" customHeight="1">
      <c r="A11" s="140" t="s">
        <v>128</v>
      </c>
      <c r="B11" s="68"/>
      <c r="C11" s="68"/>
      <c r="D11" s="69"/>
      <c r="E11" s="40">
        <f t="shared" si="0"/>
        <v>0</v>
      </c>
      <c r="F11" s="8">
        <f>I26</f>
        <v>0</v>
      </c>
      <c r="G11" s="8">
        <f>L5</f>
        <v>0</v>
      </c>
      <c r="H11" s="152"/>
      <c r="I11" s="152"/>
    </row>
    <row r="12" spans="1:12" ht="39.6" customHeight="1">
      <c r="A12" s="7" t="s">
        <v>58</v>
      </c>
      <c r="B12" s="68"/>
      <c r="C12" s="68"/>
      <c r="D12" s="69"/>
      <c r="E12" s="40">
        <f t="shared" si="0"/>
        <v>0</v>
      </c>
      <c r="F12" s="8">
        <f>51400*C12</f>
        <v>0</v>
      </c>
      <c r="G12" s="8">
        <f>MIN(E12,F12)</f>
        <v>0</v>
      </c>
      <c r="H12" s="152"/>
      <c r="I12" s="152"/>
    </row>
    <row r="13" spans="1:12" ht="39.6" customHeight="1" thickBot="1">
      <c r="A13" s="9" t="s">
        <v>68</v>
      </c>
      <c r="B13" s="137"/>
      <c r="C13" s="137"/>
      <c r="D13" s="137"/>
      <c r="E13" s="138"/>
      <c r="F13" s="139">
        <f>E13</f>
        <v>0</v>
      </c>
      <c r="G13" s="139">
        <f>MIN(E13,F13)</f>
        <v>0</v>
      </c>
      <c r="H13" s="152"/>
      <c r="I13" s="152"/>
    </row>
    <row r="14" spans="1:12" ht="39.6" customHeight="1" thickTop="1">
      <c r="A14" s="41" t="s">
        <v>39</v>
      </c>
      <c r="B14" s="52"/>
      <c r="C14" s="52"/>
      <c r="D14" s="52"/>
      <c r="E14" s="41">
        <f>SUM(E9:E13)</f>
        <v>0</v>
      </c>
      <c r="F14" s="41">
        <f>SUM(F9:F13)</f>
        <v>0</v>
      </c>
      <c r="G14" s="41">
        <f>SUM(G9:G13)</f>
        <v>0</v>
      </c>
      <c r="H14" s="41">
        <f>'別紙(1)'!H9</f>
        <v>0</v>
      </c>
      <c r="I14" s="41">
        <f>'別紙(1)'!I9</f>
        <v>0</v>
      </c>
    </row>
    <row r="15" spans="1:12" ht="19.5" customHeight="1">
      <c r="A15" s="20"/>
      <c r="B15" s="20"/>
      <c r="C15" s="20"/>
      <c r="D15" s="20"/>
      <c r="E15" s="11"/>
      <c r="F15" s="11"/>
      <c r="G15" s="11"/>
      <c r="H15" s="11"/>
      <c r="I15" s="11"/>
    </row>
    <row r="16" spans="1:12" ht="13.5" customHeight="1">
      <c r="A16" s="22" t="s">
        <v>121</v>
      </c>
      <c r="B16" s="20" t="s">
        <v>62</v>
      </c>
      <c r="C16" s="20"/>
      <c r="D16" s="20"/>
      <c r="E16" s="11"/>
      <c r="F16" s="11"/>
      <c r="G16" s="11"/>
      <c r="H16" s="11"/>
      <c r="I16" s="11"/>
    </row>
    <row r="17" spans="1:10">
      <c r="A17" s="22" t="s">
        <v>121</v>
      </c>
      <c r="B17" s="20" t="s">
        <v>50</v>
      </c>
      <c r="C17" s="20"/>
      <c r="D17" s="20"/>
      <c r="E17" s="11"/>
      <c r="F17" s="11"/>
      <c r="G17" s="11"/>
      <c r="H17" s="11"/>
      <c r="I17" s="11"/>
    </row>
    <row r="18" spans="1:10">
      <c r="A18" s="154" t="s">
        <v>121</v>
      </c>
      <c r="B18" s="153" t="s">
        <v>59</v>
      </c>
      <c r="C18" s="153"/>
      <c r="D18" s="153"/>
      <c r="E18" s="153"/>
      <c r="F18" s="153"/>
      <c r="G18" s="153"/>
      <c r="H18" s="153"/>
      <c r="I18" s="153"/>
    </row>
    <row r="19" spans="1:10">
      <c r="A19" s="154"/>
      <c r="B19" s="153"/>
      <c r="C19" s="153"/>
      <c r="D19" s="153"/>
      <c r="E19" s="153"/>
      <c r="F19" s="153"/>
      <c r="G19" s="153"/>
      <c r="H19" s="153"/>
      <c r="I19" s="153"/>
    </row>
    <row r="20" spans="1:10" ht="13.5" customHeight="1">
      <c r="A20" s="45" t="s">
        <v>121</v>
      </c>
      <c r="B20" s="155" t="s">
        <v>60</v>
      </c>
      <c r="C20" s="155"/>
      <c r="D20" s="155"/>
      <c r="E20" s="155"/>
      <c r="F20" s="155"/>
      <c r="G20" s="155"/>
      <c r="H20" s="155"/>
      <c r="I20" s="155"/>
    </row>
    <row r="21" spans="1:10" ht="13.5" customHeight="1">
      <c r="A21" s="45" t="s">
        <v>122</v>
      </c>
      <c r="B21" s="157" t="s">
        <v>129</v>
      </c>
      <c r="C21" s="157"/>
      <c r="D21" s="157"/>
      <c r="E21" s="157"/>
      <c r="F21" s="157"/>
      <c r="G21" s="157"/>
      <c r="H21" s="157"/>
      <c r="I21" s="157"/>
    </row>
    <row r="22" spans="1:10" ht="13.5" customHeight="1">
      <c r="A22" s="45"/>
      <c r="B22" s="157" t="s">
        <v>130</v>
      </c>
      <c r="C22" s="157"/>
      <c r="D22" s="157"/>
      <c r="E22" s="157"/>
      <c r="F22" s="157"/>
      <c r="G22" s="157"/>
      <c r="H22" s="157"/>
      <c r="I22" s="157"/>
    </row>
    <row r="23" spans="1:10" ht="21">
      <c r="A23" s="71" t="s">
        <v>91</v>
      </c>
      <c r="B23" s="72"/>
      <c r="C23" s="72"/>
      <c r="D23" s="72"/>
      <c r="E23" s="72"/>
      <c r="F23" s="72"/>
      <c r="G23" s="72"/>
      <c r="H23" s="72"/>
      <c r="I23" s="72"/>
      <c r="J23" s="72"/>
    </row>
    <row r="24" spans="1:10">
      <c r="A24" s="72"/>
      <c r="B24" s="72"/>
      <c r="C24" s="72"/>
      <c r="D24" s="72"/>
      <c r="E24" s="72"/>
      <c r="F24" s="72"/>
      <c r="G24" s="72"/>
      <c r="H24" s="72"/>
      <c r="I24" s="72"/>
      <c r="J24" s="72"/>
    </row>
    <row r="25" spans="1:10" ht="14.25" customHeight="1" thickBot="1">
      <c r="A25" s="73" t="s">
        <v>92</v>
      </c>
      <c r="B25" s="74"/>
      <c r="C25" s="145" t="s">
        <v>93</v>
      </c>
      <c r="D25" s="145"/>
      <c r="E25" s="94"/>
      <c r="F25" s="148" t="s">
        <v>94</v>
      </c>
      <c r="G25" s="148"/>
      <c r="H25" s="75"/>
      <c r="I25" s="76" t="s">
        <v>95</v>
      </c>
    </row>
    <row r="26" spans="1:10" ht="30" customHeight="1" thickBot="1">
      <c r="A26" s="98"/>
      <c r="B26" s="96"/>
      <c r="C26" s="146"/>
      <c r="D26" s="147"/>
      <c r="E26" s="95" t="s">
        <v>105</v>
      </c>
      <c r="F26" s="149">
        <v>3600</v>
      </c>
      <c r="G26" s="149"/>
      <c r="H26" s="77" t="s">
        <v>96</v>
      </c>
      <c r="I26" s="97">
        <f>C26*F26</f>
        <v>0</v>
      </c>
    </row>
    <row r="27" spans="1:10">
      <c r="A27"/>
      <c r="B27" s="74"/>
      <c r="C27" s="73"/>
      <c r="D27"/>
      <c r="E27" s="74"/>
      <c r="F27"/>
      <c r="G27"/>
      <c r="H27"/>
      <c r="I27"/>
      <c r="J27" s="74"/>
    </row>
    <row r="28" spans="1:10">
      <c r="A28"/>
      <c r="B28" s="74"/>
      <c r="C28" s="73"/>
      <c r="D28"/>
      <c r="E28" s="74"/>
      <c r="F28"/>
      <c r="G28"/>
      <c r="H28"/>
      <c r="I28"/>
      <c r="J28" s="74"/>
    </row>
    <row r="29" spans="1:10" ht="14.25" thickBot="1">
      <c r="A29" s="73"/>
      <c r="B29" s="74"/>
      <c r="C29" s="74"/>
      <c r="D29" s="74"/>
      <c r="E29" s="74"/>
      <c r="F29"/>
      <c r="G29"/>
      <c r="H29"/>
      <c r="I29"/>
      <c r="J29" s="74"/>
    </row>
    <row r="30" spans="1:10">
      <c r="A30" s="78"/>
      <c r="B30" s="79" t="s">
        <v>97</v>
      </c>
      <c r="C30" s="79" t="s">
        <v>98</v>
      </c>
      <c r="D30" s="79" t="s">
        <v>99</v>
      </c>
      <c r="E30" s="79" t="s">
        <v>100</v>
      </c>
      <c r="F30" s="80" t="s">
        <v>101</v>
      </c>
      <c r="G30" s="81" t="s">
        <v>102</v>
      </c>
      <c r="H30" s="82"/>
      <c r="I30" s="83"/>
      <c r="J30" s="74"/>
    </row>
    <row r="31" spans="1:10">
      <c r="A31" s="84" t="s">
        <v>103</v>
      </c>
      <c r="B31" s="79">
        <v>1</v>
      </c>
      <c r="C31" s="79">
        <v>1</v>
      </c>
      <c r="D31" s="79">
        <v>2</v>
      </c>
      <c r="E31" s="79">
        <v>2</v>
      </c>
      <c r="F31" s="80">
        <v>2</v>
      </c>
      <c r="G31" s="85">
        <f>SUM(B31:F31)</f>
        <v>8</v>
      </c>
      <c r="H31" s="82"/>
      <c r="I31" s="86"/>
      <c r="J31" s="74"/>
    </row>
    <row r="32" spans="1:10" ht="14.25" thickBot="1">
      <c r="A32" s="87" t="s">
        <v>104</v>
      </c>
      <c r="B32" s="88">
        <v>3</v>
      </c>
      <c r="C32" s="88">
        <v>9</v>
      </c>
      <c r="D32" s="88">
        <v>3</v>
      </c>
      <c r="E32" s="88">
        <v>6</v>
      </c>
      <c r="F32" s="89">
        <v>18</v>
      </c>
      <c r="G32" s="90">
        <f>SUM(B32:F32)</f>
        <v>39</v>
      </c>
      <c r="H32" s="91"/>
      <c r="I32" s="92"/>
      <c r="J32" s="93"/>
    </row>
    <row r="33" spans="1:10">
      <c r="A33" s="74"/>
      <c r="B33" s="74"/>
      <c r="C33" s="74"/>
      <c r="D33" s="74"/>
      <c r="E33" s="74"/>
      <c r="F33"/>
      <c r="G33"/>
      <c r="H33"/>
      <c r="I33"/>
      <c r="J33" s="74"/>
    </row>
    <row r="34" spans="1:10">
      <c r="A34" s="74"/>
      <c r="B34" s="74"/>
      <c r="C34" s="74"/>
      <c r="D34" s="74"/>
      <c r="E34" s="74"/>
      <c r="F34" s="74"/>
      <c r="G34" s="74"/>
      <c r="H34" s="74"/>
      <c r="I34" s="74"/>
      <c r="J34" s="74"/>
    </row>
    <row r="35" spans="1:10">
      <c r="A35" s="74"/>
      <c r="B35" s="74"/>
      <c r="C35" s="74"/>
      <c r="D35" s="74"/>
      <c r="E35" s="74"/>
      <c r="F35" s="74"/>
      <c r="G35" s="74"/>
      <c r="H35" s="74"/>
      <c r="I35" s="74"/>
      <c r="J35" s="74"/>
    </row>
    <row r="36" spans="1:10">
      <c r="A36" s="74"/>
      <c r="B36" s="74"/>
      <c r="C36" s="74"/>
      <c r="D36" s="74"/>
      <c r="E36" s="74"/>
      <c r="F36" s="74"/>
      <c r="G36" s="74"/>
      <c r="H36" s="74"/>
      <c r="I36" s="74"/>
      <c r="J36" s="74"/>
    </row>
    <row r="37" spans="1:10">
      <c r="A37" s="74"/>
      <c r="B37" s="74"/>
      <c r="C37" s="74"/>
      <c r="D37" s="74"/>
      <c r="E37" s="74"/>
      <c r="F37" s="74"/>
      <c r="G37" s="74"/>
      <c r="H37" s="74"/>
      <c r="I37" s="74"/>
      <c r="J37" s="74"/>
    </row>
    <row r="38" spans="1:10">
      <c r="A38" s="74"/>
      <c r="B38" s="74"/>
      <c r="C38" s="74"/>
      <c r="D38" s="74"/>
      <c r="E38" s="74"/>
      <c r="F38" s="74"/>
      <c r="G38" s="74"/>
      <c r="H38" s="74"/>
      <c r="I38" s="74"/>
      <c r="J38" s="74"/>
    </row>
    <row r="39" spans="1:10">
      <c r="A39" s="74"/>
      <c r="B39" s="74"/>
      <c r="C39" s="74"/>
      <c r="D39" s="74"/>
      <c r="E39" s="74"/>
      <c r="F39" s="74"/>
      <c r="G39" s="74"/>
      <c r="H39" s="74"/>
      <c r="I39" s="74"/>
      <c r="J39" s="74"/>
    </row>
    <row r="40" spans="1:10">
      <c r="A40" s="74"/>
      <c r="B40" s="74"/>
      <c r="C40" s="74"/>
      <c r="D40" s="74"/>
      <c r="E40" s="74"/>
      <c r="F40" s="74"/>
      <c r="G40" s="74"/>
      <c r="H40" s="74"/>
      <c r="I40" s="74"/>
      <c r="J40" s="74"/>
    </row>
    <row r="41" spans="1:10">
      <c r="A41" s="74"/>
      <c r="B41" s="74"/>
      <c r="C41" s="74"/>
      <c r="D41" s="74"/>
      <c r="E41" s="74"/>
      <c r="F41" s="74"/>
      <c r="G41" s="74"/>
      <c r="H41" s="74"/>
      <c r="I41" s="74"/>
      <c r="J41" s="74"/>
    </row>
    <row r="42" spans="1:10">
      <c r="A42" s="74"/>
      <c r="B42" s="74"/>
      <c r="C42" s="74"/>
      <c r="D42" s="74"/>
      <c r="E42" s="74"/>
      <c r="F42" s="74"/>
      <c r="G42" s="74"/>
      <c r="H42" s="74"/>
      <c r="I42" s="74"/>
      <c r="J42" s="74"/>
    </row>
    <row r="43" spans="1:10">
      <c r="A43" s="74"/>
      <c r="B43" s="74"/>
      <c r="C43" s="74"/>
      <c r="D43" s="74"/>
      <c r="E43" s="74"/>
      <c r="F43" s="74"/>
      <c r="G43" s="74"/>
      <c r="H43" s="74"/>
      <c r="I43" s="74"/>
      <c r="J43" s="74"/>
    </row>
  </sheetData>
  <mergeCells count="13">
    <mergeCell ref="C25:D25"/>
    <mergeCell ref="C26:D26"/>
    <mergeCell ref="F25:G25"/>
    <mergeCell ref="F26:G26"/>
    <mergeCell ref="A3:I3"/>
    <mergeCell ref="H9:H13"/>
    <mergeCell ref="I9:I13"/>
    <mergeCell ref="B18:I19"/>
    <mergeCell ref="A18:A19"/>
    <mergeCell ref="B20:I20"/>
    <mergeCell ref="G6:I6"/>
    <mergeCell ref="B21:I21"/>
    <mergeCell ref="B22:I22"/>
  </mergeCells>
  <phoneticPr fontId="2"/>
  <dataValidations count="1">
    <dataValidation type="list" allowBlank="1" showDropDown="1" showInputMessage="1" showErrorMessage="1" sqref="A9" xr:uid="{00000000-0002-0000-0100-000000000000}">
      <formula1>"HEPAフィルター付空気清浄機,HEPAフィルター付パーティション,個人防護具,簡易ベッド"</formula1>
    </dataValidation>
  </dataValidations>
  <pageMargins left="0.23622047244094491" right="0.23622047244094491" top="0.74803149606299213" bottom="0.55118110236220474" header="0.31496062992125984" footer="0.31496062992125984"/>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view="pageBreakPreview" zoomScale="80" zoomScaleNormal="100" zoomScaleSheetLayoutView="80" workbookViewId="0">
      <selection activeCell="C16" sqref="C16:C17"/>
    </sheetView>
  </sheetViews>
  <sheetFormatPr defaultColWidth="9" defaultRowHeight="13.5"/>
  <cols>
    <col min="1" max="1" width="4.25" style="56" customWidth="1"/>
    <col min="2" max="2" width="25.375" style="56" customWidth="1"/>
    <col min="3" max="3" width="28.375" style="56" customWidth="1"/>
    <col min="4" max="4" width="4" style="56" customWidth="1"/>
    <col min="5" max="5" width="21.375" style="56" customWidth="1"/>
    <col min="6" max="16384" width="9" style="56"/>
  </cols>
  <sheetData>
    <row r="1" spans="1:5" ht="17.25" customHeight="1">
      <c r="A1" s="53" t="s">
        <v>74</v>
      </c>
      <c r="B1" s="54"/>
      <c r="C1" s="54"/>
      <c r="D1" s="54"/>
      <c r="E1" s="55" t="s">
        <v>90</v>
      </c>
    </row>
    <row r="2" spans="1:5">
      <c r="A2" s="54"/>
      <c r="B2" s="54"/>
      <c r="C2" s="54"/>
      <c r="D2" s="54"/>
      <c r="E2" s="54"/>
    </row>
    <row r="3" spans="1:5" ht="21">
      <c r="A3" s="158" t="s">
        <v>75</v>
      </c>
      <c r="B3" s="158"/>
      <c r="C3" s="158"/>
      <c r="D3" s="158"/>
      <c r="E3" s="158"/>
    </row>
    <row r="4" spans="1:5">
      <c r="A4" s="54"/>
      <c r="B4" s="54"/>
      <c r="C4" s="54"/>
      <c r="D4" s="54"/>
      <c r="E4" s="54"/>
    </row>
    <row r="5" spans="1:5" s="58" customFormat="1" ht="14.25">
      <c r="A5" s="57" t="s">
        <v>76</v>
      </c>
      <c r="B5" s="57"/>
      <c r="C5" s="57"/>
      <c r="D5" s="57"/>
      <c r="E5" s="57"/>
    </row>
    <row r="6" spans="1:5" s="58" customFormat="1" ht="15" thickBot="1">
      <c r="A6" s="57"/>
      <c r="B6" s="57"/>
      <c r="C6" s="57"/>
      <c r="D6" s="57"/>
      <c r="E6" s="57"/>
    </row>
    <row r="7" spans="1:5" s="58" customFormat="1" ht="39.950000000000003" customHeight="1" thickBot="1">
      <c r="A7" s="57"/>
      <c r="B7" s="59" t="s">
        <v>77</v>
      </c>
      <c r="C7" s="159" t="s">
        <v>78</v>
      </c>
      <c r="D7" s="160"/>
      <c r="E7" s="60" t="s">
        <v>79</v>
      </c>
    </row>
    <row r="8" spans="1:5" s="58" customFormat="1" ht="20.100000000000001" customHeight="1">
      <c r="A8" s="57"/>
      <c r="B8" s="161" t="s">
        <v>80</v>
      </c>
      <c r="C8" s="163">
        <f>'別紙(1)'!I9</f>
        <v>0</v>
      </c>
      <c r="D8" s="165" t="s">
        <v>81</v>
      </c>
      <c r="E8" s="167"/>
    </row>
    <row r="9" spans="1:5" s="58" customFormat="1" ht="20.100000000000001" customHeight="1">
      <c r="A9" s="57"/>
      <c r="B9" s="162"/>
      <c r="C9" s="164"/>
      <c r="D9" s="166"/>
      <c r="E9" s="168"/>
    </row>
    <row r="10" spans="1:5" s="58" customFormat="1" ht="20.100000000000001" customHeight="1">
      <c r="A10" s="57"/>
      <c r="B10" s="162" t="s">
        <v>82</v>
      </c>
      <c r="C10" s="169">
        <f>'別紙(1)'!C9</f>
        <v>0</v>
      </c>
      <c r="D10" s="170" t="s">
        <v>81</v>
      </c>
      <c r="E10" s="168"/>
    </row>
    <row r="11" spans="1:5" s="58" customFormat="1" ht="20.100000000000001" customHeight="1">
      <c r="A11" s="57"/>
      <c r="B11" s="162"/>
      <c r="C11" s="164"/>
      <c r="D11" s="166"/>
      <c r="E11" s="168"/>
    </row>
    <row r="12" spans="1:5" s="58" customFormat="1" ht="20.100000000000001" customHeight="1">
      <c r="A12" s="57"/>
      <c r="B12" s="162" t="s">
        <v>83</v>
      </c>
      <c r="C12" s="169">
        <f>'別紙(1)'!B9-'別紙(1)'!C9-'別紙(1)'!I9</f>
        <v>0</v>
      </c>
      <c r="D12" s="170" t="s">
        <v>81</v>
      </c>
      <c r="E12" s="168"/>
    </row>
    <row r="13" spans="1:5" s="58" customFormat="1" ht="20.100000000000001" customHeight="1">
      <c r="A13" s="57"/>
      <c r="B13" s="162"/>
      <c r="C13" s="164"/>
      <c r="D13" s="166"/>
      <c r="E13" s="168"/>
    </row>
    <row r="14" spans="1:5" s="58" customFormat="1" ht="20.100000000000001" customHeight="1">
      <c r="A14" s="57"/>
      <c r="B14" s="171"/>
      <c r="C14" s="173"/>
      <c r="D14" s="170" t="s">
        <v>81</v>
      </c>
      <c r="E14" s="168"/>
    </row>
    <row r="15" spans="1:5" s="58" customFormat="1" ht="20.100000000000001" customHeight="1" thickBot="1">
      <c r="A15" s="57"/>
      <c r="B15" s="172"/>
      <c r="C15" s="174"/>
      <c r="D15" s="165"/>
      <c r="E15" s="175"/>
    </row>
    <row r="16" spans="1:5" s="58" customFormat="1" ht="20.100000000000001" customHeight="1">
      <c r="A16" s="57"/>
      <c r="B16" s="176" t="s">
        <v>84</v>
      </c>
      <c r="C16" s="178">
        <f>C8+C10+C12</f>
        <v>0</v>
      </c>
      <c r="D16" s="180" t="s">
        <v>81</v>
      </c>
      <c r="E16" s="182"/>
    </row>
    <row r="17" spans="1:5" s="58" customFormat="1" ht="20.100000000000001" customHeight="1" thickBot="1">
      <c r="A17" s="57"/>
      <c r="B17" s="177"/>
      <c r="C17" s="179"/>
      <c r="D17" s="181"/>
      <c r="E17" s="183"/>
    </row>
    <row r="18" spans="1:5" s="58" customFormat="1" ht="14.25">
      <c r="A18" s="57"/>
      <c r="B18" s="57"/>
      <c r="C18" s="57"/>
      <c r="D18" s="57"/>
      <c r="E18" s="57"/>
    </row>
    <row r="19" spans="1:5" s="58" customFormat="1" ht="14.25">
      <c r="A19" s="57"/>
      <c r="B19" s="57"/>
      <c r="C19" s="57"/>
      <c r="D19" s="57"/>
      <c r="E19" s="57"/>
    </row>
    <row r="20" spans="1:5" s="58" customFormat="1" ht="14.25">
      <c r="A20" s="57" t="s">
        <v>85</v>
      </c>
      <c r="B20" s="57"/>
      <c r="C20" s="57"/>
      <c r="D20" s="57"/>
      <c r="E20" s="57"/>
    </row>
    <row r="21" spans="1:5" s="58" customFormat="1" ht="15" thickBot="1">
      <c r="A21" s="57"/>
      <c r="B21" s="57"/>
      <c r="C21" s="57"/>
      <c r="D21" s="57"/>
      <c r="E21" s="57"/>
    </row>
    <row r="22" spans="1:5" s="58" customFormat="1" ht="39.950000000000003" customHeight="1" thickBot="1">
      <c r="A22" s="57"/>
      <c r="B22" s="59" t="s">
        <v>77</v>
      </c>
      <c r="C22" s="159" t="s">
        <v>78</v>
      </c>
      <c r="D22" s="160"/>
      <c r="E22" s="60" t="s">
        <v>79</v>
      </c>
    </row>
    <row r="23" spans="1:5" s="58" customFormat="1" ht="20.100000000000001" customHeight="1">
      <c r="A23" s="57"/>
      <c r="B23" s="161" t="s">
        <v>86</v>
      </c>
      <c r="C23" s="163">
        <f>'別紙(1)'!B9</f>
        <v>0</v>
      </c>
      <c r="D23" s="165" t="s">
        <v>81</v>
      </c>
      <c r="E23" s="167"/>
    </row>
    <row r="24" spans="1:5" s="58" customFormat="1" ht="20.100000000000001" customHeight="1">
      <c r="A24" s="57"/>
      <c r="B24" s="162"/>
      <c r="C24" s="164"/>
      <c r="D24" s="166"/>
      <c r="E24" s="168"/>
    </row>
    <row r="25" spans="1:5" s="58" customFormat="1" ht="20.100000000000001" customHeight="1">
      <c r="A25" s="57"/>
      <c r="B25" s="162"/>
      <c r="C25" s="169"/>
      <c r="D25" s="170" t="s">
        <v>81</v>
      </c>
      <c r="E25" s="168"/>
    </row>
    <row r="26" spans="1:5" s="58" customFormat="1" ht="20.100000000000001" customHeight="1">
      <c r="A26" s="57"/>
      <c r="B26" s="162"/>
      <c r="C26" s="164"/>
      <c r="D26" s="166"/>
      <c r="E26" s="168"/>
    </row>
    <row r="27" spans="1:5" s="58" customFormat="1" ht="20.100000000000001" customHeight="1">
      <c r="A27" s="57"/>
      <c r="B27" s="162"/>
      <c r="C27" s="169"/>
      <c r="D27" s="170" t="s">
        <v>81</v>
      </c>
      <c r="E27" s="184"/>
    </row>
    <row r="28" spans="1:5" s="58" customFormat="1" ht="20.100000000000001" customHeight="1">
      <c r="A28" s="57"/>
      <c r="B28" s="162"/>
      <c r="C28" s="164"/>
      <c r="D28" s="166"/>
      <c r="E28" s="184"/>
    </row>
    <row r="29" spans="1:5" s="58" customFormat="1" ht="20.100000000000001" customHeight="1">
      <c r="A29" s="57"/>
      <c r="B29" s="162"/>
      <c r="C29" s="169"/>
      <c r="D29" s="170" t="s">
        <v>81</v>
      </c>
      <c r="E29" s="184"/>
    </row>
    <row r="30" spans="1:5" s="58" customFormat="1" ht="20.100000000000001" customHeight="1" thickBot="1">
      <c r="A30" s="57"/>
      <c r="B30" s="185"/>
      <c r="C30" s="163"/>
      <c r="D30" s="165"/>
      <c r="E30" s="186"/>
    </row>
    <row r="31" spans="1:5" s="58" customFormat="1" ht="20.100000000000001" customHeight="1">
      <c r="A31" s="57"/>
      <c r="B31" s="176" t="s">
        <v>84</v>
      </c>
      <c r="C31" s="178">
        <f>C23+C25+C27+C29</f>
        <v>0</v>
      </c>
      <c r="D31" s="180" t="s">
        <v>81</v>
      </c>
      <c r="E31" s="182"/>
    </row>
    <row r="32" spans="1:5" s="58" customFormat="1" ht="20.100000000000001" customHeight="1" thickBot="1">
      <c r="A32" s="57"/>
      <c r="B32" s="177"/>
      <c r="C32" s="179"/>
      <c r="D32" s="181"/>
      <c r="E32" s="183"/>
    </row>
    <row r="33" spans="1:5" s="58" customFormat="1" ht="14.25">
      <c r="A33" s="57"/>
      <c r="B33" s="57"/>
      <c r="C33" s="57"/>
      <c r="D33" s="57"/>
      <c r="E33" s="57"/>
    </row>
    <row r="34" spans="1:5" s="58" customFormat="1" ht="14.25">
      <c r="A34" s="58" t="s">
        <v>87</v>
      </c>
    </row>
  </sheetData>
  <sheetProtection selectLockedCells="1"/>
  <mergeCells count="43">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 ref="B14:B15"/>
    <mergeCell ref="C14:C15"/>
    <mergeCell ref="D14:D15"/>
    <mergeCell ref="E14:E15"/>
    <mergeCell ref="B16:B17"/>
    <mergeCell ref="C16:C17"/>
    <mergeCell ref="D16:D17"/>
    <mergeCell ref="E16:E17"/>
    <mergeCell ref="C22:D22"/>
    <mergeCell ref="B23:B24"/>
    <mergeCell ref="C23:C24"/>
    <mergeCell ref="D23:D24"/>
    <mergeCell ref="E23:E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15"/>
  <sheetViews>
    <sheetView view="pageBreakPreview" zoomScale="80" zoomScaleNormal="100" zoomScaleSheetLayoutView="80" workbookViewId="0">
      <selection activeCell="A9" sqref="A9"/>
    </sheetView>
  </sheetViews>
  <sheetFormatPr defaultColWidth="9" defaultRowHeight="13.5"/>
  <cols>
    <col min="1" max="1" width="14.5" style="4" customWidth="1"/>
    <col min="2" max="12" width="11.625" style="4" customWidth="1"/>
    <col min="13" max="16384" width="9" style="4"/>
  </cols>
  <sheetData>
    <row r="1" spans="1:12">
      <c r="A1" s="19" t="s">
        <v>43</v>
      </c>
      <c r="B1" s="20"/>
      <c r="C1" s="20"/>
      <c r="D1" s="20"/>
      <c r="E1" s="20"/>
      <c r="F1" s="20"/>
      <c r="G1" s="20"/>
      <c r="H1" s="20"/>
      <c r="I1" s="20"/>
      <c r="J1" s="20"/>
      <c r="K1" s="20"/>
      <c r="L1" s="20"/>
    </row>
    <row r="2" spans="1:12">
      <c r="A2" s="19"/>
      <c r="B2" s="20"/>
      <c r="C2" s="20"/>
      <c r="D2" s="20"/>
      <c r="E2" s="20"/>
      <c r="F2" s="20"/>
      <c r="G2" s="20"/>
      <c r="H2" s="20"/>
      <c r="I2" s="20"/>
      <c r="J2" s="20"/>
      <c r="K2" s="20"/>
      <c r="L2" s="20"/>
    </row>
    <row r="3" spans="1:12">
      <c r="A3" s="187" t="s">
        <v>126</v>
      </c>
      <c r="B3" s="187"/>
      <c r="C3" s="187"/>
      <c r="D3" s="187"/>
      <c r="E3" s="187"/>
      <c r="F3" s="187"/>
      <c r="G3" s="187"/>
      <c r="H3" s="187"/>
      <c r="I3" s="187"/>
      <c r="J3" s="187"/>
      <c r="K3" s="187"/>
      <c r="L3" s="187"/>
    </row>
    <row r="4" spans="1:12">
      <c r="A4" s="20"/>
      <c r="B4" s="20"/>
      <c r="C4" s="20"/>
      <c r="D4" s="20"/>
      <c r="E4" s="20"/>
      <c r="F4" s="20"/>
      <c r="G4" s="20"/>
      <c r="H4" s="20"/>
      <c r="I4" s="20"/>
      <c r="J4" s="20"/>
      <c r="K4" s="20"/>
      <c r="L4" s="20"/>
    </row>
    <row r="5" spans="1:12">
      <c r="A5" s="20"/>
      <c r="B5" s="20"/>
      <c r="C5" s="20"/>
      <c r="D5" s="20"/>
      <c r="E5" s="20"/>
      <c r="F5" s="20"/>
      <c r="G5" s="20"/>
      <c r="H5" s="21" t="s">
        <v>66</v>
      </c>
      <c r="I5" s="188">
        <f>'別紙(1)'!G5</f>
        <v>0</v>
      </c>
      <c r="J5" s="188"/>
      <c r="K5" s="188"/>
      <c r="L5" s="22"/>
    </row>
    <row r="6" spans="1:12" ht="38.25">
      <c r="A6" s="23" t="s">
        <v>24</v>
      </c>
      <c r="B6" s="23" t="s">
        <v>0</v>
      </c>
      <c r="C6" s="23" t="s">
        <v>46</v>
      </c>
      <c r="D6" s="23" t="s">
        <v>25</v>
      </c>
      <c r="E6" s="23" t="s">
        <v>26</v>
      </c>
      <c r="F6" s="23" t="s">
        <v>27</v>
      </c>
      <c r="G6" s="23" t="s">
        <v>28</v>
      </c>
      <c r="H6" s="23" t="s">
        <v>29</v>
      </c>
      <c r="I6" s="23" t="s">
        <v>30</v>
      </c>
      <c r="J6" s="23" t="s">
        <v>31</v>
      </c>
      <c r="K6" s="23" t="s">
        <v>32</v>
      </c>
      <c r="L6" s="23" t="s">
        <v>64</v>
      </c>
    </row>
    <row r="7" spans="1:12">
      <c r="A7" s="24"/>
      <c r="B7" s="25" t="s">
        <v>4</v>
      </c>
      <c r="C7" s="26" t="s">
        <v>21</v>
      </c>
      <c r="D7" s="27" t="s">
        <v>33</v>
      </c>
      <c r="E7" s="25" t="s">
        <v>10</v>
      </c>
      <c r="F7" s="25" t="s">
        <v>11</v>
      </c>
      <c r="G7" s="25" t="s">
        <v>12</v>
      </c>
      <c r="H7" s="25" t="s">
        <v>13</v>
      </c>
      <c r="I7" s="27" t="s">
        <v>34</v>
      </c>
      <c r="J7" s="27" t="s">
        <v>22</v>
      </c>
      <c r="K7" s="27" t="s">
        <v>23</v>
      </c>
      <c r="L7" s="27" t="s">
        <v>35</v>
      </c>
    </row>
    <row r="8" spans="1:12" s="2" customFormat="1">
      <c r="A8" s="28"/>
      <c r="B8" s="28" t="s">
        <v>1</v>
      </c>
      <c r="C8" s="28" t="s">
        <v>2</v>
      </c>
      <c r="D8" s="28" t="s">
        <v>1</v>
      </c>
      <c r="E8" s="28" t="s">
        <v>1</v>
      </c>
      <c r="F8" s="28" t="s">
        <v>1</v>
      </c>
      <c r="G8" s="28" t="s">
        <v>1</v>
      </c>
      <c r="H8" s="28" t="s">
        <v>2</v>
      </c>
      <c r="I8" s="28" t="s">
        <v>2</v>
      </c>
      <c r="J8" s="28" t="s">
        <v>19</v>
      </c>
      <c r="K8" s="28" t="s">
        <v>1</v>
      </c>
      <c r="L8" s="28" t="s">
        <v>2</v>
      </c>
    </row>
    <row r="9" spans="1:12" s="3" customFormat="1" ht="42" customHeight="1">
      <c r="A9" s="141" t="s">
        <v>131</v>
      </c>
      <c r="B9" s="29">
        <f>'別紙(4)'!E12</f>
        <v>0</v>
      </c>
      <c r="C9" s="70">
        <v>0</v>
      </c>
      <c r="D9" s="29">
        <f>B9-C9</f>
        <v>0</v>
      </c>
      <c r="E9" s="29">
        <f>'別紙(4)'!E12</f>
        <v>0</v>
      </c>
      <c r="F9" s="29">
        <f>'別紙(4)'!F12</f>
        <v>0</v>
      </c>
      <c r="G9" s="29">
        <f>'別紙(4)'!G12</f>
        <v>0</v>
      </c>
      <c r="H9" s="29">
        <f>MIN(D9,G9)</f>
        <v>0</v>
      </c>
      <c r="I9" s="31">
        <f>ROUNDDOWN(H9/1,-3)</f>
        <v>0</v>
      </c>
      <c r="J9" s="29">
        <f>'別紙(1)'!I9</f>
        <v>0</v>
      </c>
      <c r="K9" s="30">
        <v>0</v>
      </c>
      <c r="L9" s="31">
        <f>I9-K9</f>
        <v>0</v>
      </c>
    </row>
    <row r="10" spans="1:12" ht="31.5" customHeight="1">
      <c r="A10" s="19"/>
      <c r="B10" s="20"/>
      <c r="C10" s="20"/>
      <c r="D10" s="20"/>
      <c r="E10" s="20"/>
      <c r="F10" s="20"/>
      <c r="G10" s="20"/>
      <c r="H10" s="20"/>
      <c r="I10" s="20"/>
      <c r="J10" s="20"/>
      <c r="K10" s="20"/>
      <c r="L10" s="20"/>
    </row>
    <row r="11" spans="1:12" ht="15" customHeight="1">
      <c r="A11" s="1" t="s">
        <v>3</v>
      </c>
      <c r="B11" s="32" t="s">
        <v>63</v>
      </c>
      <c r="C11" s="20"/>
      <c r="D11" s="20"/>
      <c r="E11" s="20"/>
      <c r="F11" s="20"/>
      <c r="G11" s="20"/>
      <c r="H11" s="20"/>
      <c r="I11" s="20"/>
      <c r="J11" s="20"/>
      <c r="K11" s="20"/>
      <c r="L11" s="20"/>
    </row>
    <row r="12" spans="1:12" ht="15" customHeight="1">
      <c r="A12" s="20"/>
      <c r="B12" s="20" t="s">
        <v>55</v>
      </c>
      <c r="C12" s="20"/>
      <c r="D12" s="20"/>
      <c r="E12" s="20"/>
      <c r="F12" s="20"/>
      <c r="G12" s="20"/>
      <c r="H12" s="20"/>
      <c r="I12" s="20"/>
      <c r="J12" s="20"/>
      <c r="K12" s="20"/>
      <c r="L12" s="20"/>
    </row>
    <row r="13" spans="1:12" ht="15" customHeight="1">
      <c r="A13" s="20"/>
      <c r="B13" s="20" t="s">
        <v>54</v>
      </c>
      <c r="C13" s="20"/>
      <c r="D13" s="20"/>
      <c r="E13" s="20"/>
      <c r="F13" s="20"/>
      <c r="G13" s="20"/>
      <c r="H13" s="20"/>
      <c r="I13" s="20"/>
      <c r="J13" s="20"/>
      <c r="K13" s="20"/>
      <c r="L13" s="20"/>
    </row>
    <row r="14" spans="1:12" ht="15" customHeight="1">
      <c r="A14" s="20"/>
      <c r="B14" s="20" t="s">
        <v>51</v>
      </c>
      <c r="C14" s="20"/>
      <c r="D14" s="20"/>
      <c r="E14" s="20"/>
      <c r="F14" s="20"/>
      <c r="G14" s="20"/>
      <c r="H14" s="20"/>
      <c r="I14" s="20"/>
      <c r="J14" s="20"/>
      <c r="K14" s="20"/>
      <c r="L14" s="20"/>
    </row>
    <row r="15" spans="1:12" ht="15" customHeight="1">
      <c r="A15" s="20"/>
      <c r="B15" s="20" t="s">
        <v>48</v>
      </c>
      <c r="C15" s="20"/>
      <c r="D15" s="20"/>
      <c r="E15" s="20"/>
      <c r="F15" s="20"/>
      <c r="G15" s="20"/>
      <c r="H15" s="20"/>
      <c r="I15" s="20"/>
      <c r="J15" s="20"/>
      <c r="K15" s="20"/>
      <c r="L15" s="20"/>
    </row>
  </sheetData>
  <mergeCells count="2">
    <mergeCell ref="A3:L3"/>
    <mergeCell ref="I5:K5"/>
  </mergeCells>
  <phoneticPr fontId="2"/>
  <pageMargins left="0.39370078740157483"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41"/>
  <sheetViews>
    <sheetView view="pageBreakPreview" zoomScale="80" zoomScaleNormal="90" zoomScaleSheetLayoutView="80" workbookViewId="0">
      <selection activeCell="L4" sqref="L4"/>
    </sheetView>
  </sheetViews>
  <sheetFormatPr defaultColWidth="9" defaultRowHeight="13.5"/>
  <cols>
    <col min="1" max="1" width="20.625" style="4" customWidth="1"/>
    <col min="2" max="2" width="15.625" style="4" customWidth="1"/>
    <col min="3" max="3" width="7.625" style="4" customWidth="1"/>
    <col min="4" max="4" width="14" style="4" customWidth="1"/>
    <col min="5" max="9" width="16.75" style="4" customWidth="1"/>
    <col min="10" max="10" width="9" style="4"/>
    <col min="11" max="11" width="8.5" style="4" customWidth="1"/>
    <col min="12" max="12" width="2.75" style="4" hidden="1" customWidth="1"/>
    <col min="13" max="16384" width="9" style="4"/>
  </cols>
  <sheetData>
    <row r="1" spans="1:12">
      <c r="A1" s="19" t="s">
        <v>20</v>
      </c>
      <c r="B1" s="20"/>
      <c r="C1" s="20"/>
      <c r="D1" s="20"/>
      <c r="E1" s="20"/>
      <c r="F1" s="20"/>
      <c r="G1" s="20"/>
      <c r="H1" s="20"/>
      <c r="I1" s="20"/>
    </row>
    <row r="2" spans="1:12" s="6" customFormat="1" ht="17.25">
      <c r="A2" s="150" t="s">
        <v>125</v>
      </c>
      <c r="B2" s="150"/>
      <c r="C2" s="150"/>
      <c r="D2" s="150"/>
      <c r="E2" s="150"/>
      <c r="F2" s="150"/>
      <c r="G2" s="150"/>
      <c r="H2" s="150"/>
      <c r="I2" s="150"/>
    </row>
    <row r="3" spans="1:12" s="6" customFormat="1" ht="17.25">
      <c r="A3" s="34"/>
      <c r="B3" s="34"/>
      <c r="C3" s="34"/>
      <c r="D3" s="34"/>
      <c r="E3" s="34"/>
      <c r="F3" s="34"/>
      <c r="G3" s="34"/>
      <c r="H3" s="34"/>
      <c r="I3" s="34"/>
    </row>
    <row r="4" spans="1:12" ht="26.25" customHeight="1">
      <c r="A4" s="20"/>
      <c r="B4" s="20"/>
      <c r="C4" s="20"/>
      <c r="D4" s="20"/>
      <c r="E4" s="11"/>
      <c r="F4" s="35" t="s">
        <v>67</v>
      </c>
      <c r="G4" s="189">
        <f>'別紙(1)'!G5</f>
        <v>0</v>
      </c>
      <c r="H4" s="189"/>
      <c r="I4" s="189"/>
      <c r="L4" s="100">
        <f>SUMIFS(E7:E65,A7:A65,"個人防護具※")</f>
        <v>0</v>
      </c>
    </row>
    <row r="5" spans="1:12" ht="17.25" customHeight="1">
      <c r="A5" s="20"/>
      <c r="B5" s="20"/>
      <c r="C5" s="20"/>
      <c r="D5" s="20"/>
      <c r="E5" s="11"/>
      <c r="F5" s="11"/>
      <c r="G5" s="11"/>
      <c r="H5" s="11"/>
      <c r="I5" s="36" t="s">
        <v>73</v>
      </c>
      <c r="L5" s="100">
        <f>MIN(F9,L4)</f>
        <v>0</v>
      </c>
    </row>
    <row r="6" spans="1:12" s="6" customFormat="1" ht="27">
      <c r="A6" s="37" t="s">
        <v>36</v>
      </c>
      <c r="B6" s="37" t="s">
        <v>37</v>
      </c>
      <c r="C6" s="37" t="s">
        <v>38</v>
      </c>
      <c r="D6" s="37" t="s">
        <v>71</v>
      </c>
      <c r="E6" s="38" t="s">
        <v>45</v>
      </c>
      <c r="F6" s="38" t="s">
        <v>52</v>
      </c>
      <c r="G6" s="39" t="s">
        <v>44</v>
      </c>
      <c r="H6" s="38" t="s">
        <v>9</v>
      </c>
      <c r="I6" s="38" t="s">
        <v>42</v>
      </c>
    </row>
    <row r="7" spans="1:12" ht="33" customHeight="1">
      <c r="A7" s="7" t="s">
        <v>40</v>
      </c>
      <c r="B7" s="68"/>
      <c r="C7" s="68"/>
      <c r="D7" s="69"/>
      <c r="E7" s="40">
        <f>C7*D7</f>
        <v>0</v>
      </c>
      <c r="F7" s="8">
        <f>IF(C7&gt;=1,905000,0)</f>
        <v>0</v>
      </c>
      <c r="G7" s="8">
        <f>MIN(E7,F7)</f>
        <v>0</v>
      </c>
      <c r="H7" s="151"/>
      <c r="I7" s="151"/>
    </row>
    <row r="8" spans="1:12" ht="33" customHeight="1">
      <c r="A8" s="7" t="s">
        <v>57</v>
      </c>
      <c r="B8" s="68"/>
      <c r="C8" s="68"/>
      <c r="D8" s="69"/>
      <c r="E8" s="40">
        <f t="shared" ref="E8:E10" si="0">C8*D8</f>
        <v>0</v>
      </c>
      <c r="F8" s="8">
        <f>205000*C8</f>
        <v>0</v>
      </c>
      <c r="G8" s="8">
        <f t="shared" ref="G8:G10" si="1">MIN(E8,F8)</f>
        <v>0</v>
      </c>
      <c r="H8" s="152"/>
      <c r="I8" s="152"/>
    </row>
    <row r="9" spans="1:12" ht="33" customHeight="1">
      <c r="A9" s="140" t="s">
        <v>128</v>
      </c>
      <c r="B9" s="68"/>
      <c r="C9" s="68"/>
      <c r="D9" s="69"/>
      <c r="E9" s="40">
        <f t="shared" si="0"/>
        <v>0</v>
      </c>
      <c r="F9" s="8">
        <f>I24</f>
        <v>0</v>
      </c>
      <c r="G9" s="8">
        <f>L5</f>
        <v>0</v>
      </c>
      <c r="H9" s="152"/>
      <c r="I9" s="152"/>
    </row>
    <row r="10" spans="1:12" ht="33" customHeight="1">
      <c r="A10" s="7" t="s">
        <v>58</v>
      </c>
      <c r="B10" s="68"/>
      <c r="C10" s="68"/>
      <c r="D10" s="69"/>
      <c r="E10" s="40">
        <f t="shared" si="0"/>
        <v>0</v>
      </c>
      <c r="F10" s="8">
        <f>51400*C10</f>
        <v>0</v>
      </c>
      <c r="G10" s="8">
        <f t="shared" si="1"/>
        <v>0</v>
      </c>
      <c r="H10" s="152"/>
      <c r="I10" s="152"/>
    </row>
    <row r="11" spans="1:12" ht="33" customHeight="1" thickBot="1">
      <c r="A11" s="9" t="s">
        <v>68</v>
      </c>
      <c r="B11" s="33"/>
      <c r="C11" s="33"/>
      <c r="D11" s="33"/>
      <c r="E11" s="138"/>
      <c r="F11" s="139">
        <f>E11</f>
        <v>0</v>
      </c>
      <c r="G11" s="139">
        <f>MIN(E11,F11)</f>
        <v>0</v>
      </c>
      <c r="H11" s="152"/>
      <c r="I11" s="152"/>
    </row>
    <row r="12" spans="1:12" ht="33" customHeight="1" thickTop="1">
      <c r="A12" s="41" t="s">
        <v>39</v>
      </c>
      <c r="B12" s="42"/>
      <c r="C12" s="42"/>
      <c r="D12" s="43"/>
      <c r="E12" s="41">
        <f>SUM(E7:E11)</f>
        <v>0</v>
      </c>
      <c r="F12" s="41">
        <f>SUM(F7:F11)</f>
        <v>0</v>
      </c>
      <c r="G12" s="41">
        <f>SUM(G7:G11)</f>
        <v>0</v>
      </c>
      <c r="H12" s="41">
        <f>'別紙(3)'!H9</f>
        <v>0</v>
      </c>
      <c r="I12" s="41">
        <f>'別紙(3)'!I9</f>
        <v>0</v>
      </c>
    </row>
    <row r="13" spans="1:12" ht="8.25" customHeight="1">
      <c r="A13" s="20"/>
      <c r="B13" s="20"/>
      <c r="C13" s="20"/>
      <c r="D13" s="20"/>
      <c r="E13" s="44"/>
      <c r="F13" s="11"/>
      <c r="G13" s="11"/>
      <c r="H13" s="11"/>
      <c r="I13" s="11"/>
    </row>
    <row r="14" spans="1:12" ht="15" customHeight="1">
      <c r="A14" s="22" t="s">
        <v>121</v>
      </c>
      <c r="B14" s="20" t="s">
        <v>65</v>
      </c>
      <c r="C14" s="20"/>
      <c r="D14" s="20"/>
      <c r="E14" s="11"/>
      <c r="F14" s="11"/>
      <c r="G14" s="11"/>
      <c r="H14" s="11"/>
      <c r="I14" s="11"/>
    </row>
    <row r="15" spans="1:12" ht="15" customHeight="1">
      <c r="A15" s="22" t="s">
        <v>121</v>
      </c>
      <c r="B15" s="20" t="s">
        <v>50</v>
      </c>
      <c r="C15" s="20"/>
      <c r="D15" s="20"/>
      <c r="E15" s="11"/>
      <c r="F15" s="11"/>
      <c r="G15" s="11"/>
      <c r="H15" s="11"/>
      <c r="I15" s="11"/>
    </row>
    <row r="16" spans="1:12" ht="15" customHeight="1">
      <c r="A16" s="154" t="s">
        <v>121</v>
      </c>
      <c r="B16" s="153" t="s">
        <v>59</v>
      </c>
      <c r="C16" s="153"/>
      <c r="D16" s="153"/>
      <c r="E16" s="153"/>
      <c r="F16" s="153"/>
      <c r="G16" s="153"/>
      <c r="H16" s="153"/>
      <c r="I16" s="153"/>
    </row>
    <row r="17" spans="1:9" ht="15" customHeight="1">
      <c r="A17" s="154"/>
      <c r="B17" s="153"/>
      <c r="C17" s="153"/>
      <c r="D17" s="153"/>
      <c r="E17" s="153"/>
      <c r="F17" s="153"/>
      <c r="G17" s="153"/>
      <c r="H17" s="153"/>
      <c r="I17" s="153"/>
    </row>
    <row r="18" spans="1:9">
      <c r="A18" s="45" t="s">
        <v>121</v>
      </c>
      <c r="B18" s="20" t="s">
        <v>106</v>
      </c>
      <c r="C18" s="46"/>
      <c r="D18" s="46"/>
      <c r="E18" s="46"/>
      <c r="F18" s="46"/>
      <c r="G18" s="47"/>
      <c r="H18" s="47"/>
      <c r="I18" s="47"/>
    </row>
    <row r="19" spans="1:9" ht="13.5" customHeight="1">
      <c r="A19" s="45" t="s">
        <v>122</v>
      </c>
      <c r="B19" s="157" t="s">
        <v>129</v>
      </c>
      <c r="C19" s="157"/>
      <c r="D19" s="157"/>
      <c r="E19" s="157"/>
      <c r="F19" s="157"/>
      <c r="G19" s="157"/>
      <c r="H19" s="157"/>
      <c r="I19" s="157"/>
    </row>
    <row r="20" spans="1:9" ht="13.5" customHeight="1">
      <c r="A20" s="45"/>
      <c r="B20" s="157" t="s">
        <v>130</v>
      </c>
      <c r="C20" s="157"/>
      <c r="D20" s="157"/>
      <c r="E20" s="157"/>
      <c r="F20" s="157"/>
      <c r="G20" s="157"/>
      <c r="H20" s="157"/>
      <c r="I20" s="157"/>
    </row>
    <row r="21" spans="1:9" ht="21">
      <c r="A21" s="71" t="s">
        <v>91</v>
      </c>
      <c r="B21" s="72"/>
      <c r="C21" s="72"/>
      <c r="D21" s="72"/>
      <c r="E21" s="72"/>
      <c r="F21" s="72"/>
      <c r="G21" s="72"/>
      <c r="H21" s="72"/>
      <c r="I21" s="72"/>
    </row>
    <row r="22" spans="1:9">
      <c r="A22" s="72"/>
      <c r="B22" s="72"/>
      <c r="C22" s="72"/>
      <c r="D22" s="72"/>
      <c r="E22" s="72"/>
      <c r="F22" s="72"/>
      <c r="G22" s="72"/>
      <c r="H22" s="72"/>
      <c r="I22" s="72"/>
    </row>
    <row r="23" spans="1:9" ht="14.25" thickBot="1">
      <c r="A23" s="73" t="s">
        <v>92</v>
      </c>
      <c r="B23" s="74"/>
      <c r="C23" s="145" t="s">
        <v>93</v>
      </c>
      <c r="D23" s="145"/>
      <c r="E23" s="94"/>
      <c r="F23" s="148" t="s">
        <v>94</v>
      </c>
      <c r="G23" s="148"/>
      <c r="H23" s="75"/>
      <c r="I23" s="76" t="s">
        <v>95</v>
      </c>
    </row>
    <row r="24" spans="1:9" ht="19.5" thickBot="1">
      <c r="A24" s="98"/>
      <c r="B24" s="96"/>
      <c r="C24" s="146"/>
      <c r="D24" s="147"/>
      <c r="E24" s="95" t="s">
        <v>105</v>
      </c>
      <c r="F24" s="149">
        <v>3600</v>
      </c>
      <c r="G24" s="149"/>
      <c r="H24" s="77" t="s">
        <v>96</v>
      </c>
      <c r="I24" s="97">
        <f>C24*F24</f>
        <v>0</v>
      </c>
    </row>
    <row r="25" spans="1:9">
      <c r="A25"/>
      <c r="B25" s="74"/>
      <c r="C25" s="73"/>
      <c r="D25"/>
      <c r="E25" s="74"/>
      <c r="F25"/>
      <c r="G25"/>
      <c r="H25"/>
      <c r="I25"/>
    </row>
    <row r="26" spans="1:9">
      <c r="A26"/>
      <c r="B26" s="74"/>
      <c r="C26" s="73"/>
      <c r="D26"/>
      <c r="E26" s="74"/>
      <c r="F26"/>
      <c r="G26"/>
      <c r="H26"/>
      <c r="I26"/>
    </row>
    <row r="27" spans="1:9" ht="14.25" thickBot="1">
      <c r="A27" s="73"/>
      <c r="B27" s="74"/>
      <c r="C27" s="74"/>
      <c r="D27" s="74"/>
      <c r="E27" s="74"/>
      <c r="F27"/>
      <c r="G27"/>
      <c r="H27"/>
      <c r="I27"/>
    </row>
    <row r="28" spans="1:9">
      <c r="A28" s="78"/>
      <c r="B28" s="79" t="s">
        <v>97</v>
      </c>
      <c r="C28" s="79" t="s">
        <v>98</v>
      </c>
      <c r="D28" s="79" t="s">
        <v>99</v>
      </c>
      <c r="E28" s="79" t="s">
        <v>100</v>
      </c>
      <c r="F28" s="80" t="s">
        <v>101</v>
      </c>
      <c r="G28" s="81" t="s">
        <v>102</v>
      </c>
      <c r="H28" s="82"/>
      <c r="I28" s="83"/>
    </row>
    <row r="29" spans="1:9">
      <c r="A29" s="84" t="s">
        <v>103</v>
      </c>
      <c r="B29" s="79">
        <v>1</v>
      </c>
      <c r="C29" s="79">
        <v>1</v>
      </c>
      <c r="D29" s="79">
        <v>2</v>
      </c>
      <c r="E29" s="79">
        <v>2</v>
      </c>
      <c r="F29" s="80">
        <v>2</v>
      </c>
      <c r="G29" s="85">
        <f>SUM(B29:F29)</f>
        <v>8</v>
      </c>
      <c r="H29" s="82"/>
      <c r="I29" s="86"/>
    </row>
    <row r="30" spans="1:9" ht="14.25" thickBot="1">
      <c r="A30" s="87" t="s">
        <v>104</v>
      </c>
      <c r="B30" s="88">
        <v>3</v>
      </c>
      <c r="C30" s="88">
        <v>9</v>
      </c>
      <c r="D30" s="88">
        <v>3</v>
      </c>
      <c r="E30" s="88">
        <v>6</v>
      </c>
      <c r="F30" s="89">
        <v>18</v>
      </c>
      <c r="G30" s="90">
        <f>SUM(B30:F30)</f>
        <v>39</v>
      </c>
      <c r="H30" s="91"/>
      <c r="I30" s="92"/>
    </row>
    <row r="31" spans="1:9">
      <c r="A31" s="74"/>
      <c r="B31" s="74"/>
      <c r="C31" s="74"/>
      <c r="D31" s="74"/>
      <c r="E31" s="74"/>
      <c r="F31"/>
      <c r="G31"/>
      <c r="H31"/>
      <c r="I31"/>
    </row>
    <row r="32" spans="1:9">
      <c r="A32" s="74"/>
      <c r="B32" s="74"/>
      <c r="C32" s="74"/>
      <c r="D32" s="74"/>
      <c r="E32" s="74"/>
      <c r="F32" s="74"/>
      <c r="G32" s="74"/>
      <c r="H32" s="74"/>
      <c r="I32" s="74"/>
    </row>
    <row r="33" spans="1:9">
      <c r="A33" s="74"/>
      <c r="B33" s="74"/>
      <c r="C33" s="74"/>
      <c r="D33" s="74"/>
      <c r="E33" s="74"/>
      <c r="F33" s="74"/>
      <c r="G33" s="74"/>
      <c r="H33" s="74"/>
      <c r="I33" s="74"/>
    </row>
    <row r="34" spans="1:9">
      <c r="A34" s="74"/>
      <c r="B34" s="74"/>
      <c r="C34" s="74"/>
      <c r="D34" s="74"/>
      <c r="E34" s="74"/>
      <c r="F34" s="74"/>
      <c r="G34" s="74"/>
      <c r="H34" s="74"/>
      <c r="I34" s="74"/>
    </row>
    <row r="35" spans="1:9">
      <c r="A35" s="74"/>
      <c r="B35" s="74"/>
      <c r="C35" s="74"/>
      <c r="D35" s="74"/>
      <c r="E35" s="74"/>
      <c r="F35" s="74"/>
      <c r="G35" s="74"/>
      <c r="H35" s="74"/>
      <c r="I35" s="74"/>
    </row>
    <row r="36" spans="1:9">
      <c r="A36" s="74"/>
      <c r="B36" s="74"/>
      <c r="C36" s="74"/>
      <c r="D36" s="74"/>
      <c r="E36" s="74"/>
      <c r="F36" s="74"/>
      <c r="G36" s="74"/>
      <c r="H36" s="74"/>
      <c r="I36" s="74"/>
    </row>
    <row r="37" spans="1:9">
      <c r="A37" s="74"/>
      <c r="B37" s="74"/>
      <c r="C37" s="74"/>
      <c r="D37" s="74"/>
      <c r="E37" s="74"/>
      <c r="F37" s="74"/>
      <c r="G37" s="74"/>
      <c r="H37" s="74"/>
      <c r="I37" s="74"/>
    </row>
    <row r="38" spans="1:9">
      <c r="A38" s="74"/>
      <c r="B38" s="74"/>
      <c r="C38" s="74"/>
      <c r="D38" s="74"/>
      <c r="E38" s="74"/>
      <c r="F38" s="74"/>
      <c r="G38" s="74"/>
      <c r="H38" s="74"/>
      <c r="I38" s="74"/>
    </row>
    <row r="39" spans="1:9">
      <c r="A39" s="74"/>
      <c r="B39" s="74"/>
      <c r="C39" s="74"/>
      <c r="D39" s="74"/>
      <c r="E39" s="74"/>
      <c r="F39" s="74"/>
      <c r="G39" s="74"/>
      <c r="H39" s="74"/>
      <c r="I39" s="74"/>
    </row>
    <row r="40" spans="1:9">
      <c r="A40" s="74"/>
      <c r="B40" s="74"/>
      <c r="C40" s="74"/>
      <c r="D40" s="74"/>
      <c r="E40" s="74"/>
      <c r="F40" s="74"/>
      <c r="G40" s="74"/>
      <c r="H40" s="74"/>
      <c r="I40" s="74"/>
    </row>
    <row r="41" spans="1:9">
      <c r="A41" s="74"/>
      <c r="B41" s="74"/>
      <c r="C41" s="74"/>
      <c r="D41" s="74"/>
      <c r="E41" s="74"/>
      <c r="F41" s="74"/>
      <c r="G41" s="74"/>
      <c r="H41" s="74"/>
      <c r="I41" s="74"/>
    </row>
  </sheetData>
  <mergeCells count="12">
    <mergeCell ref="C23:D23"/>
    <mergeCell ref="F23:G23"/>
    <mergeCell ref="C24:D24"/>
    <mergeCell ref="F24:G24"/>
    <mergeCell ref="A2:I2"/>
    <mergeCell ref="H7:H11"/>
    <mergeCell ref="I7:I11"/>
    <mergeCell ref="A16:A17"/>
    <mergeCell ref="B16:I17"/>
    <mergeCell ref="G4:I4"/>
    <mergeCell ref="B19:I19"/>
    <mergeCell ref="B20:I20"/>
  </mergeCells>
  <phoneticPr fontId="2"/>
  <dataValidations count="1">
    <dataValidation type="list" allowBlank="1" showDropDown="1" showInputMessage="1" showErrorMessage="1" sqref="A7" xr:uid="{00000000-0002-0000-0400-000000000000}">
      <formula1>"HEPAフィルター付空気清浄機,HEPAフィルター付パーティション,個人防護具,簡易ベッド"</formula1>
    </dataValidation>
  </dataValidations>
  <pageMargins left="0.78740157480314965" right="0" top="0.78740157480314965" bottom="0.78740157480314965" header="0.51181102362204722" footer="0.51181102362204722"/>
  <pageSetup paperSize="9"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5A8B3-7E5A-4BD3-AB60-AFE7516108F8}">
  <sheetPr>
    <tabColor rgb="FFFF0000"/>
    <pageSetUpPr fitToPage="1"/>
  </sheetPr>
  <dimension ref="A1:O34"/>
  <sheetViews>
    <sheetView view="pageBreakPreview" topLeftCell="A10" zoomScale="80" zoomScaleNormal="90" zoomScaleSheetLayoutView="80" workbookViewId="0">
      <selection activeCell="D4" sqref="D4"/>
    </sheetView>
  </sheetViews>
  <sheetFormatPr defaultColWidth="9" defaultRowHeight="13.5"/>
  <cols>
    <col min="1" max="1" width="25.625" style="4" customWidth="1"/>
    <col min="2" max="2" width="15.625" style="4" customWidth="1"/>
    <col min="3" max="3" width="13" style="4" customWidth="1"/>
    <col min="4" max="5" width="18.625" style="4" customWidth="1"/>
    <col min="6" max="16384" width="9" style="4"/>
  </cols>
  <sheetData>
    <row r="1" spans="1:15" ht="24" customHeight="1">
      <c r="E1" s="2" t="s">
        <v>107</v>
      </c>
    </row>
    <row r="2" spans="1:15">
      <c r="A2" s="101"/>
      <c r="B2" s="102"/>
      <c r="C2" s="102"/>
      <c r="D2" s="102"/>
      <c r="E2" s="102"/>
    </row>
    <row r="3" spans="1:15" ht="20.100000000000001" customHeight="1">
      <c r="A3" s="101"/>
      <c r="B3" s="102"/>
      <c r="C3" s="103" t="s">
        <v>108</v>
      </c>
      <c r="D3" s="192" t="s">
        <v>127</v>
      </c>
      <c r="E3" s="192"/>
    </row>
    <row r="4" spans="1:15">
      <c r="A4" s="101"/>
      <c r="B4" s="102"/>
      <c r="C4" s="102"/>
      <c r="D4" s="102"/>
      <c r="E4" s="102"/>
    </row>
    <row r="5" spans="1:15" s="6" customFormat="1" ht="39.950000000000003" customHeight="1">
      <c r="A5" s="193" t="s">
        <v>109</v>
      </c>
      <c r="B5" s="194"/>
      <c r="C5" s="194"/>
      <c r="D5" s="194"/>
      <c r="E5" s="194"/>
    </row>
    <row r="6" spans="1:15" ht="24" customHeight="1">
      <c r="A6" s="102"/>
      <c r="B6" s="102"/>
      <c r="C6" s="102"/>
      <c r="D6" s="102"/>
      <c r="E6" s="104"/>
      <c r="G6" s="105"/>
      <c r="I6" s="195"/>
      <c r="J6" s="196"/>
      <c r="K6" s="196"/>
      <c r="L6" s="196"/>
      <c r="M6" s="196"/>
      <c r="N6" s="196"/>
      <c r="O6" s="196"/>
    </row>
    <row r="7" spans="1:15" ht="20.100000000000001" customHeight="1">
      <c r="A7" s="106"/>
      <c r="B7" s="102"/>
      <c r="C7" s="102"/>
      <c r="D7" s="107" t="s">
        <v>110</v>
      </c>
      <c r="E7" s="108"/>
    </row>
    <row r="8" spans="1:15" s="6" customFormat="1" ht="27" customHeight="1">
      <c r="A8" s="109" t="s">
        <v>111</v>
      </c>
      <c r="B8" s="109" t="s">
        <v>37</v>
      </c>
      <c r="C8" s="109" t="s">
        <v>38</v>
      </c>
      <c r="D8" s="110" t="s">
        <v>112</v>
      </c>
      <c r="E8" s="110" t="s">
        <v>113</v>
      </c>
    </row>
    <row r="9" spans="1:15" s="6" customFormat="1" ht="30" customHeight="1">
      <c r="A9" s="111"/>
      <c r="B9" s="112"/>
      <c r="C9" s="109"/>
      <c r="D9" s="113"/>
      <c r="E9" s="114"/>
      <c r="F9" s="115"/>
      <c r="G9" s="115"/>
      <c r="H9" s="115"/>
    </row>
    <row r="10" spans="1:15" s="6" customFormat="1" ht="30" customHeight="1">
      <c r="A10" s="111"/>
      <c r="B10" s="116"/>
      <c r="C10" s="109"/>
      <c r="D10" s="113"/>
      <c r="E10" s="114"/>
      <c r="F10" s="115"/>
      <c r="G10" s="115"/>
      <c r="H10" s="115"/>
    </row>
    <row r="11" spans="1:15" s="6" customFormat="1" ht="30" customHeight="1">
      <c r="A11" s="111"/>
      <c r="B11" s="116"/>
      <c r="C11" s="109"/>
      <c r="D11" s="113"/>
      <c r="E11" s="114"/>
      <c r="F11" s="115"/>
      <c r="G11" s="115"/>
      <c r="H11" s="115"/>
    </row>
    <row r="12" spans="1:15" s="6" customFormat="1" ht="30" customHeight="1">
      <c r="A12" s="111"/>
      <c r="B12" s="116"/>
      <c r="C12" s="109"/>
      <c r="D12" s="113"/>
      <c r="E12" s="114"/>
      <c r="F12" s="115"/>
      <c r="G12" s="115"/>
      <c r="H12" s="115"/>
    </row>
    <row r="13" spans="1:15" s="6" customFormat="1" ht="30" customHeight="1">
      <c r="A13" s="111"/>
      <c r="B13" s="116"/>
      <c r="C13" s="109"/>
      <c r="D13" s="113"/>
      <c r="E13" s="114"/>
      <c r="F13" s="115"/>
      <c r="G13" s="115"/>
      <c r="H13" s="115"/>
    </row>
    <row r="14" spans="1:15" s="6" customFormat="1" ht="30" customHeight="1">
      <c r="A14" s="111"/>
      <c r="B14" s="116"/>
      <c r="C14" s="109"/>
      <c r="D14" s="113"/>
      <c r="E14" s="114"/>
      <c r="F14" s="115"/>
      <c r="G14" s="115"/>
      <c r="H14" s="115"/>
    </row>
    <row r="15" spans="1:15" s="6" customFormat="1" ht="30" customHeight="1">
      <c r="A15" s="111"/>
      <c r="B15" s="116"/>
      <c r="C15" s="109"/>
      <c r="D15" s="113"/>
      <c r="E15" s="114"/>
      <c r="F15" s="115"/>
      <c r="G15" s="115"/>
      <c r="H15" s="115"/>
    </row>
    <row r="16" spans="1:15" s="6" customFormat="1" ht="30" customHeight="1">
      <c r="A16" s="111"/>
      <c r="B16" s="116"/>
      <c r="C16" s="109"/>
      <c r="D16" s="113"/>
      <c r="E16" s="114"/>
      <c r="F16" s="115"/>
      <c r="G16" s="115"/>
      <c r="H16" s="115"/>
    </row>
    <row r="17" spans="1:12" s="6" customFormat="1" ht="30" customHeight="1">
      <c r="A17" s="111"/>
      <c r="B17" s="116"/>
      <c r="C17" s="109"/>
      <c r="D17" s="113"/>
      <c r="E17" s="114"/>
      <c r="F17" s="115"/>
      <c r="G17" s="115"/>
      <c r="H17" s="115"/>
    </row>
    <row r="18" spans="1:12" s="6" customFormat="1" ht="30" customHeight="1">
      <c r="A18" s="111"/>
      <c r="B18" s="116"/>
      <c r="C18" s="109"/>
      <c r="D18" s="113"/>
      <c r="E18" s="114"/>
      <c r="F18" s="115"/>
      <c r="G18" s="115"/>
      <c r="H18" s="115"/>
    </row>
    <row r="19" spans="1:12" s="6" customFormat="1" ht="30" customHeight="1">
      <c r="A19" s="111"/>
      <c r="B19" s="116"/>
      <c r="C19" s="109"/>
      <c r="D19" s="113"/>
      <c r="E19" s="114"/>
      <c r="F19" s="115"/>
      <c r="G19" s="115"/>
      <c r="H19" s="115"/>
    </row>
    <row r="20" spans="1:12" ht="30" customHeight="1">
      <c r="A20" s="117"/>
      <c r="B20" s="116"/>
      <c r="C20" s="109"/>
      <c r="D20" s="113"/>
      <c r="E20" s="114"/>
      <c r="F20" s="118"/>
      <c r="G20" s="118"/>
      <c r="H20" s="118"/>
      <c r="I20" s="118"/>
    </row>
    <row r="21" spans="1:12" ht="30" customHeight="1">
      <c r="A21" s="119"/>
      <c r="B21" s="112"/>
      <c r="C21" s="109"/>
      <c r="D21" s="113"/>
      <c r="E21" s="114"/>
      <c r="F21" s="118"/>
      <c r="G21" s="118"/>
      <c r="H21" s="118"/>
    </row>
    <row r="22" spans="1:12" ht="30" customHeight="1">
      <c r="A22" s="119"/>
      <c r="B22" s="112"/>
      <c r="C22" s="109"/>
      <c r="D22" s="113"/>
      <c r="E22" s="114"/>
      <c r="F22" s="118"/>
      <c r="G22" s="118"/>
    </row>
    <row r="23" spans="1:12" ht="30" customHeight="1">
      <c r="A23" s="120"/>
      <c r="B23" s="112"/>
      <c r="C23" s="109"/>
      <c r="D23" s="113"/>
      <c r="E23" s="114"/>
    </row>
    <row r="24" spans="1:12" ht="30" customHeight="1">
      <c r="A24" s="120"/>
      <c r="B24" s="121"/>
      <c r="C24" s="122"/>
      <c r="D24" s="123"/>
      <c r="E24" s="114"/>
    </row>
    <row r="25" spans="1:12" ht="30" customHeight="1" thickBot="1">
      <c r="A25" s="124"/>
      <c r="B25" s="125"/>
      <c r="C25" s="126"/>
      <c r="D25" s="127"/>
      <c r="E25" s="128"/>
    </row>
    <row r="26" spans="1:12" ht="33" customHeight="1" thickTop="1">
      <c r="A26" s="129" t="s">
        <v>114</v>
      </c>
      <c r="B26" s="130"/>
      <c r="C26" s="130"/>
      <c r="D26" s="131">
        <f>SUM(D9:D25)</f>
        <v>0</v>
      </c>
      <c r="E26" s="132"/>
    </row>
    <row r="27" spans="1:12" ht="13.5" customHeight="1">
      <c r="A27" s="107"/>
      <c r="B27" s="102"/>
      <c r="C27" s="102"/>
      <c r="D27" s="102"/>
      <c r="E27" s="102"/>
    </row>
    <row r="28" spans="1:12" ht="30" customHeight="1">
      <c r="A28" s="197" t="s">
        <v>115</v>
      </c>
      <c r="B28" s="197"/>
      <c r="C28" s="197"/>
      <c r="D28" s="197"/>
      <c r="E28" s="197"/>
      <c r="H28" s="199"/>
      <c r="I28" s="199"/>
      <c r="J28" s="199"/>
      <c r="K28" s="199"/>
      <c r="L28" s="199"/>
    </row>
    <row r="29" spans="1:12" ht="30" customHeight="1">
      <c r="A29" s="198"/>
      <c r="B29" s="198"/>
      <c r="C29" s="198"/>
      <c r="D29" s="198"/>
      <c r="E29" s="198"/>
    </row>
    <row r="30" spans="1:12" ht="20.25" customHeight="1">
      <c r="A30" s="133"/>
      <c r="B30" s="134"/>
      <c r="C30" s="134"/>
      <c r="D30" s="134"/>
      <c r="E30" s="133"/>
    </row>
    <row r="31" spans="1:12" ht="24.95" customHeight="1">
      <c r="A31" s="133"/>
      <c r="B31" s="134"/>
      <c r="C31" s="135" t="s">
        <v>116</v>
      </c>
      <c r="D31" s="190"/>
      <c r="E31" s="190"/>
    </row>
    <row r="32" spans="1:12" ht="24.95" customHeight="1">
      <c r="A32" s="133"/>
      <c r="B32" s="134"/>
      <c r="C32" s="135" t="s">
        <v>117</v>
      </c>
      <c r="D32" s="190"/>
      <c r="E32" s="190"/>
    </row>
    <row r="33" spans="1:5" ht="24.95" customHeight="1">
      <c r="A33" s="133"/>
      <c r="B33" s="134"/>
      <c r="C33" s="135" t="s">
        <v>118</v>
      </c>
      <c r="D33" s="190"/>
      <c r="E33" s="190"/>
    </row>
    <row r="34" spans="1:5" ht="24.95" customHeight="1">
      <c r="A34" s="133"/>
      <c r="B34" s="134"/>
      <c r="C34" s="136" t="s">
        <v>119</v>
      </c>
      <c r="D34" s="191"/>
      <c r="E34" s="191"/>
    </row>
  </sheetData>
  <mergeCells count="9">
    <mergeCell ref="D33:E33"/>
    <mergeCell ref="D34:E34"/>
    <mergeCell ref="D3:E3"/>
    <mergeCell ref="A5:E5"/>
    <mergeCell ref="I6:O6"/>
    <mergeCell ref="A28:E29"/>
    <mergeCell ref="H28:L28"/>
    <mergeCell ref="D31:E31"/>
    <mergeCell ref="D32:E32"/>
  </mergeCells>
  <phoneticPr fontId="2"/>
  <conditionalFormatting sqref="D3:E3">
    <cfRule type="containsBlanks" dxfId="1" priority="2">
      <formula>LEN(TRIM(D3))=0</formula>
    </cfRule>
  </conditionalFormatting>
  <conditionalFormatting sqref="D31:E32 D34:E34 D33">
    <cfRule type="containsBlanks" dxfId="0" priority="1">
      <formula>LEN(TRIM(D31))=0</formula>
    </cfRule>
  </conditionalFormatting>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E34"/>
  <sheetViews>
    <sheetView view="pageBreakPreview" zoomScale="80" zoomScaleNormal="100" zoomScaleSheetLayoutView="80" workbookViewId="0">
      <selection activeCell="J20" sqref="J20"/>
    </sheetView>
  </sheetViews>
  <sheetFormatPr defaultColWidth="9" defaultRowHeight="13.5"/>
  <cols>
    <col min="1" max="1" width="4.25" style="56" customWidth="1"/>
    <col min="2" max="2" width="25.375" style="56" customWidth="1"/>
    <col min="3" max="3" width="28.375" style="56" customWidth="1"/>
    <col min="4" max="4" width="4" style="56" customWidth="1"/>
    <col min="5" max="5" width="21.375" style="56" customWidth="1"/>
    <col min="6" max="16384" width="9" style="56"/>
  </cols>
  <sheetData>
    <row r="1" spans="1:5" ht="17.25" customHeight="1">
      <c r="A1" s="53" t="s">
        <v>74</v>
      </c>
      <c r="B1" s="54"/>
      <c r="C1" s="54"/>
      <c r="D1" s="54"/>
      <c r="E1" s="55" t="s">
        <v>90</v>
      </c>
    </row>
    <row r="2" spans="1:5">
      <c r="A2" s="54"/>
      <c r="B2" s="54"/>
      <c r="C2" s="54"/>
      <c r="D2" s="54"/>
      <c r="E2" s="54"/>
    </row>
    <row r="3" spans="1:5" ht="21">
      <c r="A3" s="158" t="s">
        <v>88</v>
      </c>
      <c r="B3" s="158"/>
      <c r="C3" s="158"/>
      <c r="D3" s="158"/>
      <c r="E3" s="158"/>
    </row>
    <row r="4" spans="1:5">
      <c r="A4" s="54"/>
      <c r="B4" s="54"/>
      <c r="C4" s="54"/>
      <c r="D4" s="54"/>
      <c r="E4" s="54"/>
    </row>
    <row r="5" spans="1:5" s="58" customFormat="1" ht="14.25">
      <c r="A5" s="57" t="s">
        <v>76</v>
      </c>
      <c r="B5" s="57"/>
      <c r="C5" s="57"/>
      <c r="D5" s="57"/>
      <c r="E5" s="57"/>
    </row>
    <row r="6" spans="1:5" s="58" customFormat="1" ht="15" thickBot="1">
      <c r="A6" s="57"/>
      <c r="B6" s="57"/>
      <c r="C6" s="57"/>
      <c r="D6" s="57"/>
      <c r="E6" s="57"/>
    </row>
    <row r="7" spans="1:5" s="58" customFormat="1" ht="39.950000000000003" customHeight="1" thickBot="1">
      <c r="A7" s="57"/>
      <c r="B7" s="59" t="s">
        <v>77</v>
      </c>
      <c r="C7" s="159" t="s">
        <v>120</v>
      </c>
      <c r="D7" s="160"/>
      <c r="E7" s="60" t="s">
        <v>79</v>
      </c>
    </row>
    <row r="8" spans="1:5" s="58" customFormat="1" ht="20.100000000000001" customHeight="1">
      <c r="A8" s="57"/>
      <c r="B8" s="161" t="s">
        <v>80</v>
      </c>
      <c r="C8" s="61">
        <f>'別紙(1)'!I9</f>
        <v>0</v>
      </c>
      <c r="D8" s="165" t="s">
        <v>81</v>
      </c>
      <c r="E8" s="167"/>
    </row>
    <row r="9" spans="1:5" s="58" customFormat="1" ht="20.100000000000001" customHeight="1">
      <c r="A9" s="57"/>
      <c r="B9" s="162"/>
      <c r="C9" s="62">
        <f>'別紙(3)'!I9</f>
        <v>0</v>
      </c>
      <c r="D9" s="166"/>
      <c r="E9" s="168"/>
    </row>
    <row r="10" spans="1:5" s="58" customFormat="1" ht="20.100000000000001" customHeight="1">
      <c r="A10" s="57"/>
      <c r="B10" s="162" t="s">
        <v>82</v>
      </c>
      <c r="C10" s="63">
        <f>'別紙(1)'!C9</f>
        <v>0</v>
      </c>
      <c r="D10" s="170" t="s">
        <v>81</v>
      </c>
      <c r="E10" s="168"/>
    </row>
    <row r="11" spans="1:5" s="58" customFormat="1" ht="20.100000000000001" customHeight="1">
      <c r="A11" s="57"/>
      <c r="B11" s="162"/>
      <c r="C11" s="62">
        <f>'別紙(3)'!C9</f>
        <v>0</v>
      </c>
      <c r="D11" s="166"/>
      <c r="E11" s="168"/>
    </row>
    <row r="12" spans="1:5" s="58" customFormat="1" ht="20.100000000000001" customHeight="1">
      <c r="A12" s="57"/>
      <c r="B12" s="162" t="s">
        <v>83</v>
      </c>
      <c r="C12" s="63">
        <f>'別紙(1)'!B9-'別紙(1)'!C9-'別紙(1)'!I9</f>
        <v>0</v>
      </c>
      <c r="D12" s="170" t="s">
        <v>81</v>
      </c>
      <c r="E12" s="168"/>
    </row>
    <row r="13" spans="1:5" s="58" customFormat="1" ht="20.100000000000001" customHeight="1">
      <c r="A13" s="57"/>
      <c r="B13" s="162"/>
      <c r="C13" s="62">
        <f>'別紙(3)'!B9-'別紙(3)'!C9-'別紙(3)'!I9</f>
        <v>0</v>
      </c>
      <c r="D13" s="166"/>
      <c r="E13" s="168"/>
    </row>
    <row r="14" spans="1:5" s="58" customFormat="1" ht="20.100000000000001" customHeight="1">
      <c r="A14" s="57"/>
      <c r="B14" s="171"/>
      <c r="C14" s="173"/>
      <c r="D14" s="170" t="s">
        <v>81</v>
      </c>
      <c r="E14" s="168"/>
    </row>
    <row r="15" spans="1:5" s="58" customFormat="1" ht="20.100000000000001" customHeight="1" thickBot="1">
      <c r="A15" s="57"/>
      <c r="B15" s="172"/>
      <c r="C15" s="174"/>
      <c r="D15" s="165"/>
      <c r="E15" s="175"/>
    </row>
    <row r="16" spans="1:5" s="58" customFormat="1" ht="20.100000000000001" customHeight="1">
      <c r="A16" s="57"/>
      <c r="B16" s="176" t="s">
        <v>84</v>
      </c>
      <c r="C16" s="61">
        <f>C8+C10+C12</f>
        <v>0</v>
      </c>
      <c r="D16" s="180" t="s">
        <v>81</v>
      </c>
      <c r="E16" s="182"/>
    </row>
    <row r="17" spans="1:5" s="58" customFormat="1" ht="20.100000000000001" customHeight="1" thickBot="1">
      <c r="A17" s="57"/>
      <c r="B17" s="177"/>
      <c r="C17" s="64">
        <f>C9+C11+C13</f>
        <v>0</v>
      </c>
      <c r="D17" s="181"/>
      <c r="E17" s="183"/>
    </row>
    <row r="18" spans="1:5" s="58" customFormat="1" ht="14.25">
      <c r="A18" s="57"/>
      <c r="B18" s="57"/>
      <c r="C18" s="57"/>
      <c r="D18" s="57"/>
      <c r="E18" s="57"/>
    </row>
    <row r="19" spans="1:5" s="58" customFormat="1" ht="14.25">
      <c r="A19" s="57"/>
      <c r="B19" s="57"/>
      <c r="C19" s="57"/>
      <c r="D19" s="57"/>
      <c r="E19" s="57"/>
    </row>
    <row r="20" spans="1:5" s="58" customFormat="1" ht="14.25">
      <c r="A20" s="57" t="s">
        <v>85</v>
      </c>
      <c r="B20" s="57"/>
      <c r="C20" s="57"/>
      <c r="D20" s="57"/>
      <c r="E20" s="57"/>
    </row>
    <row r="21" spans="1:5" s="58" customFormat="1" ht="15" thickBot="1">
      <c r="A21" s="57"/>
      <c r="B21" s="57"/>
      <c r="C21" s="57"/>
      <c r="D21" s="57"/>
      <c r="E21" s="57"/>
    </row>
    <row r="22" spans="1:5" s="58" customFormat="1" ht="39.950000000000003" customHeight="1" thickBot="1">
      <c r="A22" s="57"/>
      <c r="B22" s="59" t="s">
        <v>77</v>
      </c>
      <c r="C22" s="159" t="s">
        <v>120</v>
      </c>
      <c r="D22" s="160"/>
      <c r="E22" s="60" t="s">
        <v>79</v>
      </c>
    </row>
    <row r="23" spans="1:5" s="58" customFormat="1" ht="20.100000000000001" customHeight="1">
      <c r="A23" s="57"/>
      <c r="B23" s="161" t="s">
        <v>86</v>
      </c>
      <c r="C23" s="61">
        <f>'別紙(1)'!B9</f>
        <v>0</v>
      </c>
      <c r="D23" s="165" t="s">
        <v>81</v>
      </c>
      <c r="E23" s="167"/>
    </row>
    <row r="24" spans="1:5" s="58" customFormat="1" ht="20.100000000000001" customHeight="1">
      <c r="A24" s="57"/>
      <c r="B24" s="162"/>
      <c r="C24" s="62">
        <f>'別紙(3)'!B9</f>
        <v>0</v>
      </c>
      <c r="D24" s="166"/>
      <c r="E24" s="168"/>
    </row>
    <row r="25" spans="1:5" s="58" customFormat="1" ht="20.100000000000001" customHeight="1">
      <c r="A25" s="57"/>
      <c r="B25" s="162"/>
      <c r="C25" s="65"/>
      <c r="D25" s="170" t="s">
        <v>81</v>
      </c>
      <c r="E25" s="168"/>
    </row>
    <row r="26" spans="1:5" s="58" customFormat="1" ht="20.100000000000001" customHeight="1">
      <c r="A26" s="57"/>
      <c r="B26" s="162"/>
      <c r="C26" s="62"/>
      <c r="D26" s="166"/>
      <c r="E26" s="168"/>
    </row>
    <row r="27" spans="1:5" s="58" customFormat="1" ht="20.100000000000001" customHeight="1">
      <c r="A27" s="57"/>
      <c r="B27" s="162"/>
      <c r="C27" s="65"/>
      <c r="D27" s="170" t="s">
        <v>81</v>
      </c>
      <c r="E27" s="184"/>
    </row>
    <row r="28" spans="1:5" s="58" customFormat="1" ht="20.100000000000001" customHeight="1">
      <c r="A28" s="57"/>
      <c r="B28" s="162"/>
      <c r="C28" s="62"/>
      <c r="D28" s="166"/>
      <c r="E28" s="184"/>
    </row>
    <row r="29" spans="1:5" s="58" customFormat="1" ht="20.100000000000001" customHeight="1">
      <c r="A29" s="57"/>
      <c r="B29" s="162"/>
      <c r="C29" s="65"/>
      <c r="D29" s="170" t="s">
        <v>81</v>
      </c>
      <c r="E29" s="184"/>
    </row>
    <row r="30" spans="1:5" s="58" customFormat="1" ht="20.100000000000001" customHeight="1" thickBot="1">
      <c r="A30" s="57"/>
      <c r="B30" s="185"/>
      <c r="C30" s="64"/>
      <c r="D30" s="165"/>
      <c r="E30" s="186"/>
    </row>
    <row r="31" spans="1:5" s="58" customFormat="1" ht="20.100000000000001" customHeight="1">
      <c r="A31" s="57"/>
      <c r="B31" s="176" t="s">
        <v>84</v>
      </c>
      <c r="C31" s="61">
        <f>C23+C25+C27+C29</f>
        <v>0</v>
      </c>
      <c r="D31" s="180" t="s">
        <v>81</v>
      </c>
      <c r="E31" s="182"/>
    </row>
    <row r="32" spans="1:5" s="58" customFormat="1" ht="20.100000000000001" customHeight="1" thickBot="1">
      <c r="A32" s="57"/>
      <c r="B32" s="177"/>
      <c r="C32" s="64">
        <f>C24+C26+C28+C30</f>
        <v>0</v>
      </c>
      <c r="D32" s="181"/>
      <c r="E32" s="183"/>
    </row>
    <row r="33" spans="1:5" s="58" customFormat="1" ht="14.25">
      <c r="A33" s="57"/>
      <c r="B33" s="57"/>
      <c r="C33" s="57"/>
      <c r="D33" s="57"/>
      <c r="E33" s="57"/>
    </row>
    <row r="34" spans="1:5" s="58" customFormat="1" ht="14.25">
      <c r="A34" s="58" t="s">
        <v>89</v>
      </c>
    </row>
  </sheetData>
  <sheetProtection selectLockedCells="1"/>
  <mergeCells count="34">
    <mergeCell ref="B29:B30"/>
    <mergeCell ref="D29:D30"/>
    <mergeCell ref="E29:E30"/>
    <mergeCell ref="B31:B32"/>
    <mergeCell ref="D31:D32"/>
    <mergeCell ref="E31:E32"/>
    <mergeCell ref="B25:B26"/>
    <mergeCell ref="D25:D26"/>
    <mergeCell ref="E25:E26"/>
    <mergeCell ref="B27:B28"/>
    <mergeCell ref="D27:D28"/>
    <mergeCell ref="E27:E28"/>
    <mergeCell ref="B16:B17"/>
    <mergeCell ref="D16:D17"/>
    <mergeCell ref="E16:E17"/>
    <mergeCell ref="C22:D22"/>
    <mergeCell ref="B23:B24"/>
    <mergeCell ref="D23:D24"/>
    <mergeCell ref="E23:E24"/>
    <mergeCell ref="B12:B13"/>
    <mergeCell ref="D12:D13"/>
    <mergeCell ref="E12:E13"/>
    <mergeCell ref="B14:B15"/>
    <mergeCell ref="C14:C15"/>
    <mergeCell ref="D14:D15"/>
    <mergeCell ref="E14:E15"/>
    <mergeCell ref="B10:B11"/>
    <mergeCell ref="D10:D11"/>
    <mergeCell ref="E10:E11"/>
    <mergeCell ref="A3:E3"/>
    <mergeCell ref="C7:D7"/>
    <mergeCell ref="B8:B9"/>
    <mergeCell ref="D8:D9"/>
    <mergeCell ref="E8:E9"/>
  </mergeCells>
  <phoneticPr fontId="2"/>
  <pageMargins left="0.75" right="0.75" top="1" bottom="1" header="0.51200000000000001"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別紙(1)</vt:lpstr>
      <vt:lpstr>別紙(2)</vt:lpstr>
      <vt:lpstr>別記（収支予算書）</vt:lpstr>
      <vt:lpstr>別紙(3)</vt:lpstr>
      <vt:lpstr>別紙(4)</vt:lpstr>
      <vt:lpstr>別紙(5)</vt:lpstr>
      <vt:lpstr>別記（収支決算書）</vt:lpstr>
      <vt:lpstr>'別記（収支決算書）'!Print_Area</vt:lpstr>
      <vt:lpstr>'別紙(1)'!Print_Area</vt:lpstr>
      <vt:lpstr>'別紙(2)'!Print_Area</vt:lpstr>
      <vt:lpstr>'別紙(3)'!Print_Area</vt:lpstr>
      <vt:lpstr>'別紙(4)'!Print_Area</vt:lpstr>
      <vt:lpstr>'別紙(5)'!Print_Area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長尾悠介</cp:lastModifiedBy>
  <cp:lastPrinted>2021-05-21T07:32:54Z</cp:lastPrinted>
  <dcterms:created xsi:type="dcterms:W3CDTF">2014-02-19T01:44:25Z</dcterms:created>
  <dcterms:modified xsi:type="dcterms:W3CDTF">2024-02-26T05:01:41Z</dcterms:modified>
</cp:coreProperties>
</file>