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100" windowHeight="9120" tabRatio="678" activeTab="0"/>
  </bookViews>
  <sheets>
    <sheet name="もくじ" sheetId="1" r:id="rId1"/>
    <sheet name="11.1" sheetId="2" r:id="rId2"/>
    <sheet name="11.2" sheetId="3" r:id="rId3"/>
    <sheet name="11.3" sheetId="4" r:id="rId4"/>
    <sheet name="11.4" sheetId="5" r:id="rId5"/>
    <sheet name="11.5-11.6" sheetId="6" r:id="rId6"/>
    <sheet name="11.7" sheetId="7" r:id="rId7"/>
    <sheet name="11.8-11.9" sheetId="8" r:id="rId8"/>
    <sheet name="11.10" sheetId="9" r:id="rId9"/>
  </sheets>
  <definedNames/>
  <calcPr fullCalcOnLoad="1"/>
</workbook>
</file>

<file path=xl/sharedStrings.xml><?xml version="1.0" encoding="utf-8"?>
<sst xmlns="http://schemas.openxmlformats.org/spreadsheetml/2006/main" count="884" uniqueCount="582">
  <si>
    <t>区分</t>
  </si>
  <si>
    <t>設備家具</t>
  </si>
  <si>
    <t>　システムキッチン</t>
  </si>
  <si>
    <t>　給湯器（ガス瞬間湯沸し器を除く）</t>
  </si>
  <si>
    <t>家庭用耐久財</t>
  </si>
  <si>
    <t>　電気冷蔵庫</t>
  </si>
  <si>
    <t>　　（300Ｌ以上）</t>
  </si>
  <si>
    <t>　電気洗濯機</t>
  </si>
  <si>
    <t>　ルームエアコン</t>
  </si>
  <si>
    <t>　洋服だんす（作り付けを除く）</t>
  </si>
  <si>
    <t>　食堂セット（食卓と椅子のセット）</t>
  </si>
  <si>
    <t>寝具類</t>
  </si>
  <si>
    <t>　ベッド・ソファーベッド（作り付けを除く）</t>
  </si>
  <si>
    <t>交通・通信</t>
  </si>
  <si>
    <t>　乗用車</t>
  </si>
  <si>
    <t>　携帯電話（PHSを含む）</t>
  </si>
  <si>
    <t>　ファクシミリ（コピー付を含む）</t>
  </si>
  <si>
    <t>教養娯楽用耐久財</t>
  </si>
  <si>
    <t>　カラーテレビ</t>
  </si>
  <si>
    <t>　　（29インチ以上）</t>
  </si>
  <si>
    <t>　CD・MDラジオカセット</t>
  </si>
  <si>
    <t>　ビデオテープレコーダー</t>
  </si>
  <si>
    <t>　ワープロ</t>
  </si>
  <si>
    <t>　パソコン</t>
  </si>
  <si>
    <t>　ビデオカメラ（デジタルを含む）</t>
  </si>
  <si>
    <t>　ピアノ</t>
  </si>
  <si>
    <t>教養娯楽用品</t>
  </si>
  <si>
    <t>　ゴルフ用具一式（ハーフセットも含む）</t>
  </si>
  <si>
    <t>総務省統計局　調</t>
  </si>
  <si>
    <t>対前年上昇率</t>
  </si>
  <si>
    <t>平均</t>
  </si>
  <si>
    <t>1月</t>
  </si>
  <si>
    <t>2月</t>
  </si>
  <si>
    <t>3月</t>
  </si>
  <si>
    <t>4月</t>
  </si>
  <si>
    <t>5月</t>
  </si>
  <si>
    <t>6月</t>
  </si>
  <si>
    <t>7月</t>
  </si>
  <si>
    <t>8月</t>
  </si>
  <si>
    <t>9月</t>
  </si>
  <si>
    <t>10月</t>
  </si>
  <si>
    <t>11月</t>
  </si>
  <si>
    <t>12月</t>
  </si>
  <si>
    <t>総合</t>
  </si>
  <si>
    <t>食料</t>
  </si>
  <si>
    <t>住居</t>
  </si>
  <si>
    <t>光熱・水道</t>
  </si>
  <si>
    <t>家具・家事用品</t>
  </si>
  <si>
    <t>被服及び履物</t>
  </si>
  <si>
    <t>教育</t>
  </si>
  <si>
    <t>教養娯楽</t>
  </si>
  <si>
    <t>諸雑費</t>
  </si>
  <si>
    <t>(注)※生鮮食品：生鮮魚介、生鮮野菜、生鮮果物</t>
  </si>
  <si>
    <t>11.2  勤労者世帯1か月間の収入・支出(県庁所在都市・神戸市)</t>
  </si>
  <si>
    <t>集計世帯数</t>
  </si>
  <si>
    <t>世帯人員(人)</t>
  </si>
  <si>
    <t>有業人員(人)</t>
  </si>
  <si>
    <t>世帯主の年齢(歳)</t>
  </si>
  <si>
    <t>収入総額</t>
  </si>
  <si>
    <t>支出総額</t>
  </si>
  <si>
    <t>現物総額</t>
  </si>
  <si>
    <t>11.3  全世帯１か月間の消費支出額（県庁所在都市・神戸市）</t>
  </si>
  <si>
    <t>世帯人員（人）</t>
  </si>
  <si>
    <t>有業人員（人）</t>
  </si>
  <si>
    <t>世帯主の年齢（歳）</t>
  </si>
  <si>
    <t>消費支出</t>
  </si>
  <si>
    <t>穀類</t>
  </si>
  <si>
    <t>魚介類</t>
  </si>
  <si>
    <t>肉類</t>
  </si>
  <si>
    <t>乳卵類</t>
  </si>
  <si>
    <t>果物</t>
  </si>
  <si>
    <t>油脂・調味料</t>
  </si>
  <si>
    <t>菓子類</t>
  </si>
  <si>
    <t>調理食品</t>
  </si>
  <si>
    <t>飲料</t>
  </si>
  <si>
    <t>酒類</t>
  </si>
  <si>
    <t>外食</t>
  </si>
  <si>
    <t>家賃地代</t>
  </si>
  <si>
    <t>設備修繕・維持</t>
  </si>
  <si>
    <t>電気代</t>
  </si>
  <si>
    <t>ガス代</t>
  </si>
  <si>
    <t>他の光熱</t>
  </si>
  <si>
    <t>家事雑貨</t>
  </si>
  <si>
    <t>家事用消耗品</t>
  </si>
  <si>
    <t>家事サービス</t>
  </si>
  <si>
    <t>和服</t>
  </si>
  <si>
    <t>洋服</t>
  </si>
  <si>
    <t>シャツ・セーター類</t>
  </si>
  <si>
    <t>下着類</t>
  </si>
  <si>
    <t>生地・糸類</t>
  </si>
  <si>
    <t>他の被服</t>
  </si>
  <si>
    <t>履物類</t>
  </si>
  <si>
    <t>被服関連サービス</t>
  </si>
  <si>
    <t>医薬品</t>
  </si>
  <si>
    <t>…</t>
  </si>
  <si>
    <t>保健医療用品・器具</t>
  </si>
  <si>
    <t>保健医療サービス</t>
  </si>
  <si>
    <t>交通</t>
  </si>
  <si>
    <t>自動車等関係費</t>
  </si>
  <si>
    <t>通信</t>
  </si>
  <si>
    <t>授業料等</t>
  </si>
  <si>
    <t>補習教育</t>
  </si>
  <si>
    <t>書籍・他の印刷物</t>
  </si>
  <si>
    <t>教養娯楽サービス</t>
  </si>
  <si>
    <t>その他の消費支出</t>
  </si>
  <si>
    <t>こづかい(使途不明)</t>
  </si>
  <si>
    <t>交際費</t>
  </si>
  <si>
    <t>仕送り金</t>
  </si>
  <si>
    <t>単位</t>
  </si>
  <si>
    <t>うるち米</t>
  </si>
  <si>
    <t>食パン</t>
  </si>
  <si>
    <t>普通品</t>
  </si>
  <si>
    <t>1kg</t>
  </si>
  <si>
    <t>まぐろ</t>
  </si>
  <si>
    <t>100g</t>
  </si>
  <si>
    <t>あじ</t>
  </si>
  <si>
    <t>いわし</t>
  </si>
  <si>
    <t>まいわし、丸(長さ約12cm以上)</t>
  </si>
  <si>
    <t>かつお</t>
  </si>
  <si>
    <t>切り身(刺身用)</t>
  </si>
  <si>
    <t>かれい</t>
  </si>
  <si>
    <t>まがれい、丸(長さ約25～35cm)</t>
  </si>
  <si>
    <t>さけ</t>
  </si>
  <si>
    <t>さば</t>
  </si>
  <si>
    <t>さんま</t>
  </si>
  <si>
    <t>丸(長さ約25cm以上)</t>
  </si>
  <si>
    <t>たい</t>
  </si>
  <si>
    <t>まだい、丸(長さ約20cm以上)</t>
  </si>
  <si>
    <t>ぶり</t>
  </si>
  <si>
    <t>切り身</t>
  </si>
  <si>
    <t>いか</t>
  </si>
  <si>
    <t>するめいか</t>
  </si>
  <si>
    <t>たこ</t>
  </si>
  <si>
    <t>あさり</t>
  </si>
  <si>
    <t>殻付き</t>
  </si>
  <si>
    <t>かき(貝)</t>
  </si>
  <si>
    <t>まがき、むき身</t>
  </si>
  <si>
    <t>煮干し</t>
  </si>
  <si>
    <t>牛肉</t>
  </si>
  <si>
    <t>肩肉</t>
  </si>
  <si>
    <t>豚肉</t>
  </si>
  <si>
    <t>鶏肉</t>
  </si>
  <si>
    <t>ブロイラー、もも肉</t>
  </si>
  <si>
    <t>ハム</t>
  </si>
  <si>
    <t>牛乳</t>
  </si>
  <si>
    <t>1個</t>
  </si>
  <si>
    <t>バター</t>
  </si>
  <si>
    <t>1箱</t>
  </si>
  <si>
    <t>鶏卵</t>
  </si>
  <si>
    <t>キャベツ</t>
  </si>
  <si>
    <t>ほうれんそう</t>
  </si>
  <si>
    <t>はくさい</t>
  </si>
  <si>
    <t>山東菜を除く</t>
  </si>
  <si>
    <t>ねぎ</t>
  </si>
  <si>
    <t>レタス</t>
  </si>
  <si>
    <t>玉レタス</t>
  </si>
  <si>
    <t>かんしょ</t>
  </si>
  <si>
    <t>ばれいしょ</t>
  </si>
  <si>
    <t>さといも</t>
  </si>
  <si>
    <t>こいも、土付き</t>
  </si>
  <si>
    <t>だいこん</t>
  </si>
  <si>
    <t>にんじん</t>
  </si>
  <si>
    <t>ごぼう</t>
  </si>
  <si>
    <t>たまねぎ</t>
  </si>
  <si>
    <t>れんこん</t>
  </si>
  <si>
    <t>かぼちゃ</t>
  </si>
  <si>
    <t>きゅうり</t>
  </si>
  <si>
    <t>なす</t>
  </si>
  <si>
    <t>トマト</t>
  </si>
  <si>
    <t>ピーマン</t>
  </si>
  <si>
    <t>ブロッコリー</t>
  </si>
  <si>
    <t>のり</t>
  </si>
  <si>
    <t>焼のり、中、１帖(10枚入り)</t>
  </si>
  <si>
    <t>1帖</t>
  </si>
  <si>
    <t>豆腐</t>
  </si>
  <si>
    <t>絹ごしを除く</t>
  </si>
  <si>
    <t>本漬、中</t>
  </si>
  <si>
    <t>りんご</t>
  </si>
  <si>
    <t>みかん</t>
  </si>
  <si>
    <t>１個100～120g</t>
  </si>
  <si>
    <t>レモン</t>
  </si>
  <si>
    <t>ぶどう</t>
  </si>
  <si>
    <t>デラウェア</t>
  </si>
  <si>
    <t>すいか</t>
  </si>
  <si>
    <t>メロン</t>
  </si>
  <si>
    <t>いちご</t>
  </si>
  <si>
    <t>バナナ</t>
  </si>
  <si>
    <t>食用油</t>
  </si>
  <si>
    <t>1本</t>
  </si>
  <si>
    <t>しょう油</t>
  </si>
  <si>
    <t>みそ</t>
  </si>
  <si>
    <t>1袋</t>
  </si>
  <si>
    <t>砂糖</t>
  </si>
  <si>
    <t>上白、袋入り(1kg入り)</t>
  </si>
  <si>
    <t>なべ</t>
  </si>
  <si>
    <t>洗濯用洗剤</t>
  </si>
  <si>
    <t>1枚</t>
  </si>
  <si>
    <t>洗濯代</t>
  </si>
  <si>
    <t>ビタミン剤</t>
  </si>
  <si>
    <t>理髪料</t>
  </si>
  <si>
    <t>1回</t>
  </si>
  <si>
    <t>パーマネント代</t>
  </si>
  <si>
    <t>歯磨き</t>
  </si>
  <si>
    <t>11.5  神戸中央卸売市場入荷状況</t>
  </si>
  <si>
    <t>野菜</t>
  </si>
  <si>
    <t>果実</t>
  </si>
  <si>
    <t>花き</t>
  </si>
  <si>
    <t>数量</t>
  </si>
  <si>
    <t>金額</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</si>
  <si>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</si>
  <si>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</si>
  <si>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</si>
  <si>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</si>
  <si>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</si>
  <si>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</si>
  <si>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</si>
  <si>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</si>
  <si>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</si>
  <si>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</si>
  <si>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</si>
  <si>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11.6  農家経済</t>
  </si>
  <si>
    <t>農産物</t>
  </si>
  <si>
    <t>米</t>
  </si>
  <si>
    <t>麦</t>
  </si>
  <si>
    <t>いも</t>
  </si>
  <si>
    <t>工芸農作物</t>
  </si>
  <si>
    <t>繭</t>
  </si>
  <si>
    <t>畜産物</t>
  </si>
  <si>
    <t>果菜</t>
  </si>
  <si>
    <t>葉茎菜</t>
  </si>
  <si>
    <t>根菜</t>
  </si>
  <si>
    <t>-</t>
  </si>
  <si>
    <t>平成12年</t>
  </si>
  <si>
    <t>売渡本数</t>
  </si>
  <si>
    <t>阪神南地域</t>
  </si>
  <si>
    <t>阪神北地域</t>
  </si>
  <si>
    <t>東播磨地域</t>
  </si>
  <si>
    <t>北播磨地域</t>
  </si>
  <si>
    <t>中播磨地域</t>
  </si>
  <si>
    <t>西播磨地域</t>
  </si>
  <si>
    <t>但馬地域　</t>
  </si>
  <si>
    <t>丹波地域　</t>
  </si>
  <si>
    <t>淡路地域　</t>
  </si>
  <si>
    <t>加古川市</t>
  </si>
  <si>
    <t>猪名川町</t>
  </si>
  <si>
    <t>地域順</t>
  </si>
  <si>
    <t>区　　分</t>
  </si>
  <si>
    <t>平成12年</t>
  </si>
  <si>
    <t>平　　均</t>
  </si>
  <si>
    <t>　　項　　　目</t>
  </si>
  <si>
    <t>平成13年</t>
  </si>
  <si>
    <t>　　　　　　　   　区　　分</t>
  </si>
  <si>
    <t>　　　　　　水産物計</t>
  </si>
  <si>
    <t>　　　　　　　　本場</t>
  </si>
  <si>
    <t>　　　　　　東部市場</t>
  </si>
  <si>
    <t>　　　　　　東部市場</t>
  </si>
  <si>
    <t>　　　　　　生鮮水産物</t>
  </si>
  <si>
    <t>　　　　　　冷凍水産物</t>
  </si>
  <si>
    <t>　　　　　　加工水産物</t>
  </si>
  <si>
    <t>　　　　　　　青果物計</t>
  </si>
  <si>
    <t>　　　　　　　　野菜</t>
  </si>
  <si>
    <t>農業所得</t>
  </si>
  <si>
    <t>農業粗収益</t>
  </si>
  <si>
    <t>農業経営費</t>
  </si>
  <si>
    <t>農外所得</t>
  </si>
  <si>
    <t>農外収入</t>
  </si>
  <si>
    <t>農外支出</t>
  </si>
  <si>
    <t>租税公課諸負担</t>
  </si>
  <si>
    <t>可処分所得</t>
  </si>
  <si>
    <t>経営耕地面積（a）</t>
  </si>
  <si>
    <t>平成13年</t>
  </si>
  <si>
    <t>11.7　農村物価指数</t>
  </si>
  <si>
    <t>11.7.1　農産物</t>
  </si>
  <si>
    <t>11.7.2　農業生産資材</t>
  </si>
  <si>
    <t>保健医療</t>
  </si>
  <si>
    <t>11.1  消費者物価指数</t>
  </si>
  <si>
    <t>成</t>
  </si>
  <si>
    <t>平</t>
  </si>
  <si>
    <t>年</t>
  </si>
  <si>
    <t>項　　　　　目</t>
  </si>
  <si>
    <t>平　　均</t>
  </si>
  <si>
    <t>%</t>
  </si>
  <si>
    <t>総合</t>
  </si>
  <si>
    <t>食料</t>
  </si>
  <si>
    <t>穀類</t>
  </si>
  <si>
    <t>魚介類</t>
  </si>
  <si>
    <t>生鮮魚介</t>
  </si>
  <si>
    <t>肉類</t>
  </si>
  <si>
    <t>乳卵類</t>
  </si>
  <si>
    <t>野菜・海藻</t>
  </si>
  <si>
    <t>生鮮野菜</t>
  </si>
  <si>
    <t>果物</t>
  </si>
  <si>
    <t>生鮮果物</t>
  </si>
  <si>
    <t>菓子類</t>
  </si>
  <si>
    <t>調理食品</t>
  </si>
  <si>
    <t>飲料</t>
  </si>
  <si>
    <t>酒類</t>
  </si>
  <si>
    <t>外食</t>
  </si>
  <si>
    <t>住居</t>
  </si>
  <si>
    <t>家賃</t>
  </si>
  <si>
    <t>光熱・水道</t>
  </si>
  <si>
    <t>上下水道料</t>
  </si>
  <si>
    <t>家具・家事用品</t>
  </si>
  <si>
    <t>家庭用耐久財</t>
  </si>
  <si>
    <t>被服及び履物</t>
  </si>
  <si>
    <t>衣料</t>
  </si>
  <si>
    <t>シャツ・セーター・下着類</t>
  </si>
  <si>
    <t>履物類</t>
  </si>
  <si>
    <t>生地・他の被服類</t>
  </si>
  <si>
    <t>保健医療</t>
  </si>
  <si>
    <t>交通・通信</t>
  </si>
  <si>
    <t>教育</t>
  </si>
  <si>
    <t>教養娯楽</t>
  </si>
  <si>
    <t>教養娯楽用耐久財</t>
  </si>
  <si>
    <t>諸雑費</t>
  </si>
  <si>
    <r>
      <t>※</t>
    </r>
    <r>
      <rPr>
        <sz val="9"/>
        <rFont val="ＭＳ Ｐゴシック"/>
        <family val="3"/>
      </rPr>
      <t xml:space="preserve"> 生 鮮 食 品 を 除 く 総 合</t>
    </r>
  </si>
  <si>
    <t>（平成12年=100）　県統計課　調</t>
  </si>
  <si>
    <t>資料：「小売物価統計調査」（総務省調査）、「兵庫県消費者小売物価実態調査」（兵庫県調査）による。</t>
  </si>
  <si>
    <t>　　　　　　　項　　　目</t>
  </si>
  <si>
    <t>平　　均</t>
  </si>
  <si>
    <t>（単位：円）　総務省統計局　調</t>
  </si>
  <si>
    <t>集計世帯数</t>
  </si>
  <si>
    <t>健康保持用摂取品</t>
  </si>
  <si>
    <t>区　　分</t>
  </si>
  <si>
    <t>銘　　　　　柄</t>
  </si>
  <si>
    <t>まあじ、丸(長さ約15cm以上)</t>
  </si>
  <si>
    <t>1本</t>
  </si>
  <si>
    <t>ワイシャツ</t>
  </si>
  <si>
    <t>ワイシャツ、水洗い、折りたたみ仕上げ、持ち込み、料金前払い、配達なし</t>
  </si>
  <si>
    <t>（単位：円）　県統計課　調　　資料：｢小売物価統計調査｣（総務省調査）、｢兵庫県消費者小売物価実態調査｣(兵庫県調査)による。</t>
  </si>
  <si>
    <t>11.7.1 農産物</t>
  </si>
  <si>
    <t>11.7.2 農業生産資材</t>
  </si>
  <si>
    <t>11　物価・家計</t>
  </si>
  <si>
    <t>11.7 　農村物価指数</t>
  </si>
  <si>
    <t>11.6 　農家経済</t>
  </si>
  <si>
    <t>11.5 　神戸中央卸売市場入荷状況</t>
  </si>
  <si>
    <t>11.4 　消費者物価調査品目価格例</t>
  </si>
  <si>
    <t>11.3 　全世帯１か月間の消費支出額（県庁所在都市・神戸市）</t>
  </si>
  <si>
    <t>11.2 　勤労者世帯１か月間の収入・支出（県庁所在都市・神戸市）</t>
  </si>
  <si>
    <t>11.1 　消費者物価指数</t>
  </si>
  <si>
    <t>11.8   千世帯当たり主要耐久消費財所要数量（全世帯）</t>
  </si>
  <si>
    <t>11.10 たばこ売渡状況</t>
  </si>
  <si>
    <t>11.10  たばこ売渡状況</t>
  </si>
  <si>
    <t>11.9   酒類販売(消費)数量</t>
  </si>
  <si>
    <t>平成13年</t>
  </si>
  <si>
    <t>平成14年</t>
  </si>
  <si>
    <t>平成14年</t>
  </si>
  <si>
    <t>野菜・海藻</t>
  </si>
  <si>
    <t>　 14年</t>
  </si>
  <si>
    <t>5kg</t>
  </si>
  <si>
    <t xml:space="preserve"> </t>
  </si>
  <si>
    <t>主な用語解説</t>
  </si>
  <si>
    <t>(11.1)</t>
  </si>
  <si>
    <t>消費者物価指数(CPI)：小売物価統計調査で得られた価格が、基準となる時点の価格</t>
  </si>
  <si>
    <t>平成15年</t>
  </si>
  <si>
    <t xml:space="preserve"> </t>
  </si>
  <si>
    <t>平成15年</t>
  </si>
  <si>
    <t>　 15年</t>
  </si>
  <si>
    <t>家族の自営農業労働時間(時間)</t>
  </si>
  <si>
    <t>平成16年</t>
  </si>
  <si>
    <t>　 16年</t>
  </si>
  <si>
    <t>平成16年度</t>
  </si>
  <si>
    <t>　　　　　　　   　区　　分</t>
  </si>
  <si>
    <t>総合</t>
  </si>
  <si>
    <t>鶏卵</t>
  </si>
  <si>
    <t>生乳</t>
  </si>
  <si>
    <t>肉畜</t>
  </si>
  <si>
    <t>子畜</t>
  </si>
  <si>
    <t>成畜</t>
  </si>
  <si>
    <t>わら及び</t>
  </si>
  <si>
    <t>わら加工品</t>
  </si>
  <si>
    <t>購入品</t>
  </si>
  <si>
    <t>農業生産</t>
  </si>
  <si>
    <t>資材総合</t>
  </si>
  <si>
    <t>種苗</t>
  </si>
  <si>
    <t>苗木</t>
  </si>
  <si>
    <t>畜産用</t>
  </si>
  <si>
    <t>動物</t>
  </si>
  <si>
    <t>肥料</t>
  </si>
  <si>
    <t>無機質</t>
  </si>
  <si>
    <t>有機質</t>
  </si>
  <si>
    <t>飼料</t>
  </si>
  <si>
    <t>農業薬剤</t>
  </si>
  <si>
    <t>諸材料</t>
  </si>
  <si>
    <t>光熱</t>
  </si>
  <si>
    <t>動力</t>
  </si>
  <si>
    <t>農機具</t>
  </si>
  <si>
    <t>小農具</t>
  </si>
  <si>
    <t>大農具</t>
  </si>
  <si>
    <t>自動車</t>
  </si>
  <si>
    <t>同関係料金</t>
  </si>
  <si>
    <t>建築資材</t>
  </si>
  <si>
    <t>農用</t>
  </si>
  <si>
    <t>被服</t>
  </si>
  <si>
    <t>賃貸料</t>
  </si>
  <si>
    <t>料金</t>
  </si>
  <si>
    <t>　液晶テレビ</t>
  </si>
  <si>
    <t>　カメラ(デジタルカメラを含む)</t>
  </si>
  <si>
    <t>11.8  千世帯当たり主要耐久消費財所要数量（全世帯）</t>
  </si>
  <si>
    <t xml:space="preserve">                    区　　分</t>
  </si>
  <si>
    <t>昭和54年度</t>
  </si>
  <si>
    <t>昭和59年度</t>
  </si>
  <si>
    <t>平成元年度</t>
  </si>
  <si>
    <t>平成6年度</t>
  </si>
  <si>
    <t>平成11年度</t>
  </si>
  <si>
    <t>…</t>
  </si>
  <si>
    <r>
      <t>　電子レンジ</t>
    </r>
    <r>
      <rPr>
        <sz val="8"/>
        <rFont val="ＭＳ Ｐゴシック"/>
        <family val="3"/>
      </rPr>
      <t>(電子オーブンレンジを含む)</t>
    </r>
  </si>
  <si>
    <t>　オートバイ・スクータ</t>
  </si>
  <si>
    <t>　プラズマテレビ</t>
  </si>
  <si>
    <t>…</t>
  </si>
  <si>
    <t>　DVDレコーダー</t>
  </si>
  <si>
    <t>…</t>
  </si>
  <si>
    <t>（注）「全国消費実態調査」（5年ごと）結果によるそれぞれ10月末現在の数値である。</t>
  </si>
  <si>
    <t>11.9  酒類販売(消費)数量</t>
  </si>
  <si>
    <t>区　　　分</t>
  </si>
  <si>
    <t>みりん</t>
  </si>
  <si>
    <t>総計</t>
  </si>
  <si>
    <t>清酒</t>
  </si>
  <si>
    <t>ビール</t>
  </si>
  <si>
    <t>その他</t>
  </si>
  <si>
    <t>合成
清酒</t>
  </si>
  <si>
    <t>しょう
ちゅう</t>
  </si>
  <si>
    <t>果実酒
類</t>
  </si>
  <si>
    <t>（うち発泡酒）</t>
  </si>
  <si>
    <t>　からどれだけ変動したかを指数化して表したもの。</t>
  </si>
  <si>
    <t>　　　　　　　　本場</t>
  </si>
  <si>
    <t>　　　　　　東部市場</t>
  </si>
  <si>
    <t>　　　　　　　　果実</t>
  </si>
  <si>
    <t>　　　　　　　　花き</t>
  </si>
  <si>
    <t>（単位：ｔ、千円）　神戸中央卸売市場　調</t>
  </si>
  <si>
    <t>(注)　1　平成11年4月より漬物部が関連事業者へ移行した。</t>
  </si>
  <si>
    <t xml:space="preserve">       2　平成13年から、花きの数量は採取していない。</t>
  </si>
  <si>
    <t>区　分</t>
  </si>
  <si>
    <t>平成16年</t>
  </si>
  <si>
    <t>農業</t>
  </si>
  <si>
    <t>農外</t>
  </si>
  <si>
    <t>月平均農業経営関与者数（人）</t>
  </si>
  <si>
    <t>（ゆい・手間替受け含む）</t>
  </si>
  <si>
    <t>年金等の収入</t>
  </si>
  <si>
    <t>総所得</t>
  </si>
  <si>
    <t>（参考）推計家計費</t>
  </si>
  <si>
    <t>　　　2   農業経営関与者とは、農業経営主夫婦及び年間60日以上該当農家の農業に従事する世帯員である家族をいう。</t>
  </si>
  <si>
    <t>　　  　　農業経営関与者（注2）が、経営権を持っている農業生産関連事業及び農外事業等に着目し把握を行なった。</t>
  </si>
  <si>
    <t>（注）1　16年調査より調査体系が変更となり、経営収支等把握する範囲は、農家世帯全体の経営収支並びに、</t>
  </si>
  <si>
    <t>資料：「農業経営統計調査(経営形態別経営統計)（個別経営）」結果</t>
  </si>
  <si>
    <t>平成17年</t>
  </si>
  <si>
    <t>11.4  消費者物価調査品目価格例&lt;平成17年&gt;</t>
  </si>
  <si>
    <t>平成13年</t>
  </si>
  <si>
    <t>　 17年</t>
  </si>
  <si>
    <t>　　17年 1月</t>
  </si>
  <si>
    <t>平成17年</t>
  </si>
  <si>
    <t>平成12年度</t>
  </si>
  <si>
    <t>　　13年度</t>
  </si>
  <si>
    <t>　　14年度</t>
  </si>
  <si>
    <t>　　15年度</t>
  </si>
  <si>
    <t>　　16年度</t>
  </si>
  <si>
    <t>　平成13年度</t>
  </si>
  <si>
    <t>丹波市</t>
  </si>
  <si>
    <t>南あわじ市</t>
  </si>
  <si>
    <t>　 　   15年度</t>
  </si>
  <si>
    <t>朝来市</t>
  </si>
  <si>
    <t>　 　   16年度</t>
  </si>
  <si>
    <t>淡路市</t>
  </si>
  <si>
    <t>　 　   17年度</t>
  </si>
  <si>
    <t>宍粟市</t>
  </si>
  <si>
    <t>加東市</t>
  </si>
  <si>
    <t>たつの市</t>
  </si>
  <si>
    <t>多可町</t>
  </si>
  <si>
    <t>稲美町</t>
  </si>
  <si>
    <t>播磨町</t>
  </si>
  <si>
    <t>市川町</t>
  </si>
  <si>
    <t>福崎町</t>
  </si>
  <si>
    <t>神河町</t>
  </si>
  <si>
    <t>太子町</t>
  </si>
  <si>
    <t>上郡町</t>
  </si>
  <si>
    <t>神戸市</t>
  </si>
  <si>
    <t>佐用町</t>
  </si>
  <si>
    <t>姫路市</t>
  </si>
  <si>
    <t>香美町</t>
  </si>
  <si>
    <t>尼崎市</t>
  </si>
  <si>
    <t>新温泉町</t>
  </si>
  <si>
    <t>明石市</t>
  </si>
  <si>
    <t>西宮市</t>
  </si>
  <si>
    <t>洲本市</t>
  </si>
  <si>
    <t>芦屋市</t>
  </si>
  <si>
    <t>伊丹市</t>
  </si>
  <si>
    <t>相生市</t>
  </si>
  <si>
    <t>豊岡市</t>
  </si>
  <si>
    <t>赤穂市</t>
  </si>
  <si>
    <t>西脇市</t>
  </si>
  <si>
    <t>宝塚市</t>
  </si>
  <si>
    <t>三木市</t>
  </si>
  <si>
    <t>高砂市</t>
  </si>
  <si>
    <t>川西市</t>
  </si>
  <si>
    <t>小野市</t>
  </si>
  <si>
    <t>三田市</t>
  </si>
  <si>
    <t>加西市</t>
  </si>
  <si>
    <t>篠山市</t>
  </si>
  <si>
    <t>養父市</t>
  </si>
  <si>
    <t>(単位：千本）県市町振興課　調</t>
  </si>
  <si>
    <t>(注）　年度は3月～翌年2月である。</t>
  </si>
  <si>
    <t>　 　   14年度</t>
  </si>
  <si>
    <t>めばち、切り身 (刺身用)、赤身</t>
  </si>
  <si>
    <t>まさば、丸(長さ約25～40cm)</t>
  </si>
  <si>
    <t>まだこ （ ゆでもの ）</t>
  </si>
  <si>
    <t>かたくちいわし、小羽 ( 約6cm )、上</t>
  </si>
  <si>
    <t>ロースハム、JAS規格品・標準</t>
  </si>
  <si>
    <t>カルトン入り ( 200g入り )</t>
  </si>
  <si>
    <t>白色卵、Lサイズ、パック詰(10個入)</t>
  </si>
  <si>
    <t>1パック</t>
  </si>
  <si>
    <t>たくあん漬</t>
  </si>
  <si>
    <t>つがる又はジョナゴールド、１個250～385g</t>
  </si>
  <si>
    <t>ふじ、１個250～385g</t>
  </si>
  <si>
    <t>１個110～160g</t>
  </si>
  <si>
    <t>アンデスメロン、１個800～1,200g</t>
  </si>
  <si>
    <t>米みそ、袋入り(1kg入り)、並</t>
  </si>
  <si>
    <t>サラダ油(食用調合油)、ポリ容器入り(1,500g入り)</t>
  </si>
  <si>
    <t>ティシュペーパー</t>
  </si>
  <si>
    <t>長袖、シングルカフス、ブロード、ポリエステル・綿混紡、白、標準タイプ、普通品</t>
  </si>
  <si>
    <t>現金売り、レギュラーガソリン</t>
  </si>
  <si>
    <t>自動車ガソリン</t>
  </si>
  <si>
    <t>総合調髪、大人</t>
  </si>
  <si>
    <t>パーマネント（シャンプー、カット、ブロー又はセット込み）、ショート</t>
  </si>
  <si>
    <t>練り歯磨き、ラミネートチューブ入り（160g入り)、「デンターaminoライオン」</t>
  </si>
  <si>
    <t>国内産、精米、単一品種（産地、産年が同一のもの）、袋入り、コシヒカリを除く</t>
  </si>
  <si>
    <t>トラウトサーモン、ぎんざけ、アトランティックサーモン、べにざけ又はキングサーモン、切り身、塩加工を除く</t>
  </si>
  <si>
    <t>牛乳、店頭売り、紙容器入り1000ml入り</t>
  </si>
  <si>
    <t>ビタミン含有保健剤、錠剤、瓶入り（60錠入り）、「新キューピーコーワゴールド」</t>
  </si>
  <si>
    <t>パルプ100%、1箱360枚(180組)、5箱入り、クリネックス又はエリエール</t>
  </si>
  <si>
    <t>合成洗剤、綿・麻・合成繊維用、粉末、箱入(1.2kg入り)、アタック又はトップ</t>
  </si>
  <si>
    <t>1L</t>
  </si>
  <si>
    <t>本醸造,濃口,JAS規格品(特級),ポリ容器入(1L入り),キッコーマン又はヤマサ</t>
  </si>
  <si>
    <t>アルミニウム製(アルマイト加工)、両手なべ、径20cm、容量2.6～3.0L、中級品</t>
  </si>
  <si>
    <t>ウイス
キー類</t>
  </si>
  <si>
    <t xml:space="preserve">(単位：KL) 国税庁調　資料：「国税庁統計年報書」 </t>
  </si>
  <si>
    <t>油脂・調味料</t>
  </si>
  <si>
    <t>設備修繕・維持</t>
  </si>
  <si>
    <t>他の光熱</t>
  </si>
  <si>
    <t>電気・ガス代</t>
  </si>
  <si>
    <t>上下水道料</t>
  </si>
  <si>
    <t>室内装備・装飾品</t>
  </si>
  <si>
    <t>教科書・学習参考教材</t>
  </si>
  <si>
    <t>　　　　　　　　　　　　　　　　　　　　　　　　　　　　　　　　　　　平　　　成　　　1　　　7　　　年　　　・　　　月　　　別</t>
  </si>
  <si>
    <t>実収入</t>
  </si>
  <si>
    <t>実収入以外の収入</t>
  </si>
  <si>
    <t>繰入金</t>
  </si>
  <si>
    <t>実支出</t>
  </si>
  <si>
    <t>実支出以外の支出</t>
  </si>
  <si>
    <t>繰越金</t>
  </si>
  <si>
    <t>経常収入</t>
  </si>
  <si>
    <t>特別収入</t>
  </si>
  <si>
    <t>消費支出</t>
  </si>
  <si>
    <t>非消費支出</t>
  </si>
  <si>
    <t>(預貯金)</t>
  </si>
  <si>
    <t>(保険掛金)</t>
  </si>
  <si>
    <t>勤め先収入</t>
  </si>
  <si>
    <t>事業・内職収入</t>
  </si>
  <si>
    <t>他の経常収入</t>
  </si>
  <si>
    <t>食料</t>
  </si>
  <si>
    <t>住居</t>
  </si>
  <si>
    <t>光熱・水道</t>
  </si>
  <si>
    <t>家具・家事用品</t>
  </si>
  <si>
    <t>被服及び履物</t>
  </si>
  <si>
    <t>交通・通信</t>
  </si>
  <si>
    <t>教育</t>
  </si>
  <si>
    <t>教養娯楽</t>
  </si>
  <si>
    <t>その他の消費支出</t>
  </si>
  <si>
    <t>世帯主収入</t>
  </si>
  <si>
    <t>配偶者の収入</t>
  </si>
  <si>
    <t>他の世帯員収入</t>
  </si>
  <si>
    <t>平均</t>
  </si>
  <si>
    <t>　資料：「家計調査報告　二人以上の世帯（農林漁業世帯を除く）」</t>
  </si>
  <si>
    <t>(定期収入)</t>
  </si>
  <si>
    <t>(臨時収入)</t>
  </si>
  <si>
    <t>(賞与)</t>
  </si>
  <si>
    <t>(勤労所得税)</t>
  </si>
  <si>
    <t>(社会保険料)</t>
  </si>
  <si>
    <t>(平成12年＝100）　近畿農政局兵庫農政事務所　調　　資料：「農業物価統計調査」結果</t>
  </si>
  <si>
    <t>…</t>
  </si>
  <si>
    <t>-</t>
  </si>
  <si>
    <t>(単位：1戸当たり千円）　近畿農政局兵庫農政事務所　調　</t>
  </si>
  <si>
    <t>fs</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</si>
</sst>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numFmt numFmtId="178" formatCode="#\ ###\ ##0"/>
    <numFmt numFmtId="179" formatCode="##0"/>
    <numFmt numFmtId="180" formatCode="##0.00"/>
    <numFmt numFmtId="181" formatCode="#\ ###\ ##0;\-#\ ###\ ##0;&quot;－&quot;"/>
    <numFmt numFmtId="182" formatCode="##\ ###"/>
    <numFmt numFmtId="183" formatCode="###\ ###\ ###"/>
    <numFmt numFmtId="184" formatCode="##\ ###\ ###"/>
    <numFmt numFmtId="185" formatCode="#\ ###"/>
    <numFmt numFmtId="186" formatCode="\(###\ ##0\);\(\-###\ ##0\);&quot;(－)&quot;"/>
    <numFmt numFmtId="187" formatCode="0.00_);[Red]\(0.00\)"/>
    <numFmt numFmtId="188" formatCode="#,###,##0;\-#,###,##0;&quot;－&quot;"/>
    <numFmt numFmtId="189" formatCode="#,###,###,"/>
    <numFmt numFmtId="190" formatCode="#,###,##0.0"/>
    <numFmt numFmtId="191" formatCode="\(###\ ##0\);\(\-###\ ##0\);&quot;(･･･)&quot;"/>
    <numFmt numFmtId="192" formatCode="0.0;[Red]0.0"/>
    <numFmt numFmtId="193" formatCode="0.00000000000000000_ "/>
    <numFmt numFmtId="194" formatCode="0.0%"/>
    <numFmt numFmtId="195" formatCode="0.0_ "/>
    <numFmt numFmtId="196" formatCode="0.0_);\(0.0\)"/>
    <numFmt numFmtId="197" formatCode="#,###,##0"/>
    <numFmt numFmtId="198" formatCode="#,##0_);[Red]\(#,##0\)"/>
    <numFmt numFmtId="199" formatCode="\(###,##0\);\(\-###,##0\);&quot;(－)&quot;"/>
  </numFmts>
  <fonts count="22">
    <font>
      <sz val="10"/>
      <name val="ＭＳ 明朝"/>
      <family val="1"/>
    </font>
    <font>
      <b/>
      <sz val="10"/>
      <name val="ＭＳ 明朝"/>
      <family val="1"/>
    </font>
    <font>
      <i/>
      <sz val="10"/>
      <name val="ＭＳ 明朝"/>
      <family val="1"/>
    </font>
    <font>
      <b/>
      <i/>
      <sz val="10"/>
      <name val="ＭＳ 明朝"/>
      <family val="1"/>
    </font>
    <font>
      <sz val="6"/>
      <name val="ＭＳ Ｐ明朝"/>
      <family val="1"/>
    </font>
    <font>
      <sz val="11"/>
      <name val="ＭＳ 明朝"/>
      <family val="1"/>
    </font>
    <font>
      <sz val="9"/>
      <name val="ＭＳ Ｐゴシック"/>
      <family val="3"/>
    </font>
    <font>
      <b/>
      <sz val="9"/>
      <name val="ＭＳ Ｐゴシック"/>
      <family val="3"/>
    </font>
    <font>
      <sz val="14"/>
      <name val="ＭＳ Ｐゴシック"/>
      <family val="3"/>
    </font>
    <font>
      <sz val="9"/>
      <color indexed="10"/>
      <name val="ＭＳ Ｐゴシック"/>
      <family val="3"/>
    </font>
    <font>
      <sz val="12"/>
      <name val="ＭＳ Ｐゴシック"/>
      <family val="3"/>
    </font>
    <font>
      <sz val="8"/>
      <name val="ＭＳ Ｐゴシック"/>
      <family val="3"/>
    </font>
    <font>
      <sz val="16"/>
      <name val="ＭＳ Ｐゴシック"/>
      <family val="3"/>
    </font>
    <font>
      <sz val="10"/>
      <color indexed="10"/>
      <name val="ＭＳ 明朝"/>
      <family val="1"/>
    </font>
    <font>
      <sz val="20"/>
      <name val="ＭＳ Ｐゴシック"/>
      <family val="3"/>
    </font>
    <font>
      <sz val="11"/>
      <name val="ＭＳ Ｐゴシック"/>
      <family val="3"/>
    </font>
    <font>
      <sz val="28"/>
      <name val="ＭＳ Ｐゴシック"/>
      <family val="3"/>
    </font>
    <font>
      <sz val="28"/>
      <name val="ＭＳ 明朝"/>
      <family val="1"/>
    </font>
    <font>
      <sz val="9"/>
      <name val="ＭＳ 明朝"/>
      <family val="1"/>
    </font>
    <font>
      <sz val="9.5"/>
      <name val="ＭＳ Ｐゴシック"/>
      <family val="3"/>
    </font>
    <font>
      <sz val="9.5"/>
      <color indexed="8"/>
      <name val="ＭＳ Ｐゴシック"/>
      <family val="3"/>
    </font>
    <font>
      <sz val="7"/>
      <name val="ＭＳ Ｐゴシック"/>
      <family val="3"/>
    </font>
  </fonts>
  <fills count="2">
    <fill>
      <patternFill/>
    </fill>
    <fill>
      <patternFill patternType="gray125"/>
    </fill>
  </fills>
  <borders count="16">
    <border>
      <left/>
      <right/>
      <top/>
      <bottom/>
      <diagonal/>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18" fillId="0" borderId="0">
      <alignment/>
      <protection/>
    </xf>
  </cellStyleXfs>
  <cellXfs count="263">
    <xf numFmtId="0" fontId="0" fillId="0" borderId="0" xfId="0" applyAlignment="1">
      <alignment/>
    </xf>
    <xf numFmtId="0" fontId="6" fillId="0" borderId="0" xfId="0" applyFont="1" applyBorder="1" applyAlignment="1">
      <alignment/>
    </xf>
    <xf numFmtId="0" fontId="6" fillId="0" borderId="1" xfId="0" applyFont="1" applyBorder="1" applyAlignment="1">
      <alignment/>
    </xf>
    <xf numFmtId="0" fontId="6" fillId="0" borderId="0" xfId="0" applyFont="1" applyBorder="1" applyAlignment="1" quotePrefix="1">
      <alignment horizontal="left"/>
    </xf>
    <xf numFmtId="178" fontId="6" fillId="0" borderId="0" xfId="0" applyNumberFormat="1" applyFont="1" applyBorder="1" applyAlignment="1">
      <alignment/>
    </xf>
    <xf numFmtId="0" fontId="6" fillId="0" borderId="0" xfId="0" applyFont="1" applyAlignment="1">
      <alignment/>
    </xf>
    <xf numFmtId="0" fontId="6" fillId="0" borderId="0" xfId="0" applyFont="1" applyBorder="1" applyAlignment="1">
      <alignment/>
    </xf>
    <xf numFmtId="0" fontId="6" fillId="0" borderId="2" xfId="0" applyFont="1" applyBorder="1" applyAlignment="1">
      <alignment/>
    </xf>
    <xf numFmtId="181" fontId="6" fillId="0" borderId="3" xfId="0" applyNumberFormat="1" applyFont="1" applyBorder="1" applyAlignment="1">
      <alignment/>
    </xf>
    <xf numFmtId="181" fontId="6" fillId="0" borderId="0" xfId="0" applyNumberFormat="1" applyFont="1" applyAlignment="1">
      <alignment/>
    </xf>
    <xf numFmtId="0" fontId="6" fillId="0" borderId="4" xfId="0" applyFont="1" applyBorder="1" applyAlignment="1">
      <alignment/>
    </xf>
    <xf numFmtId="186" fontId="6" fillId="0" borderId="0" xfId="0" applyNumberFormat="1" applyFont="1" applyAlignment="1">
      <alignment/>
    </xf>
    <xf numFmtId="0" fontId="6" fillId="0" borderId="5" xfId="0" applyFont="1" applyBorder="1" applyAlignment="1">
      <alignment/>
    </xf>
    <xf numFmtId="0" fontId="6" fillId="0" borderId="0" xfId="0" applyFont="1" applyFill="1" applyBorder="1" applyAlignment="1">
      <alignment/>
    </xf>
    <xf numFmtId="181" fontId="6" fillId="0" borderId="0" xfId="0" applyNumberFormat="1" applyFont="1" applyBorder="1" applyAlignment="1" quotePrefix="1">
      <alignment horizontal="left"/>
    </xf>
    <xf numFmtId="181" fontId="6" fillId="0" borderId="0" xfId="0" applyNumberFormat="1" applyFont="1" applyBorder="1" applyAlignment="1">
      <alignment/>
    </xf>
    <xf numFmtId="176" fontId="6" fillId="0" borderId="0" xfId="0" applyNumberFormat="1" applyFont="1" applyBorder="1" applyAlignment="1">
      <alignment/>
    </xf>
    <xf numFmtId="176" fontId="6" fillId="0" borderId="1" xfId="0" applyNumberFormat="1" applyFont="1" applyBorder="1" applyAlignment="1">
      <alignment/>
    </xf>
    <xf numFmtId="0" fontId="6" fillId="0" borderId="0" xfId="23" applyFont="1" applyBorder="1" applyAlignment="1" quotePrefix="1">
      <alignment horizontal="left"/>
      <protection/>
    </xf>
    <xf numFmtId="181" fontId="6" fillId="0" borderId="3" xfId="23" applyNumberFormat="1" applyFont="1" applyBorder="1" applyAlignment="1">
      <alignment horizontal="right"/>
      <protection/>
    </xf>
    <xf numFmtId="176" fontId="6" fillId="0" borderId="0" xfId="23" applyNumberFormat="1" applyFont="1" applyBorder="1" applyAlignment="1">
      <alignment/>
      <protection/>
    </xf>
    <xf numFmtId="0" fontId="6" fillId="0" borderId="0" xfId="23" applyFont="1">
      <alignment/>
      <protection/>
    </xf>
    <xf numFmtId="0" fontId="6" fillId="0" borderId="0" xfId="23" applyFont="1" applyBorder="1">
      <alignment/>
      <protection/>
    </xf>
    <xf numFmtId="0" fontId="6" fillId="0" borderId="0" xfId="23" applyFont="1" applyBorder="1" applyAlignment="1">
      <alignment/>
      <protection/>
    </xf>
    <xf numFmtId="176" fontId="6" fillId="0" borderId="1" xfId="23" applyNumberFormat="1" applyFont="1" applyBorder="1" applyAlignment="1">
      <alignment/>
      <protection/>
    </xf>
    <xf numFmtId="0" fontId="6" fillId="0" borderId="0" xfId="22" applyFont="1" applyBorder="1" applyAlignment="1">
      <alignment/>
      <protection/>
    </xf>
    <xf numFmtId="0" fontId="6" fillId="0" borderId="1" xfId="22" applyFont="1" applyBorder="1" applyAlignment="1">
      <alignment/>
      <protection/>
    </xf>
    <xf numFmtId="0" fontId="6" fillId="0" borderId="0" xfId="22" applyFont="1" applyBorder="1" applyAlignment="1" quotePrefix="1">
      <alignment horizontal="left"/>
      <protection/>
    </xf>
    <xf numFmtId="185" fontId="6" fillId="0" borderId="0" xfId="22" applyNumberFormat="1" applyFont="1" applyBorder="1" applyAlignment="1">
      <alignment/>
      <protection/>
    </xf>
    <xf numFmtId="0" fontId="6" fillId="0" borderId="0" xfId="22" applyFont="1">
      <alignment/>
      <protection/>
    </xf>
    <xf numFmtId="182" fontId="6" fillId="0" borderId="0" xfId="22" applyNumberFormat="1" applyFont="1" applyBorder="1" applyAlignment="1">
      <alignment/>
      <protection/>
    </xf>
    <xf numFmtId="182" fontId="6" fillId="0" borderId="0" xfId="22" applyNumberFormat="1" applyFont="1">
      <alignment/>
      <protection/>
    </xf>
    <xf numFmtId="0" fontId="6" fillId="0" borderId="0" xfId="21" applyFont="1" applyBorder="1" applyAlignment="1">
      <alignment/>
      <protection/>
    </xf>
    <xf numFmtId="183" fontId="6" fillId="0" borderId="0" xfId="21" applyNumberFormat="1" applyFont="1" applyBorder="1" applyAlignment="1">
      <alignment/>
      <protection/>
    </xf>
    <xf numFmtId="0" fontId="6" fillId="0" borderId="1" xfId="21" applyFont="1" applyBorder="1" applyAlignment="1">
      <alignment/>
      <protection/>
    </xf>
    <xf numFmtId="0" fontId="6" fillId="0" borderId="0" xfId="21" applyFont="1">
      <alignment/>
      <protection/>
    </xf>
    <xf numFmtId="183" fontId="6" fillId="0" borderId="0" xfId="21" applyNumberFormat="1" applyFont="1">
      <alignment/>
      <protection/>
    </xf>
    <xf numFmtId="0" fontId="6" fillId="0" borderId="3" xfId="0" applyFont="1" applyBorder="1" applyAlignment="1">
      <alignment/>
    </xf>
    <xf numFmtId="179" fontId="6" fillId="0" borderId="0" xfId="0" applyNumberFormat="1" applyFont="1" applyBorder="1" applyAlignment="1">
      <alignment/>
    </xf>
    <xf numFmtId="180" fontId="6" fillId="0" borderId="0" xfId="0" applyNumberFormat="1" applyFont="1" applyBorder="1" applyAlignment="1">
      <alignment/>
    </xf>
    <xf numFmtId="182" fontId="6" fillId="0" borderId="0" xfId="0" applyNumberFormat="1" applyFont="1" applyBorder="1" applyAlignment="1">
      <alignment/>
    </xf>
    <xf numFmtId="178" fontId="6" fillId="0" borderId="0" xfId="0" applyNumberFormat="1" applyFont="1" applyFill="1" applyBorder="1" applyAlignment="1">
      <alignment/>
    </xf>
    <xf numFmtId="182" fontId="6" fillId="0" borderId="0" xfId="0" applyNumberFormat="1" applyFont="1" applyAlignment="1">
      <alignment/>
    </xf>
    <xf numFmtId="0" fontId="7" fillId="0" borderId="0" xfId="0" applyFont="1" applyAlignment="1">
      <alignment/>
    </xf>
    <xf numFmtId="180" fontId="6" fillId="0" borderId="0" xfId="0" applyNumberFormat="1" applyFont="1" applyFill="1" applyBorder="1" applyAlignment="1">
      <alignment/>
    </xf>
    <xf numFmtId="176" fontId="6" fillId="0" borderId="0" xfId="0" applyNumberFormat="1" applyFont="1" applyFill="1" applyBorder="1" applyAlignment="1">
      <alignment/>
    </xf>
    <xf numFmtId="177" fontId="6" fillId="0" borderId="0" xfId="0" applyNumberFormat="1" applyFont="1" applyBorder="1" applyAlignment="1">
      <alignment/>
    </xf>
    <xf numFmtId="177" fontId="6" fillId="0" borderId="0" xfId="0" applyNumberFormat="1" applyFont="1" applyAlignment="1">
      <alignment/>
    </xf>
    <xf numFmtId="0" fontId="8" fillId="0" borderId="0" xfId="0" applyFont="1" applyAlignment="1" quotePrefix="1">
      <alignment/>
    </xf>
    <xf numFmtId="177" fontId="8" fillId="0" borderId="0" xfId="0" applyNumberFormat="1" applyFont="1" applyAlignment="1" quotePrefix="1">
      <alignment horizontal="left"/>
    </xf>
    <xf numFmtId="0" fontId="8" fillId="0" borderId="0" xfId="0" applyFont="1" applyAlignment="1" quotePrefix="1">
      <alignment horizontal="left"/>
    </xf>
    <xf numFmtId="183" fontId="8" fillId="0" borderId="0" xfId="21" applyNumberFormat="1" applyFont="1" applyAlignment="1" quotePrefix="1">
      <alignment horizontal="left"/>
      <protection/>
    </xf>
    <xf numFmtId="0" fontId="8" fillId="0" borderId="0" xfId="22" applyFont="1" applyAlignment="1" quotePrefix="1">
      <alignment horizontal="left"/>
      <protection/>
    </xf>
    <xf numFmtId="0" fontId="8" fillId="0" borderId="0" xfId="23" applyFont="1" applyAlignment="1">
      <alignment horizontal="left"/>
      <protection/>
    </xf>
    <xf numFmtId="0" fontId="6" fillId="0" borderId="0" xfId="21" applyFont="1" applyFill="1" applyBorder="1" applyAlignment="1">
      <alignment/>
      <protection/>
    </xf>
    <xf numFmtId="183" fontId="6" fillId="0" borderId="0" xfId="21" applyNumberFormat="1" applyFont="1" applyFill="1" applyBorder="1" applyAlignment="1">
      <alignment/>
      <protection/>
    </xf>
    <xf numFmtId="0" fontId="9" fillId="0" borderId="0" xfId="0" applyFont="1" applyAlignment="1">
      <alignment/>
    </xf>
    <xf numFmtId="0" fontId="6" fillId="0" borderId="1" xfId="0" applyFont="1" applyBorder="1" applyAlignment="1">
      <alignment/>
    </xf>
    <xf numFmtId="0" fontId="6" fillId="0" borderId="6" xfId="0" applyFont="1" applyBorder="1" applyAlignment="1">
      <alignment/>
    </xf>
    <xf numFmtId="0" fontId="6" fillId="0" borderId="6" xfId="0" applyFont="1" applyBorder="1" applyAlignment="1" quotePrefix="1">
      <alignment horizontal="left"/>
    </xf>
    <xf numFmtId="0" fontId="6" fillId="0" borderId="0" xfId="0" applyFont="1" applyBorder="1" applyAlignment="1">
      <alignment horizontal="left"/>
    </xf>
    <xf numFmtId="0" fontId="6" fillId="0" borderId="6" xfId="0" applyFont="1" applyBorder="1" applyAlignment="1">
      <alignment/>
    </xf>
    <xf numFmtId="0" fontId="6" fillId="0" borderId="5" xfId="0" applyFont="1" applyBorder="1" applyAlignment="1" quotePrefix="1">
      <alignment horizontal="center"/>
    </xf>
    <xf numFmtId="0" fontId="6" fillId="0" borderId="7" xfId="0" applyFont="1" applyBorder="1" applyAlignment="1" quotePrefix="1">
      <alignment horizontal="center"/>
    </xf>
    <xf numFmtId="0" fontId="6" fillId="0" borderId="8" xfId="0" applyFont="1" applyBorder="1" applyAlignment="1" quotePrefix="1">
      <alignment horizontal="center"/>
    </xf>
    <xf numFmtId="0" fontId="6" fillId="0" borderId="9" xfId="0" applyFont="1" applyBorder="1" applyAlignment="1" quotePrefix="1">
      <alignment horizontal="center"/>
    </xf>
    <xf numFmtId="0" fontId="6" fillId="0" borderId="10" xfId="0" applyFont="1" applyBorder="1" applyAlignment="1" quotePrefix="1">
      <alignment horizontal="center"/>
    </xf>
    <xf numFmtId="0" fontId="6" fillId="0" borderId="11" xfId="0" applyFont="1" applyBorder="1" applyAlignment="1" quotePrefix="1">
      <alignment horizontal="center"/>
    </xf>
    <xf numFmtId="177" fontId="6" fillId="0" borderId="10" xfId="0" applyNumberFormat="1" applyFont="1" applyBorder="1" applyAlignment="1" quotePrefix="1">
      <alignment horizontal="center"/>
    </xf>
    <xf numFmtId="0" fontId="6" fillId="0" borderId="6" xfId="0" applyFont="1" applyBorder="1" applyAlignment="1" quotePrefix="1">
      <alignment horizontal="center"/>
    </xf>
    <xf numFmtId="181" fontId="6" fillId="0" borderId="11" xfId="0" applyNumberFormat="1" applyFont="1" applyBorder="1" applyAlignment="1" quotePrefix="1">
      <alignment horizontal="center"/>
    </xf>
    <xf numFmtId="0" fontId="6" fillId="0" borderId="0" xfId="0" applyFont="1" applyAlignment="1">
      <alignment horizontal="center"/>
    </xf>
    <xf numFmtId="0" fontId="6" fillId="0" borderId="0" xfId="0" applyFont="1" applyBorder="1" applyAlignment="1">
      <alignment horizontal="center"/>
    </xf>
    <xf numFmtId="183" fontId="6" fillId="0" borderId="0" xfId="21" applyNumberFormat="1" applyFont="1" applyBorder="1">
      <alignment/>
      <protection/>
    </xf>
    <xf numFmtId="0" fontId="6" fillId="0" borderId="0" xfId="21" applyFont="1" applyBorder="1">
      <alignment/>
      <protection/>
    </xf>
    <xf numFmtId="0" fontId="6" fillId="0" borderId="5" xfId="21" applyFont="1" applyBorder="1" applyAlignment="1">
      <alignment/>
      <protection/>
    </xf>
    <xf numFmtId="183" fontId="6" fillId="0" borderId="11" xfId="21" applyNumberFormat="1" applyFont="1" applyBorder="1" applyAlignment="1" quotePrefix="1">
      <alignment horizontal="left"/>
      <protection/>
    </xf>
    <xf numFmtId="183" fontId="6" fillId="0" borderId="6" xfId="21" applyNumberFormat="1" applyFont="1" applyBorder="1" applyAlignment="1">
      <alignment/>
      <protection/>
    </xf>
    <xf numFmtId="0" fontId="6" fillId="0" borderId="12" xfId="21" applyFont="1" applyBorder="1" applyAlignment="1">
      <alignment/>
      <protection/>
    </xf>
    <xf numFmtId="184" fontId="6" fillId="0" borderId="11" xfId="21" applyNumberFormat="1" applyFont="1" applyBorder="1" applyAlignment="1" quotePrefix="1">
      <alignment horizontal="left"/>
      <protection/>
    </xf>
    <xf numFmtId="184" fontId="6" fillId="0" borderId="6" xfId="21" applyNumberFormat="1" applyFont="1" applyBorder="1" applyAlignment="1">
      <alignment/>
      <protection/>
    </xf>
    <xf numFmtId="184" fontId="6" fillId="0" borderId="6" xfId="21" applyNumberFormat="1" applyFont="1" applyBorder="1" applyAlignment="1" quotePrefix="1">
      <alignment horizontal="left"/>
      <protection/>
    </xf>
    <xf numFmtId="0" fontId="6" fillId="0" borderId="6" xfId="22" applyFont="1" applyBorder="1" applyAlignment="1">
      <alignment/>
      <protection/>
    </xf>
    <xf numFmtId="183" fontId="6" fillId="0" borderId="13" xfId="21" applyNumberFormat="1" applyFont="1" applyBorder="1">
      <alignment/>
      <protection/>
    </xf>
    <xf numFmtId="0" fontId="6" fillId="0" borderId="4" xfId="21" applyFont="1" applyBorder="1">
      <alignment/>
      <protection/>
    </xf>
    <xf numFmtId="0" fontId="6" fillId="0" borderId="12" xfId="21" applyFont="1" applyBorder="1">
      <alignment/>
      <protection/>
    </xf>
    <xf numFmtId="0" fontId="6" fillId="0" borderId="6" xfId="22" applyFont="1" applyBorder="1" applyAlignment="1">
      <alignment horizontal="center"/>
      <protection/>
    </xf>
    <xf numFmtId="0" fontId="6" fillId="0" borderId="4" xfId="21" applyFont="1" applyBorder="1" applyAlignment="1" quotePrefix="1">
      <alignment horizontal="right"/>
      <protection/>
    </xf>
    <xf numFmtId="0" fontId="6" fillId="0" borderId="4" xfId="21" applyFont="1" applyBorder="1" applyAlignment="1">
      <alignment horizontal="right"/>
      <protection/>
    </xf>
    <xf numFmtId="0" fontId="6" fillId="0" borderId="12" xfId="21" applyFont="1" applyBorder="1" applyAlignment="1" quotePrefix="1">
      <alignment horizontal="right"/>
      <protection/>
    </xf>
    <xf numFmtId="0" fontId="6" fillId="0" borderId="3" xfId="23" applyFont="1" applyBorder="1" applyAlignment="1">
      <alignment horizontal="left"/>
      <protection/>
    </xf>
    <xf numFmtId="0" fontId="6" fillId="0" borderId="0" xfId="23" applyFont="1" applyBorder="1" applyAlignment="1">
      <alignment horizontal="left"/>
      <protection/>
    </xf>
    <xf numFmtId="0" fontId="6" fillId="0" borderId="6" xfId="23" applyFont="1" applyBorder="1" applyAlignment="1">
      <alignment/>
      <protection/>
    </xf>
    <xf numFmtId="0" fontId="6" fillId="0" borderId="13" xfId="23" applyFont="1" applyBorder="1" applyAlignment="1">
      <alignment/>
      <protection/>
    </xf>
    <xf numFmtId="0" fontId="6" fillId="0" borderId="0" xfId="23" applyFont="1" applyBorder="1" applyAlignment="1">
      <alignment horizontal="right"/>
      <protection/>
    </xf>
    <xf numFmtId="0" fontId="6" fillId="0" borderId="1" xfId="23" applyFont="1" applyBorder="1" applyAlignment="1">
      <alignment horizontal="right"/>
      <protection/>
    </xf>
    <xf numFmtId="176" fontId="6" fillId="0" borderId="5" xfId="23" applyNumberFormat="1" applyFont="1" applyBorder="1" applyAlignment="1">
      <alignment/>
      <protection/>
    </xf>
    <xf numFmtId="0" fontId="6" fillId="0" borderId="14" xfId="23" applyFont="1" applyBorder="1" applyAlignment="1">
      <alignment horizontal="center"/>
      <protection/>
    </xf>
    <xf numFmtId="0" fontId="10" fillId="0" borderId="0" xfId="23" applyFont="1" applyBorder="1" applyAlignment="1">
      <alignment/>
      <protection/>
    </xf>
    <xf numFmtId="0" fontId="6" fillId="0" borderId="6" xfId="23" applyFont="1" applyBorder="1">
      <alignment/>
      <protection/>
    </xf>
    <xf numFmtId="181" fontId="6" fillId="0" borderId="5" xfId="23" applyNumberFormat="1" applyFont="1" applyBorder="1" applyAlignment="1">
      <alignment horizontal="right"/>
      <protection/>
    </xf>
    <xf numFmtId="0" fontId="6" fillId="0" borderId="15" xfId="0" applyFont="1" applyBorder="1" applyAlignment="1">
      <alignment horizontal="center"/>
    </xf>
    <xf numFmtId="0" fontId="6" fillId="0" borderId="15" xfId="0" applyFont="1" applyBorder="1" applyAlignment="1" quotePrefix="1">
      <alignment horizontal="center"/>
    </xf>
    <xf numFmtId="0" fontId="6" fillId="0" borderId="13" xfId="0" applyFont="1" applyBorder="1" applyAlignment="1">
      <alignment horizontal="left"/>
    </xf>
    <xf numFmtId="181" fontId="6" fillId="0" borderId="0" xfId="0" applyNumberFormat="1" applyFont="1" applyBorder="1" applyAlignment="1">
      <alignment/>
    </xf>
    <xf numFmtId="0" fontId="6" fillId="0" borderId="13" xfId="0" applyFont="1" applyBorder="1" applyAlignment="1">
      <alignment horizontal="center"/>
    </xf>
    <xf numFmtId="0" fontId="6" fillId="0" borderId="11" xfId="0" applyFont="1" applyBorder="1" applyAlignment="1">
      <alignment/>
    </xf>
    <xf numFmtId="0" fontId="6" fillId="0" borderId="10" xfId="0" applyFont="1" applyBorder="1" applyAlignment="1">
      <alignment/>
    </xf>
    <xf numFmtId="38" fontId="6" fillId="0" borderId="0" xfId="16" applyFont="1" applyBorder="1" applyAlignment="1">
      <alignment/>
    </xf>
    <xf numFmtId="38" fontId="6" fillId="0" borderId="0" xfId="16" applyFont="1" applyFill="1" applyBorder="1" applyAlignment="1">
      <alignment/>
    </xf>
    <xf numFmtId="38" fontId="6" fillId="0" borderId="1" xfId="16" applyFont="1" applyBorder="1" applyAlignment="1">
      <alignment/>
    </xf>
    <xf numFmtId="188" fontId="6" fillId="0" borderId="0" xfId="0" applyNumberFormat="1" applyFont="1" applyAlignment="1">
      <alignment/>
    </xf>
    <xf numFmtId="38" fontId="6" fillId="0" borderId="0" xfId="16" applyFont="1" applyAlignment="1">
      <alignment/>
    </xf>
    <xf numFmtId="0" fontId="6" fillId="0" borderId="14" xfId="0" applyFont="1" applyBorder="1" applyAlignment="1" quotePrefix="1">
      <alignment horizontal="center"/>
    </xf>
    <xf numFmtId="188" fontId="6" fillId="0" borderId="10" xfId="0" applyNumberFormat="1" applyFont="1" applyBorder="1" applyAlignment="1">
      <alignment/>
    </xf>
    <xf numFmtId="188" fontId="6" fillId="0" borderId="1" xfId="0" applyNumberFormat="1" applyFont="1" applyBorder="1" applyAlignment="1">
      <alignment/>
    </xf>
    <xf numFmtId="38" fontId="6" fillId="0" borderId="3" xfId="16" applyFont="1" applyBorder="1" applyAlignment="1">
      <alignment/>
    </xf>
    <xf numFmtId="38" fontId="6" fillId="0" borderId="10" xfId="16" applyFont="1" applyBorder="1" applyAlignment="1">
      <alignment/>
    </xf>
    <xf numFmtId="189" fontId="6" fillId="0" borderId="3" xfId="21" applyNumberFormat="1" applyFont="1" applyBorder="1" applyAlignment="1">
      <alignment/>
      <protection/>
    </xf>
    <xf numFmtId="189" fontId="6" fillId="0" borderId="0" xfId="21" applyNumberFormat="1" applyFont="1" applyBorder="1" applyAlignment="1">
      <alignment/>
      <protection/>
    </xf>
    <xf numFmtId="189" fontId="6" fillId="0" borderId="10" xfId="21" applyNumberFormat="1" applyFont="1" applyBorder="1" applyAlignment="1">
      <alignment/>
      <protection/>
    </xf>
    <xf numFmtId="189" fontId="6" fillId="0" borderId="1" xfId="21" applyNumberFormat="1" applyFont="1" applyBorder="1" applyAlignment="1">
      <alignment/>
      <protection/>
    </xf>
    <xf numFmtId="183" fontId="6" fillId="0" borderId="10" xfId="21" applyNumberFormat="1" applyFont="1" applyBorder="1" applyAlignment="1" quotePrefix="1">
      <alignment horizontal="center"/>
      <protection/>
    </xf>
    <xf numFmtId="0" fontId="6" fillId="0" borderId="0" xfId="21" applyFont="1" applyBorder="1" applyAlignment="1">
      <alignment horizontal="center"/>
      <protection/>
    </xf>
    <xf numFmtId="188" fontId="6" fillId="0" borderId="0" xfId="0" applyNumberFormat="1" applyFont="1" applyAlignment="1">
      <alignment horizontal="right"/>
    </xf>
    <xf numFmtId="188" fontId="6" fillId="0" borderId="1" xfId="0" applyNumberFormat="1" applyFont="1" applyBorder="1" applyAlignment="1">
      <alignment horizontal="right"/>
    </xf>
    <xf numFmtId="181" fontId="6" fillId="0" borderId="10" xfId="0" applyNumberFormat="1" applyFont="1" applyBorder="1" applyAlignment="1">
      <alignment/>
    </xf>
    <xf numFmtId="191" fontId="6" fillId="0" borderId="0" xfId="0" applyNumberFormat="1" applyFont="1" applyAlignment="1">
      <alignment/>
    </xf>
    <xf numFmtId="38" fontId="6" fillId="0" borderId="1" xfId="16" applyFont="1" applyBorder="1" applyAlignment="1">
      <alignment/>
    </xf>
    <xf numFmtId="0" fontId="6" fillId="0" borderId="4" xfId="0" applyFont="1" applyBorder="1" applyAlignment="1" quotePrefix="1">
      <alignment/>
    </xf>
    <xf numFmtId="0" fontId="6" fillId="0" borderId="0" xfId="0" applyFont="1" applyAlignment="1">
      <alignment/>
    </xf>
    <xf numFmtId="0" fontId="6" fillId="0" borderId="0" xfId="0" applyFont="1" applyFill="1" applyAlignment="1">
      <alignment/>
    </xf>
    <xf numFmtId="0" fontId="6" fillId="0" borderId="0" xfId="0" applyFont="1" applyFill="1" applyBorder="1" applyAlignment="1" quotePrefix="1">
      <alignment horizontal="left"/>
    </xf>
    <xf numFmtId="0" fontId="6" fillId="0" borderId="6" xfId="0" applyFont="1" applyFill="1" applyBorder="1" applyAlignment="1">
      <alignment/>
    </xf>
    <xf numFmtId="0" fontId="6" fillId="0" borderId="10" xfId="0" applyFont="1" applyFill="1" applyBorder="1" applyAlignment="1" quotePrefix="1">
      <alignment horizontal="center"/>
    </xf>
    <xf numFmtId="0" fontId="7" fillId="0" borderId="0" xfId="0" applyFont="1" applyFill="1" applyAlignment="1">
      <alignment/>
    </xf>
    <xf numFmtId="176" fontId="6" fillId="0" borderId="1" xfId="0" applyNumberFormat="1" applyFont="1" applyFill="1" applyBorder="1" applyAlignment="1">
      <alignment/>
    </xf>
    <xf numFmtId="0" fontId="6" fillId="0" borderId="12" xfId="0" applyFont="1" applyBorder="1" applyAlignment="1" quotePrefix="1">
      <alignment horizontal="center"/>
    </xf>
    <xf numFmtId="0" fontId="6" fillId="0" borderId="2" xfId="0" applyFont="1" applyBorder="1" applyAlignment="1" quotePrefix="1">
      <alignment horizontal="center"/>
    </xf>
    <xf numFmtId="0" fontId="6" fillId="0" borderId="0" xfId="0" applyFont="1" applyBorder="1" applyAlignment="1" quotePrefix="1">
      <alignment horizontal="right"/>
    </xf>
    <xf numFmtId="176" fontId="6" fillId="0" borderId="0" xfId="0" applyNumberFormat="1" applyFont="1" applyFill="1" applyBorder="1" applyAlignment="1">
      <alignment horizontal="right"/>
    </xf>
    <xf numFmtId="176" fontId="6" fillId="0" borderId="1" xfId="0" applyNumberFormat="1" applyFont="1" applyFill="1" applyBorder="1" applyAlignment="1">
      <alignment horizontal="right"/>
    </xf>
    <xf numFmtId="0" fontId="6" fillId="0" borderId="1" xfId="0" applyFont="1" applyBorder="1" applyAlignment="1">
      <alignment horizontal="center"/>
    </xf>
    <xf numFmtId="0" fontId="6" fillId="0" borderId="5" xfId="22" applyFont="1" applyBorder="1" applyAlignment="1" quotePrefix="1">
      <alignment horizontal="left"/>
      <protection/>
    </xf>
    <xf numFmtId="38" fontId="6" fillId="0" borderId="0" xfId="16" applyFont="1" applyBorder="1" applyAlignment="1">
      <alignment/>
    </xf>
    <xf numFmtId="0" fontId="6" fillId="0" borderId="4" xfId="0" applyFont="1" applyBorder="1" applyAlignment="1" quotePrefix="1">
      <alignment horizontal="right"/>
    </xf>
    <xf numFmtId="0" fontId="6" fillId="0" borderId="0" xfId="0" applyFont="1" applyBorder="1" applyAlignment="1">
      <alignment horizontal="right"/>
    </xf>
    <xf numFmtId="0" fontId="7" fillId="0" borderId="0" xfId="0" applyFont="1" applyAlignment="1">
      <alignment horizontal="right"/>
    </xf>
    <xf numFmtId="0" fontId="6" fillId="0" borderId="0" xfId="0" applyFont="1" applyAlignment="1">
      <alignment horizontal="right"/>
    </xf>
    <xf numFmtId="0" fontId="6" fillId="0" borderId="1" xfId="0" applyFont="1" applyBorder="1" applyAlignment="1">
      <alignment horizontal="right"/>
    </xf>
    <xf numFmtId="0" fontId="6" fillId="0" borderId="5" xfId="0" applyFont="1" applyBorder="1" applyAlignment="1" quotePrefix="1">
      <alignment horizontal="right"/>
    </xf>
    <xf numFmtId="0" fontId="6" fillId="0" borderId="12" xfId="0" applyFont="1" applyBorder="1" applyAlignment="1">
      <alignment horizontal="right"/>
    </xf>
    <xf numFmtId="0" fontId="6" fillId="0" borderId="4" xfId="0" applyFont="1" applyBorder="1" applyAlignment="1">
      <alignment horizontal="right"/>
    </xf>
    <xf numFmtId="0" fontId="6" fillId="0" borderId="12" xfId="0" applyFont="1" applyBorder="1" applyAlignment="1" quotePrefix="1">
      <alignment horizontal="right"/>
    </xf>
    <xf numFmtId="182" fontId="12" fillId="0" borderId="0" xfId="0" applyNumberFormat="1" applyFont="1" applyAlignment="1" quotePrefix="1">
      <alignment/>
    </xf>
    <xf numFmtId="0" fontId="6" fillId="0" borderId="3" xfId="0" applyFont="1" applyBorder="1" applyAlignment="1">
      <alignment horizontal="right"/>
    </xf>
    <xf numFmtId="0" fontId="6" fillId="0" borderId="3" xfId="0" applyFont="1" applyBorder="1" applyAlignment="1" quotePrefix="1">
      <alignment horizontal="right"/>
    </xf>
    <xf numFmtId="0" fontId="6" fillId="0" borderId="10" xfId="0" applyFont="1" applyBorder="1" applyAlignment="1" quotePrefix="1">
      <alignment horizontal="right"/>
    </xf>
    <xf numFmtId="0" fontId="6" fillId="0" borderId="6" xfId="0" applyFont="1" applyBorder="1" applyAlignment="1" quotePrefix="1">
      <alignment/>
    </xf>
    <xf numFmtId="0" fontId="6" fillId="0" borderId="5" xfId="0" applyFont="1" applyBorder="1" applyAlignment="1">
      <alignment horizontal="center"/>
    </xf>
    <xf numFmtId="181" fontId="6" fillId="0" borderId="4" xfId="0" applyNumberFormat="1" applyFont="1" applyBorder="1" applyAlignment="1">
      <alignment/>
    </xf>
    <xf numFmtId="0" fontId="6" fillId="0" borderId="1" xfId="0" applyFont="1" applyFill="1" applyBorder="1" applyAlignment="1" quotePrefix="1">
      <alignment horizontal="center"/>
    </xf>
    <xf numFmtId="0" fontId="6" fillId="0" borderId="4" xfId="0" applyFont="1" applyBorder="1" applyAlignment="1">
      <alignment horizontal="center"/>
    </xf>
    <xf numFmtId="0" fontId="6" fillId="0" borderId="12" xfId="0" applyFont="1" applyBorder="1" applyAlignment="1">
      <alignment horizontal="center"/>
    </xf>
    <xf numFmtId="184" fontId="6" fillId="0" borderId="10" xfId="21" applyNumberFormat="1" applyFont="1" applyBorder="1" applyAlignment="1" quotePrefix="1">
      <alignment horizontal="center"/>
      <protection/>
    </xf>
    <xf numFmtId="0" fontId="6" fillId="0" borderId="0" xfId="22" applyFont="1" applyBorder="1" applyAlignment="1">
      <alignment horizontal="right"/>
      <protection/>
    </xf>
    <xf numFmtId="0" fontId="6" fillId="0" borderId="1" xfId="22" applyFont="1" applyBorder="1" applyAlignment="1">
      <alignment horizontal="right"/>
      <protection/>
    </xf>
    <xf numFmtId="189" fontId="6" fillId="0" borderId="0" xfId="21" applyNumberFormat="1" applyFont="1" applyBorder="1" applyAlignment="1">
      <alignment horizontal="right"/>
      <protection/>
    </xf>
    <xf numFmtId="189" fontId="6" fillId="0" borderId="1" xfId="21" applyNumberFormat="1" applyFont="1" applyBorder="1" applyAlignment="1">
      <alignment horizontal="right"/>
      <protection/>
    </xf>
    <xf numFmtId="0" fontId="6" fillId="0" borderId="0" xfId="23" applyFont="1" applyBorder="1" applyAlignment="1" quotePrefix="1">
      <alignment horizontal="right"/>
      <protection/>
    </xf>
    <xf numFmtId="0" fontId="6" fillId="0" borderId="4" xfId="23" applyFont="1" applyBorder="1" applyAlignment="1">
      <alignment horizontal="right"/>
      <protection/>
    </xf>
    <xf numFmtId="0" fontId="6" fillId="0" borderId="4" xfId="23" applyFont="1" applyBorder="1" applyAlignment="1" quotePrefix="1">
      <alignment horizontal="right"/>
      <protection/>
    </xf>
    <xf numFmtId="0" fontId="6" fillId="0" borderId="12" xfId="23" applyFont="1" applyBorder="1" applyAlignment="1">
      <alignment horizontal="right"/>
      <protection/>
    </xf>
    <xf numFmtId="0" fontId="6" fillId="0" borderId="0" xfId="23" applyFont="1" applyAlignment="1">
      <alignment horizontal="right"/>
      <protection/>
    </xf>
    <xf numFmtId="0" fontId="6" fillId="0" borderId="6" xfId="0" applyFont="1" applyFill="1" applyBorder="1" applyAlignment="1">
      <alignment horizontal="left"/>
    </xf>
    <xf numFmtId="0" fontId="13" fillId="0" borderId="0" xfId="0" applyFont="1" applyAlignment="1">
      <alignment/>
    </xf>
    <xf numFmtId="0" fontId="13" fillId="0" borderId="1" xfId="0" applyFont="1" applyBorder="1" applyAlignment="1">
      <alignment/>
    </xf>
    <xf numFmtId="0" fontId="14" fillId="0" borderId="0" xfId="0" applyFont="1" applyAlignment="1">
      <alignment/>
    </xf>
    <xf numFmtId="0" fontId="15" fillId="0" borderId="0" xfId="0" applyFont="1" applyAlignment="1">
      <alignment/>
    </xf>
    <xf numFmtId="0" fontId="6" fillId="0" borderId="0" xfId="0" applyFont="1" applyBorder="1" applyAlignment="1" quotePrefix="1">
      <alignment/>
    </xf>
    <xf numFmtId="0" fontId="6" fillId="0" borderId="0" xfId="21" applyFont="1" applyAlignment="1">
      <alignment horizontal="left"/>
      <protection/>
    </xf>
    <xf numFmtId="188" fontId="6" fillId="0" borderId="0" xfId="16" applyNumberFormat="1" applyFont="1" applyBorder="1" applyAlignment="1">
      <alignment/>
    </xf>
    <xf numFmtId="188" fontId="6" fillId="0" borderId="1" xfId="16" applyNumberFormat="1" applyFont="1" applyBorder="1" applyAlignment="1">
      <alignment/>
    </xf>
    <xf numFmtId="0" fontId="7" fillId="0" borderId="0" xfId="0" applyFont="1" applyBorder="1" applyAlignment="1">
      <alignment/>
    </xf>
    <xf numFmtId="183" fontId="6" fillId="0" borderId="10" xfId="21" applyNumberFormat="1" applyFont="1" applyFill="1" applyBorder="1" applyAlignment="1" quotePrefix="1">
      <alignment horizontal="left"/>
      <protection/>
    </xf>
    <xf numFmtId="183" fontId="6" fillId="0" borderId="1" xfId="21" applyNumberFormat="1" applyFont="1" applyFill="1" applyBorder="1" applyAlignment="1">
      <alignment/>
      <protection/>
    </xf>
    <xf numFmtId="184" fontId="6" fillId="0" borderId="1" xfId="21" applyNumberFormat="1" applyFont="1" applyFill="1" applyBorder="1" applyAlignment="1">
      <alignment/>
      <protection/>
    </xf>
    <xf numFmtId="192" fontId="6" fillId="0" borderId="0" xfId="23" applyNumberFormat="1" applyFont="1" applyBorder="1" applyAlignment="1">
      <alignment/>
      <protection/>
    </xf>
    <xf numFmtId="0" fontId="6" fillId="0" borderId="7" xfId="0" applyFont="1" applyFill="1" applyBorder="1" applyAlignment="1">
      <alignment horizontal="center"/>
    </xf>
    <xf numFmtId="0" fontId="6" fillId="0" borderId="8" xfId="0" applyFont="1" applyFill="1" applyBorder="1" applyAlignment="1">
      <alignment horizontal="center"/>
    </xf>
    <xf numFmtId="0" fontId="6" fillId="0" borderId="4" xfId="0" applyFont="1" applyFill="1" applyBorder="1" applyAlignment="1" quotePrefix="1">
      <alignment/>
    </xf>
    <xf numFmtId="0" fontId="6" fillId="0" borderId="4" xfId="0" applyFont="1" applyFill="1" applyBorder="1" applyAlignment="1">
      <alignment horizontal="center"/>
    </xf>
    <xf numFmtId="0" fontId="11" fillId="0" borderId="12" xfId="0" applyFont="1" applyFill="1" applyBorder="1" applyAlignment="1">
      <alignment horizontal="right"/>
    </xf>
    <xf numFmtId="177" fontId="6" fillId="0" borderId="8" xfId="0" applyNumberFormat="1" applyFont="1" applyFill="1" applyBorder="1" applyAlignment="1" quotePrefix="1">
      <alignment horizontal="center"/>
    </xf>
    <xf numFmtId="0" fontId="6" fillId="0" borderId="13" xfId="0" applyFont="1" applyFill="1" applyBorder="1" applyAlignment="1" quotePrefix="1">
      <alignment horizontal="center"/>
    </xf>
    <xf numFmtId="192" fontId="6" fillId="0" borderId="0" xfId="0" applyNumberFormat="1" applyFont="1" applyFill="1" applyAlignment="1">
      <alignment/>
    </xf>
    <xf numFmtId="0" fontId="6" fillId="0" borderId="0" xfId="0" applyNumberFormat="1" applyFont="1" applyBorder="1" applyAlignment="1">
      <alignment/>
    </xf>
    <xf numFmtId="0" fontId="6" fillId="0" borderId="4" xfId="0" applyFont="1" applyFill="1" applyBorder="1" applyAlignment="1">
      <alignment/>
    </xf>
    <xf numFmtId="0" fontId="11" fillId="0" borderId="4" xfId="0" applyFont="1" applyFill="1" applyBorder="1" applyAlignment="1">
      <alignment horizontal="right"/>
    </xf>
    <xf numFmtId="181" fontId="6" fillId="0" borderId="13" xfId="0" applyNumberFormat="1" applyFont="1" applyFill="1" applyBorder="1" applyAlignment="1" quotePrefix="1">
      <alignment horizontal="center"/>
    </xf>
    <xf numFmtId="0" fontId="6" fillId="0" borderId="0" xfId="0" applyFont="1" applyFill="1" applyBorder="1" applyAlignment="1">
      <alignment horizontal="right"/>
    </xf>
    <xf numFmtId="0" fontId="6" fillId="0" borderId="0" xfId="0" applyFont="1" applyFill="1" applyBorder="1" applyAlignment="1" quotePrefix="1">
      <alignment horizontal="right"/>
    </xf>
    <xf numFmtId="189" fontId="6" fillId="0" borderId="0" xfId="21" applyNumberFormat="1" applyFont="1" applyFill="1" applyBorder="1" applyAlignment="1">
      <alignment/>
      <protection/>
    </xf>
    <xf numFmtId="0" fontId="6" fillId="0" borderId="0" xfId="24" applyFont="1" applyBorder="1" applyAlignment="1">
      <alignment horizontal="center"/>
      <protection/>
    </xf>
    <xf numFmtId="197" fontId="6" fillId="0" borderId="0" xfId="22" applyNumberFormat="1" applyFont="1" applyBorder="1" applyAlignment="1">
      <alignment/>
      <protection/>
    </xf>
    <xf numFmtId="197" fontId="6" fillId="0" borderId="0" xfId="22" applyNumberFormat="1" applyFont="1" applyFill="1" applyBorder="1" applyAlignment="1">
      <alignment/>
      <protection/>
    </xf>
    <xf numFmtId="197" fontId="6" fillId="0" borderId="1" xfId="22" applyNumberFormat="1" applyFont="1" applyBorder="1" applyAlignment="1">
      <alignment/>
      <protection/>
    </xf>
    <xf numFmtId="0" fontId="6" fillId="0" borderId="2" xfId="21" applyFont="1" applyBorder="1" applyAlignment="1" quotePrefix="1">
      <alignment horizontal="right"/>
      <protection/>
    </xf>
    <xf numFmtId="0" fontId="20" fillId="0" borderId="4" xfId="0" applyFont="1" applyBorder="1" applyAlignment="1" applyProtection="1">
      <alignment horizontal="center"/>
      <protection/>
    </xf>
    <xf numFmtId="0" fontId="19" fillId="0" borderId="3" xfId="0" applyFont="1" applyFill="1" applyBorder="1" applyAlignment="1">
      <alignment/>
    </xf>
    <xf numFmtId="0" fontId="20" fillId="0" borderId="0" xfId="0" applyFont="1" applyBorder="1" applyAlignment="1" applyProtection="1">
      <alignment horizontal="center"/>
      <protection/>
    </xf>
    <xf numFmtId="188" fontId="6" fillId="0" borderId="9" xfId="0" applyNumberFormat="1" applyFont="1" applyBorder="1" applyAlignment="1">
      <alignment/>
    </xf>
    <xf numFmtId="188" fontId="6" fillId="0" borderId="3" xfId="0" applyNumberFormat="1" applyFont="1" applyBorder="1" applyAlignment="1">
      <alignment/>
    </xf>
    <xf numFmtId="198" fontId="6" fillId="0" borderId="0" xfId="0" applyNumberFormat="1" applyFont="1" applyAlignment="1">
      <alignment/>
    </xf>
    <xf numFmtId="0" fontId="6" fillId="0" borderId="13"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181" fontId="6" fillId="0" borderId="6" xfId="0" applyNumberFormat="1" applyFont="1" applyBorder="1" applyAlignment="1">
      <alignment/>
    </xf>
    <xf numFmtId="186" fontId="6" fillId="0" borderId="1" xfId="0" applyNumberFormat="1" applyFont="1" applyBorder="1" applyAlignment="1">
      <alignment horizontal="left"/>
    </xf>
    <xf numFmtId="0" fontId="6" fillId="0" borderId="6" xfId="0" applyFont="1" applyFill="1" applyBorder="1" applyAlignment="1">
      <alignment horizontal="left" vertical="center"/>
    </xf>
    <xf numFmtId="181" fontId="11" fillId="0" borderId="0" xfId="0" applyNumberFormat="1" applyFont="1" applyAlignment="1">
      <alignment/>
    </xf>
    <xf numFmtId="199" fontId="6" fillId="0" borderId="0" xfId="0" applyNumberFormat="1" applyFont="1" applyBorder="1" applyAlignment="1">
      <alignment horizontal="right"/>
    </xf>
    <xf numFmtId="199" fontId="6" fillId="0" borderId="1" xfId="0" applyNumberFormat="1" applyFont="1" applyBorder="1" applyAlignment="1">
      <alignment horizontal="right"/>
    </xf>
    <xf numFmtId="199" fontId="6" fillId="0" borderId="5" xfId="0" applyNumberFormat="1" applyFont="1" applyBorder="1" applyAlignment="1">
      <alignment horizontal="right"/>
    </xf>
    <xf numFmtId="184" fontId="6" fillId="0" borderId="0" xfId="21" applyNumberFormat="1" applyFont="1" applyBorder="1" applyAlignment="1" quotePrefix="1">
      <alignment horizontal="left"/>
      <protection/>
    </xf>
    <xf numFmtId="184" fontId="6" fillId="0" borderId="0" xfId="21" applyNumberFormat="1" applyFont="1" applyFill="1" applyBorder="1" applyAlignment="1">
      <alignment/>
      <protection/>
    </xf>
    <xf numFmtId="184" fontId="6" fillId="0" borderId="0" xfId="21" applyNumberFormat="1" applyFont="1" applyBorder="1" applyAlignment="1" quotePrefix="1">
      <alignment horizontal="center"/>
      <protection/>
    </xf>
    <xf numFmtId="183" fontId="6" fillId="0" borderId="11" xfId="21" applyNumberFormat="1" applyFont="1" applyBorder="1" applyAlignment="1" quotePrefix="1">
      <alignment horizontal="center"/>
      <protection/>
    </xf>
    <xf numFmtId="189" fontId="6" fillId="0" borderId="5" xfId="21" applyNumberFormat="1" applyFont="1" applyBorder="1" applyAlignment="1">
      <alignment/>
      <protection/>
    </xf>
    <xf numFmtId="0" fontId="6" fillId="0" borderId="5" xfId="22" applyFont="1" applyBorder="1" applyAlignment="1">
      <alignment horizontal="center"/>
      <protection/>
    </xf>
    <xf numFmtId="180" fontId="6" fillId="0" borderId="0" xfId="22" applyNumberFormat="1" applyFont="1" applyBorder="1" applyAlignment="1">
      <alignment/>
      <protection/>
    </xf>
    <xf numFmtId="0" fontId="6" fillId="0" borderId="0" xfId="22" applyFont="1" applyBorder="1" applyAlignment="1">
      <alignment horizontal="left"/>
      <protection/>
    </xf>
    <xf numFmtId="184" fontId="6" fillId="0" borderId="10" xfId="21" applyNumberFormat="1" applyFont="1" applyFill="1" applyBorder="1" applyAlignment="1">
      <alignment/>
      <protection/>
    </xf>
    <xf numFmtId="184" fontId="6" fillId="0" borderId="10" xfId="21" applyNumberFormat="1" applyFont="1" applyBorder="1" applyAlignment="1">
      <alignment horizontal="center"/>
      <protection/>
    </xf>
    <xf numFmtId="0" fontId="15" fillId="0" borderId="0" xfId="0" applyFont="1" applyBorder="1" applyAlignment="1">
      <alignment/>
    </xf>
    <xf numFmtId="0" fontId="6" fillId="0" borderId="0" xfId="20" applyFont="1" applyBorder="1" applyAlignment="1">
      <alignment horizontal="left"/>
      <protection/>
    </xf>
    <xf numFmtId="179" fontId="6" fillId="0" borderId="3" xfId="0" applyNumberFormat="1" applyFont="1" applyBorder="1" applyAlignment="1">
      <alignment/>
    </xf>
    <xf numFmtId="180" fontId="6" fillId="0" borderId="3" xfId="0" applyNumberFormat="1" applyFont="1" applyBorder="1" applyAlignment="1">
      <alignment/>
    </xf>
    <xf numFmtId="176" fontId="6" fillId="0" borderId="3" xfId="0" applyNumberFormat="1" applyFont="1" applyBorder="1" applyAlignment="1">
      <alignment/>
    </xf>
    <xf numFmtId="0" fontId="6" fillId="0" borderId="3" xfId="0" applyFont="1" applyBorder="1" applyAlignment="1">
      <alignment/>
    </xf>
    <xf numFmtId="0" fontId="6" fillId="0" borderId="14" xfId="22" applyFont="1" applyBorder="1" applyAlignment="1">
      <alignment horizontal="center"/>
      <protection/>
    </xf>
    <xf numFmtId="198" fontId="6" fillId="0" borderId="3" xfId="21" applyNumberFormat="1" applyFont="1" applyBorder="1" applyAlignment="1">
      <alignment/>
      <protection/>
    </xf>
    <xf numFmtId="198" fontId="6" fillId="0" borderId="0" xfId="21" applyNumberFormat="1" applyFont="1" applyBorder="1" applyAlignment="1">
      <alignment shrinkToFit="1"/>
      <protection/>
    </xf>
    <xf numFmtId="0" fontId="6" fillId="0" borderId="11" xfId="23" applyFont="1" applyBorder="1" applyAlignment="1">
      <alignment horizontal="center"/>
      <protection/>
    </xf>
    <xf numFmtId="0" fontId="21" fillId="0" borderId="3" xfId="0" applyFont="1" applyBorder="1" applyAlignment="1">
      <alignment horizontal="right"/>
    </xf>
    <xf numFmtId="0" fontId="6" fillId="0" borderId="2" xfId="0" applyFont="1" applyFill="1" applyBorder="1" applyAlignment="1">
      <alignment horizontal="left"/>
    </xf>
    <xf numFmtId="0" fontId="6" fillId="0" borderId="4" xfId="0" applyFont="1" applyFill="1" applyBorder="1" applyAlignment="1">
      <alignment horizontal="left"/>
    </xf>
    <xf numFmtId="0" fontId="6" fillId="0" borderId="5" xfId="0" applyFont="1" applyBorder="1" applyAlignment="1">
      <alignment horizontal="left"/>
    </xf>
    <xf numFmtId="0" fontId="7" fillId="0" borderId="0" xfId="0" applyFont="1" applyAlignment="1">
      <alignment horizontal="left"/>
    </xf>
    <xf numFmtId="0" fontId="6" fillId="0" borderId="1" xfId="0" applyFont="1" applyBorder="1" applyAlignment="1">
      <alignment horizontal="left"/>
    </xf>
    <xf numFmtId="182" fontId="6" fillId="0" borderId="10" xfId="0" applyNumberFormat="1" applyFont="1" applyBorder="1" applyAlignment="1">
      <alignment horizontal="center"/>
    </xf>
    <xf numFmtId="182" fontId="6" fillId="0" borderId="8" xfId="0" applyNumberFormat="1" applyFont="1" applyBorder="1" applyAlignment="1">
      <alignment horizontal="center"/>
    </xf>
    <xf numFmtId="0" fontId="6" fillId="0" borderId="0" xfId="23" applyNumberFormat="1" applyFont="1" applyBorder="1" applyAlignment="1">
      <alignment/>
      <protection/>
    </xf>
    <xf numFmtId="181" fontId="6" fillId="0" borderId="9" xfId="23" applyNumberFormat="1" applyFont="1" applyBorder="1" applyAlignment="1">
      <alignment horizontal="right"/>
      <protection/>
    </xf>
    <xf numFmtId="176" fontId="6" fillId="0" borderId="3" xfId="23" applyNumberFormat="1" applyFont="1" applyBorder="1" applyAlignment="1">
      <alignment/>
      <protection/>
    </xf>
    <xf numFmtId="176" fontId="6" fillId="0" borderId="10" xfId="23" applyNumberFormat="1" applyFont="1" applyBorder="1" applyAlignment="1">
      <alignment/>
      <protection/>
    </xf>
    <xf numFmtId="0" fontId="16" fillId="0" borderId="0" xfId="0" applyFont="1" applyAlignment="1">
      <alignment horizontal="center"/>
    </xf>
    <xf numFmtId="0" fontId="17" fillId="0" borderId="0" xfId="0" applyFont="1" applyAlignment="1">
      <alignment horizontal="center"/>
    </xf>
    <xf numFmtId="0" fontId="0" fillId="0" borderId="0" xfId="0" applyAlignment="1">
      <alignment/>
    </xf>
    <xf numFmtId="181" fontId="6" fillId="0" borderId="11" xfId="0" applyNumberFormat="1" applyFont="1" applyBorder="1" applyAlignment="1">
      <alignment horizontal="center"/>
    </xf>
    <xf numFmtId="0" fontId="0" fillId="0" borderId="6" xfId="0" applyBorder="1" applyAlignment="1">
      <alignment horizontal="center"/>
    </xf>
    <xf numFmtId="0" fontId="0" fillId="0" borderId="13" xfId="0" applyBorder="1" applyAlignment="1">
      <alignment horizontal="center"/>
    </xf>
  </cellXfs>
  <cellStyles count="11">
    <cellStyle name="Normal" xfId="0"/>
    <cellStyle name="Percent" xfId="15"/>
    <cellStyle name="Comma [0]" xfId="16"/>
    <cellStyle name="Comma" xfId="17"/>
    <cellStyle name="Currency [0]" xfId="18"/>
    <cellStyle name="Currency" xfId="19"/>
    <cellStyle name="標準_T120902a" xfId="20"/>
    <cellStyle name="標準_T121105a" xfId="21"/>
    <cellStyle name="標準_T121106a" xfId="22"/>
    <cellStyle name="標準_T121107a" xfId="23"/>
    <cellStyle name="標準_目次"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9"/>
  <sheetViews>
    <sheetView tabSelected="1" workbookViewId="0" topLeftCell="A1">
      <selection activeCell="I9" sqref="I9"/>
    </sheetView>
  </sheetViews>
  <sheetFormatPr defaultColWidth="9.125" defaultRowHeight="12.75"/>
  <cols>
    <col min="1" max="13" width="7.125" style="5" customWidth="1"/>
    <col min="14" max="16384" width="9.125" style="5" customWidth="1"/>
  </cols>
  <sheetData>
    <row r="1" spans="1:13" ht="32.25">
      <c r="A1" s="257" t="s">
        <v>332</v>
      </c>
      <c r="B1" s="258"/>
      <c r="C1" s="258"/>
      <c r="D1" s="258"/>
      <c r="E1" s="258"/>
      <c r="F1" s="258"/>
      <c r="G1" s="258"/>
      <c r="H1" s="258"/>
      <c r="I1" s="258"/>
      <c r="J1" s="258"/>
      <c r="K1" s="258"/>
      <c r="L1" s="258"/>
      <c r="M1" s="259"/>
    </row>
    <row r="2" ht="24.75" customHeight="1">
      <c r="A2" s="177"/>
    </row>
    <row r="3" s="178" customFormat="1" ht="16.5" customHeight="1">
      <c r="C3" s="178" t="s">
        <v>339</v>
      </c>
    </row>
    <row r="4" s="178" customFormat="1" ht="16.5" customHeight="1">
      <c r="C4" s="178" t="s">
        <v>338</v>
      </c>
    </row>
    <row r="5" s="178" customFormat="1" ht="16.5" customHeight="1">
      <c r="C5" s="178" t="s">
        <v>337</v>
      </c>
    </row>
    <row r="6" s="178" customFormat="1" ht="16.5" customHeight="1">
      <c r="C6" s="178" t="s">
        <v>336</v>
      </c>
    </row>
    <row r="7" s="178" customFormat="1" ht="16.5" customHeight="1">
      <c r="C7" s="178" t="s">
        <v>335</v>
      </c>
    </row>
    <row r="8" s="178" customFormat="1" ht="16.5" customHeight="1">
      <c r="C8" s="178" t="s">
        <v>334</v>
      </c>
    </row>
    <row r="9" s="178" customFormat="1" ht="16.5" customHeight="1">
      <c r="C9" s="178" t="s">
        <v>333</v>
      </c>
    </row>
    <row r="10" s="178" customFormat="1" ht="16.5" customHeight="1">
      <c r="D10" s="178" t="s">
        <v>330</v>
      </c>
    </row>
    <row r="11" s="178" customFormat="1" ht="16.5" customHeight="1">
      <c r="D11" s="178" t="s">
        <v>331</v>
      </c>
    </row>
    <row r="12" s="178" customFormat="1" ht="16.5" customHeight="1">
      <c r="C12" s="178" t="s">
        <v>340</v>
      </c>
    </row>
    <row r="13" s="178" customFormat="1" ht="16.5" customHeight="1">
      <c r="C13" s="178" t="s">
        <v>343</v>
      </c>
    </row>
    <row r="14" s="178" customFormat="1" ht="16.5" customHeight="1">
      <c r="C14" s="178" t="s">
        <v>341</v>
      </c>
    </row>
    <row r="15" spans="1:14" s="178" customFormat="1" ht="16.5" customHeight="1">
      <c r="A15" s="235"/>
      <c r="B15" s="235"/>
      <c r="C15" s="235"/>
      <c r="D15" s="235"/>
      <c r="E15" s="235"/>
      <c r="F15" s="235"/>
      <c r="G15" s="235"/>
      <c r="H15" s="235"/>
      <c r="I15" s="235"/>
      <c r="J15" s="235"/>
      <c r="K15" s="235"/>
      <c r="L15" s="235"/>
      <c r="M15" s="235"/>
      <c r="N15" s="235"/>
    </row>
    <row r="16" spans="1:14" ht="11.25">
      <c r="A16" s="6"/>
      <c r="B16" s="6"/>
      <c r="C16" s="183" t="s">
        <v>351</v>
      </c>
      <c r="D16" s="6"/>
      <c r="E16" s="6"/>
      <c r="F16" s="6"/>
      <c r="G16" s="6"/>
      <c r="H16" s="6"/>
      <c r="I16" s="6"/>
      <c r="J16" s="6"/>
      <c r="K16" s="6"/>
      <c r="L16" s="6"/>
      <c r="M16" s="6"/>
      <c r="N16" s="6"/>
    </row>
    <row r="17" spans="1:14" ht="11.25">
      <c r="A17" s="6"/>
      <c r="B17" s="6"/>
      <c r="C17" s="3" t="s">
        <v>352</v>
      </c>
      <c r="D17" s="60" t="s">
        <v>353</v>
      </c>
      <c r="E17" s="6"/>
      <c r="F17" s="6"/>
      <c r="G17" s="6"/>
      <c r="H17" s="6"/>
      <c r="I17" s="6"/>
      <c r="J17" s="203"/>
      <c r="K17" s="6"/>
      <c r="L17" s="6"/>
      <c r="M17" s="6"/>
      <c r="N17" s="6"/>
    </row>
    <row r="18" spans="1:14" ht="11.25">
      <c r="A18" s="6"/>
      <c r="B18" s="6"/>
      <c r="C18" s="6"/>
      <c r="D18" s="60" t="s">
        <v>424</v>
      </c>
      <c r="E18" s="6"/>
      <c r="F18" s="6"/>
      <c r="G18" s="6" t="s">
        <v>581</v>
      </c>
      <c r="H18" s="6"/>
      <c r="I18" s="6"/>
      <c r="J18" s="203"/>
      <c r="K18" s="6"/>
      <c r="L18" s="6"/>
      <c r="M18" s="6"/>
      <c r="N18" s="6"/>
    </row>
    <row r="19" spans="1:14" ht="11.25">
      <c r="A19" s="6"/>
      <c r="B19" s="6"/>
      <c r="C19" s="6"/>
      <c r="D19" s="6"/>
      <c r="E19" s="6"/>
      <c r="F19" s="6"/>
      <c r="G19" s="6"/>
      <c r="H19" s="6"/>
      <c r="I19" s="6"/>
      <c r="J19" s="6"/>
      <c r="K19" s="6"/>
      <c r="L19" s="6"/>
      <c r="M19" s="6"/>
      <c r="N19" s="6"/>
    </row>
  </sheetData>
  <mergeCells count="1">
    <mergeCell ref="A1:M1"/>
  </mergeCells>
  <printOptions/>
  <pageMargins left="0.7874015748031497" right="0.7874015748031497" top="1.3779527559055118"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V74"/>
  <sheetViews>
    <sheetView workbookViewId="0" topLeftCell="A2">
      <selection activeCell="A20" sqref="A20"/>
    </sheetView>
  </sheetViews>
  <sheetFormatPr defaultColWidth="9.00390625" defaultRowHeight="12.75"/>
  <cols>
    <col min="1" max="1" width="21.875" style="5" customWidth="1"/>
    <col min="2" max="2" width="11.375" style="6" customWidth="1"/>
    <col min="3" max="7" width="11.375" style="5" customWidth="1"/>
    <col min="8" max="8" width="13.75390625" style="5" customWidth="1"/>
    <col min="9" max="20" width="8.75390625" style="131" customWidth="1"/>
    <col min="21" max="21" width="10.75390625" style="6" customWidth="1"/>
    <col min="22" max="22" width="19.375" style="5" customWidth="1"/>
    <col min="23" max="16384" width="9.125" style="5" customWidth="1"/>
  </cols>
  <sheetData>
    <row r="1" ht="15.75" customHeight="1" hidden="1"/>
    <row r="2" ht="15.75" customHeight="1">
      <c r="A2" s="48" t="s">
        <v>275</v>
      </c>
    </row>
    <row r="3" spans="1:21" ht="4.5" customHeight="1">
      <c r="A3" s="1"/>
      <c r="B3" s="1"/>
      <c r="C3" s="1"/>
      <c r="D3" s="1"/>
      <c r="E3" s="1"/>
      <c r="F3" s="1"/>
      <c r="G3" s="1"/>
      <c r="H3" s="1"/>
      <c r="I3" s="13"/>
      <c r="J3" s="13"/>
      <c r="K3" s="13"/>
      <c r="L3" s="13"/>
      <c r="M3" s="13"/>
      <c r="N3" s="13"/>
      <c r="O3" s="13"/>
      <c r="P3" s="13"/>
      <c r="Q3" s="13"/>
      <c r="R3" s="132"/>
      <c r="S3" s="132"/>
      <c r="T3" s="13"/>
      <c r="U3" s="1"/>
    </row>
    <row r="4" spans="1:21" ht="12" customHeight="1">
      <c r="A4" s="138"/>
      <c r="B4" s="65" t="s">
        <v>232</v>
      </c>
      <c r="C4" s="65" t="s">
        <v>250</v>
      </c>
      <c r="D4" s="65" t="s">
        <v>345</v>
      </c>
      <c r="E4" s="65" t="s">
        <v>356</v>
      </c>
      <c r="F4" s="65" t="s">
        <v>359</v>
      </c>
      <c r="G4" s="65" t="s">
        <v>445</v>
      </c>
      <c r="H4" s="188" t="s">
        <v>29</v>
      </c>
      <c r="I4" s="133"/>
      <c r="J4" s="133"/>
      <c r="K4" s="133"/>
      <c r="L4" s="133"/>
      <c r="M4" s="174" t="s">
        <v>277</v>
      </c>
      <c r="N4" s="174" t="s">
        <v>276</v>
      </c>
      <c r="O4" s="174">
        <v>1</v>
      </c>
      <c r="P4" s="174">
        <v>7</v>
      </c>
      <c r="Q4" s="174" t="s">
        <v>278</v>
      </c>
      <c r="R4" s="133"/>
      <c r="S4" s="133"/>
      <c r="T4" s="133"/>
      <c r="U4" s="1"/>
    </row>
    <row r="5" spans="1:21" ht="12" customHeight="1">
      <c r="A5" s="163" t="s">
        <v>279</v>
      </c>
      <c r="B5" s="64" t="s">
        <v>280</v>
      </c>
      <c r="C5" s="64" t="s">
        <v>280</v>
      </c>
      <c r="D5" s="64" t="s">
        <v>280</v>
      </c>
      <c r="E5" s="64" t="s">
        <v>280</v>
      </c>
      <c r="F5" s="64" t="s">
        <v>280</v>
      </c>
      <c r="G5" s="64" t="s">
        <v>280</v>
      </c>
      <c r="H5" s="189" t="s">
        <v>281</v>
      </c>
      <c r="I5" s="161" t="s">
        <v>31</v>
      </c>
      <c r="J5" s="134" t="s">
        <v>32</v>
      </c>
      <c r="K5" s="134" t="s">
        <v>33</v>
      </c>
      <c r="L5" s="134" t="s">
        <v>34</v>
      </c>
      <c r="M5" s="134" t="s">
        <v>35</v>
      </c>
      <c r="N5" s="134" t="s">
        <v>36</v>
      </c>
      <c r="O5" s="134" t="s">
        <v>37</v>
      </c>
      <c r="P5" s="134" t="s">
        <v>38</v>
      </c>
      <c r="Q5" s="134" t="s">
        <v>39</v>
      </c>
      <c r="R5" s="134" t="s">
        <v>40</v>
      </c>
      <c r="S5" s="134" t="s">
        <v>41</v>
      </c>
      <c r="T5" s="134" t="s">
        <v>42</v>
      </c>
      <c r="U5" s="1"/>
    </row>
    <row r="6" spans="1:22" s="43" customFormat="1" ht="15" customHeight="1">
      <c r="A6" s="246" t="s">
        <v>282</v>
      </c>
      <c r="B6" s="16">
        <v>100</v>
      </c>
      <c r="C6" s="16">
        <v>99.1</v>
      </c>
      <c r="D6" s="16">
        <v>97.7</v>
      </c>
      <c r="E6" s="16">
        <v>97.5</v>
      </c>
      <c r="F6" s="16">
        <v>97.4</v>
      </c>
      <c r="G6" s="16">
        <v>96.6</v>
      </c>
      <c r="H6" s="140">
        <f>ROUND((G6-F6)*100/F6,1)</f>
        <v>-0.8</v>
      </c>
      <c r="I6" s="45">
        <v>96.7</v>
      </c>
      <c r="J6" s="45">
        <v>96.6</v>
      </c>
      <c r="K6" s="45">
        <v>97</v>
      </c>
      <c r="L6" s="45">
        <v>96.8</v>
      </c>
      <c r="M6" s="45">
        <v>96.8</v>
      </c>
      <c r="N6" s="45">
        <v>96.2</v>
      </c>
      <c r="O6" s="45">
        <v>96.3</v>
      </c>
      <c r="P6" s="45">
        <v>96.3</v>
      </c>
      <c r="Q6" s="45">
        <v>96.8</v>
      </c>
      <c r="R6" s="45">
        <v>96.4</v>
      </c>
      <c r="S6" s="45">
        <v>96.4</v>
      </c>
      <c r="T6" s="45">
        <v>96.4</v>
      </c>
      <c r="U6" s="1"/>
      <c r="V6" s="196"/>
    </row>
    <row r="7" spans="1:22" ht="15" customHeight="1">
      <c r="A7" s="197"/>
      <c r="B7" s="16"/>
      <c r="C7" s="16"/>
      <c r="D7" s="6"/>
      <c r="U7" s="1"/>
      <c r="V7" s="196"/>
    </row>
    <row r="8" spans="1:22" s="43" customFormat="1" ht="15" customHeight="1">
      <c r="A8" s="247" t="s">
        <v>283</v>
      </c>
      <c r="B8" s="16">
        <v>100</v>
      </c>
      <c r="C8" s="16">
        <v>99.9</v>
      </c>
      <c r="D8" s="16">
        <v>99.2</v>
      </c>
      <c r="E8" s="16">
        <v>98.7</v>
      </c>
      <c r="F8" s="16">
        <v>99.9</v>
      </c>
      <c r="G8" s="16">
        <v>99.2</v>
      </c>
      <c r="H8" s="140">
        <f aca="true" t="shared" si="0" ref="H8:H54">ROUND((G8-F8)*100/F8,1)</f>
        <v>-0.7</v>
      </c>
      <c r="I8" s="45">
        <v>100.4</v>
      </c>
      <c r="J8" s="45">
        <v>100.3</v>
      </c>
      <c r="K8" s="45">
        <v>100.3</v>
      </c>
      <c r="L8" s="45">
        <v>99.7</v>
      </c>
      <c r="M8" s="45">
        <v>99.9</v>
      </c>
      <c r="N8" s="45">
        <v>98.3</v>
      </c>
      <c r="O8" s="45">
        <v>98.3</v>
      </c>
      <c r="P8" s="45">
        <v>97.8</v>
      </c>
      <c r="Q8" s="45">
        <v>99.4</v>
      </c>
      <c r="R8" s="45">
        <v>98.9</v>
      </c>
      <c r="S8" s="45">
        <v>98.5</v>
      </c>
      <c r="T8" s="45">
        <v>98.5</v>
      </c>
      <c r="U8" s="1"/>
      <c r="V8" s="196"/>
    </row>
    <row r="9" spans="1:22" ht="15" customHeight="1">
      <c r="A9" s="191" t="s">
        <v>284</v>
      </c>
      <c r="B9" s="16">
        <v>100</v>
      </c>
      <c r="C9" s="16">
        <v>98.8</v>
      </c>
      <c r="D9" s="16">
        <v>98.6</v>
      </c>
      <c r="E9" s="16">
        <v>98.8</v>
      </c>
      <c r="F9" s="16">
        <v>100.3</v>
      </c>
      <c r="G9" s="16">
        <v>95.9</v>
      </c>
      <c r="H9" s="140">
        <f t="shared" si="0"/>
        <v>-4.4</v>
      </c>
      <c r="I9" s="45">
        <v>96.6</v>
      </c>
      <c r="J9" s="45">
        <v>95.8</v>
      </c>
      <c r="K9" s="45">
        <v>96</v>
      </c>
      <c r="L9" s="45">
        <v>96.1</v>
      </c>
      <c r="M9" s="45">
        <v>96.7</v>
      </c>
      <c r="N9" s="45">
        <v>95.3</v>
      </c>
      <c r="O9" s="45">
        <v>96.2</v>
      </c>
      <c r="P9" s="45">
        <v>96.2</v>
      </c>
      <c r="Q9" s="45">
        <v>96.5</v>
      </c>
      <c r="R9" s="45">
        <v>94.7</v>
      </c>
      <c r="S9" s="45">
        <v>95.6</v>
      </c>
      <c r="T9" s="45">
        <v>95.3</v>
      </c>
      <c r="U9" s="1"/>
      <c r="V9" s="196"/>
    </row>
    <row r="10" spans="1:22" ht="15" customHeight="1">
      <c r="A10" s="191" t="s">
        <v>285</v>
      </c>
      <c r="B10" s="16">
        <v>100</v>
      </c>
      <c r="C10" s="16">
        <v>99.4</v>
      </c>
      <c r="D10" s="16">
        <v>99</v>
      </c>
      <c r="E10" s="16">
        <v>96.6</v>
      </c>
      <c r="F10" s="16">
        <v>95.4</v>
      </c>
      <c r="G10" s="16">
        <v>93.8</v>
      </c>
      <c r="H10" s="140">
        <f t="shared" si="0"/>
        <v>-1.7</v>
      </c>
      <c r="I10" s="45">
        <v>94.2</v>
      </c>
      <c r="J10" s="45">
        <v>93.4</v>
      </c>
      <c r="K10" s="45">
        <v>95.2</v>
      </c>
      <c r="L10" s="45">
        <v>98.9</v>
      </c>
      <c r="M10" s="45">
        <v>96.4</v>
      </c>
      <c r="N10" s="45">
        <v>92.7</v>
      </c>
      <c r="O10" s="45">
        <v>94.7</v>
      </c>
      <c r="P10" s="45">
        <v>93.2</v>
      </c>
      <c r="Q10" s="45">
        <v>91.2</v>
      </c>
      <c r="R10" s="45">
        <v>92</v>
      </c>
      <c r="S10" s="45">
        <v>92.3</v>
      </c>
      <c r="T10" s="45">
        <v>91.4</v>
      </c>
      <c r="U10" s="1"/>
      <c r="V10" s="196"/>
    </row>
    <row r="11" spans="1:22" ht="15" customHeight="1">
      <c r="A11" s="198" t="s">
        <v>286</v>
      </c>
      <c r="B11" s="16">
        <v>100</v>
      </c>
      <c r="C11" s="16">
        <v>100.6</v>
      </c>
      <c r="D11" s="16">
        <v>100.9</v>
      </c>
      <c r="E11" s="16">
        <v>98.4</v>
      </c>
      <c r="F11" s="16">
        <v>97.3</v>
      </c>
      <c r="G11" s="16">
        <v>95.6</v>
      </c>
      <c r="H11" s="140">
        <f t="shared" si="0"/>
        <v>-1.7</v>
      </c>
      <c r="I11" s="45">
        <v>96.2</v>
      </c>
      <c r="J11" s="45">
        <v>95.2</v>
      </c>
      <c r="K11" s="45">
        <v>97.6</v>
      </c>
      <c r="L11" s="45">
        <v>103.5</v>
      </c>
      <c r="M11" s="45">
        <v>99.5</v>
      </c>
      <c r="N11" s="45">
        <v>93.9</v>
      </c>
      <c r="O11" s="45">
        <v>96.6</v>
      </c>
      <c r="P11" s="45">
        <v>95.8</v>
      </c>
      <c r="Q11" s="45">
        <v>91.6</v>
      </c>
      <c r="R11" s="45">
        <v>93.3</v>
      </c>
      <c r="S11" s="45">
        <v>92.8</v>
      </c>
      <c r="T11" s="45">
        <v>91.7</v>
      </c>
      <c r="U11" s="1"/>
      <c r="V11" s="196"/>
    </row>
    <row r="12" spans="1:22" ht="15" customHeight="1">
      <c r="A12" s="191" t="s">
        <v>287</v>
      </c>
      <c r="B12" s="16">
        <v>100</v>
      </c>
      <c r="C12" s="16">
        <v>100.1</v>
      </c>
      <c r="D12" s="16">
        <v>99.7</v>
      </c>
      <c r="E12" s="16">
        <v>98.2</v>
      </c>
      <c r="F12" s="16">
        <v>101.2</v>
      </c>
      <c r="G12" s="16">
        <v>97.6</v>
      </c>
      <c r="H12" s="140">
        <f t="shared" si="0"/>
        <v>-3.6</v>
      </c>
      <c r="I12" s="45">
        <v>100</v>
      </c>
      <c r="J12" s="45">
        <v>97.8</v>
      </c>
      <c r="K12" s="45">
        <v>97.4</v>
      </c>
      <c r="L12" s="45">
        <v>97.3</v>
      </c>
      <c r="M12" s="45">
        <v>96.8</v>
      </c>
      <c r="N12" s="45">
        <v>96.7</v>
      </c>
      <c r="O12" s="45">
        <v>96.1</v>
      </c>
      <c r="P12" s="45">
        <v>97.1</v>
      </c>
      <c r="Q12" s="45">
        <v>98.8</v>
      </c>
      <c r="R12" s="45">
        <v>98.2</v>
      </c>
      <c r="S12" s="45">
        <v>97.1</v>
      </c>
      <c r="T12" s="45">
        <v>98.1</v>
      </c>
      <c r="U12" s="1"/>
      <c r="V12" s="196"/>
    </row>
    <row r="13" spans="1:22" ht="15" customHeight="1">
      <c r="A13" s="191" t="s">
        <v>288</v>
      </c>
      <c r="B13" s="16">
        <v>100</v>
      </c>
      <c r="C13" s="16">
        <v>97.6</v>
      </c>
      <c r="D13" s="16">
        <v>98</v>
      </c>
      <c r="E13" s="16">
        <v>97.9</v>
      </c>
      <c r="F13" s="16">
        <v>98.3</v>
      </c>
      <c r="G13" s="16">
        <v>98.5</v>
      </c>
      <c r="H13" s="140">
        <f t="shared" si="0"/>
        <v>0.2</v>
      </c>
      <c r="I13" s="45">
        <v>98.9</v>
      </c>
      <c r="J13" s="45">
        <v>101.8</v>
      </c>
      <c r="K13" s="45">
        <v>101.6</v>
      </c>
      <c r="L13" s="45">
        <v>100.5</v>
      </c>
      <c r="M13" s="45">
        <v>99</v>
      </c>
      <c r="N13" s="45">
        <v>98.1</v>
      </c>
      <c r="O13" s="45">
        <v>96.5</v>
      </c>
      <c r="P13" s="45">
        <v>96.6</v>
      </c>
      <c r="Q13" s="45">
        <v>97.2</v>
      </c>
      <c r="R13" s="45">
        <v>98.1</v>
      </c>
      <c r="S13" s="45">
        <v>96.6</v>
      </c>
      <c r="T13" s="45">
        <v>97.1</v>
      </c>
      <c r="U13" s="1"/>
      <c r="V13" s="196"/>
    </row>
    <row r="14" spans="1:22" ht="15" customHeight="1">
      <c r="A14" s="191" t="s">
        <v>289</v>
      </c>
      <c r="B14" s="16">
        <v>100</v>
      </c>
      <c r="C14" s="16">
        <v>102.8</v>
      </c>
      <c r="D14" s="16">
        <v>100.5</v>
      </c>
      <c r="E14" s="16">
        <v>102.8</v>
      </c>
      <c r="F14" s="16">
        <v>109.1</v>
      </c>
      <c r="G14" s="16">
        <v>103.5</v>
      </c>
      <c r="H14" s="140">
        <f t="shared" si="0"/>
        <v>-5.1</v>
      </c>
      <c r="I14" s="45">
        <v>107.6</v>
      </c>
      <c r="J14" s="45">
        <v>107.6</v>
      </c>
      <c r="K14" s="45">
        <v>108.2</v>
      </c>
      <c r="L14" s="45">
        <v>105.2</v>
      </c>
      <c r="M14" s="45">
        <v>103.9</v>
      </c>
      <c r="N14" s="45">
        <v>95.2</v>
      </c>
      <c r="O14" s="45">
        <v>102.1</v>
      </c>
      <c r="P14" s="45">
        <v>96.5</v>
      </c>
      <c r="Q14" s="45">
        <v>107.1</v>
      </c>
      <c r="R14" s="45">
        <v>104.7</v>
      </c>
      <c r="S14" s="45">
        <v>102.4</v>
      </c>
      <c r="T14" s="45">
        <v>101.5</v>
      </c>
      <c r="U14" s="1"/>
      <c r="V14" s="196"/>
    </row>
    <row r="15" spans="1:22" ht="15" customHeight="1">
      <c r="A15" s="198" t="s">
        <v>290</v>
      </c>
      <c r="B15" s="16">
        <v>100</v>
      </c>
      <c r="C15" s="16">
        <v>104.7</v>
      </c>
      <c r="D15" s="16">
        <v>101</v>
      </c>
      <c r="E15" s="16">
        <v>105.7</v>
      </c>
      <c r="F15" s="16">
        <v>116.1</v>
      </c>
      <c r="G15" s="16">
        <v>106.8</v>
      </c>
      <c r="H15" s="140">
        <f t="shared" si="0"/>
        <v>-8</v>
      </c>
      <c r="I15" s="45">
        <v>113</v>
      </c>
      <c r="J15" s="45">
        <v>113.5</v>
      </c>
      <c r="K15" s="45">
        <v>114.4</v>
      </c>
      <c r="L15" s="45">
        <v>109.6</v>
      </c>
      <c r="M15" s="45">
        <v>107.6</v>
      </c>
      <c r="N15" s="45">
        <v>93.3</v>
      </c>
      <c r="O15" s="45">
        <v>104.2</v>
      </c>
      <c r="P15" s="45">
        <v>95.7</v>
      </c>
      <c r="Q15" s="45">
        <v>112.6</v>
      </c>
      <c r="R15" s="45">
        <v>109</v>
      </c>
      <c r="S15" s="45">
        <v>105.2</v>
      </c>
      <c r="T15" s="45">
        <v>103.9</v>
      </c>
      <c r="U15" s="1"/>
      <c r="V15" s="196"/>
    </row>
    <row r="16" spans="1:22" ht="15" customHeight="1">
      <c r="A16" s="191" t="s">
        <v>291</v>
      </c>
      <c r="B16" s="16">
        <v>100</v>
      </c>
      <c r="C16" s="6">
        <v>99.6</v>
      </c>
      <c r="D16" s="6">
        <v>97.8</v>
      </c>
      <c r="E16" s="5">
        <v>96.5</v>
      </c>
      <c r="F16" s="5">
        <v>101.7</v>
      </c>
      <c r="G16" s="5">
        <v>102.3</v>
      </c>
      <c r="H16" s="140">
        <f t="shared" si="0"/>
        <v>0.6</v>
      </c>
      <c r="I16" s="45">
        <v>116.7</v>
      </c>
      <c r="J16" s="131">
        <v>112.5</v>
      </c>
      <c r="K16" s="131">
        <v>109.8</v>
      </c>
      <c r="L16" s="45">
        <v>98.8</v>
      </c>
      <c r="M16" s="45">
        <v>111.8</v>
      </c>
      <c r="N16" s="45">
        <v>108.6</v>
      </c>
      <c r="O16" s="45">
        <v>89.5</v>
      </c>
      <c r="P16" s="45">
        <v>96.4</v>
      </c>
      <c r="Q16" s="45">
        <v>97.3</v>
      </c>
      <c r="R16" s="45">
        <v>96.4</v>
      </c>
      <c r="S16" s="45">
        <v>94.1</v>
      </c>
      <c r="T16" s="45">
        <v>95.6</v>
      </c>
      <c r="U16" s="1"/>
      <c r="V16" s="196"/>
    </row>
    <row r="17" spans="1:22" ht="15" customHeight="1">
      <c r="A17" s="198" t="s">
        <v>292</v>
      </c>
      <c r="B17" s="16">
        <v>100</v>
      </c>
      <c r="C17" s="16">
        <v>99.4</v>
      </c>
      <c r="D17" s="16">
        <v>97.9</v>
      </c>
      <c r="E17" s="16">
        <v>96.7</v>
      </c>
      <c r="F17" s="16">
        <v>102.4</v>
      </c>
      <c r="G17" s="16">
        <v>103.1</v>
      </c>
      <c r="H17" s="140">
        <f t="shared" si="0"/>
        <v>0.7</v>
      </c>
      <c r="I17" s="45">
        <v>118.1</v>
      </c>
      <c r="J17" s="45">
        <v>113.6</v>
      </c>
      <c r="K17" s="45">
        <v>110.9</v>
      </c>
      <c r="L17" s="45">
        <v>99.5</v>
      </c>
      <c r="M17" s="45">
        <v>113</v>
      </c>
      <c r="N17" s="45">
        <v>109.7</v>
      </c>
      <c r="O17" s="45">
        <v>90.1</v>
      </c>
      <c r="P17" s="45">
        <v>97.1</v>
      </c>
      <c r="Q17" s="45">
        <v>97.9</v>
      </c>
      <c r="R17" s="45">
        <v>96.8</v>
      </c>
      <c r="S17" s="45">
        <v>94.6</v>
      </c>
      <c r="T17" s="45">
        <v>96</v>
      </c>
      <c r="U17" s="1"/>
      <c r="V17" s="196"/>
    </row>
    <row r="18" spans="1:22" ht="15" customHeight="1">
      <c r="A18" s="191" t="s">
        <v>535</v>
      </c>
      <c r="B18" s="16">
        <v>100</v>
      </c>
      <c r="C18" s="16">
        <v>99.1</v>
      </c>
      <c r="D18" s="16">
        <v>97.1</v>
      </c>
      <c r="E18" s="16">
        <v>95.5</v>
      </c>
      <c r="F18" s="16">
        <v>94.9</v>
      </c>
      <c r="G18" s="16">
        <v>93.6</v>
      </c>
      <c r="H18" s="140">
        <f t="shared" si="0"/>
        <v>-1.4</v>
      </c>
      <c r="I18" s="45">
        <v>92.7</v>
      </c>
      <c r="J18" s="45">
        <v>96</v>
      </c>
      <c r="K18" s="45">
        <v>94.1</v>
      </c>
      <c r="L18" s="45">
        <v>93.4</v>
      </c>
      <c r="M18" s="45">
        <v>93.7</v>
      </c>
      <c r="N18" s="45">
        <v>92.5</v>
      </c>
      <c r="O18" s="45">
        <v>92.4</v>
      </c>
      <c r="P18" s="45">
        <v>91.4</v>
      </c>
      <c r="Q18" s="45">
        <v>93.2</v>
      </c>
      <c r="R18" s="45">
        <v>94.2</v>
      </c>
      <c r="S18" s="45">
        <v>93.6</v>
      </c>
      <c r="T18" s="45">
        <v>96</v>
      </c>
      <c r="U18" s="1"/>
      <c r="V18" s="196"/>
    </row>
    <row r="19" spans="1:22" ht="15" customHeight="1">
      <c r="A19" s="191" t="s">
        <v>293</v>
      </c>
      <c r="B19" s="16">
        <v>100</v>
      </c>
      <c r="C19" s="16">
        <v>99.9</v>
      </c>
      <c r="D19" s="16">
        <v>99.9</v>
      </c>
      <c r="E19" s="16">
        <v>99.5</v>
      </c>
      <c r="F19" s="16">
        <v>99.1</v>
      </c>
      <c r="G19" s="16">
        <v>98.2</v>
      </c>
      <c r="H19" s="140">
        <f t="shared" si="0"/>
        <v>-0.9</v>
      </c>
      <c r="I19" s="45">
        <v>98.9</v>
      </c>
      <c r="J19" s="45">
        <v>98.6</v>
      </c>
      <c r="K19" s="45">
        <v>99</v>
      </c>
      <c r="L19" s="45">
        <v>98.7</v>
      </c>
      <c r="M19" s="45">
        <v>99.2</v>
      </c>
      <c r="N19" s="45">
        <v>98.4</v>
      </c>
      <c r="O19" s="45">
        <v>98</v>
      </c>
      <c r="P19" s="45">
        <v>97.3</v>
      </c>
      <c r="Q19" s="45">
        <v>97.9</v>
      </c>
      <c r="R19" s="45">
        <v>97.4</v>
      </c>
      <c r="S19" s="45">
        <v>97.7</v>
      </c>
      <c r="T19" s="45">
        <v>97.4</v>
      </c>
      <c r="U19" s="1"/>
      <c r="V19" s="196"/>
    </row>
    <row r="20" spans="1:22" ht="15" customHeight="1">
      <c r="A20" s="191" t="s">
        <v>294</v>
      </c>
      <c r="B20" s="16">
        <v>100</v>
      </c>
      <c r="C20" s="16">
        <v>97.9</v>
      </c>
      <c r="D20" s="16">
        <v>97.3</v>
      </c>
      <c r="E20" s="16">
        <v>96.3</v>
      </c>
      <c r="F20" s="16">
        <v>96.7</v>
      </c>
      <c r="G20" s="16">
        <v>100.5</v>
      </c>
      <c r="H20" s="140">
        <f t="shared" si="0"/>
        <v>3.9</v>
      </c>
      <c r="I20" s="45">
        <v>98.5</v>
      </c>
      <c r="J20" s="45">
        <v>99</v>
      </c>
      <c r="K20" s="45">
        <v>99.1</v>
      </c>
      <c r="L20" s="45">
        <v>98.5</v>
      </c>
      <c r="M20" s="45">
        <v>98.7</v>
      </c>
      <c r="N20" s="45">
        <v>100.5</v>
      </c>
      <c r="O20" s="45">
        <v>100.3</v>
      </c>
      <c r="P20" s="45">
        <v>100.7</v>
      </c>
      <c r="Q20" s="45">
        <v>103.3</v>
      </c>
      <c r="R20" s="45">
        <v>102.5</v>
      </c>
      <c r="S20" s="45">
        <v>101.7</v>
      </c>
      <c r="T20" s="45">
        <v>103</v>
      </c>
      <c r="U20" s="1"/>
      <c r="V20" s="196"/>
    </row>
    <row r="21" spans="1:22" ht="15" customHeight="1">
      <c r="A21" s="191" t="s">
        <v>295</v>
      </c>
      <c r="B21" s="16">
        <v>100</v>
      </c>
      <c r="C21" s="16">
        <v>98.9</v>
      </c>
      <c r="D21" s="16">
        <v>96.2</v>
      </c>
      <c r="E21" s="16">
        <v>94</v>
      </c>
      <c r="F21" s="16">
        <v>92.5</v>
      </c>
      <c r="G21" s="16">
        <v>93.5</v>
      </c>
      <c r="H21" s="140">
        <f t="shared" si="0"/>
        <v>1.1</v>
      </c>
      <c r="I21" s="45">
        <v>94.7</v>
      </c>
      <c r="J21" s="45">
        <v>95</v>
      </c>
      <c r="K21" s="45">
        <v>94.3</v>
      </c>
      <c r="L21" s="45">
        <v>94.1</v>
      </c>
      <c r="M21" s="45">
        <v>94.1</v>
      </c>
      <c r="N21" s="45">
        <v>92.6</v>
      </c>
      <c r="O21" s="45">
        <v>93.6</v>
      </c>
      <c r="P21" s="45">
        <v>92.3</v>
      </c>
      <c r="Q21" s="45">
        <v>93.2</v>
      </c>
      <c r="R21" s="45">
        <v>92</v>
      </c>
      <c r="S21" s="45">
        <v>94.5</v>
      </c>
      <c r="T21" s="45">
        <v>91.5</v>
      </c>
      <c r="U21" s="1"/>
      <c r="V21" s="196"/>
    </row>
    <row r="22" spans="1:22" ht="15" customHeight="1">
      <c r="A22" s="191" t="s">
        <v>296</v>
      </c>
      <c r="B22" s="16">
        <v>100</v>
      </c>
      <c r="C22" s="16">
        <v>100.6</v>
      </c>
      <c r="D22" s="16">
        <v>99.7</v>
      </c>
      <c r="E22" s="16">
        <v>99.2</v>
      </c>
      <c r="F22" s="16">
        <v>98.6</v>
      </c>
      <c r="G22" s="16">
        <v>101.1</v>
      </c>
      <c r="H22" s="140">
        <f t="shared" si="0"/>
        <v>2.5</v>
      </c>
      <c r="I22" s="45">
        <v>101.2</v>
      </c>
      <c r="J22" s="45">
        <v>102.1</v>
      </c>
      <c r="K22" s="45">
        <v>102.2</v>
      </c>
      <c r="L22" s="45">
        <v>100.9</v>
      </c>
      <c r="M22" s="45">
        <v>100.8</v>
      </c>
      <c r="N22" s="45">
        <v>101.2</v>
      </c>
      <c r="O22" s="45">
        <v>100.8</v>
      </c>
      <c r="P22" s="45">
        <v>100.8</v>
      </c>
      <c r="Q22" s="45">
        <v>100.7</v>
      </c>
      <c r="R22" s="45">
        <v>100.9</v>
      </c>
      <c r="S22" s="45">
        <v>100.5</v>
      </c>
      <c r="T22" s="45">
        <v>100.5</v>
      </c>
      <c r="U22" s="1"/>
      <c r="V22" s="196"/>
    </row>
    <row r="23" spans="1:22" ht="15" customHeight="1">
      <c r="A23" s="191" t="s">
        <v>297</v>
      </c>
      <c r="B23" s="16">
        <v>100</v>
      </c>
      <c r="C23" s="16">
        <v>100.5</v>
      </c>
      <c r="D23" s="16">
        <v>100.7</v>
      </c>
      <c r="E23" s="16">
        <v>100.4</v>
      </c>
      <c r="F23" s="16">
        <v>101</v>
      </c>
      <c r="G23" s="16">
        <v>102.6</v>
      </c>
      <c r="H23" s="140">
        <f t="shared" si="0"/>
        <v>1.6</v>
      </c>
      <c r="I23" s="45">
        <v>102.3</v>
      </c>
      <c r="J23" s="45">
        <v>102.7</v>
      </c>
      <c r="K23" s="45">
        <v>102.7</v>
      </c>
      <c r="L23" s="45">
        <v>102.6</v>
      </c>
      <c r="M23" s="45">
        <v>102.9</v>
      </c>
      <c r="N23" s="45">
        <v>103.1</v>
      </c>
      <c r="O23" s="45">
        <v>102.5</v>
      </c>
      <c r="P23" s="45">
        <v>102.5</v>
      </c>
      <c r="Q23" s="45">
        <v>102.4</v>
      </c>
      <c r="R23" s="45">
        <v>102.4</v>
      </c>
      <c r="S23" s="45">
        <v>102.5</v>
      </c>
      <c r="T23" s="45">
        <v>102.4</v>
      </c>
      <c r="U23" s="1"/>
      <c r="V23" s="196"/>
    </row>
    <row r="24" spans="1:22" ht="15" customHeight="1">
      <c r="A24" s="197"/>
      <c r="C24" s="6"/>
      <c r="H24" s="131"/>
      <c r="U24" s="1"/>
      <c r="V24" s="196"/>
    </row>
    <row r="25" spans="1:22" s="43" customFormat="1" ht="15" customHeight="1">
      <c r="A25" s="247" t="s">
        <v>298</v>
      </c>
      <c r="B25" s="16">
        <v>100</v>
      </c>
      <c r="C25" s="16">
        <v>96.9</v>
      </c>
      <c r="D25" s="16">
        <v>93.2</v>
      </c>
      <c r="E25" s="16">
        <v>92.4</v>
      </c>
      <c r="F25" s="16">
        <v>92.7</v>
      </c>
      <c r="G25" s="16">
        <v>92.6</v>
      </c>
      <c r="H25" s="140">
        <f t="shared" si="0"/>
        <v>-0.1</v>
      </c>
      <c r="I25" s="45">
        <v>92.5</v>
      </c>
      <c r="J25" s="45">
        <v>93</v>
      </c>
      <c r="K25" s="45">
        <v>93.2</v>
      </c>
      <c r="L25" s="45">
        <v>93.2</v>
      </c>
      <c r="M25" s="45">
        <v>93.2</v>
      </c>
      <c r="N25" s="45">
        <v>92.6</v>
      </c>
      <c r="O25" s="45">
        <v>92.6</v>
      </c>
      <c r="P25" s="45">
        <v>92.6</v>
      </c>
      <c r="Q25" s="45">
        <v>92</v>
      </c>
      <c r="R25" s="45">
        <v>92</v>
      </c>
      <c r="S25" s="45">
        <v>92.2</v>
      </c>
      <c r="T25" s="45">
        <v>91.8</v>
      </c>
      <c r="U25" s="1"/>
      <c r="V25" s="196"/>
    </row>
    <row r="26" spans="1:22" ht="15" customHeight="1">
      <c r="A26" s="191" t="s">
        <v>299</v>
      </c>
      <c r="B26" s="16">
        <v>100</v>
      </c>
      <c r="C26" s="16">
        <v>96.5</v>
      </c>
      <c r="D26" s="16">
        <v>92.4</v>
      </c>
      <c r="E26" s="16">
        <v>91.5</v>
      </c>
      <c r="F26" s="16">
        <v>92</v>
      </c>
      <c r="G26" s="16">
        <v>91.9</v>
      </c>
      <c r="H26" s="140">
        <f t="shared" si="0"/>
        <v>-0.1</v>
      </c>
      <c r="I26" s="45">
        <v>91.8</v>
      </c>
      <c r="J26" s="45">
        <v>92.3</v>
      </c>
      <c r="K26" s="45">
        <v>92.5</v>
      </c>
      <c r="L26" s="45">
        <v>92.5</v>
      </c>
      <c r="M26" s="45">
        <v>92.6</v>
      </c>
      <c r="N26" s="45">
        <v>91.9</v>
      </c>
      <c r="O26" s="45">
        <v>92</v>
      </c>
      <c r="P26" s="45">
        <v>92</v>
      </c>
      <c r="Q26" s="45">
        <v>91.3</v>
      </c>
      <c r="R26" s="45">
        <v>91.4</v>
      </c>
      <c r="S26" s="45">
        <v>91.6</v>
      </c>
      <c r="T26" s="45">
        <v>91.1</v>
      </c>
      <c r="U26" s="1"/>
      <c r="V26" s="196"/>
    </row>
    <row r="27" spans="1:22" ht="15" customHeight="1">
      <c r="A27" s="191" t="s">
        <v>536</v>
      </c>
      <c r="B27" s="16">
        <v>100</v>
      </c>
      <c r="C27" s="16">
        <v>99.8</v>
      </c>
      <c r="D27" s="16">
        <v>98.4</v>
      </c>
      <c r="E27" s="16">
        <v>98.2</v>
      </c>
      <c r="F27" s="16">
        <v>97.4</v>
      </c>
      <c r="G27" s="16">
        <v>97</v>
      </c>
      <c r="H27" s="140">
        <f t="shared" si="0"/>
        <v>-0.4</v>
      </c>
      <c r="I27" s="45">
        <v>97.6</v>
      </c>
      <c r="J27" s="45">
        <v>97.6</v>
      </c>
      <c r="K27" s="45">
        <v>97.6</v>
      </c>
      <c r="L27" s="45">
        <v>97.6</v>
      </c>
      <c r="M27" s="45">
        <v>96.8</v>
      </c>
      <c r="N27" s="45">
        <v>96.8</v>
      </c>
      <c r="O27" s="45">
        <v>96.9</v>
      </c>
      <c r="P27" s="45">
        <v>96.9</v>
      </c>
      <c r="Q27" s="45">
        <v>96.6</v>
      </c>
      <c r="R27" s="45">
        <v>96.6</v>
      </c>
      <c r="S27" s="45">
        <v>96.4</v>
      </c>
      <c r="T27" s="45">
        <v>96.4</v>
      </c>
      <c r="U27" s="1"/>
      <c r="V27" s="196"/>
    </row>
    <row r="28" spans="1:22" ht="15" customHeight="1">
      <c r="A28" s="197"/>
      <c r="C28" s="6"/>
      <c r="H28" s="131"/>
      <c r="U28" s="1"/>
      <c r="V28" s="196"/>
    </row>
    <row r="29" spans="1:22" s="43" customFormat="1" ht="15" customHeight="1">
      <c r="A29" s="247" t="s">
        <v>300</v>
      </c>
      <c r="B29" s="16">
        <v>100</v>
      </c>
      <c r="C29" s="16">
        <v>101.1</v>
      </c>
      <c r="D29" s="16">
        <v>99.5</v>
      </c>
      <c r="E29" s="16">
        <v>98.1</v>
      </c>
      <c r="F29" s="16">
        <v>97.8</v>
      </c>
      <c r="G29" s="16">
        <v>97.9</v>
      </c>
      <c r="H29" s="140">
        <f t="shared" si="0"/>
        <v>0.1</v>
      </c>
      <c r="I29" s="45">
        <v>98.7</v>
      </c>
      <c r="J29" s="45">
        <v>99.2</v>
      </c>
      <c r="K29" s="45">
        <v>99</v>
      </c>
      <c r="L29" s="45">
        <v>97.2</v>
      </c>
      <c r="M29" s="45">
        <v>97.2</v>
      </c>
      <c r="N29" s="45">
        <v>97.3</v>
      </c>
      <c r="O29" s="45">
        <v>97.2</v>
      </c>
      <c r="P29" s="45">
        <v>97.3</v>
      </c>
      <c r="Q29" s="45">
        <v>97.3</v>
      </c>
      <c r="R29" s="45">
        <v>98</v>
      </c>
      <c r="S29" s="45">
        <v>98.1</v>
      </c>
      <c r="T29" s="45">
        <v>98.3</v>
      </c>
      <c r="U29" s="1"/>
      <c r="V29" s="196"/>
    </row>
    <row r="30" spans="1:22" ht="15" customHeight="1">
      <c r="A30" s="191" t="s">
        <v>538</v>
      </c>
      <c r="B30" s="16">
        <v>100</v>
      </c>
      <c r="C30" s="16">
        <v>101</v>
      </c>
      <c r="D30" s="16">
        <v>99.3</v>
      </c>
      <c r="E30" s="16">
        <v>97.2</v>
      </c>
      <c r="F30" s="16">
        <v>96.7</v>
      </c>
      <c r="G30" s="16">
        <v>96</v>
      </c>
      <c r="H30" s="140">
        <f t="shared" si="0"/>
        <v>-0.7</v>
      </c>
      <c r="I30" s="45">
        <v>97.4</v>
      </c>
      <c r="J30" s="45">
        <v>98</v>
      </c>
      <c r="K30" s="45">
        <v>97.8</v>
      </c>
      <c r="L30" s="45">
        <v>95.2</v>
      </c>
      <c r="M30" s="45">
        <v>95.2</v>
      </c>
      <c r="N30" s="45">
        <v>95.2</v>
      </c>
      <c r="O30" s="45">
        <v>95</v>
      </c>
      <c r="P30" s="45">
        <v>95</v>
      </c>
      <c r="Q30" s="45">
        <v>95</v>
      </c>
      <c r="R30" s="45">
        <v>95.9</v>
      </c>
      <c r="S30" s="45">
        <v>96</v>
      </c>
      <c r="T30" s="45">
        <v>96</v>
      </c>
      <c r="U30" s="1"/>
      <c r="V30" s="196"/>
    </row>
    <row r="31" spans="1:22" ht="15" customHeight="1">
      <c r="A31" s="191" t="s">
        <v>537</v>
      </c>
      <c r="B31" s="16">
        <v>100</v>
      </c>
      <c r="C31" s="16">
        <v>107.4</v>
      </c>
      <c r="D31" s="16">
        <v>97.6</v>
      </c>
      <c r="E31" s="16">
        <v>100.6</v>
      </c>
      <c r="F31" s="16">
        <v>104.2</v>
      </c>
      <c r="G31" s="16">
        <v>126.6</v>
      </c>
      <c r="H31" s="140">
        <f t="shared" si="0"/>
        <v>21.5</v>
      </c>
      <c r="I31" s="45">
        <v>118.3</v>
      </c>
      <c r="J31" s="45">
        <v>117</v>
      </c>
      <c r="K31" s="45">
        <v>116.6</v>
      </c>
      <c r="L31" s="45">
        <v>121.3</v>
      </c>
      <c r="M31" s="45">
        <v>122.2</v>
      </c>
      <c r="N31" s="45">
        <v>125.2</v>
      </c>
      <c r="O31" s="45">
        <v>127.8</v>
      </c>
      <c r="P31" s="45">
        <v>129.4</v>
      </c>
      <c r="Q31" s="45">
        <v>132.1</v>
      </c>
      <c r="R31" s="45">
        <v>132.7</v>
      </c>
      <c r="S31" s="45">
        <v>136.2</v>
      </c>
      <c r="T31" s="45">
        <v>140.5</v>
      </c>
      <c r="U31" s="1"/>
      <c r="V31" s="196"/>
    </row>
    <row r="32" spans="1:22" ht="15" customHeight="1">
      <c r="A32" s="191" t="s">
        <v>301</v>
      </c>
      <c r="B32" s="16">
        <v>100</v>
      </c>
      <c r="C32" s="16">
        <v>100.5</v>
      </c>
      <c r="D32" s="16">
        <v>100.8</v>
      </c>
      <c r="E32" s="16">
        <v>100.8</v>
      </c>
      <c r="F32" s="16">
        <v>100.7</v>
      </c>
      <c r="G32" s="16">
        <v>100.7</v>
      </c>
      <c r="H32" s="140">
        <f t="shared" si="0"/>
        <v>0</v>
      </c>
      <c r="I32" s="45">
        <v>100.7</v>
      </c>
      <c r="J32" s="45">
        <v>100.7</v>
      </c>
      <c r="K32" s="45">
        <v>100.7</v>
      </c>
      <c r="L32" s="45">
        <v>100.7</v>
      </c>
      <c r="M32" s="45">
        <v>100.7</v>
      </c>
      <c r="N32" s="45">
        <v>100.7</v>
      </c>
      <c r="O32" s="45">
        <v>100.7</v>
      </c>
      <c r="P32" s="45">
        <v>100.7</v>
      </c>
      <c r="Q32" s="45">
        <v>100.7</v>
      </c>
      <c r="R32" s="45">
        <v>100.7</v>
      </c>
      <c r="S32" s="45">
        <v>100.7</v>
      </c>
      <c r="T32" s="45">
        <v>100.7</v>
      </c>
      <c r="U32" s="1"/>
      <c r="V32" s="196"/>
    </row>
    <row r="33" spans="1:22" ht="15" customHeight="1">
      <c r="A33" s="190"/>
      <c r="C33" s="6"/>
      <c r="H33" s="131"/>
      <c r="U33" s="1"/>
      <c r="V33" s="196"/>
    </row>
    <row r="34" spans="1:22" s="43" customFormat="1" ht="15" customHeight="1">
      <c r="A34" s="247" t="s">
        <v>302</v>
      </c>
      <c r="B34" s="16">
        <v>100</v>
      </c>
      <c r="C34" s="16">
        <v>96.5</v>
      </c>
      <c r="D34" s="16">
        <v>96.5</v>
      </c>
      <c r="E34" s="16">
        <v>95.3</v>
      </c>
      <c r="F34" s="16">
        <v>89.7</v>
      </c>
      <c r="G34" s="16">
        <v>86.2</v>
      </c>
      <c r="H34" s="140">
        <f t="shared" si="0"/>
        <v>-3.9</v>
      </c>
      <c r="I34" s="131">
        <v>86.6</v>
      </c>
      <c r="J34" s="131">
        <v>85.7</v>
      </c>
      <c r="K34" s="195">
        <v>84.9</v>
      </c>
      <c r="L34" s="131">
        <v>85.7</v>
      </c>
      <c r="M34" s="131">
        <v>85.3</v>
      </c>
      <c r="N34" s="131">
        <v>84.8</v>
      </c>
      <c r="O34" s="131">
        <v>87.8</v>
      </c>
      <c r="P34" s="131">
        <v>87.2</v>
      </c>
      <c r="Q34" s="131">
        <v>88.4</v>
      </c>
      <c r="R34" s="45">
        <v>86.4</v>
      </c>
      <c r="S34" s="45">
        <v>85.8</v>
      </c>
      <c r="T34" s="131">
        <v>85.6</v>
      </c>
      <c r="U34" s="1"/>
      <c r="V34" s="196"/>
    </row>
    <row r="35" spans="1:22" ht="15" customHeight="1">
      <c r="A35" s="191" t="s">
        <v>303</v>
      </c>
      <c r="B35" s="16">
        <v>100</v>
      </c>
      <c r="C35" s="16">
        <v>88.8</v>
      </c>
      <c r="D35" s="16">
        <v>91.2</v>
      </c>
      <c r="E35" s="16">
        <v>89.6</v>
      </c>
      <c r="F35" s="16">
        <v>78.8</v>
      </c>
      <c r="G35" s="16">
        <v>72.8</v>
      </c>
      <c r="H35" s="140">
        <f t="shared" si="0"/>
        <v>-7.6</v>
      </c>
      <c r="I35" s="131">
        <v>71.1</v>
      </c>
      <c r="J35" s="131">
        <v>70.2</v>
      </c>
      <c r="K35" s="131">
        <v>69.6</v>
      </c>
      <c r="L35" s="131">
        <v>77.2</v>
      </c>
      <c r="M35" s="45">
        <v>77.5</v>
      </c>
      <c r="N35" s="131">
        <v>76.3</v>
      </c>
      <c r="O35" s="131">
        <v>76</v>
      </c>
      <c r="P35" s="131">
        <v>75.3</v>
      </c>
      <c r="Q35" s="131">
        <v>74.8</v>
      </c>
      <c r="R35" s="131">
        <v>69.5</v>
      </c>
      <c r="S35" s="131">
        <v>68.2</v>
      </c>
      <c r="T35" s="131">
        <v>68.1</v>
      </c>
      <c r="U35" s="1"/>
      <c r="V35" s="196"/>
    </row>
    <row r="36" spans="1:22" ht="15" customHeight="1">
      <c r="A36" s="190"/>
      <c r="C36" s="6"/>
      <c r="H36" s="131"/>
      <c r="U36" s="1"/>
      <c r="V36" s="196"/>
    </row>
    <row r="37" spans="1:22" s="43" customFormat="1" ht="15" customHeight="1">
      <c r="A37" s="247" t="s">
        <v>304</v>
      </c>
      <c r="B37" s="16">
        <v>100</v>
      </c>
      <c r="C37" s="16">
        <v>98.8</v>
      </c>
      <c r="D37" s="16">
        <v>97.3</v>
      </c>
      <c r="E37" s="16">
        <v>100.9</v>
      </c>
      <c r="F37" s="16">
        <v>101.1</v>
      </c>
      <c r="G37" s="16">
        <v>98.9</v>
      </c>
      <c r="H37" s="140">
        <f t="shared" si="0"/>
        <v>-2.2</v>
      </c>
      <c r="I37" s="45">
        <v>95.4</v>
      </c>
      <c r="J37" s="131">
        <v>95.1</v>
      </c>
      <c r="K37" s="45">
        <v>98.1</v>
      </c>
      <c r="L37" s="131">
        <v>100.6</v>
      </c>
      <c r="M37" s="131">
        <v>99.9</v>
      </c>
      <c r="N37" s="131">
        <v>100</v>
      </c>
      <c r="O37" s="131">
        <v>96.6</v>
      </c>
      <c r="P37" s="131">
        <v>95.1</v>
      </c>
      <c r="Q37" s="131">
        <v>102.4</v>
      </c>
      <c r="R37" s="131">
        <v>100</v>
      </c>
      <c r="S37" s="131">
        <v>102.2</v>
      </c>
      <c r="T37" s="131">
        <v>101.9</v>
      </c>
      <c r="U37" s="1"/>
      <c r="V37" s="196"/>
    </row>
    <row r="38" spans="1:22" ht="15" customHeight="1">
      <c r="A38" s="191" t="s">
        <v>305</v>
      </c>
      <c r="B38" s="16">
        <v>100</v>
      </c>
      <c r="C38" s="16">
        <v>99</v>
      </c>
      <c r="D38" s="16">
        <v>96.1</v>
      </c>
      <c r="E38" s="16">
        <v>98.2</v>
      </c>
      <c r="F38" s="16">
        <v>97.8</v>
      </c>
      <c r="G38" s="16">
        <v>95.7</v>
      </c>
      <c r="H38" s="140">
        <f t="shared" si="0"/>
        <v>-2.1</v>
      </c>
      <c r="I38" s="45">
        <v>89.9</v>
      </c>
      <c r="J38" s="45">
        <v>89</v>
      </c>
      <c r="K38" s="45">
        <v>96.2</v>
      </c>
      <c r="L38" s="45">
        <v>99.5</v>
      </c>
      <c r="M38" s="45">
        <v>98.1</v>
      </c>
      <c r="N38" s="45">
        <v>97.7</v>
      </c>
      <c r="O38" s="45">
        <v>93.6</v>
      </c>
      <c r="P38" s="45">
        <v>91.7</v>
      </c>
      <c r="Q38" s="45">
        <v>98.2</v>
      </c>
      <c r="R38" s="45">
        <v>95.1</v>
      </c>
      <c r="S38" s="45">
        <v>99.5</v>
      </c>
      <c r="T38" s="45">
        <v>99.4</v>
      </c>
      <c r="U38" s="1"/>
      <c r="V38" s="196"/>
    </row>
    <row r="39" spans="1:22" ht="15" customHeight="1">
      <c r="A39" s="191" t="s">
        <v>306</v>
      </c>
      <c r="B39" s="16">
        <v>100</v>
      </c>
      <c r="C39" s="16">
        <v>100.6</v>
      </c>
      <c r="D39" s="16">
        <v>104.5</v>
      </c>
      <c r="E39" s="16">
        <v>113.6</v>
      </c>
      <c r="F39" s="16">
        <v>114</v>
      </c>
      <c r="G39" s="16">
        <v>108.8</v>
      </c>
      <c r="H39" s="140">
        <f t="shared" si="0"/>
        <v>-4.6</v>
      </c>
      <c r="I39" s="131">
        <v>106.9</v>
      </c>
      <c r="J39" s="131">
        <v>106.4</v>
      </c>
      <c r="K39" s="131">
        <v>104.6</v>
      </c>
      <c r="L39" s="195">
        <v>108.5</v>
      </c>
      <c r="M39" s="131">
        <v>106.9</v>
      </c>
      <c r="N39" s="131">
        <v>108</v>
      </c>
      <c r="O39" s="131">
        <v>103.5</v>
      </c>
      <c r="P39" s="131">
        <v>101.8</v>
      </c>
      <c r="Q39" s="45">
        <v>116.1</v>
      </c>
      <c r="R39" s="131">
        <v>114.1</v>
      </c>
      <c r="S39" s="45">
        <v>114.5</v>
      </c>
      <c r="T39" s="195">
        <v>114</v>
      </c>
      <c r="U39" s="1"/>
      <c r="V39" s="196"/>
    </row>
    <row r="40" spans="1:22" ht="15" customHeight="1">
      <c r="A40" s="191" t="s">
        <v>307</v>
      </c>
      <c r="B40" s="16">
        <v>100</v>
      </c>
      <c r="C40" s="16">
        <v>93.8</v>
      </c>
      <c r="D40" s="16">
        <v>82.8</v>
      </c>
      <c r="E40" s="16">
        <v>82.6</v>
      </c>
      <c r="F40" s="16">
        <v>86.2</v>
      </c>
      <c r="G40" s="16">
        <v>91.8</v>
      </c>
      <c r="H40" s="140">
        <f t="shared" si="0"/>
        <v>6.5</v>
      </c>
      <c r="I40" s="45">
        <v>90.3</v>
      </c>
      <c r="J40" s="45">
        <v>92.2</v>
      </c>
      <c r="K40" s="45">
        <v>92.6</v>
      </c>
      <c r="L40" s="45">
        <v>92.9</v>
      </c>
      <c r="M40" s="45">
        <v>92.9</v>
      </c>
      <c r="N40" s="131">
        <v>92.8</v>
      </c>
      <c r="O40" s="131">
        <v>91.4</v>
      </c>
      <c r="P40" s="195">
        <v>91</v>
      </c>
      <c r="Q40" s="131">
        <v>91.6</v>
      </c>
      <c r="R40" s="131">
        <v>91</v>
      </c>
      <c r="S40" s="131">
        <v>91.1</v>
      </c>
      <c r="T40" s="131">
        <v>91.4</v>
      </c>
      <c r="U40" s="1"/>
      <c r="V40" s="196"/>
    </row>
    <row r="41" spans="1:22" ht="15" customHeight="1">
      <c r="A41" s="191" t="s">
        <v>308</v>
      </c>
      <c r="B41" s="16">
        <v>100</v>
      </c>
      <c r="C41" s="16">
        <v>98.2</v>
      </c>
      <c r="D41" s="16">
        <v>97.1</v>
      </c>
      <c r="E41" s="16">
        <v>97.6</v>
      </c>
      <c r="F41" s="16">
        <v>96.7</v>
      </c>
      <c r="G41" s="16">
        <v>94.9</v>
      </c>
      <c r="H41" s="140">
        <f t="shared" si="0"/>
        <v>-1.9</v>
      </c>
      <c r="I41" s="45">
        <v>93.1</v>
      </c>
      <c r="J41" s="45">
        <v>93.4</v>
      </c>
      <c r="K41" s="45">
        <v>95.3</v>
      </c>
      <c r="L41" s="45">
        <v>94.4</v>
      </c>
      <c r="M41" s="45">
        <v>97.2</v>
      </c>
      <c r="N41" s="45">
        <v>96.8</v>
      </c>
      <c r="O41" s="45">
        <v>95.8</v>
      </c>
      <c r="P41" s="45">
        <v>95</v>
      </c>
      <c r="Q41" s="45">
        <v>96.1</v>
      </c>
      <c r="R41" s="45">
        <v>93.7</v>
      </c>
      <c r="S41" s="45">
        <v>94.4</v>
      </c>
      <c r="T41" s="45">
        <v>93.7</v>
      </c>
      <c r="U41" s="1"/>
      <c r="V41" s="196"/>
    </row>
    <row r="42" spans="1:22" ht="15" customHeight="1">
      <c r="A42" s="190"/>
      <c r="C42" s="6"/>
      <c r="H42" s="131"/>
      <c r="U42" s="1"/>
      <c r="V42" s="196"/>
    </row>
    <row r="43" spans="1:22" s="43" customFormat="1" ht="15" customHeight="1">
      <c r="A43" s="247" t="s">
        <v>309</v>
      </c>
      <c r="B43" s="16">
        <v>100</v>
      </c>
      <c r="C43" s="16">
        <v>100.8</v>
      </c>
      <c r="D43" s="16">
        <v>99.1</v>
      </c>
      <c r="E43" s="16">
        <v>102.7</v>
      </c>
      <c r="F43" s="16">
        <v>102.9</v>
      </c>
      <c r="G43" s="16">
        <v>102.1</v>
      </c>
      <c r="H43" s="140">
        <f t="shared" si="0"/>
        <v>-0.8</v>
      </c>
      <c r="I43" s="45">
        <v>102.4</v>
      </c>
      <c r="J43" s="45">
        <v>102.4</v>
      </c>
      <c r="K43" s="45">
        <v>102.5</v>
      </c>
      <c r="L43" s="45">
        <v>102.4</v>
      </c>
      <c r="M43" s="45">
        <v>102.4</v>
      </c>
      <c r="N43" s="45">
        <v>102.5</v>
      </c>
      <c r="O43" s="45">
        <v>101.8</v>
      </c>
      <c r="P43" s="45">
        <v>101.7</v>
      </c>
      <c r="Q43" s="45">
        <v>101.8</v>
      </c>
      <c r="R43" s="45">
        <v>102.1</v>
      </c>
      <c r="S43" s="45">
        <v>101.9</v>
      </c>
      <c r="T43" s="45">
        <v>101.7</v>
      </c>
      <c r="U43" s="1"/>
      <c r="V43" s="196"/>
    </row>
    <row r="44" spans="1:22" s="43" customFormat="1" ht="15" customHeight="1">
      <c r="A44" s="190"/>
      <c r="B44" s="183"/>
      <c r="C44" s="183"/>
      <c r="H44" s="135"/>
      <c r="I44" s="135"/>
      <c r="J44" s="135"/>
      <c r="K44" s="135"/>
      <c r="L44" s="135"/>
      <c r="M44" s="135"/>
      <c r="N44" s="135"/>
      <c r="O44" s="135"/>
      <c r="P44" s="135"/>
      <c r="Q44" s="135"/>
      <c r="R44" s="135"/>
      <c r="S44" s="135"/>
      <c r="T44" s="135"/>
      <c r="U44" s="1"/>
      <c r="V44" s="196"/>
    </row>
    <row r="45" spans="1:22" s="43" customFormat="1" ht="15" customHeight="1">
      <c r="A45" s="247" t="s">
        <v>310</v>
      </c>
      <c r="B45" s="16">
        <v>100</v>
      </c>
      <c r="C45" s="16">
        <v>99</v>
      </c>
      <c r="D45" s="16">
        <v>98.6</v>
      </c>
      <c r="E45" s="16">
        <v>99.3</v>
      </c>
      <c r="F45" s="16">
        <v>99.2</v>
      </c>
      <c r="G45" s="16">
        <v>98.3</v>
      </c>
      <c r="H45" s="140">
        <f t="shared" si="0"/>
        <v>-0.9</v>
      </c>
      <c r="I45" s="45">
        <v>97.9</v>
      </c>
      <c r="J45" s="45">
        <v>97.7</v>
      </c>
      <c r="K45" s="45">
        <v>98</v>
      </c>
      <c r="L45" s="45">
        <v>97.9</v>
      </c>
      <c r="M45" s="45">
        <v>98.2</v>
      </c>
      <c r="N45" s="45">
        <v>98.1</v>
      </c>
      <c r="O45" s="45">
        <v>98.3</v>
      </c>
      <c r="P45" s="45">
        <v>98.7</v>
      </c>
      <c r="Q45" s="45">
        <v>98.8</v>
      </c>
      <c r="R45" s="45">
        <v>98.8</v>
      </c>
      <c r="S45" s="45">
        <v>98.6</v>
      </c>
      <c r="T45" s="45">
        <v>98.7</v>
      </c>
      <c r="U45" s="1"/>
      <c r="V45" s="196"/>
    </row>
    <row r="46" spans="1:22" s="43" customFormat="1" ht="15" customHeight="1">
      <c r="A46" s="190"/>
      <c r="B46" s="183"/>
      <c r="C46" s="183"/>
      <c r="H46" s="135"/>
      <c r="I46" s="135"/>
      <c r="J46" s="135"/>
      <c r="K46" s="135"/>
      <c r="L46" s="135"/>
      <c r="M46" s="135"/>
      <c r="N46" s="135"/>
      <c r="O46" s="135"/>
      <c r="P46" s="135"/>
      <c r="Q46" s="135"/>
      <c r="R46" s="135"/>
      <c r="S46" s="135"/>
      <c r="T46" s="135"/>
      <c r="U46" s="1"/>
      <c r="V46" s="196"/>
    </row>
    <row r="47" spans="1:22" s="43" customFormat="1" ht="15" customHeight="1">
      <c r="A47" s="247" t="s">
        <v>311</v>
      </c>
      <c r="B47" s="16">
        <v>100</v>
      </c>
      <c r="C47" s="16">
        <v>100.9</v>
      </c>
      <c r="D47" s="16">
        <v>101.4</v>
      </c>
      <c r="E47" s="16">
        <v>102.6</v>
      </c>
      <c r="F47" s="16">
        <v>102.9</v>
      </c>
      <c r="G47" s="16">
        <v>103.8</v>
      </c>
      <c r="H47" s="140">
        <f t="shared" si="0"/>
        <v>0.9</v>
      </c>
      <c r="I47" s="45">
        <v>102.9</v>
      </c>
      <c r="J47" s="45">
        <v>102.9</v>
      </c>
      <c r="K47" s="45">
        <v>102.9</v>
      </c>
      <c r="L47" s="45">
        <v>104.1</v>
      </c>
      <c r="M47" s="45">
        <v>104.1</v>
      </c>
      <c r="N47" s="45">
        <v>104.1</v>
      </c>
      <c r="O47" s="45">
        <v>104.1</v>
      </c>
      <c r="P47" s="45">
        <v>104.1</v>
      </c>
      <c r="Q47" s="45">
        <v>104.1</v>
      </c>
      <c r="R47" s="45">
        <v>104.1</v>
      </c>
      <c r="S47" s="45">
        <v>104.1</v>
      </c>
      <c r="T47" s="45">
        <v>104.1</v>
      </c>
      <c r="U47" s="1"/>
      <c r="V47" s="196"/>
    </row>
    <row r="48" spans="1:22" s="43" customFormat="1" ht="15" customHeight="1">
      <c r="A48" s="190"/>
      <c r="B48" s="16"/>
      <c r="C48" s="16"/>
      <c r="D48" s="16"/>
      <c r="E48" s="16"/>
      <c r="F48" s="16"/>
      <c r="G48" s="16"/>
      <c r="H48" s="140"/>
      <c r="I48" s="45"/>
      <c r="J48" s="45"/>
      <c r="K48" s="45"/>
      <c r="L48" s="45"/>
      <c r="M48" s="45"/>
      <c r="N48" s="45"/>
      <c r="O48" s="45"/>
      <c r="P48" s="45"/>
      <c r="Q48" s="45"/>
      <c r="R48" s="45"/>
      <c r="S48" s="45"/>
      <c r="T48" s="45"/>
      <c r="U48" s="1"/>
      <c r="V48" s="196"/>
    </row>
    <row r="49" spans="1:22" s="43" customFormat="1" ht="15" customHeight="1">
      <c r="A49" s="247" t="s">
        <v>312</v>
      </c>
      <c r="B49" s="16">
        <v>100</v>
      </c>
      <c r="C49" s="16">
        <v>99</v>
      </c>
      <c r="D49" s="16">
        <v>97.3</v>
      </c>
      <c r="E49" s="16">
        <v>95.2</v>
      </c>
      <c r="F49" s="16">
        <v>93.4</v>
      </c>
      <c r="G49" s="16">
        <v>91.4</v>
      </c>
      <c r="H49" s="140">
        <f t="shared" si="0"/>
        <v>-2.1</v>
      </c>
      <c r="I49" s="45">
        <v>90.9</v>
      </c>
      <c r="J49" s="45">
        <v>90.8</v>
      </c>
      <c r="K49" s="45">
        <v>91.8</v>
      </c>
      <c r="L49" s="45">
        <v>91</v>
      </c>
      <c r="M49" s="45">
        <v>91.5</v>
      </c>
      <c r="N49" s="45">
        <v>90.8</v>
      </c>
      <c r="O49" s="45">
        <v>92.2</v>
      </c>
      <c r="P49" s="45">
        <v>94.3</v>
      </c>
      <c r="Q49" s="45">
        <v>91.7</v>
      </c>
      <c r="R49" s="45">
        <v>90.5</v>
      </c>
      <c r="S49" s="45">
        <v>90</v>
      </c>
      <c r="T49" s="45">
        <v>91.1</v>
      </c>
      <c r="U49" s="1"/>
      <c r="V49" s="196"/>
    </row>
    <row r="50" spans="1:22" ht="15" customHeight="1">
      <c r="A50" s="191" t="s">
        <v>313</v>
      </c>
      <c r="B50" s="16">
        <v>100</v>
      </c>
      <c r="C50" s="16">
        <v>88.3</v>
      </c>
      <c r="D50" s="16">
        <v>80.2</v>
      </c>
      <c r="E50" s="16">
        <v>68</v>
      </c>
      <c r="F50" s="16">
        <v>56.3</v>
      </c>
      <c r="G50" s="16">
        <v>48.2</v>
      </c>
      <c r="H50" s="140">
        <f t="shared" si="0"/>
        <v>-14.4</v>
      </c>
      <c r="I50" s="45">
        <v>50.9</v>
      </c>
      <c r="J50" s="45">
        <v>50</v>
      </c>
      <c r="K50" s="45">
        <v>49.7</v>
      </c>
      <c r="L50" s="45">
        <v>49.7</v>
      </c>
      <c r="M50" s="45">
        <v>50.2</v>
      </c>
      <c r="N50" s="45">
        <v>47.8</v>
      </c>
      <c r="O50" s="45">
        <v>48</v>
      </c>
      <c r="P50" s="45">
        <v>47.5</v>
      </c>
      <c r="Q50" s="45">
        <v>47.1</v>
      </c>
      <c r="R50" s="45">
        <v>46.1</v>
      </c>
      <c r="S50" s="45">
        <v>45.8</v>
      </c>
      <c r="T50" s="45">
        <v>45.2</v>
      </c>
      <c r="U50" s="1"/>
      <c r="V50" s="196"/>
    </row>
    <row r="51" spans="1:22" ht="15" customHeight="1">
      <c r="A51" s="190"/>
      <c r="C51" s="6"/>
      <c r="H51" s="131"/>
      <c r="U51" s="1"/>
      <c r="V51" s="196"/>
    </row>
    <row r="52" spans="1:22" s="43" customFormat="1" ht="15" customHeight="1">
      <c r="A52" s="247" t="s">
        <v>314</v>
      </c>
      <c r="B52" s="16">
        <v>100</v>
      </c>
      <c r="C52" s="16">
        <v>100.6</v>
      </c>
      <c r="D52" s="16">
        <v>101</v>
      </c>
      <c r="E52" s="16">
        <v>101.6</v>
      </c>
      <c r="F52" s="16">
        <v>100.7</v>
      </c>
      <c r="G52" s="16">
        <v>99.3</v>
      </c>
      <c r="H52" s="140">
        <f t="shared" si="0"/>
        <v>-1.4</v>
      </c>
      <c r="I52" s="45">
        <v>100.3</v>
      </c>
      <c r="J52" s="45">
        <v>99.9</v>
      </c>
      <c r="K52" s="45">
        <v>99.5</v>
      </c>
      <c r="L52" s="45">
        <v>99.6</v>
      </c>
      <c r="M52" s="45">
        <v>98.1</v>
      </c>
      <c r="N52" s="45">
        <v>98.2</v>
      </c>
      <c r="O52" s="45">
        <v>98.6</v>
      </c>
      <c r="P52" s="45">
        <v>98.9</v>
      </c>
      <c r="Q52" s="45">
        <v>99.1</v>
      </c>
      <c r="R52" s="45">
        <v>99.6</v>
      </c>
      <c r="S52" s="45">
        <v>99.5</v>
      </c>
      <c r="T52" s="45">
        <v>99.7</v>
      </c>
      <c r="U52" s="1"/>
      <c r="V52" s="196"/>
    </row>
    <row r="53" spans="1:22" s="43" customFormat="1" ht="15" customHeight="1">
      <c r="A53" s="190"/>
      <c r="B53" s="183"/>
      <c r="C53" s="183"/>
      <c r="E53" s="43" t="s">
        <v>350</v>
      </c>
      <c r="H53" s="135"/>
      <c r="I53" s="135"/>
      <c r="J53" s="135"/>
      <c r="K53" s="135"/>
      <c r="L53" s="135"/>
      <c r="M53" s="135"/>
      <c r="N53" s="135"/>
      <c r="O53" s="135"/>
      <c r="P53" s="135"/>
      <c r="Q53" s="135"/>
      <c r="R53" s="135"/>
      <c r="S53" s="135"/>
      <c r="T53" s="135"/>
      <c r="U53" s="1"/>
      <c r="V53" s="196"/>
    </row>
    <row r="54" spans="1:22" s="43" customFormat="1" ht="15" customHeight="1">
      <c r="A54" s="192" t="s">
        <v>315</v>
      </c>
      <c r="B54" s="17">
        <v>100</v>
      </c>
      <c r="C54" s="17">
        <v>98.9</v>
      </c>
      <c r="D54" s="17">
        <v>97.5</v>
      </c>
      <c r="E54" s="17">
        <v>97.3</v>
      </c>
      <c r="F54" s="17">
        <v>97</v>
      </c>
      <c r="G54" s="17">
        <v>96.3</v>
      </c>
      <c r="H54" s="141">
        <f t="shared" si="0"/>
        <v>-0.7</v>
      </c>
      <c r="I54" s="136">
        <v>96.1</v>
      </c>
      <c r="J54" s="136">
        <v>96.2</v>
      </c>
      <c r="K54" s="136">
        <v>96.5</v>
      </c>
      <c r="L54" s="136">
        <v>96.4</v>
      </c>
      <c r="M54" s="136">
        <v>96.4</v>
      </c>
      <c r="N54" s="136">
        <v>96.1</v>
      </c>
      <c r="O54" s="136">
        <v>96.2</v>
      </c>
      <c r="P54" s="136">
        <v>96.3</v>
      </c>
      <c r="Q54" s="136">
        <v>96.6</v>
      </c>
      <c r="R54" s="136">
        <v>96.2</v>
      </c>
      <c r="S54" s="136">
        <v>96.3</v>
      </c>
      <c r="T54" s="136">
        <v>96.4</v>
      </c>
      <c r="U54" s="1"/>
      <c r="V54" s="196"/>
    </row>
    <row r="55" spans="1:21" s="43" customFormat="1" ht="12" customHeight="1">
      <c r="A55" s="60"/>
      <c r="B55" s="16"/>
      <c r="C55" s="16"/>
      <c r="D55" s="16"/>
      <c r="E55" s="16"/>
      <c r="F55" s="16"/>
      <c r="G55" s="16"/>
      <c r="H55" s="140"/>
      <c r="I55" s="60" t="s">
        <v>316</v>
      </c>
      <c r="J55" s="45"/>
      <c r="K55" s="45"/>
      <c r="L55" s="45"/>
      <c r="M55" s="45"/>
      <c r="N55" s="45"/>
      <c r="O55" s="45"/>
      <c r="P55" s="45"/>
      <c r="Q55" s="45"/>
      <c r="R55" s="45"/>
      <c r="S55" s="45"/>
      <c r="T55" s="45"/>
      <c r="U55" s="1"/>
    </row>
    <row r="56" spans="1:21" ht="12" customHeight="1">
      <c r="A56" s="3"/>
      <c r="B56" s="1"/>
      <c r="C56" s="1"/>
      <c r="D56" s="1"/>
      <c r="E56" s="1"/>
      <c r="F56" s="1"/>
      <c r="G56" s="1"/>
      <c r="H56" s="13"/>
      <c r="I56" s="3" t="s">
        <v>317</v>
      </c>
      <c r="J56" s="13"/>
      <c r="K56" s="13"/>
      <c r="L56" s="13"/>
      <c r="M56" s="13"/>
      <c r="N56" s="13"/>
      <c r="O56" s="13"/>
      <c r="P56" s="13"/>
      <c r="Q56" s="13"/>
      <c r="R56" s="13"/>
      <c r="S56" s="13"/>
      <c r="T56" s="13"/>
      <c r="U56" s="1"/>
    </row>
    <row r="57" spans="1:21" ht="12" customHeight="1">
      <c r="A57" s="3"/>
      <c r="B57" s="1"/>
      <c r="C57" s="1"/>
      <c r="D57" s="1"/>
      <c r="E57" s="1"/>
      <c r="F57" s="1"/>
      <c r="G57" s="1"/>
      <c r="H57" s="13"/>
      <c r="I57" s="3" t="s">
        <v>52</v>
      </c>
      <c r="J57" s="13"/>
      <c r="K57" s="13"/>
      <c r="L57" s="13"/>
      <c r="M57" s="13"/>
      <c r="N57" s="13"/>
      <c r="O57" s="13"/>
      <c r="P57" s="13"/>
      <c r="Q57" s="13"/>
      <c r="R57" s="13"/>
      <c r="S57" s="13"/>
      <c r="T57" s="13"/>
      <c r="U57" s="1"/>
    </row>
    <row r="58" ht="11.25">
      <c r="H58" s="131"/>
    </row>
    <row r="59" spans="1:8" ht="11.25">
      <c r="A59" s="6"/>
      <c r="H59" s="131"/>
    </row>
    <row r="60" spans="1:8" ht="11.25">
      <c r="A60" s="6"/>
      <c r="H60" s="131"/>
    </row>
    <row r="61" ht="11.25">
      <c r="A61" s="6"/>
    </row>
    <row r="62" ht="11.25">
      <c r="A62" s="6"/>
    </row>
    <row r="63" ht="11.25">
      <c r="A63" s="6"/>
    </row>
    <row r="64" ht="11.25">
      <c r="A64" s="6"/>
    </row>
    <row r="65" ht="11.25">
      <c r="A65" s="6"/>
    </row>
    <row r="66" ht="11.25">
      <c r="A66" s="6"/>
    </row>
    <row r="67" ht="11.25">
      <c r="A67" s="6"/>
    </row>
    <row r="68" ht="11.25">
      <c r="A68" s="6"/>
    </row>
    <row r="69" ht="11.25">
      <c r="A69" s="6"/>
    </row>
    <row r="70" ht="11.25">
      <c r="A70" s="6"/>
    </row>
    <row r="71" ht="11.25">
      <c r="A71" s="6"/>
    </row>
    <row r="72" ht="11.25">
      <c r="A72" s="6"/>
    </row>
    <row r="73" ht="11.25">
      <c r="A73" s="6"/>
    </row>
    <row r="74" ht="11.25">
      <c r="A74" s="6"/>
    </row>
  </sheetData>
  <printOptions/>
  <pageMargins left="0.5905511811023623" right="0.61" top="0.7086614173228347" bottom="0.61" header="0.2755905511811024" footer="0.1968503937007874"/>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W59"/>
  <sheetViews>
    <sheetView workbookViewId="0" topLeftCell="A1">
      <selection activeCell="A21" sqref="A21"/>
    </sheetView>
  </sheetViews>
  <sheetFormatPr defaultColWidth="9.00390625" defaultRowHeight="12.75"/>
  <cols>
    <col min="1" max="4" width="2.875" style="5" customWidth="1"/>
    <col min="5" max="5" width="12.875" style="5" customWidth="1"/>
    <col min="6" max="7" width="16.00390625" style="47" customWidth="1"/>
    <col min="8" max="10" width="16.00390625" style="5" customWidth="1"/>
    <col min="11" max="22" width="8.75390625" style="5" customWidth="1"/>
    <col min="23" max="16384" width="9.125" style="5" customWidth="1"/>
  </cols>
  <sheetData>
    <row r="1" spans="1:5" ht="17.25">
      <c r="A1" s="49" t="s">
        <v>53</v>
      </c>
      <c r="B1" s="49"/>
      <c r="C1" s="49"/>
      <c r="D1" s="49"/>
      <c r="E1" s="49"/>
    </row>
    <row r="2" spans="1:22" ht="4.5" customHeight="1">
      <c r="A2" s="1"/>
      <c r="B2" s="1"/>
      <c r="C2" s="1"/>
      <c r="D2" s="1"/>
      <c r="E2" s="1"/>
      <c r="F2" s="46"/>
      <c r="G2" s="46"/>
      <c r="H2" s="1"/>
      <c r="I2" s="1"/>
      <c r="J2" s="1"/>
      <c r="K2" s="1"/>
      <c r="L2" s="1"/>
      <c r="M2" s="1"/>
      <c r="N2" s="1"/>
      <c r="O2" s="1"/>
      <c r="P2" s="1"/>
      <c r="Q2" s="1"/>
      <c r="R2" s="1"/>
      <c r="S2" s="1"/>
      <c r="T2" s="3"/>
      <c r="U2" s="1"/>
      <c r="V2" s="1"/>
    </row>
    <row r="3" spans="1:22" ht="12" customHeight="1">
      <c r="A3" s="62"/>
      <c r="B3" s="150"/>
      <c r="C3" s="150"/>
      <c r="D3" s="150"/>
      <c r="E3" s="150"/>
      <c r="F3" s="65" t="s">
        <v>344</v>
      </c>
      <c r="G3" s="65" t="s">
        <v>345</v>
      </c>
      <c r="H3" s="63" t="s">
        <v>354</v>
      </c>
      <c r="I3" s="63" t="s">
        <v>359</v>
      </c>
      <c r="J3" s="63" t="s">
        <v>445</v>
      </c>
      <c r="K3" s="133"/>
      <c r="L3" s="133"/>
      <c r="M3" s="133"/>
      <c r="N3" s="133"/>
      <c r="O3" s="174" t="s">
        <v>277</v>
      </c>
      <c r="P3" s="174" t="s">
        <v>276</v>
      </c>
      <c r="Q3" s="174">
        <v>1</v>
      </c>
      <c r="R3" s="174">
        <v>7</v>
      </c>
      <c r="S3" s="174" t="s">
        <v>278</v>
      </c>
      <c r="T3" s="133"/>
      <c r="U3" s="133"/>
      <c r="V3" s="133"/>
    </row>
    <row r="4" spans="1:22" ht="12" customHeight="1">
      <c r="A4" s="2" t="s">
        <v>318</v>
      </c>
      <c r="B4" s="149"/>
      <c r="C4" s="149"/>
      <c r="D4" s="149"/>
      <c r="E4" s="149"/>
      <c r="F4" s="68" t="s">
        <v>248</v>
      </c>
      <c r="G4" s="68" t="s">
        <v>248</v>
      </c>
      <c r="H4" s="68" t="s">
        <v>319</v>
      </c>
      <c r="I4" s="193" t="s">
        <v>319</v>
      </c>
      <c r="J4" s="193" t="s">
        <v>319</v>
      </c>
      <c r="K4" s="194" t="s">
        <v>31</v>
      </c>
      <c r="L4" s="134" t="s">
        <v>32</v>
      </c>
      <c r="M4" s="134" t="s">
        <v>33</v>
      </c>
      <c r="N4" s="134" t="s">
        <v>34</v>
      </c>
      <c r="O4" s="134" t="s">
        <v>35</v>
      </c>
      <c r="P4" s="134" t="s">
        <v>36</v>
      </c>
      <c r="Q4" s="134" t="s">
        <v>37</v>
      </c>
      <c r="R4" s="134" t="s">
        <v>38</v>
      </c>
      <c r="S4" s="134" t="s">
        <v>39</v>
      </c>
      <c r="T4" s="134" t="s">
        <v>40</v>
      </c>
      <c r="U4" s="134" t="s">
        <v>41</v>
      </c>
      <c r="V4" s="66" t="s">
        <v>42</v>
      </c>
    </row>
    <row r="5" spans="1:22" ht="13.5" customHeight="1">
      <c r="A5" s="248" t="s">
        <v>54</v>
      </c>
      <c r="B5" s="146"/>
      <c r="C5" s="146"/>
      <c r="D5" s="146"/>
      <c r="E5" s="146"/>
      <c r="F5" s="237">
        <v>50</v>
      </c>
      <c r="G5" s="38">
        <v>46</v>
      </c>
      <c r="H5" s="38">
        <v>43</v>
      </c>
      <c r="I5" s="38">
        <v>44</v>
      </c>
      <c r="J5" s="38">
        <f>ROUND(SUM(K5:V5)/12,0)</f>
        <v>41</v>
      </c>
      <c r="K5" s="38">
        <v>41</v>
      </c>
      <c r="L5" s="38">
        <v>44</v>
      </c>
      <c r="M5" s="38">
        <v>40</v>
      </c>
      <c r="N5" s="38">
        <v>41</v>
      </c>
      <c r="O5" s="38">
        <v>38</v>
      </c>
      <c r="P5" s="38">
        <v>40</v>
      </c>
      <c r="Q5" s="38">
        <v>39</v>
      </c>
      <c r="R5" s="38">
        <v>42</v>
      </c>
      <c r="S5" s="38">
        <v>44</v>
      </c>
      <c r="T5" s="38">
        <v>43</v>
      </c>
      <c r="U5" s="38">
        <v>43</v>
      </c>
      <c r="V5" s="38">
        <v>40</v>
      </c>
    </row>
    <row r="6" spans="1:22" ht="13.5" customHeight="1">
      <c r="A6" s="3" t="s">
        <v>55</v>
      </c>
      <c r="B6" s="139"/>
      <c r="C6" s="139"/>
      <c r="D6" s="139"/>
      <c r="E6" s="139"/>
      <c r="F6" s="238">
        <v>3.34</v>
      </c>
      <c r="G6" s="44">
        <v>3.23</v>
      </c>
      <c r="H6" s="44">
        <v>3.4</v>
      </c>
      <c r="I6" s="44">
        <v>3.42</v>
      </c>
      <c r="J6" s="44">
        <f>ROUND(SUM(K6:V6)/12,2)</f>
        <v>3.24</v>
      </c>
      <c r="K6" s="39">
        <v>3.17</v>
      </c>
      <c r="L6" s="39">
        <v>3.18</v>
      </c>
      <c r="M6" s="39">
        <v>3.1</v>
      </c>
      <c r="N6" s="39">
        <v>3.02</v>
      </c>
      <c r="O6" s="39">
        <v>3.16</v>
      </c>
      <c r="P6" s="39">
        <v>3.05</v>
      </c>
      <c r="Q6" s="39">
        <v>3.33</v>
      </c>
      <c r="R6" s="39">
        <v>3.48</v>
      </c>
      <c r="S6" s="39">
        <v>3.39</v>
      </c>
      <c r="T6" s="39">
        <v>3.35</v>
      </c>
      <c r="U6" s="39">
        <v>3.33</v>
      </c>
      <c r="V6" s="39">
        <v>3.33</v>
      </c>
    </row>
    <row r="7" spans="1:22" ht="13.5" customHeight="1">
      <c r="A7" s="3" t="s">
        <v>56</v>
      </c>
      <c r="B7" s="139"/>
      <c r="C7" s="139"/>
      <c r="D7" s="139"/>
      <c r="E7" s="139"/>
      <c r="F7" s="238">
        <v>1.44</v>
      </c>
      <c r="G7" s="44">
        <v>1.64</v>
      </c>
      <c r="H7" s="44">
        <v>1.56</v>
      </c>
      <c r="I7" s="44">
        <v>1.52</v>
      </c>
      <c r="J7" s="44">
        <f>ROUND(SUM(K7:V7)/12,2)</f>
        <v>1.6</v>
      </c>
      <c r="K7" s="39">
        <v>1.37</v>
      </c>
      <c r="L7" s="39">
        <v>1.36</v>
      </c>
      <c r="M7" s="39">
        <v>1.38</v>
      </c>
      <c r="N7" s="39">
        <v>1.51</v>
      </c>
      <c r="O7" s="39">
        <v>1.5</v>
      </c>
      <c r="P7" s="39">
        <v>1.68</v>
      </c>
      <c r="Q7" s="39">
        <v>1.72</v>
      </c>
      <c r="R7" s="39">
        <v>1.79</v>
      </c>
      <c r="S7" s="39">
        <v>1.8</v>
      </c>
      <c r="T7" s="39">
        <v>1.67</v>
      </c>
      <c r="U7" s="39">
        <v>1.67</v>
      </c>
      <c r="V7" s="39">
        <v>1.73</v>
      </c>
    </row>
    <row r="8" spans="1:22" ht="13.5" customHeight="1">
      <c r="A8" s="3" t="s">
        <v>57</v>
      </c>
      <c r="B8" s="139"/>
      <c r="C8" s="139"/>
      <c r="D8" s="139"/>
      <c r="E8" s="139"/>
      <c r="F8" s="239">
        <v>47.3</v>
      </c>
      <c r="G8" s="45">
        <v>50.4</v>
      </c>
      <c r="H8" s="45">
        <v>49.4</v>
      </c>
      <c r="I8" s="45">
        <v>46.8</v>
      </c>
      <c r="J8" s="16">
        <f>ROUND(SUM(K8:V8)/12,1)</f>
        <v>49.9</v>
      </c>
      <c r="K8" s="16">
        <v>44.9</v>
      </c>
      <c r="L8" s="16">
        <v>47.2</v>
      </c>
      <c r="M8" s="16">
        <v>47.5</v>
      </c>
      <c r="N8" s="16">
        <v>50.8</v>
      </c>
      <c r="O8" s="16">
        <v>52.4</v>
      </c>
      <c r="P8" s="16">
        <v>52.9</v>
      </c>
      <c r="Q8" s="16">
        <v>51.8</v>
      </c>
      <c r="R8" s="16">
        <v>50.3</v>
      </c>
      <c r="S8" s="16">
        <v>51</v>
      </c>
      <c r="T8" s="16">
        <v>49.6</v>
      </c>
      <c r="U8" s="16">
        <v>50</v>
      </c>
      <c r="V8" s="16">
        <v>50.8</v>
      </c>
    </row>
    <row r="9" spans="1:22" ht="12" customHeight="1">
      <c r="A9" s="146"/>
      <c r="B9" s="146"/>
      <c r="C9" s="146"/>
      <c r="D9" s="146"/>
      <c r="E9" s="146"/>
      <c r="F9" s="240"/>
      <c r="G9" s="13"/>
      <c r="H9" s="13"/>
      <c r="I9" s="13"/>
      <c r="J9" s="1"/>
      <c r="K9" s="1"/>
      <c r="L9" s="1"/>
      <c r="M9" s="1"/>
      <c r="N9" s="1"/>
      <c r="O9" s="1"/>
      <c r="P9" s="1"/>
      <c r="Q9" s="1"/>
      <c r="R9" s="1"/>
      <c r="S9" s="1"/>
      <c r="T9" s="1"/>
      <c r="U9" s="1"/>
      <c r="V9" s="1"/>
    </row>
    <row r="10" spans="1:23" s="43" customFormat="1" ht="13.5" customHeight="1">
      <c r="A10" s="60" t="s">
        <v>58</v>
      </c>
      <c r="B10" s="146"/>
      <c r="C10" s="146"/>
      <c r="D10" s="146"/>
      <c r="E10" s="146"/>
      <c r="F10" s="212">
        <v>955798</v>
      </c>
      <c r="G10" s="111">
        <v>879459</v>
      </c>
      <c r="H10" s="111">
        <v>957102</v>
      </c>
      <c r="I10" s="111">
        <v>813155</v>
      </c>
      <c r="J10" s="108">
        <f>ROUND(SUM(K10:V10)/12,0)</f>
        <v>917329</v>
      </c>
      <c r="K10" s="111">
        <f>SUM(K12,K27,K29)</f>
        <v>805202</v>
      </c>
      <c r="L10" s="111">
        <v>785085</v>
      </c>
      <c r="M10" s="111">
        <f aca="true" t="shared" si="0" ref="M10:V10">SUM(M12,M27,M29)</f>
        <v>782510</v>
      </c>
      <c r="N10" s="111">
        <f t="shared" si="0"/>
        <v>863298</v>
      </c>
      <c r="O10" s="111">
        <f t="shared" si="0"/>
        <v>826724</v>
      </c>
      <c r="P10" s="111">
        <f t="shared" si="0"/>
        <v>1089108</v>
      </c>
      <c r="Q10" s="111">
        <f t="shared" si="0"/>
        <v>927838</v>
      </c>
      <c r="R10" s="111">
        <f t="shared" si="0"/>
        <v>961504</v>
      </c>
      <c r="S10" s="111">
        <f t="shared" si="0"/>
        <v>854164</v>
      </c>
      <c r="T10" s="111">
        <v>949706</v>
      </c>
      <c r="U10" s="111">
        <f t="shared" si="0"/>
        <v>858050</v>
      </c>
      <c r="V10" s="111">
        <f t="shared" si="0"/>
        <v>1304757</v>
      </c>
      <c r="W10" s="5"/>
    </row>
    <row r="11" spans="1:23" s="43" customFormat="1" ht="12" customHeight="1">
      <c r="A11" s="146"/>
      <c r="B11" s="146"/>
      <c r="C11" s="146"/>
      <c r="D11" s="146"/>
      <c r="E11" s="146"/>
      <c r="F11" s="212"/>
      <c r="G11" s="111"/>
      <c r="H11" s="111"/>
      <c r="I11" s="111"/>
      <c r="J11" s="111"/>
      <c r="K11" s="111"/>
      <c r="L11" s="111"/>
      <c r="M11" s="111"/>
      <c r="N11" s="111"/>
      <c r="O11" s="111"/>
      <c r="P11" s="111"/>
      <c r="Q11" s="111"/>
      <c r="R11" s="111"/>
      <c r="S11" s="111"/>
      <c r="T11" s="111"/>
      <c r="U11" s="111"/>
      <c r="V11" s="111"/>
      <c r="W11" s="5"/>
    </row>
    <row r="12" spans="1:23" s="43" customFormat="1" ht="13.5" customHeight="1">
      <c r="A12" s="147"/>
      <c r="B12" s="3" t="s">
        <v>543</v>
      </c>
      <c r="C12" s="139"/>
      <c r="D12" s="139"/>
      <c r="E12" s="139"/>
      <c r="F12" s="212">
        <v>471591</v>
      </c>
      <c r="G12" s="111">
        <v>419629</v>
      </c>
      <c r="H12" s="111">
        <v>481826</v>
      </c>
      <c r="I12" s="111">
        <v>416325</v>
      </c>
      <c r="J12" s="108">
        <v>487459</v>
      </c>
      <c r="K12" s="111">
        <v>394182</v>
      </c>
      <c r="L12" s="111">
        <v>380486</v>
      </c>
      <c r="M12" s="111">
        <f aca="true" t="shared" si="1" ref="M12:V12">SUM(M14,M25)</f>
        <v>392590</v>
      </c>
      <c r="N12" s="111">
        <f t="shared" si="1"/>
        <v>470131</v>
      </c>
      <c r="O12" s="111">
        <f t="shared" si="1"/>
        <v>438866</v>
      </c>
      <c r="P12" s="111">
        <f t="shared" si="1"/>
        <v>678808</v>
      </c>
      <c r="Q12" s="111">
        <f t="shared" si="1"/>
        <v>473810</v>
      </c>
      <c r="R12" s="111">
        <f t="shared" si="1"/>
        <v>499571</v>
      </c>
      <c r="S12" s="111">
        <f t="shared" si="1"/>
        <v>434438</v>
      </c>
      <c r="T12" s="111">
        <v>468696</v>
      </c>
      <c r="U12" s="111">
        <f t="shared" si="1"/>
        <v>437099</v>
      </c>
      <c r="V12" s="111">
        <f t="shared" si="1"/>
        <v>780837</v>
      </c>
      <c r="W12" s="5"/>
    </row>
    <row r="13" spans="1:23" s="43" customFormat="1" ht="12" customHeight="1">
      <c r="A13" s="139"/>
      <c r="B13" s="139"/>
      <c r="C13" s="139"/>
      <c r="D13" s="139"/>
      <c r="E13" s="139"/>
      <c r="F13" s="212"/>
      <c r="G13" s="111"/>
      <c r="H13" s="111"/>
      <c r="I13" s="111"/>
      <c r="J13" s="111"/>
      <c r="K13" s="111"/>
      <c r="L13" s="111"/>
      <c r="M13" s="111"/>
      <c r="N13" s="111"/>
      <c r="O13" s="111"/>
      <c r="P13" s="111"/>
      <c r="Q13" s="111"/>
      <c r="R13" s="111"/>
      <c r="S13" s="111"/>
      <c r="T13" s="111"/>
      <c r="U13" s="111"/>
      <c r="V13" s="111"/>
      <c r="W13" s="5"/>
    </row>
    <row r="14" spans="1:23" s="43" customFormat="1" ht="13.5" customHeight="1">
      <c r="A14" s="147"/>
      <c r="B14" s="139"/>
      <c r="C14" s="3" t="s">
        <v>549</v>
      </c>
      <c r="D14" s="139"/>
      <c r="E14" s="139"/>
      <c r="F14" s="212">
        <v>462882</v>
      </c>
      <c r="G14" s="111">
        <v>413554</v>
      </c>
      <c r="H14" s="111">
        <v>476771</v>
      </c>
      <c r="I14" s="111">
        <v>412678</v>
      </c>
      <c r="J14" s="108">
        <f aca="true" t="shared" si="2" ref="J14:J20">ROUND(SUM(K14:V14)/12,0)</f>
        <v>482574</v>
      </c>
      <c r="K14" s="111">
        <f>SUM(K15,K22,K23)</f>
        <v>387649</v>
      </c>
      <c r="L14" s="111">
        <f>SUM(L15,L22,L23)</f>
        <v>379015</v>
      </c>
      <c r="M14" s="111">
        <f aca="true" t="shared" si="3" ref="M14:V14">SUM(M15,M22,M23)</f>
        <v>379012</v>
      </c>
      <c r="N14" s="111">
        <f t="shared" si="3"/>
        <v>467805</v>
      </c>
      <c r="O14" s="111">
        <f t="shared" si="3"/>
        <v>435611</v>
      </c>
      <c r="P14" s="111">
        <v>677435</v>
      </c>
      <c r="Q14" s="111">
        <f t="shared" si="3"/>
        <v>464402</v>
      </c>
      <c r="R14" s="111">
        <f t="shared" si="3"/>
        <v>490580</v>
      </c>
      <c r="S14" s="111">
        <f t="shared" si="3"/>
        <v>433875</v>
      </c>
      <c r="T14" s="111">
        <v>468192</v>
      </c>
      <c r="U14" s="111">
        <v>433581</v>
      </c>
      <c r="V14" s="111">
        <f t="shared" si="3"/>
        <v>773727</v>
      </c>
      <c r="W14" s="5"/>
    </row>
    <row r="15" spans="1:23" s="43" customFormat="1" ht="13.5" customHeight="1">
      <c r="A15" s="147"/>
      <c r="B15" s="139"/>
      <c r="C15" s="139"/>
      <c r="D15" s="3" t="s">
        <v>555</v>
      </c>
      <c r="E15" s="139"/>
      <c r="F15" s="212">
        <v>427279</v>
      </c>
      <c r="G15" s="111">
        <v>390198</v>
      </c>
      <c r="H15" s="111">
        <v>454102</v>
      </c>
      <c r="I15" s="111">
        <v>395058</v>
      </c>
      <c r="J15" s="108">
        <f t="shared" si="2"/>
        <v>452931</v>
      </c>
      <c r="K15" s="111">
        <f>SUM(K16,K20,K21)</f>
        <v>387648</v>
      </c>
      <c r="L15" s="111">
        <f>SUM(L16,L20,L21)</f>
        <v>348785</v>
      </c>
      <c r="M15" s="111">
        <v>376957</v>
      </c>
      <c r="N15" s="111">
        <f aca="true" t="shared" si="4" ref="N15:V15">SUM(N16,N20,N21)</f>
        <v>411775</v>
      </c>
      <c r="O15" s="111">
        <f t="shared" si="4"/>
        <v>434816</v>
      </c>
      <c r="P15" s="111">
        <f t="shared" si="4"/>
        <v>604368</v>
      </c>
      <c r="Q15" s="111">
        <f t="shared" si="4"/>
        <v>458756</v>
      </c>
      <c r="R15" s="111">
        <f t="shared" si="4"/>
        <v>439050</v>
      </c>
      <c r="S15" s="111">
        <f t="shared" si="4"/>
        <v>422452</v>
      </c>
      <c r="T15" s="111">
        <f t="shared" si="4"/>
        <v>413013</v>
      </c>
      <c r="U15" s="111">
        <v>425112</v>
      </c>
      <c r="V15" s="111">
        <f t="shared" si="4"/>
        <v>712436</v>
      </c>
      <c r="W15" s="5"/>
    </row>
    <row r="16" spans="1:22" ht="13.5" customHeight="1">
      <c r="A16" s="148"/>
      <c r="B16" s="139"/>
      <c r="C16" s="139"/>
      <c r="D16" s="139"/>
      <c r="E16" s="3" t="s">
        <v>567</v>
      </c>
      <c r="F16" s="212">
        <v>401022</v>
      </c>
      <c r="G16" s="111">
        <v>351115</v>
      </c>
      <c r="H16" s="111">
        <v>426583</v>
      </c>
      <c r="I16" s="111">
        <v>368126</v>
      </c>
      <c r="J16" s="108">
        <f t="shared" si="2"/>
        <v>399430</v>
      </c>
      <c r="K16" s="111">
        <f>SUM(K17:K19)</f>
        <v>353930</v>
      </c>
      <c r="L16" s="111">
        <f>SUM(L17:L19)</f>
        <v>318249</v>
      </c>
      <c r="M16" s="111">
        <f aca="true" t="shared" si="5" ref="M16:V16">SUM(M17:M19)</f>
        <v>329098</v>
      </c>
      <c r="N16" s="111">
        <f t="shared" si="5"/>
        <v>360796</v>
      </c>
      <c r="O16" s="111">
        <f t="shared" si="5"/>
        <v>387318</v>
      </c>
      <c r="P16" s="111">
        <f t="shared" si="5"/>
        <v>535841</v>
      </c>
      <c r="Q16" s="111">
        <f t="shared" si="5"/>
        <v>396975</v>
      </c>
      <c r="R16" s="111">
        <f t="shared" si="5"/>
        <v>378891</v>
      </c>
      <c r="S16" s="111">
        <v>366502</v>
      </c>
      <c r="T16" s="111">
        <v>366973</v>
      </c>
      <c r="U16" s="111">
        <f t="shared" si="5"/>
        <v>383760</v>
      </c>
      <c r="V16" s="111">
        <f t="shared" si="5"/>
        <v>614830</v>
      </c>
    </row>
    <row r="17" spans="1:22" ht="13.5" customHeight="1">
      <c r="A17" s="139"/>
      <c r="B17" s="139"/>
      <c r="C17" s="139"/>
      <c r="D17" s="139"/>
      <c r="E17" s="139" t="s">
        <v>572</v>
      </c>
      <c r="F17" s="212">
        <v>343957</v>
      </c>
      <c r="G17" s="111">
        <v>303952</v>
      </c>
      <c r="H17" s="111">
        <v>376345</v>
      </c>
      <c r="I17" s="111">
        <v>336341</v>
      </c>
      <c r="J17" s="108">
        <f t="shared" si="2"/>
        <v>353204</v>
      </c>
      <c r="K17" s="111">
        <v>352869</v>
      </c>
      <c r="L17" s="111">
        <v>317566</v>
      </c>
      <c r="M17" s="111">
        <v>328846</v>
      </c>
      <c r="N17" s="111">
        <v>333569</v>
      </c>
      <c r="O17" s="111">
        <v>359732</v>
      </c>
      <c r="P17" s="111">
        <v>344099</v>
      </c>
      <c r="Q17" s="111">
        <v>370898</v>
      </c>
      <c r="R17" s="111">
        <v>378534</v>
      </c>
      <c r="S17" s="111">
        <v>364906</v>
      </c>
      <c r="T17" s="111">
        <v>366597</v>
      </c>
      <c r="U17" s="111">
        <v>375447</v>
      </c>
      <c r="V17" s="111">
        <v>345387</v>
      </c>
    </row>
    <row r="18" spans="1:22" ht="13.5" customHeight="1">
      <c r="A18" s="139"/>
      <c r="B18" s="139"/>
      <c r="C18" s="139"/>
      <c r="D18" s="139"/>
      <c r="E18" s="139" t="s">
        <v>573</v>
      </c>
      <c r="F18" s="212">
        <v>893</v>
      </c>
      <c r="G18" s="111">
        <v>568</v>
      </c>
      <c r="H18" s="111">
        <v>2495</v>
      </c>
      <c r="I18" s="111">
        <v>1730</v>
      </c>
      <c r="J18" s="108">
        <f t="shared" si="2"/>
        <v>4270</v>
      </c>
      <c r="K18" s="111">
        <v>1061</v>
      </c>
      <c r="L18" s="111">
        <v>683</v>
      </c>
      <c r="M18" s="111">
        <v>252</v>
      </c>
      <c r="N18" s="111">
        <v>5490</v>
      </c>
      <c r="O18" s="111">
        <v>27586</v>
      </c>
      <c r="P18" s="111">
        <v>2111</v>
      </c>
      <c r="Q18" s="111">
        <v>2974</v>
      </c>
      <c r="R18" s="111">
        <v>357</v>
      </c>
      <c r="S18" s="111">
        <v>1595</v>
      </c>
      <c r="T18" s="111">
        <v>377</v>
      </c>
      <c r="U18" s="111">
        <v>8313</v>
      </c>
      <c r="V18" s="111">
        <v>445</v>
      </c>
    </row>
    <row r="19" spans="1:22" ht="13.5" customHeight="1">
      <c r="A19" s="139"/>
      <c r="B19" s="139"/>
      <c r="C19" s="139"/>
      <c r="D19" s="139"/>
      <c r="E19" s="139" t="s">
        <v>574</v>
      </c>
      <c r="F19" s="212">
        <v>56171</v>
      </c>
      <c r="G19" s="111">
        <v>46595</v>
      </c>
      <c r="H19" s="111">
        <v>47743</v>
      </c>
      <c r="I19" s="111">
        <v>30055</v>
      </c>
      <c r="J19" s="108">
        <f t="shared" si="2"/>
        <v>41956</v>
      </c>
      <c r="K19" s="111">
        <v>0</v>
      </c>
      <c r="L19" s="111">
        <v>0</v>
      </c>
      <c r="M19" s="111">
        <v>0</v>
      </c>
      <c r="N19" s="111">
        <v>21737</v>
      </c>
      <c r="O19" s="111">
        <v>0</v>
      </c>
      <c r="P19" s="111">
        <v>189631</v>
      </c>
      <c r="Q19" s="111">
        <v>23103</v>
      </c>
      <c r="R19" s="111">
        <v>0</v>
      </c>
      <c r="S19" s="111">
        <v>0</v>
      </c>
      <c r="T19" s="111">
        <v>0</v>
      </c>
      <c r="U19" s="111">
        <v>0</v>
      </c>
      <c r="V19" s="111">
        <v>268998</v>
      </c>
    </row>
    <row r="20" spans="1:22" ht="13.5" customHeight="1">
      <c r="A20" s="148"/>
      <c r="B20" s="139"/>
      <c r="C20" s="139"/>
      <c r="D20" s="139"/>
      <c r="E20" s="3" t="s">
        <v>568</v>
      </c>
      <c r="F20" s="212">
        <v>25719</v>
      </c>
      <c r="G20" s="111">
        <v>25468</v>
      </c>
      <c r="H20" s="111">
        <v>22217</v>
      </c>
      <c r="I20" s="111">
        <v>22470</v>
      </c>
      <c r="J20" s="108">
        <f t="shared" si="2"/>
        <v>50705</v>
      </c>
      <c r="K20" s="111">
        <v>30026</v>
      </c>
      <c r="L20" s="111">
        <v>26073</v>
      </c>
      <c r="M20" s="111">
        <v>42943</v>
      </c>
      <c r="N20" s="111">
        <v>46520</v>
      </c>
      <c r="O20" s="111">
        <v>42443</v>
      </c>
      <c r="P20" s="111">
        <v>63857</v>
      </c>
      <c r="Q20" s="111">
        <v>59986</v>
      </c>
      <c r="R20" s="111">
        <v>58492</v>
      </c>
      <c r="S20" s="111">
        <v>55268</v>
      </c>
      <c r="T20" s="111">
        <v>45342</v>
      </c>
      <c r="U20" s="111">
        <v>40655</v>
      </c>
      <c r="V20" s="111">
        <v>96856</v>
      </c>
    </row>
    <row r="21" spans="1:22" ht="13.5" customHeight="1">
      <c r="A21" s="148"/>
      <c r="B21" s="139"/>
      <c r="C21" s="139"/>
      <c r="D21" s="139"/>
      <c r="E21" s="3" t="s">
        <v>569</v>
      </c>
      <c r="F21" s="212">
        <v>538</v>
      </c>
      <c r="G21" s="111">
        <v>13615</v>
      </c>
      <c r="H21" s="111">
        <v>5302</v>
      </c>
      <c r="I21" s="111">
        <v>4462</v>
      </c>
      <c r="J21" s="108">
        <v>2795</v>
      </c>
      <c r="K21" s="111">
        <v>3692</v>
      </c>
      <c r="L21" s="111">
        <v>4463</v>
      </c>
      <c r="M21" s="111">
        <v>4917</v>
      </c>
      <c r="N21" s="111">
        <v>4459</v>
      </c>
      <c r="O21" s="111">
        <v>5055</v>
      </c>
      <c r="P21" s="111">
        <v>4670</v>
      </c>
      <c r="Q21" s="111">
        <v>1795</v>
      </c>
      <c r="R21" s="111">
        <v>1667</v>
      </c>
      <c r="S21" s="111">
        <v>682</v>
      </c>
      <c r="T21" s="111">
        <v>698</v>
      </c>
      <c r="U21" s="111">
        <v>698</v>
      </c>
      <c r="V21" s="111">
        <v>750</v>
      </c>
    </row>
    <row r="22" spans="1:23" s="43" customFormat="1" ht="13.5" customHeight="1">
      <c r="A22" s="147"/>
      <c r="B22" s="139"/>
      <c r="C22" s="139"/>
      <c r="D22" s="3" t="s">
        <v>556</v>
      </c>
      <c r="E22" s="139"/>
      <c r="F22" s="212">
        <v>1068</v>
      </c>
      <c r="G22" s="111">
        <v>1112</v>
      </c>
      <c r="H22" s="111">
        <v>4364</v>
      </c>
      <c r="I22" s="111">
        <v>2849</v>
      </c>
      <c r="J22" s="108">
        <f>ROUND(SUM(K22:V22)/12,0)</f>
        <v>1115</v>
      </c>
      <c r="K22" s="111">
        <v>0</v>
      </c>
      <c r="L22" s="111">
        <v>0</v>
      </c>
      <c r="M22" s="111">
        <v>0</v>
      </c>
      <c r="N22" s="111">
        <v>0</v>
      </c>
      <c r="O22" s="111">
        <v>0</v>
      </c>
      <c r="P22" s="111">
        <v>0</v>
      </c>
      <c r="Q22" s="111">
        <v>1256</v>
      </c>
      <c r="R22" s="111">
        <v>2119</v>
      </c>
      <c r="S22" s="111">
        <v>1837</v>
      </c>
      <c r="T22" s="111">
        <v>2219</v>
      </c>
      <c r="U22" s="111">
        <v>2173</v>
      </c>
      <c r="V22" s="111">
        <v>3770</v>
      </c>
      <c r="W22" s="5"/>
    </row>
    <row r="23" spans="1:23" s="43" customFormat="1" ht="13.5" customHeight="1">
      <c r="A23" s="147"/>
      <c r="B23" s="139"/>
      <c r="C23" s="139"/>
      <c r="D23" s="3" t="s">
        <v>557</v>
      </c>
      <c r="E23" s="139"/>
      <c r="F23" s="212">
        <v>34536</v>
      </c>
      <c r="G23" s="111">
        <v>22244</v>
      </c>
      <c r="H23" s="111">
        <v>18304</v>
      </c>
      <c r="I23" s="111">
        <v>14771</v>
      </c>
      <c r="J23" s="108">
        <f>ROUND(SUM(K23:V23)/12,0)</f>
        <v>28528</v>
      </c>
      <c r="K23" s="111">
        <v>1</v>
      </c>
      <c r="L23" s="111">
        <v>30230</v>
      </c>
      <c r="M23" s="111">
        <v>2055</v>
      </c>
      <c r="N23" s="111">
        <v>56030</v>
      </c>
      <c r="O23" s="111">
        <v>795</v>
      </c>
      <c r="P23" s="111">
        <v>73066</v>
      </c>
      <c r="Q23" s="111">
        <v>4390</v>
      </c>
      <c r="R23" s="111">
        <v>49411</v>
      </c>
      <c r="S23" s="111">
        <v>9586</v>
      </c>
      <c r="T23" s="111">
        <v>52959</v>
      </c>
      <c r="U23" s="111">
        <v>6297</v>
      </c>
      <c r="V23" s="111">
        <v>57521</v>
      </c>
      <c r="W23" s="5"/>
    </row>
    <row r="24" spans="1:23" s="43" customFormat="1" ht="12" customHeight="1">
      <c r="A24" s="139"/>
      <c r="B24" s="139"/>
      <c r="C24" s="139"/>
      <c r="D24" s="139"/>
      <c r="E24" s="139"/>
      <c r="F24" s="212"/>
      <c r="G24" s="111"/>
      <c r="H24" s="111"/>
      <c r="I24" s="111"/>
      <c r="J24" s="111"/>
      <c r="K24" s="111"/>
      <c r="L24" s="111"/>
      <c r="M24" s="111"/>
      <c r="N24" s="111"/>
      <c r="O24" s="111"/>
      <c r="P24" s="111"/>
      <c r="Q24" s="111"/>
      <c r="R24" s="111"/>
      <c r="S24" s="111"/>
      <c r="T24" s="111"/>
      <c r="U24" s="111"/>
      <c r="V24" s="111"/>
      <c r="W24" s="5"/>
    </row>
    <row r="25" spans="1:23" s="43" customFormat="1" ht="13.5" customHeight="1">
      <c r="A25" s="147"/>
      <c r="B25" s="139"/>
      <c r="C25" s="3" t="s">
        <v>550</v>
      </c>
      <c r="D25" s="139"/>
      <c r="E25" s="139"/>
      <c r="F25" s="212">
        <v>8709</v>
      </c>
      <c r="G25" s="111">
        <v>6075</v>
      </c>
      <c r="H25" s="111">
        <v>5055</v>
      </c>
      <c r="I25" s="111">
        <v>3647</v>
      </c>
      <c r="J25" s="108">
        <f>ROUND(SUM(K25:V25)/12,0)</f>
        <v>4886</v>
      </c>
      <c r="K25" s="111">
        <v>6532</v>
      </c>
      <c r="L25" s="111">
        <v>1472</v>
      </c>
      <c r="M25" s="111">
        <v>13578</v>
      </c>
      <c r="N25" s="111">
        <v>2326</v>
      </c>
      <c r="O25" s="111">
        <v>3255</v>
      </c>
      <c r="P25" s="111">
        <v>1373</v>
      </c>
      <c r="Q25" s="111">
        <v>9408</v>
      </c>
      <c r="R25" s="111">
        <v>8991</v>
      </c>
      <c r="S25" s="111">
        <v>563</v>
      </c>
      <c r="T25" s="111">
        <v>505</v>
      </c>
      <c r="U25" s="111">
        <v>3518</v>
      </c>
      <c r="V25" s="111">
        <v>7110</v>
      </c>
      <c r="W25" s="5"/>
    </row>
    <row r="26" spans="1:23" s="43" customFormat="1" ht="12" customHeight="1">
      <c r="A26" s="139"/>
      <c r="B26" s="139"/>
      <c r="C26" s="139"/>
      <c r="D26" s="139"/>
      <c r="E26" s="139"/>
      <c r="F26" s="212"/>
      <c r="G26" s="111"/>
      <c r="H26" s="111" t="s">
        <v>355</v>
      </c>
      <c r="I26" s="111"/>
      <c r="J26" s="111"/>
      <c r="K26" s="111"/>
      <c r="L26" s="111"/>
      <c r="M26" s="111"/>
      <c r="N26" s="111"/>
      <c r="O26" s="111"/>
      <c r="P26" s="111"/>
      <c r="Q26" s="111"/>
      <c r="R26" s="111"/>
      <c r="S26" s="111"/>
      <c r="T26" s="111"/>
      <c r="U26" s="111"/>
      <c r="V26" s="111"/>
      <c r="W26" s="5"/>
    </row>
    <row r="27" spans="1:23" s="43" customFormat="1" ht="13.5" customHeight="1">
      <c r="A27" s="147"/>
      <c r="B27" s="3" t="s">
        <v>544</v>
      </c>
      <c r="C27" s="139"/>
      <c r="D27" s="139"/>
      <c r="E27" s="139"/>
      <c r="F27" s="212">
        <v>404685</v>
      </c>
      <c r="G27" s="111">
        <v>372330</v>
      </c>
      <c r="H27" s="111">
        <v>383342</v>
      </c>
      <c r="I27" s="111">
        <v>317937</v>
      </c>
      <c r="J27" s="108">
        <f>ROUND(SUM(K27:V27)/12,0)</f>
        <v>349473</v>
      </c>
      <c r="K27" s="111">
        <v>324110</v>
      </c>
      <c r="L27" s="111">
        <v>331918</v>
      </c>
      <c r="M27" s="111">
        <v>302726</v>
      </c>
      <c r="N27" s="111">
        <v>306849</v>
      </c>
      <c r="O27" s="111">
        <v>302659</v>
      </c>
      <c r="P27" s="111">
        <v>338889</v>
      </c>
      <c r="Q27" s="111">
        <v>372266</v>
      </c>
      <c r="R27" s="111">
        <v>374868</v>
      </c>
      <c r="S27" s="111">
        <v>339411</v>
      </c>
      <c r="T27" s="111">
        <v>412980</v>
      </c>
      <c r="U27" s="111">
        <v>347816</v>
      </c>
      <c r="V27" s="111">
        <v>439189</v>
      </c>
      <c r="W27" s="5"/>
    </row>
    <row r="28" spans="1:23" s="43" customFormat="1" ht="12" customHeight="1">
      <c r="A28" s="147"/>
      <c r="B28" s="3"/>
      <c r="C28" s="139"/>
      <c r="D28" s="139"/>
      <c r="E28" s="139"/>
      <c r="F28" s="212"/>
      <c r="G28" s="111"/>
      <c r="H28" s="111"/>
      <c r="I28" s="111"/>
      <c r="J28" s="111"/>
      <c r="K28" s="111"/>
      <c r="L28" s="111"/>
      <c r="M28" s="111"/>
      <c r="N28" s="111"/>
      <c r="O28" s="111"/>
      <c r="P28" s="111"/>
      <c r="Q28" s="111"/>
      <c r="R28" s="111"/>
      <c r="S28" s="111"/>
      <c r="T28" s="111"/>
      <c r="U28" s="111"/>
      <c r="V28" s="111"/>
      <c r="W28" s="5"/>
    </row>
    <row r="29" spans="1:23" s="43" customFormat="1" ht="13.5" customHeight="1">
      <c r="A29" s="147"/>
      <c r="B29" s="60" t="s">
        <v>545</v>
      </c>
      <c r="C29" s="139"/>
      <c r="D29" s="139"/>
      <c r="E29" s="139"/>
      <c r="F29" s="212">
        <v>79522</v>
      </c>
      <c r="G29" s="111">
        <v>87501</v>
      </c>
      <c r="H29" s="111">
        <v>91933</v>
      </c>
      <c r="I29" s="111">
        <v>78893</v>
      </c>
      <c r="J29" s="108">
        <f>ROUND(SUM(K29:V29)/12,0)</f>
        <v>80396</v>
      </c>
      <c r="K29" s="111">
        <v>86910</v>
      </c>
      <c r="L29" s="111">
        <v>72680</v>
      </c>
      <c r="M29" s="111">
        <v>87194</v>
      </c>
      <c r="N29" s="111">
        <v>86318</v>
      </c>
      <c r="O29" s="111">
        <v>85199</v>
      </c>
      <c r="P29" s="111">
        <v>71411</v>
      </c>
      <c r="Q29" s="111">
        <v>81762</v>
      </c>
      <c r="R29" s="111">
        <v>87065</v>
      </c>
      <c r="S29" s="111">
        <v>80315</v>
      </c>
      <c r="T29" s="111">
        <v>68031</v>
      </c>
      <c r="U29" s="111">
        <v>73135</v>
      </c>
      <c r="V29" s="111">
        <v>84731</v>
      </c>
      <c r="W29" s="5"/>
    </row>
    <row r="30" spans="1:23" s="43" customFormat="1" ht="12" customHeight="1">
      <c r="A30" s="146"/>
      <c r="B30" s="146"/>
      <c r="C30" s="146"/>
      <c r="D30" s="146"/>
      <c r="E30" s="146"/>
      <c r="F30" s="212"/>
      <c r="G30" s="111"/>
      <c r="H30" s="111"/>
      <c r="I30" s="111"/>
      <c r="J30" s="111"/>
      <c r="K30" s="111"/>
      <c r="L30" s="111"/>
      <c r="M30" s="111"/>
      <c r="N30" s="111"/>
      <c r="O30" s="111"/>
      <c r="P30" s="111"/>
      <c r="Q30" s="111"/>
      <c r="R30" s="111"/>
      <c r="S30" s="111"/>
      <c r="T30" s="111"/>
      <c r="U30" s="111"/>
      <c r="V30" s="111"/>
      <c r="W30" s="5"/>
    </row>
    <row r="31" spans="1:23" s="43" customFormat="1" ht="13.5" customHeight="1">
      <c r="A31" s="60" t="s">
        <v>59</v>
      </c>
      <c r="B31" s="146"/>
      <c r="C31" s="146"/>
      <c r="D31" s="146"/>
      <c r="E31" s="146"/>
      <c r="F31" s="212">
        <v>955798</v>
      </c>
      <c r="G31" s="111">
        <v>879459</v>
      </c>
      <c r="H31" s="111">
        <v>957102</v>
      </c>
      <c r="I31" s="111">
        <v>813155</v>
      </c>
      <c r="J31" s="108">
        <f>ROUND(SUM(K31:V31)/12,0)</f>
        <v>917329</v>
      </c>
      <c r="K31" s="111">
        <f>SUM(K33,K50,K54)</f>
        <v>805202</v>
      </c>
      <c r="L31" s="111">
        <f>SUM(L33,L50,L54)</f>
        <v>785085</v>
      </c>
      <c r="M31" s="111">
        <f aca="true" t="shared" si="6" ref="M31:V31">SUM(M33,M50,M54)</f>
        <v>782510</v>
      </c>
      <c r="N31" s="111">
        <v>863298</v>
      </c>
      <c r="O31" s="111">
        <f t="shared" si="6"/>
        <v>826723</v>
      </c>
      <c r="P31" s="111">
        <f t="shared" si="6"/>
        <v>1089108</v>
      </c>
      <c r="Q31" s="111">
        <f t="shared" si="6"/>
        <v>927838</v>
      </c>
      <c r="R31" s="111">
        <f t="shared" si="6"/>
        <v>961504</v>
      </c>
      <c r="S31" s="111">
        <f t="shared" si="6"/>
        <v>854164</v>
      </c>
      <c r="T31" s="111">
        <f t="shared" si="6"/>
        <v>949706</v>
      </c>
      <c r="U31" s="111">
        <f t="shared" si="6"/>
        <v>858050</v>
      </c>
      <c r="V31" s="111">
        <f t="shared" si="6"/>
        <v>1304757</v>
      </c>
      <c r="W31" s="5"/>
    </row>
    <row r="32" spans="1:23" s="43" customFormat="1" ht="12" customHeight="1">
      <c r="A32" s="146"/>
      <c r="B32" s="146"/>
      <c r="C32" s="146"/>
      <c r="D32" s="146"/>
      <c r="E32" s="146"/>
      <c r="F32" s="212"/>
      <c r="G32" s="111"/>
      <c r="H32" s="111"/>
      <c r="I32" s="111"/>
      <c r="J32" s="111"/>
      <c r="K32" s="111"/>
      <c r="L32" s="111"/>
      <c r="M32" s="111"/>
      <c r="N32" s="111"/>
      <c r="O32" s="111"/>
      <c r="P32" s="111"/>
      <c r="Q32" s="111"/>
      <c r="R32" s="111"/>
      <c r="S32" s="111"/>
      <c r="T32" s="111"/>
      <c r="U32" s="111"/>
      <c r="V32" s="111"/>
      <c r="W32" s="5"/>
    </row>
    <row r="33" spans="1:23" s="43" customFormat="1" ht="13.5" customHeight="1">
      <c r="A33" s="147"/>
      <c r="B33" s="3" t="s">
        <v>546</v>
      </c>
      <c r="C33" s="139"/>
      <c r="D33" s="139"/>
      <c r="E33" s="139"/>
      <c r="F33" s="212">
        <v>401902</v>
      </c>
      <c r="G33" s="111">
        <v>387747</v>
      </c>
      <c r="H33" s="111">
        <v>402264</v>
      </c>
      <c r="I33" s="111">
        <v>340068</v>
      </c>
      <c r="J33" s="108">
        <f>ROUND(SUM(K33:V33)/12,0)</f>
        <v>357925</v>
      </c>
      <c r="K33" s="111">
        <f>SUM(K35,K46)</f>
        <v>293431</v>
      </c>
      <c r="L33" s="111">
        <f>SUM(L35,L46)</f>
        <v>298852</v>
      </c>
      <c r="M33" s="111">
        <v>307831</v>
      </c>
      <c r="N33" s="111">
        <f aca="true" t="shared" si="7" ref="N33:V33">SUM(N35,N46)</f>
        <v>328927</v>
      </c>
      <c r="O33" s="111">
        <f t="shared" si="7"/>
        <v>337404</v>
      </c>
      <c r="P33" s="111">
        <f t="shared" si="7"/>
        <v>390624</v>
      </c>
      <c r="Q33" s="111">
        <f t="shared" si="7"/>
        <v>358433</v>
      </c>
      <c r="R33" s="111">
        <f t="shared" si="7"/>
        <v>361288</v>
      </c>
      <c r="S33" s="111">
        <v>348248</v>
      </c>
      <c r="T33" s="111">
        <f t="shared" si="7"/>
        <v>428986</v>
      </c>
      <c r="U33" s="111">
        <f t="shared" si="7"/>
        <v>360688</v>
      </c>
      <c r="V33" s="111">
        <f t="shared" si="7"/>
        <v>480384</v>
      </c>
      <c r="W33" s="5"/>
    </row>
    <row r="34" spans="1:23" s="43" customFormat="1" ht="12" customHeight="1">
      <c r="A34" s="139"/>
      <c r="B34" s="139"/>
      <c r="C34" s="139"/>
      <c r="D34" s="139"/>
      <c r="E34" s="139"/>
      <c r="F34" s="212"/>
      <c r="G34" s="111"/>
      <c r="H34" s="111"/>
      <c r="I34" s="111"/>
      <c r="J34" s="111"/>
      <c r="K34" s="111"/>
      <c r="L34" s="111"/>
      <c r="M34" s="111"/>
      <c r="N34" s="111"/>
      <c r="O34" s="111"/>
      <c r="P34" s="111"/>
      <c r="Q34" s="111"/>
      <c r="R34" s="111"/>
      <c r="S34" s="111"/>
      <c r="T34" s="111"/>
      <c r="U34" s="111"/>
      <c r="V34" s="111"/>
      <c r="W34" s="5"/>
    </row>
    <row r="35" spans="1:23" s="43" customFormat="1" ht="13.5" customHeight="1">
      <c r="A35" s="147"/>
      <c r="B35" s="139"/>
      <c r="C35" s="3" t="s">
        <v>551</v>
      </c>
      <c r="D35" s="139"/>
      <c r="E35" s="139"/>
      <c r="F35" s="212">
        <v>327449</v>
      </c>
      <c r="G35" s="111">
        <v>327625</v>
      </c>
      <c r="H35" s="111">
        <v>325353</v>
      </c>
      <c r="I35" s="111">
        <v>283042</v>
      </c>
      <c r="J35" s="108">
        <f>ROUND(SUM(K35:V35)/12,0)</f>
        <v>292543</v>
      </c>
      <c r="K35" s="111">
        <f>SUM(K36:K45)</f>
        <v>252906</v>
      </c>
      <c r="L35" s="111">
        <v>259284</v>
      </c>
      <c r="M35" s="111">
        <v>263001</v>
      </c>
      <c r="N35" s="111">
        <v>252560</v>
      </c>
      <c r="O35" s="111">
        <f>SUM(O36:O45)</f>
        <v>247767</v>
      </c>
      <c r="P35" s="111">
        <v>285157</v>
      </c>
      <c r="Q35" s="111">
        <v>292620</v>
      </c>
      <c r="R35" s="111">
        <v>305235</v>
      </c>
      <c r="S35" s="111">
        <f>SUM(S36:S45)</f>
        <v>293033</v>
      </c>
      <c r="T35" s="111">
        <v>378598</v>
      </c>
      <c r="U35" s="111">
        <f>SUM(U36:U45)</f>
        <v>309167</v>
      </c>
      <c r="V35" s="111">
        <v>371188</v>
      </c>
      <c r="W35" s="5"/>
    </row>
    <row r="36" spans="1:22" ht="13.5" customHeight="1">
      <c r="A36" s="148"/>
      <c r="B36" s="139"/>
      <c r="C36" s="139"/>
      <c r="D36" s="3" t="s">
        <v>558</v>
      </c>
      <c r="E36" s="139"/>
      <c r="F36" s="212">
        <v>79753</v>
      </c>
      <c r="G36" s="111">
        <v>78923</v>
      </c>
      <c r="H36" s="111">
        <v>79796</v>
      </c>
      <c r="I36" s="111">
        <v>71176</v>
      </c>
      <c r="J36" s="108">
        <f>ROUND(SUM(K36:V36)/12,0)</f>
        <v>75610</v>
      </c>
      <c r="K36" s="111">
        <v>63160</v>
      </c>
      <c r="L36" s="111">
        <v>60504</v>
      </c>
      <c r="M36" s="111">
        <v>66951</v>
      </c>
      <c r="N36" s="111">
        <v>68327</v>
      </c>
      <c r="O36" s="111">
        <v>66737</v>
      </c>
      <c r="P36" s="111">
        <v>66809</v>
      </c>
      <c r="Q36" s="111">
        <v>73459</v>
      </c>
      <c r="R36" s="111">
        <v>88178</v>
      </c>
      <c r="S36" s="111">
        <v>79744</v>
      </c>
      <c r="T36" s="111">
        <v>83370</v>
      </c>
      <c r="U36" s="111">
        <v>81454</v>
      </c>
      <c r="V36" s="111">
        <v>108628</v>
      </c>
    </row>
    <row r="37" spans="1:22" ht="13.5" customHeight="1">
      <c r="A37" s="148"/>
      <c r="B37" s="139"/>
      <c r="C37" s="139"/>
      <c r="D37" s="3" t="s">
        <v>559</v>
      </c>
      <c r="E37" s="139"/>
      <c r="F37" s="212">
        <v>16234</v>
      </c>
      <c r="G37" s="111">
        <v>18623</v>
      </c>
      <c r="H37" s="111">
        <v>17358</v>
      </c>
      <c r="I37" s="111">
        <v>17967</v>
      </c>
      <c r="J37" s="108">
        <v>15090</v>
      </c>
      <c r="K37" s="111">
        <v>8554</v>
      </c>
      <c r="L37" s="111">
        <v>14442</v>
      </c>
      <c r="M37" s="111">
        <v>10890</v>
      </c>
      <c r="N37" s="111">
        <v>12367</v>
      </c>
      <c r="O37" s="111">
        <v>11182</v>
      </c>
      <c r="P37" s="111">
        <v>20082</v>
      </c>
      <c r="Q37" s="111">
        <v>18262</v>
      </c>
      <c r="R37" s="111">
        <v>17032</v>
      </c>
      <c r="S37" s="111">
        <v>16262</v>
      </c>
      <c r="T37" s="111">
        <v>25173</v>
      </c>
      <c r="U37" s="111">
        <v>16431</v>
      </c>
      <c r="V37" s="111">
        <v>10409</v>
      </c>
    </row>
    <row r="38" spans="1:22" ht="13.5" customHeight="1">
      <c r="A38" s="148"/>
      <c r="B38" s="139"/>
      <c r="C38" s="139"/>
      <c r="D38" s="3" t="s">
        <v>560</v>
      </c>
      <c r="E38" s="139"/>
      <c r="F38" s="212">
        <v>19630</v>
      </c>
      <c r="G38" s="111">
        <v>18641</v>
      </c>
      <c r="H38" s="111">
        <v>19744</v>
      </c>
      <c r="I38" s="111">
        <v>17634</v>
      </c>
      <c r="J38" s="108">
        <f>ROUND(SUM(K38:V38)/12,0)</f>
        <v>18608</v>
      </c>
      <c r="K38" s="111">
        <v>15770</v>
      </c>
      <c r="L38" s="111">
        <v>21538</v>
      </c>
      <c r="M38" s="111">
        <v>17641</v>
      </c>
      <c r="N38" s="111">
        <v>18708</v>
      </c>
      <c r="O38" s="111">
        <v>15921</v>
      </c>
      <c r="P38" s="111">
        <v>17269</v>
      </c>
      <c r="Q38" s="111">
        <v>15890</v>
      </c>
      <c r="R38" s="111">
        <v>21380</v>
      </c>
      <c r="S38" s="111">
        <v>18097</v>
      </c>
      <c r="T38" s="111">
        <v>18502</v>
      </c>
      <c r="U38" s="111">
        <v>20164</v>
      </c>
      <c r="V38" s="111">
        <v>22413</v>
      </c>
    </row>
    <row r="39" spans="1:22" ht="13.5" customHeight="1">
      <c r="A39" s="148"/>
      <c r="B39" s="139"/>
      <c r="C39" s="139"/>
      <c r="D39" s="3" t="s">
        <v>561</v>
      </c>
      <c r="E39" s="139"/>
      <c r="F39" s="212">
        <v>10606</v>
      </c>
      <c r="G39" s="111">
        <v>8554</v>
      </c>
      <c r="H39" s="111">
        <v>10465</v>
      </c>
      <c r="I39" s="111">
        <v>8639</v>
      </c>
      <c r="J39" s="108">
        <f>ROUND(SUM(K39:V39)/12,0)</f>
        <v>7540</v>
      </c>
      <c r="K39" s="111">
        <v>6785</v>
      </c>
      <c r="L39" s="111">
        <v>7005</v>
      </c>
      <c r="M39" s="111">
        <v>8319</v>
      </c>
      <c r="N39" s="111">
        <v>4745</v>
      </c>
      <c r="O39" s="111">
        <v>5198</v>
      </c>
      <c r="P39" s="111">
        <v>6495</v>
      </c>
      <c r="Q39" s="111">
        <v>9256</v>
      </c>
      <c r="R39" s="111">
        <v>8579</v>
      </c>
      <c r="S39" s="111">
        <v>6194</v>
      </c>
      <c r="T39" s="111">
        <v>7454</v>
      </c>
      <c r="U39" s="111">
        <v>7787</v>
      </c>
      <c r="V39" s="111">
        <v>12667</v>
      </c>
    </row>
    <row r="40" spans="1:22" ht="13.5" customHeight="1">
      <c r="A40" s="148"/>
      <c r="B40" s="139"/>
      <c r="C40" s="139"/>
      <c r="D40" s="3" t="s">
        <v>562</v>
      </c>
      <c r="E40" s="139"/>
      <c r="F40" s="212">
        <v>18351</v>
      </c>
      <c r="G40" s="111">
        <v>17134</v>
      </c>
      <c r="H40" s="111">
        <v>18278</v>
      </c>
      <c r="I40" s="111">
        <v>16021</v>
      </c>
      <c r="J40" s="108">
        <v>15842</v>
      </c>
      <c r="K40" s="111">
        <v>17098</v>
      </c>
      <c r="L40" s="111">
        <v>15097</v>
      </c>
      <c r="M40" s="111">
        <v>17456</v>
      </c>
      <c r="N40" s="111">
        <v>12735</v>
      </c>
      <c r="O40" s="111">
        <v>10971</v>
      </c>
      <c r="P40" s="111">
        <v>15975</v>
      </c>
      <c r="Q40" s="111">
        <v>16263</v>
      </c>
      <c r="R40" s="111">
        <v>10787</v>
      </c>
      <c r="S40" s="111">
        <v>13180</v>
      </c>
      <c r="T40" s="111">
        <v>19129</v>
      </c>
      <c r="U40" s="111">
        <v>23374</v>
      </c>
      <c r="V40" s="111">
        <v>18045</v>
      </c>
    </row>
    <row r="41" spans="1:22" ht="13.5" customHeight="1">
      <c r="A41" s="148"/>
      <c r="B41" s="139"/>
      <c r="C41" s="139"/>
      <c r="D41" s="3" t="s">
        <v>274</v>
      </c>
      <c r="E41" s="139"/>
      <c r="F41" s="212">
        <v>12039</v>
      </c>
      <c r="G41" s="111">
        <v>10901</v>
      </c>
      <c r="H41" s="111">
        <v>10736</v>
      </c>
      <c r="I41" s="111">
        <v>7430</v>
      </c>
      <c r="J41" s="108">
        <f>ROUND(SUM(K41:V41)/12,0)</f>
        <v>9829</v>
      </c>
      <c r="K41" s="111">
        <v>8157</v>
      </c>
      <c r="L41" s="111">
        <v>8838</v>
      </c>
      <c r="M41" s="111">
        <v>9169</v>
      </c>
      <c r="N41" s="111">
        <v>7041</v>
      </c>
      <c r="O41" s="111">
        <v>8369</v>
      </c>
      <c r="P41" s="111">
        <v>8793</v>
      </c>
      <c r="Q41" s="111">
        <v>7446</v>
      </c>
      <c r="R41" s="111">
        <v>12023</v>
      </c>
      <c r="S41" s="111">
        <v>9604</v>
      </c>
      <c r="T41" s="111">
        <v>12630</v>
      </c>
      <c r="U41" s="111">
        <v>12266</v>
      </c>
      <c r="V41" s="111">
        <v>13613</v>
      </c>
    </row>
    <row r="42" spans="1:22" ht="13.5" customHeight="1">
      <c r="A42" s="148"/>
      <c r="B42" s="139"/>
      <c r="C42" s="139"/>
      <c r="D42" s="3" t="s">
        <v>563</v>
      </c>
      <c r="E42" s="139"/>
      <c r="F42" s="212">
        <v>42486</v>
      </c>
      <c r="G42" s="111">
        <v>48170</v>
      </c>
      <c r="H42" s="111">
        <v>39128</v>
      </c>
      <c r="I42" s="111">
        <v>39264</v>
      </c>
      <c r="J42" s="108">
        <f>ROUND(SUM(K42:V42)/12,0)</f>
        <v>33750</v>
      </c>
      <c r="K42" s="111">
        <v>24121</v>
      </c>
      <c r="L42" s="111">
        <v>28373</v>
      </c>
      <c r="M42" s="111">
        <v>30911</v>
      </c>
      <c r="N42" s="111">
        <v>35903</v>
      </c>
      <c r="O42" s="111">
        <v>34355</v>
      </c>
      <c r="P42" s="111">
        <v>28205</v>
      </c>
      <c r="Q42" s="111">
        <v>32482</v>
      </c>
      <c r="R42" s="111">
        <v>44242</v>
      </c>
      <c r="S42" s="111">
        <v>32547</v>
      </c>
      <c r="T42" s="111">
        <v>36630</v>
      </c>
      <c r="U42" s="111">
        <v>39150</v>
      </c>
      <c r="V42" s="111">
        <v>38075</v>
      </c>
    </row>
    <row r="43" spans="1:22" ht="13.5" customHeight="1">
      <c r="A43" s="148"/>
      <c r="B43" s="139"/>
      <c r="C43" s="139"/>
      <c r="D43" s="3" t="s">
        <v>564</v>
      </c>
      <c r="E43" s="139"/>
      <c r="F43" s="212">
        <v>17187</v>
      </c>
      <c r="G43" s="111">
        <v>16629</v>
      </c>
      <c r="H43" s="111">
        <v>16549</v>
      </c>
      <c r="I43" s="111">
        <v>13929</v>
      </c>
      <c r="J43" s="108">
        <v>16364</v>
      </c>
      <c r="K43" s="111">
        <v>9188</v>
      </c>
      <c r="L43" s="111">
        <v>13923</v>
      </c>
      <c r="M43" s="111">
        <v>7187</v>
      </c>
      <c r="N43" s="111">
        <v>13518</v>
      </c>
      <c r="O43" s="111">
        <v>8270</v>
      </c>
      <c r="P43" s="111">
        <v>8283</v>
      </c>
      <c r="Q43" s="111">
        <v>8247</v>
      </c>
      <c r="R43" s="111">
        <v>7293</v>
      </c>
      <c r="S43" s="111">
        <v>28065</v>
      </c>
      <c r="T43" s="111">
        <v>73026</v>
      </c>
      <c r="U43" s="111">
        <v>8406</v>
      </c>
      <c r="V43" s="111">
        <v>10968</v>
      </c>
    </row>
    <row r="44" spans="1:22" ht="13.5" customHeight="1">
      <c r="A44" s="148"/>
      <c r="B44" s="139"/>
      <c r="C44" s="139"/>
      <c r="D44" s="3" t="s">
        <v>565</v>
      </c>
      <c r="E44" s="139"/>
      <c r="F44" s="212">
        <v>34825</v>
      </c>
      <c r="G44" s="111">
        <v>29264</v>
      </c>
      <c r="H44" s="111">
        <v>35777</v>
      </c>
      <c r="I44" s="111">
        <v>31501</v>
      </c>
      <c r="J44" s="108">
        <f>ROUND(SUM(K44:V44)/12,0)</f>
        <v>36608</v>
      </c>
      <c r="K44" s="111">
        <v>23272</v>
      </c>
      <c r="L44" s="111">
        <v>32614</v>
      </c>
      <c r="M44" s="111">
        <v>23371</v>
      </c>
      <c r="N44" s="111">
        <v>29522</v>
      </c>
      <c r="O44" s="111">
        <v>30806</v>
      </c>
      <c r="P44" s="111">
        <v>43548</v>
      </c>
      <c r="Q44" s="111">
        <v>40742</v>
      </c>
      <c r="R44" s="111">
        <v>41338</v>
      </c>
      <c r="S44" s="111">
        <v>37783</v>
      </c>
      <c r="T44" s="111">
        <v>49653</v>
      </c>
      <c r="U44" s="111">
        <v>38932</v>
      </c>
      <c r="V44" s="111">
        <v>47719</v>
      </c>
    </row>
    <row r="45" spans="1:22" ht="13.5" customHeight="1">
      <c r="A45" s="148"/>
      <c r="B45" s="139"/>
      <c r="C45" s="139"/>
      <c r="D45" s="3" t="s">
        <v>566</v>
      </c>
      <c r="E45" s="139"/>
      <c r="F45" s="212">
        <v>76338</v>
      </c>
      <c r="G45" s="111">
        <v>80786</v>
      </c>
      <c r="H45" s="111">
        <v>77522</v>
      </c>
      <c r="I45" s="111">
        <v>59483</v>
      </c>
      <c r="J45" s="108">
        <f>ROUND(SUM(K45:V45)/12,0)</f>
        <v>63301</v>
      </c>
      <c r="K45" s="111">
        <v>76801</v>
      </c>
      <c r="L45" s="111">
        <v>56948</v>
      </c>
      <c r="M45" s="111">
        <v>71107</v>
      </c>
      <c r="N45" s="111">
        <v>49692</v>
      </c>
      <c r="O45" s="111">
        <v>55958</v>
      </c>
      <c r="P45" s="111">
        <v>69697</v>
      </c>
      <c r="Q45" s="111">
        <v>70574</v>
      </c>
      <c r="R45" s="111">
        <v>54385</v>
      </c>
      <c r="S45" s="111">
        <v>51557</v>
      </c>
      <c r="T45" s="111">
        <v>53032</v>
      </c>
      <c r="U45" s="111">
        <v>61203</v>
      </c>
      <c r="V45" s="111">
        <v>88652</v>
      </c>
    </row>
    <row r="46" spans="1:23" s="43" customFormat="1" ht="13.5" customHeight="1">
      <c r="A46" s="147"/>
      <c r="B46" s="139"/>
      <c r="C46" s="3" t="s">
        <v>552</v>
      </c>
      <c r="D46" s="139"/>
      <c r="E46" s="139"/>
      <c r="F46" s="212">
        <v>74452</v>
      </c>
      <c r="G46" s="111">
        <v>60122</v>
      </c>
      <c r="H46" s="111">
        <v>76911</v>
      </c>
      <c r="I46" s="111">
        <v>57026</v>
      </c>
      <c r="J46" s="108">
        <f>ROUND(SUM(K46:V46)/12,0)</f>
        <v>65382</v>
      </c>
      <c r="K46" s="111">
        <v>40525</v>
      </c>
      <c r="L46" s="111">
        <v>39568</v>
      </c>
      <c r="M46" s="111">
        <v>44829</v>
      </c>
      <c r="N46" s="111">
        <v>76367</v>
      </c>
      <c r="O46" s="111">
        <v>89637</v>
      </c>
      <c r="P46" s="111">
        <v>105467</v>
      </c>
      <c r="Q46" s="111">
        <v>65813</v>
      </c>
      <c r="R46" s="111">
        <v>56053</v>
      </c>
      <c r="S46" s="111">
        <v>55214</v>
      </c>
      <c r="T46" s="111">
        <v>50388</v>
      </c>
      <c r="U46" s="111">
        <v>51521</v>
      </c>
      <c r="V46" s="111">
        <v>109196</v>
      </c>
      <c r="W46" s="5"/>
    </row>
    <row r="47" spans="1:22" ht="13.5" customHeight="1">
      <c r="A47" s="139"/>
      <c r="B47" s="139"/>
      <c r="C47" s="139"/>
      <c r="D47" s="139"/>
      <c r="E47" s="139" t="s">
        <v>575</v>
      </c>
      <c r="F47" s="212">
        <v>17454</v>
      </c>
      <c r="G47" s="111">
        <v>10049</v>
      </c>
      <c r="H47" s="111">
        <v>14110</v>
      </c>
      <c r="I47" s="111">
        <v>11735</v>
      </c>
      <c r="J47" s="108">
        <v>13324</v>
      </c>
      <c r="K47" s="111">
        <v>7079</v>
      </c>
      <c r="L47" s="111">
        <v>6000</v>
      </c>
      <c r="M47" s="111">
        <v>7997</v>
      </c>
      <c r="N47" s="111">
        <v>12712</v>
      </c>
      <c r="O47" s="111">
        <v>13923</v>
      </c>
      <c r="P47" s="111">
        <v>28592</v>
      </c>
      <c r="Q47" s="111">
        <v>15572</v>
      </c>
      <c r="R47" s="111">
        <v>10392</v>
      </c>
      <c r="S47" s="111">
        <v>11904</v>
      </c>
      <c r="T47" s="111">
        <v>9575</v>
      </c>
      <c r="U47" s="111">
        <v>10411</v>
      </c>
      <c r="V47" s="111">
        <v>25724</v>
      </c>
    </row>
    <row r="48" spans="1:22" ht="13.5" customHeight="1">
      <c r="A48" s="139"/>
      <c r="B48" s="139"/>
      <c r="C48" s="139"/>
      <c r="D48" s="139"/>
      <c r="E48" s="139" t="s">
        <v>576</v>
      </c>
      <c r="F48" s="212">
        <v>33111</v>
      </c>
      <c r="G48" s="111">
        <v>35256</v>
      </c>
      <c r="H48" s="111">
        <v>43890</v>
      </c>
      <c r="I48" s="111">
        <v>30920</v>
      </c>
      <c r="J48" s="108">
        <f>ROUND(SUM(K48:V48)/12,0)</f>
        <v>35221</v>
      </c>
      <c r="K48" s="111">
        <v>25719</v>
      </c>
      <c r="L48" s="111">
        <v>23807</v>
      </c>
      <c r="M48" s="111">
        <v>27468</v>
      </c>
      <c r="N48" s="111">
        <v>33891</v>
      </c>
      <c r="O48" s="111">
        <v>38359</v>
      </c>
      <c r="P48" s="111">
        <v>58545</v>
      </c>
      <c r="Q48" s="111">
        <v>35410</v>
      </c>
      <c r="R48" s="111">
        <v>30355</v>
      </c>
      <c r="S48" s="111">
        <v>29335</v>
      </c>
      <c r="T48" s="111">
        <v>28493</v>
      </c>
      <c r="U48" s="111">
        <v>30554</v>
      </c>
      <c r="V48" s="111">
        <v>60711</v>
      </c>
    </row>
    <row r="49" spans="1:22" ht="12" customHeight="1">
      <c r="A49" s="139"/>
      <c r="B49" s="139"/>
      <c r="C49" s="139"/>
      <c r="D49" s="139"/>
      <c r="E49" s="139"/>
      <c r="F49" s="212"/>
      <c r="G49" s="111"/>
      <c r="H49" s="111"/>
      <c r="I49" s="111"/>
      <c r="J49" s="111"/>
      <c r="K49" s="111"/>
      <c r="L49" s="111"/>
      <c r="M49" s="111"/>
      <c r="N49" s="111"/>
      <c r="O49" s="111"/>
      <c r="P49" s="111"/>
      <c r="Q49" s="111"/>
      <c r="R49" s="111"/>
      <c r="S49" s="111"/>
      <c r="T49" s="111"/>
      <c r="U49" s="111"/>
      <c r="V49" s="111"/>
    </row>
    <row r="50" spans="1:23" s="43" customFormat="1" ht="13.5" customHeight="1">
      <c r="A50" s="249"/>
      <c r="B50" s="3" t="s">
        <v>547</v>
      </c>
      <c r="C50" s="139"/>
      <c r="D50" s="139"/>
      <c r="E50" s="139"/>
      <c r="F50" s="212">
        <v>473557</v>
      </c>
      <c r="G50" s="111">
        <v>407661</v>
      </c>
      <c r="H50" s="111">
        <v>463550</v>
      </c>
      <c r="I50" s="111">
        <v>398293</v>
      </c>
      <c r="J50" s="108">
        <v>481932</v>
      </c>
      <c r="K50" s="111">
        <v>444003</v>
      </c>
      <c r="L50" s="111">
        <v>416055</v>
      </c>
      <c r="M50" s="111">
        <v>386895</v>
      </c>
      <c r="N50" s="111">
        <v>452470</v>
      </c>
      <c r="O50" s="111">
        <v>416944</v>
      </c>
      <c r="P50" s="111">
        <v>599613</v>
      </c>
      <c r="Q50" s="111">
        <v>495905</v>
      </c>
      <c r="R50" s="111">
        <v>532972</v>
      </c>
      <c r="S50" s="111">
        <v>443298</v>
      </c>
      <c r="T50" s="111">
        <v>466101</v>
      </c>
      <c r="U50" s="111">
        <v>425362</v>
      </c>
      <c r="V50" s="111">
        <v>703558</v>
      </c>
      <c r="W50" s="5"/>
    </row>
    <row r="51" spans="1:22" ht="13.5" customHeight="1">
      <c r="A51" s="148"/>
      <c r="B51" s="139"/>
      <c r="C51" s="3" t="s">
        <v>553</v>
      </c>
      <c r="D51" s="139"/>
      <c r="E51" s="139"/>
      <c r="F51" s="212">
        <v>356416</v>
      </c>
      <c r="G51" s="111">
        <v>308760</v>
      </c>
      <c r="H51" s="111">
        <v>360857</v>
      </c>
      <c r="I51" s="111">
        <v>335934</v>
      </c>
      <c r="J51" s="108">
        <f>ROUND(SUM(K51:V51)/12,0)</f>
        <v>395157</v>
      </c>
      <c r="K51" s="111">
        <v>348502</v>
      </c>
      <c r="L51" s="111">
        <v>358097</v>
      </c>
      <c r="M51" s="111">
        <v>318969</v>
      </c>
      <c r="N51" s="111">
        <v>395310</v>
      </c>
      <c r="O51" s="111">
        <v>344685</v>
      </c>
      <c r="P51" s="111">
        <v>500300</v>
      </c>
      <c r="Q51" s="111">
        <v>368485</v>
      </c>
      <c r="R51" s="111">
        <v>401788</v>
      </c>
      <c r="S51" s="111">
        <v>346656</v>
      </c>
      <c r="T51" s="111">
        <v>385430</v>
      </c>
      <c r="U51" s="111">
        <v>349195</v>
      </c>
      <c r="V51" s="111">
        <v>624465</v>
      </c>
    </row>
    <row r="52" spans="1:22" ht="13.5" customHeight="1">
      <c r="A52" s="148"/>
      <c r="B52" s="139"/>
      <c r="C52" s="3" t="s">
        <v>554</v>
      </c>
      <c r="D52" s="139"/>
      <c r="E52" s="139"/>
      <c r="F52" s="212">
        <v>29925</v>
      </c>
      <c r="G52" s="111">
        <v>37578</v>
      </c>
      <c r="H52" s="111">
        <v>31077</v>
      </c>
      <c r="I52" s="111">
        <v>24321</v>
      </c>
      <c r="J52" s="108">
        <f>ROUND(SUM(K52:V52)/12,0)</f>
        <v>29551</v>
      </c>
      <c r="K52" s="111">
        <v>40763</v>
      </c>
      <c r="L52" s="111">
        <v>15274</v>
      </c>
      <c r="M52" s="111">
        <v>22483</v>
      </c>
      <c r="N52" s="111">
        <v>21112</v>
      </c>
      <c r="O52" s="111">
        <v>34820</v>
      </c>
      <c r="P52" s="111">
        <v>41994</v>
      </c>
      <c r="Q52" s="111">
        <v>31619</v>
      </c>
      <c r="R52" s="111">
        <v>40836</v>
      </c>
      <c r="S52" s="111">
        <v>24202</v>
      </c>
      <c r="T52" s="111">
        <v>26924</v>
      </c>
      <c r="U52" s="111">
        <v>31503</v>
      </c>
      <c r="V52" s="111">
        <v>23078</v>
      </c>
    </row>
    <row r="53" spans="1:22" ht="12" customHeight="1">
      <c r="A53" s="139"/>
      <c r="B53" s="139"/>
      <c r="C53" s="139"/>
      <c r="D53" s="139"/>
      <c r="E53" s="139"/>
      <c r="F53" s="212"/>
      <c r="G53" s="111"/>
      <c r="H53" s="111"/>
      <c r="I53" s="111"/>
      <c r="J53" s="111"/>
      <c r="K53" s="111"/>
      <c r="L53" s="111"/>
      <c r="M53" s="111"/>
      <c r="N53" s="111"/>
      <c r="O53" s="111"/>
      <c r="P53" s="111"/>
      <c r="Q53" s="111"/>
      <c r="R53" s="111"/>
      <c r="S53" s="111"/>
      <c r="T53" s="111"/>
      <c r="U53" s="111"/>
      <c r="V53" s="111"/>
    </row>
    <row r="54" spans="1:23" s="43" customFormat="1" ht="13.5" customHeight="1">
      <c r="A54" s="147"/>
      <c r="B54" s="60" t="s">
        <v>548</v>
      </c>
      <c r="C54" s="146"/>
      <c r="D54" s="146"/>
      <c r="E54" s="146"/>
      <c r="F54" s="212">
        <v>80340</v>
      </c>
      <c r="G54" s="111">
        <v>84052</v>
      </c>
      <c r="H54" s="111">
        <v>91289</v>
      </c>
      <c r="I54" s="111">
        <v>74793</v>
      </c>
      <c r="J54" s="108">
        <f>ROUND(SUM(K54:V54)/12,0)</f>
        <v>77473</v>
      </c>
      <c r="K54" s="111">
        <v>67768</v>
      </c>
      <c r="L54" s="111">
        <v>70178</v>
      </c>
      <c r="M54" s="111">
        <v>87784</v>
      </c>
      <c r="N54" s="111">
        <v>81902</v>
      </c>
      <c r="O54" s="111">
        <v>72375</v>
      </c>
      <c r="P54" s="111">
        <v>98871</v>
      </c>
      <c r="Q54" s="111">
        <v>73500</v>
      </c>
      <c r="R54" s="111">
        <v>67244</v>
      </c>
      <c r="S54" s="111">
        <v>62618</v>
      </c>
      <c r="T54" s="111">
        <v>54619</v>
      </c>
      <c r="U54" s="111">
        <v>72000</v>
      </c>
      <c r="V54" s="111">
        <v>120815</v>
      </c>
      <c r="W54" s="5"/>
    </row>
    <row r="55" spans="1:23" s="43" customFormat="1" ht="12" customHeight="1">
      <c r="A55" s="146"/>
      <c r="B55" s="60"/>
      <c r="C55" s="146"/>
      <c r="D55" s="146"/>
      <c r="E55" s="146"/>
      <c r="F55" s="212"/>
      <c r="G55" s="111"/>
      <c r="H55" s="111"/>
      <c r="I55" s="111"/>
      <c r="J55" s="111"/>
      <c r="K55" s="111"/>
      <c r="L55" s="111"/>
      <c r="M55" s="111"/>
      <c r="N55" s="111"/>
      <c r="O55" s="111"/>
      <c r="P55" s="111"/>
      <c r="Q55" s="111"/>
      <c r="R55" s="111"/>
      <c r="S55" s="111"/>
      <c r="T55" s="111"/>
      <c r="U55" s="111"/>
      <c r="V55" s="111"/>
      <c r="W55" s="5"/>
    </row>
    <row r="56" spans="1:23" s="43" customFormat="1" ht="13.5" customHeight="1">
      <c r="A56" s="250" t="s">
        <v>60</v>
      </c>
      <c r="B56" s="149"/>
      <c r="C56" s="149"/>
      <c r="D56" s="149"/>
      <c r="E56" s="149"/>
      <c r="F56" s="114">
        <v>7379</v>
      </c>
      <c r="G56" s="115">
        <v>6990</v>
      </c>
      <c r="H56" s="115">
        <v>6457</v>
      </c>
      <c r="I56" s="115">
        <v>6518</v>
      </c>
      <c r="J56" s="115">
        <v>4997</v>
      </c>
      <c r="K56" s="115">
        <v>5621</v>
      </c>
      <c r="L56" s="115">
        <v>4488</v>
      </c>
      <c r="M56" s="115">
        <v>3474</v>
      </c>
      <c r="N56" s="115">
        <v>3244</v>
      </c>
      <c r="O56" s="115">
        <v>4359</v>
      </c>
      <c r="P56" s="115">
        <v>5166</v>
      </c>
      <c r="Q56" s="115">
        <v>5059</v>
      </c>
      <c r="R56" s="115">
        <v>3605</v>
      </c>
      <c r="S56" s="115">
        <v>3902</v>
      </c>
      <c r="T56" s="115">
        <v>6304</v>
      </c>
      <c r="U56" s="115">
        <v>4823</v>
      </c>
      <c r="V56" s="115">
        <v>9925</v>
      </c>
      <c r="W56" s="5"/>
    </row>
    <row r="57" spans="1:22" s="43" customFormat="1" ht="12" customHeight="1">
      <c r="A57" s="1"/>
      <c r="B57" s="1"/>
      <c r="C57" s="1"/>
      <c r="D57" s="1"/>
      <c r="E57" s="1"/>
      <c r="F57" s="4"/>
      <c r="G57" s="4"/>
      <c r="H57" s="4"/>
      <c r="I57" s="4"/>
      <c r="J57" s="41"/>
      <c r="K57" s="1" t="s">
        <v>320</v>
      </c>
      <c r="L57" s="4"/>
      <c r="M57" s="4"/>
      <c r="N57" s="4"/>
      <c r="O57" s="4"/>
      <c r="P57" s="4"/>
      <c r="Q57" s="4"/>
      <c r="R57" s="4"/>
      <c r="S57" s="4"/>
      <c r="T57" s="4"/>
      <c r="U57" s="4"/>
      <c r="V57" s="4"/>
    </row>
    <row r="58" spans="1:22" ht="12" customHeight="1">
      <c r="A58" s="1"/>
      <c r="B58" s="1"/>
      <c r="C58" s="1"/>
      <c r="D58" s="1"/>
      <c r="E58" s="1"/>
      <c r="F58" s="46"/>
      <c r="G58" s="46"/>
      <c r="H58" s="1"/>
      <c r="I58" s="1"/>
      <c r="J58" s="1"/>
      <c r="K58" s="1" t="s">
        <v>571</v>
      </c>
      <c r="L58" s="1"/>
      <c r="M58" s="1"/>
      <c r="N58" s="1"/>
      <c r="O58" s="1"/>
      <c r="P58" s="1"/>
      <c r="Q58" s="1"/>
      <c r="R58" s="1"/>
      <c r="S58" s="1"/>
      <c r="T58" s="1"/>
      <c r="U58" s="1"/>
      <c r="V58" s="1"/>
    </row>
    <row r="59" spans="1:11" ht="12" customHeight="1">
      <c r="A59" s="1"/>
      <c r="B59" s="1"/>
      <c r="C59" s="1"/>
      <c r="D59" s="1"/>
      <c r="E59" s="1"/>
      <c r="K59" s="1"/>
    </row>
    <row r="60" ht="12" customHeight="1"/>
  </sheetData>
  <printOptions/>
  <pageMargins left="0.5905511811023623" right="0.59" top="0.6" bottom="0.58" header="0.1968503937007874" footer="0.1968503937007874"/>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R82"/>
  <sheetViews>
    <sheetView workbookViewId="0" topLeftCell="D1">
      <selection activeCell="N1" sqref="N1"/>
    </sheetView>
  </sheetViews>
  <sheetFormatPr defaultColWidth="9.00390625" defaultRowHeight="12.75"/>
  <cols>
    <col min="1" max="1" width="18.875" style="130" customWidth="1"/>
    <col min="2" max="3" width="19.25390625" style="42" customWidth="1"/>
    <col min="4" max="6" width="19.25390625" style="5" customWidth="1"/>
    <col min="7" max="18" width="9.25390625" style="5" customWidth="1"/>
    <col min="19" max="16384" width="9.125" style="5" customWidth="1"/>
  </cols>
  <sheetData>
    <row r="1" ht="18.75">
      <c r="A1" s="154" t="s">
        <v>61</v>
      </c>
    </row>
    <row r="2" spans="1:18" ht="4.5" customHeight="1">
      <c r="A2" s="1"/>
      <c r="B2" s="40"/>
      <c r="C2" s="40"/>
      <c r="D2" s="1"/>
      <c r="E2" s="1"/>
      <c r="F2" s="1"/>
      <c r="G2" s="1"/>
      <c r="H2" s="1"/>
      <c r="I2" s="1"/>
      <c r="J2" s="1"/>
      <c r="K2" s="1"/>
      <c r="L2" s="1"/>
      <c r="M2" s="1"/>
      <c r="N2" s="1"/>
      <c r="O2" s="1"/>
      <c r="P2" s="1"/>
      <c r="Q2" s="1"/>
      <c r="R2" s="1"/>
    </row>
    <row r="3" spans="1:18" ht="12" customHeight="1">
      <c r="A3" s="7"/>
      <c r="B3" s="65" t="s">
        <v>250</v>
      </c>
      <c r="C3" s="63" t="s">
        <v>346</v>
      </c>
      <c r="D3" s="63" t="s">
        <v>354</v>
      </c>
      <c r="E3" s="63" t="s">
        <v>359</v>
      </c>
      <c r="F3" s="63" t="s">
        <v>445</v>
      </c>
      <c r="G3" s="61" t="s">
        <v>542</v>
      </c>
      <c r="H3" s="61"/>
      <c r="I3" s="61"/>
      <c r="J3" s="61"/>
      <c r="K3" s="61"/>
      <c r="L3" s="61"/>
      <c r="M3" s="61"/>
      <c r="N3" s="61"/>
      <c r="O3" s="61"/>
      <c r="P3" s="61"/>
      <c r="Q3" s="61"/>
      <c r="R3" s="61"/>
    </row>
    <row r="4" spans="1:18" ht="12" customHeight="1">
      <c r="A4" s="137" t="s">
        <v>249</v>
      </c>
      <c r="B4" s="251" t="s">
        <v>570</v>
      </c>
      <c r="C4" s="252" t="s">
        <v>570</v>
      </c>
      <c r="D4" s="252" t="s">
        <v>570</v>
      </c>
      <c r="E4" s="252" t="s">
        <v>570</v>
      </c>
      <c r="F4" s="252" t="s">
        <v>570</v>
      </c>
      <c r="G4" s="161" t="s">
        <v>31</v>
      </c>
      <c r="H4" s="134" t="s">
        <v>32</v>
      </c>
      <c r="I4" s="134" t="s">
        <v>33</v>
      </c>
      <c r="J4" s="134" t="s">
        <v>34</v>
      </c>
      <c r="K4" s="134" t="s">
        <v>35</v>
      </c>
      <c r="L4" s="134" t="s">
        <v>36</v>
      </c>
      <c r="M4" s="134" t="s">
        <v>37</v>
      </c>
      <c r="N4" s="134" t="s">
        <v>38</v>
      </c>
      <c r="O4" s="134" t="s">
        <v>39</v>
      </c>
      <c r="P4" s="134" t="s">
        <v>40</v>
      </c>
      <c r="Q4" s="134" t="s">
        <v>41</v>
      </c>
      <c r="R4" s="66" t="s">
        <v>42</v>
      </c>
    </row>
    <row r="5" spans="1:18" ht="12" customHeight="1">
      <c r="A5" s="7" t="s">
        <v>321</v>
      </c>
      <c r="B5" s="38">
        <v>93</v>
      </c>
      <c r="C5" s="38">
        <v>91</v>
      </c>
      <c r="D5" s="38">
        <v>91</v>
      </c>
      <c r="E5" s="38">
        <v>89</v>
      </c>
      <c r="F5" s="38">
        <f>ROUND(SUM(G5:R5)/12,0)</f>
        <v>91</v>
      </c>
      <c r="G5" s="38">
        <v>90</v>
      </c>
      <c r="H5" s="38">
        <v>91</v>
      </c>
      <c r="I5" s="38">
        <v>90</v>
      </c>
      <c r="J5" s="38">
        <v>92</v>
      </c>
      <c r="K5" s="38">
        <v>87</v>
      </c>
      <c r="L5" s="38">
        <v>86</v>
      </c>
      <c r="M5" s="38">
        <v>89</v>
      </c>
      <c r="N5" s="38">
        <v>92</v>
      </c>
      <c r="O5" s="38">
        <v>93</v>
      </c>
      <c r="P5" s="38">
        <v>93</v>
      </c>
      <c r="Q5" s="38">
        <v>95</v>
      </c>
      <c r="R5" s="38">
        <v>94</v>
      </c>
    </row>
    <row r="6" spans="1:18" ht="12" customHeight="1">
      <c r="A6" s="10" t="s">
        <v>62</v>
      </c>
      <c r="B6" s="39">
        <v>3.01</v>
      </c>
      <c r="C6" s="39">
        <v>2.95</v>
      </c>
      <c r="D6" s="39">
        <v>3.03</v>
      </c>
      <c r="E6" s="39">
        <v>3.06</v>
      </c>
      <c r="F6" s="39">
        <f>ROUND(SUM(G6:R6)/12,2)</f>
        <v>2.85</v>
      </c>
      <c r="G6" s="39">
        <v>2.84</v>
      </c>
      <c r="H6" s="39">
        <v>2.88</v>
      </c>
      <c r="I6" s="39">
        <v>2.76</v>
      </c>
      <c r="J6" s="39">
        <v>2.72</v>
      </c>
      <c r="K6" s="39">
        <v>2.75</v>
      </c>
      <c r="L6" s="39">
        <v>2.76</v>
      </c>
      <c r="M6" s="39">
        <v>2.87</v>
      </c>
      <c r="N6" s="39">
        <v>2.93</v>
      </c>
      <c r="O6" s="39">
        <v>2.91</v>
      </c>
      <c r="P6" s="39">
        <v>2.95</v>
      </c>
      <c r="Q6" s="39">
        <v>2.91</v>
      </c>
      <c r="R6" s="39">
        <v>2.91</v>
      </c>
    </row>
    <row r="7" spans="1:18" ht="12" customHeight="1">
      <c r="A7" s="10" t="s">
        <v>63</v>
      </c>
      <c r="B7" s="39">
        <v>1.17</v>
      </c>
      <c r="C7" s="39">
        <v>1.28</v>
      </c>
      <c r="D7" s="39">
        <v>1.2</v>
      </c>
      <c r="E7" s="39">
        <v>1.21</v>
      </c>
      <c r="F7" s="39">
        <f>ROUND(SUM(G7:R7)/12,2)</f>
        <v>1.14</v>
      </c>
      <c r="G7" s="39">
        <v>1.03</v>
      </c>
      <c r="H7" s="39">
        <v>1.05</v>
      </c>
      <c r="I7" s="39">
        <v>0.96</v>
      </c>
      <c r="J7" s="39">
        <v>1.05</v>
      </c>
      <c r="K7" s="39">
        <v>1.02</v>
      </c>
      <c r="L7" s="39">
        <v>1.15</v>
      </c>
      <c r="M7" s="39">
        <v>1.2</v>
      </c>
      <c r="N7" s="39">
        <v>1.22</v>
      </c>
      <c r="O7" s="39">
        <v>1.27</v>
      </c>
      <c r="P7" s="39">
        <v>1.26</v>
      </c>
      <c r="Q7" s="39">
        <v>1.23</v>
      </c>
      <c r="R7" s="39">
        <v>1.27</v>
      </c>
    </row>
    <row r="8" spans="1:18" ht="12" customHeight="1">
      <c r="A8" s="10" t="s">
        <v>64</v>
      </c>
      <c r="B8" s="16">
        <v>54.8</v>
      </c>
      <c r="C8" s="16">
        <v>57.2</v>
      </c>
      <c r="D8" s="16">
        <v>56.9</v>
      </c>
      <c r="E8" s="16">
        <v>55.6</v>
      </c>
      <c r="F8" s="16">
        <f>ROUND(SUM(G8:R8)/12,1)</f>
        <v>59.2</v>
      </c>
      <c r="G8" s="16">
        <v>56.8</v>
      </c>
      <c r="H8" s="16">
        <v>58</v>
      </c>
      <c r="I8" s="16">
        <v>58.4</v>
      </c>
      <c r="J8" s="16">
        <v>60.5</v>
      </c>
      <c r="K8" s="16">
        <v>60.9</v>
      </c>
      <c r="L8" s="16">
        <v>60.3</v>
      </c>
      <c r="M8" s="16">
        <v>60.9</v>
      </c>
      <c r="N8" s="16">
        <v>58.8</v>
      </c>
      <c r="O8" s="16">
        <v>59.3</v>
      </c>
      <c r="P8" s="16">
        <v>58.2</v>
      </c>
      <c r="Q8" s="16">
        <v>59</v>
      </c>
      <c r="R8" s="16">
        <v>59.2</v>
      </c>
    </row>
    <row r="9" spans="1:18" ht="4.5" customHeight="1">
      <c r="A9" s="10"/>
      <c r="B9" s="1"/>
      <c r="C9" s="1"/>
      <c r="D9" s="1"/>
      <c r="E9" s="1"/>
      <c r="F9" s="1"/>
      <c r="G9" s="1"/>
      <c r="H9" s="1"/>
      <c r="I9" s="1"/>
      <c r="J9" s="1"/>
      <c r="K9" s="1"/>
      <c r="L9" s="1"/>
      <c r="M9" s="1"/>
      <c r="N9" s="1"/>
      <c r="O9" s="1"/>
      <c r="P9" s="1"/>
      <c r="Q9" s="1"/>
      <c r="R9" s="1"/>
    </row>
    <row r="10" spans="1:18" s="43" customFormat="1" ht="12" customHeight="1">
      <c r="A10" s="10" t="s">
        <v>65</v>
      </c>
      <c r="B10" s="108">
        <v>314691</v>
      </c>
      <c r="C10" s="108">
        <v>294542</v>
      </c>
      <c r="D10" s="108">
        <v>295784</v>
      </c>
      <c r="E10" s="108">
        <v>272642</v>
      </c>
      <c r="F10" s="108">
        <f aca="true" t="shared" si="0" ref="F10:F23">ROUND(SUM(G10:R10)/12,0)</f>
        <v>259896</v>
      </c>
      <c r="G10" s="181">
        <f>SUM(G11,G25,G29,G35,G43,G53,G59,G64,G69,G75)</f>
        <v>243520</v>
      </c>
      <c r="H10" s="181">
        <f aca="true" t="shared" si="1" ref="H10:Q10">SUM(H11,H25,H29,H35,H43,H53,H59,H64,H69,H75)</f>
        <v>237799</v>
      </c>
      <c r="I10" s="181">
        <v>256770</v>
      </c>
      <c r="J10" s="181">
        <f t="shared" si="1"/>
        <v>250501</v>
      </c>
      <c r="K10" s="181">
        <v>240073</v>
      </c>
      <c r="L10" s="181">
        <v>255339</v>
      </c>
      <c r="M10" s="181">
        <f t="shared" si="1"/>
        <v>239905</v>
      </c>
      <c r="N10" s="181">
        <f t="shared" si="1"/>
        <v>288138</v>
      </c>
      <c r="O10" s="181">
        <f t="shared" si="1"/>
        <v>238746</v>
      </c>
      <c r="P10" s="181">
        <v>288270</v>
      </c>
      <c r="Q10" s="181">
        <f t="shared" si="1"/>
        <v>265315</v>
      </c>
      <c r="R10" s="181">
        <v>314372</v>
      </c>
    </row>
    <row r="11" spans="1:18" s="43" customFormat="1" ht="12" customHeight="1">
      <c r="A11" s="129" t="s">
        <v>44</v>
      </c>
      <c r="B11" s="108">
        <v>76685</v>
      </c>
      <c r="C11" s="108">
        <v>75276</v>
      </c>
      <c r="D11" s="108">
        <v>75686</v>
      </c>
      <c r="E11" s="108">
        <v>71659</v>
      </c>
      <c r="F11" s="108">
        <f t="shared" si="0"/>
        <v>71007</v>
      </c>
      <c r="G11" s="181">
        <v>62458</v>
      </c>
      <c r="H11" s="181">
        <f>SUM(H12:H23)</f>
        <v>61036</v>
      </c>
      <c r="I11" s="181">
        <v>67228</v>
      </c>
      <c r="J11" s="181">
        <v>66272</v>
      </c>
      <c r="K11" s="181">
        <f>SUM(K12:K23)</f>
        <v>63884</v>
      </c>
      <c r="L11" s="181">
        <v>68349</v>
      </c>
      <c r="M11" s="181">
        <v>71343</v>
      </c>
      <c r="N11" s="181">
        <v>78225</v>
      </c>
      <c r="O11" s="181">
        <f>SUM(O12:O23)</f>
        <v>71994</v>
      </c>
      <c r="P11" s="181">
        <f>SUM(P12:P23)</f>
        <v>74040</v>
      </c>
      <c r="Q11" s="181">
        <v>70382</v>
      </c>
      <c r="R11" s="181">
        <f>SUM(R12:R23)</f>
        <v>96869</v>
      </c>
    </row>
    <row r="12" spans="1:18" ht="12" customHeight="1">
      <c r="A12" s="145" t="s">
        <v>66</v>
      </c>
      <c r="B12" s="108">
        <v>7513</v>
      </c>
      <c r="C12" s="108">
        <v>7789</v>
      </c>
      <c r="D12" s="108">
        <v>7362</v>
      </c>
      <c r="E12" s="108">
        <v>7616</v>
      </c>
      <c r="F12" s="108">
        <f t="shared" si="0"/>
        <v>6492</v>
      </c>
      <c r="G12" s="181">
        <v>5261</v>
      </c>
      <c r="H12" s="181">
        <v>5994</v>
      </c>
      <c r="I12" s="181">
        <v>6461</v>
      </c>
      <c r="J12" s="181">
        <v>7220</v>
      </c>
      <c r="K12" s="181">
        <v>6436</v>
      </c>
      <c r="L12" s="181">
        <v>6105</v>
      </c>
      <c r="M12" s="181">
        <v>7089</v>
      </c>
      <c r="N12" s="181">
        <v>6676</v>
      </c>
      <c r="O12" s="181">
        <v>6023</v>
      </c>
      <c r="P12" s="181">
        <v>5947</v>
      </c>
      <c r="Q12" s="181">
        <v>5842</v>
      </c>
      <c r="R12" s="181">
        <v>8849</v>
      </c>
    </row>
    <row r="13" spans="1:18" ht="12" customHeight="1">
      <c r="A13" s="145" t="s">
        <v>67</v>
      </c>
      <c r="B13" s="108">
        <v>8858</v>
      </c>
      <c r="C13" s="108">
        <v>8485</v>
      </c>
      <c r="D13" s="108">
        <v>8379</v>
      </c>
      <c r="E13" s="108">
        <v>7802</v>
      </c>
      <c r="F13" s="108">
        <f t="shared" si="0"/>
        <v>7636</v>
      </c>
      <c r="G13" s="181">
        <v>6495</v>
      </c>
      <c r="H13" s="181">
        <v>6362</v>
      </c>
      <c r="I13" s="181">
        <v>10061</v>
      </c>
      <c r="J13" s="181">
        <v>6717</v>
      </c>
      <c r="K13" s="181">
        <v>6758</v>
      </c>
      <c r="L13" s="181">
        <v>7234</v>
      </c>
      <c r="M13" s="181">
        <v>6275</v>
      </c>
      <c r="N13" s="181">
        <v>7416</v>
      </c>
      <c r="O13" s="181">
        <v>7287</v>
      </c>
      <c r="P13" s="181">
        <v>7133</v>
      </c>
      <c r="Q13" s="181">
        <v>7012</v>
      </c>
      <c r="R13" s="181">
        <v>12881</v>
      </c>
    </row>
    <row r="14" spans="1:18" ht="12" customHeight="1">
      <c r="A14" s="145" t="s">
        <v>68</v>
      </c>
      <c r="B14" s="108">
        <v>7762</v>
      </c>
      <c r="C14" s="108">
        <v>7336</v>
      </c>
      <c r="D14" s="108">
        <v>7994</v>
      </c>
      <c r="E14" s="108">
        <v>7200</v>
      </c>
      <c r="F14" s="108">
        <f t="shared" si="0"/>
        <v>7407</v>
      </c>
      <c r="G14" s="181">
        <v>6598</v>
      </c>
      <c r="H14" s="181">
        <v>6103</v>
      </c>
      <c r="I14" s="181">
        <v>5772</v>
      </c>
      <c r="J14" s="181">
        <v>6718</v>
      </c>
      <c r="K14" s="181">
        <v>6547</v>
      </c>
      <c r="L14" s="181">
        <v>7005</v>
      </c>
      <c r="M14" s="181">
        <v>8097</v>
      </c>
      <c r="N14" s="181">
        <v>8866</v>
      </c>
      <c r="O14" s="181">
        <v>7579</v>
      </c>
      <c r="P14" s="181">
        <v>7567</v>
      </c>
      <c r="Q14" s="181">
        <v>7004</v>
      </c>
      <c r="R14" s="181">
        <v>11032</v>
      </c>
    </row>
    <row r="15" spans="1:18" ht="12" customHeight="1">
      <c r="A15" s="145" t="s">
        <v>69</v>
      </c>
      <c r="B15" s="108">
        <v>3883</v>
      </c>
      <c r="C15" s="108">
        <v>3975</v>
      </c>
      <c r="D15" s="108">
        <v>3896</v>
      </c>
      <c r="E15" s="108">
        <v>3693</v>
      </c>
      <c r="F15" s="108">
        <f t="shared" si="0"/>
        <v>3444</v>
      </c>
      <c r="G15" s="181">
        <v>3328</v>
      </c>
      <c r="H15" s="181">
        <v>2955</v>
      </c>
      <c r="I15" s="181">
        <v>3192</v>
      </c>
      <c r="J15" s="181">
        <v>3289</v>
      </c>
      <c r="K15" s="181">
        <v>3374</v>
      </c>
      <c r="L15" s="181">
        <v>3566</v>
      </c>
      <c r="M15" s="181">
        <v>3625</v>
      </c>
      <c r="N15" s="181">
        <v>3572</v>
      </c>
      <c r="O15" s="181">
        <v>3557</v>
      </c>
      <c r="P15" s="181">
        <v>3704</v>
      </c>
      <c r="Q15" s="181">
        <v>3357</v>
      </c>
      <c r="R15" s="181">
        <v>3803</v>
      </c>
    </row>
    <row r="16" spans="1:18" ht="12" customHeight="1">
      <c r="A16" s="145" t="s">
        <v>347</v>
      </c>
      <c r="B16" s="108">
        <v>10411</v>
      </c>
      <c r="C16" s="108">
        <v>9849</v>
      </c>
      <c r="D16" s="108">
        <v>9806</v>
      </c>
      <c r="E16" s="108">
        <v>9240</v>
      </c>
      <c r="F16" s="108">
        <f t="shared" si="0"/>
        <v>8666</v>
      </c>
      <c r="G16" s="181">
        <v>7251</v>
      </c>
      <c r="H16" s="181">
        <v>7919</v>
      </c>
      <c r="I16" s="181">
        <v>7764</v>
      </c>
      <c r="J16" s="181">
        <v>8383</v>
      </c>
      <c r="K16" s="181">
        <v>8724</v>
      </c>
      <c r="L16" s="181">
        <v>8856</v>
      </c>
      <c r="M16" s="181">
        <v>8710</v>
      </c>
      <c r="N16" s="181">
        <v>9308</v>
      </c>
      <c r="O16" s="181">
        <v>9133</v>
      </c>
      <c r="P16" s="181">
        <v>9226</v>
      </c>
      <c r="Q16" s="181">
        <v>8236</v>
      </c>
      <c r="R16" s="181">
        <v>10483</v>
      </c>
    </row>
    <row r="17" spans="1:18" ht="12" customHeight="1">
      <c r="A17" s="145" t="s">
        <v>70</v>
      </c>
      <c r="B17" s="108">
        <v>3270</v>
      </c>
      <c r="C17" s="108">
        <v>3441</v>
      </c>
      <c r="D17" s="108">
        <v>2980</v>
      </c>
      <c r="E17" s="108">
        <v>3197</v>
      </c>
      <c r="F17" s="108">
        <f t="shared" si="0"/>
        <v>3197</v>
      </c>
      <c r="G17" s="181">
        <v>2931</v>
      </c>
      <c r="H17" s="181">
        <v>2919</v>
      </c>
      <c r="I17" s="181">
        <v>2987</v>
      </c>
      <c r="J17" s="181">
        <v>2813</v>
      </c>
      <c r="K17" s="181">
        <v>2850</v>
      </c>
      <c r="L17" s="181">
        <v>3590</v>
      </c>
      <c r="M17" s="181">
        <v>3390</v>
      </c>
      <c r="N17" s="181">
        <v>4158</v>
      </c>
      <c r="O17" s="181">
        <v>3454</v>
      </c>
      <c r="P17" s="181">
        <v>3228</v>
      </c>
      <c r="Q17" s="181">
        <v>2533</v>
      </c>
      <c r="R17" s="181">
        <v>3514</v>
      </c>
    </row>
    <row r="18" spans="1:18" ht="12" customHeight="1">
      <c r="A18" s="145" t="s">
        <v>71</v>
      </c>
      <c r="B18" s="108">
        <v>3285</v>
      </c>
      <c r="C18" s="108">
        <v>3155</v>
      </c>
      <c r="D18" s="108">
        <v>3201</v>
      </c>
      <c r="E18" s="108">
        <v>3094</v>
      </c>
      <c r="F18" s="108">
        <f t="shared" si="0"/>
        <v>2961</v>
      </c>
      <c r="G18" s="181">
        <v>2679</v>
      </c>
      <c r="H18" s="181">
        <v>2679</v>
      </c>
      <c r="I18" s="181">
        <v>2692</v>
      </c>
      <c r="J18" s="181">
        <v>2745</v>
      </c>
      <c r="K18" s="181">
        <v>2784</v>
      </c>
      <c r="L18" s="181">
        <v>3212</v>
      </c>
      <c r="M18" s="181">
        <v>2736</v>
      </c>
      <c r="N18" s="181">
        <v>3333</v>
      </c>
      <c r="O18" s="181">
        <v>2739</v>
      </c>
      <c r="P18" s="181">
        <v>2909</v>
      </c>
      <c r="Q18" s="181">
        <v>2998</v>
      </c>
      <c r="R18" s="181">
        <v>4030</v>
      </c>
    </row>
    <row r="19" spans="1:18" ht="12" customHeight="1">
      <c r="A19" s="145" t="s">
        <v>72</v>
      </c>
      <c r="B19" s="108">
        <v>5073</v>
      </c>
      <c r="C19" s="108">
        <v>4558</v>
      </c>
      <c r="D19" s="109">
        <v>4991</v>
      </c>
      <c r="E19" s="109">
        <v>4827</v>
      </c>
      <c r="F19" s="108">
        <f t="shared" si="0"/>
        <v>4790</v>
      </c>
      <c r="G19" s="181">
        <v>4518</v>
      </c>
      <c r="H19" s="181">
        <v>4639</v>
      </c>
      <c r="I19" s="181">
        <v>5358</v>
      </c>
      <c r="J19" s="181">
        <v>4338</v>
      </c>
      <c r="K19" s="181">
        <v>4296</v>
      </c>
      <c r="L19" s="181">
        <v>4693</v>
      </c>
      <c r="M19" s="181">
        <v>4892</v>
      </c>
      <c r="N19" s="181">
        <v>5312</v>
      </c>
      <c r="O19" s="181">
        <v>4725</v>
      </c>
      <c r="P19" s="181">
        <v>4498</v>
      </c>
      <c r="Q19" s="181">
        <v>4437</v>
      </c>
      <c r="R19" s="181">
        <v>5773</v>
      </c>
    </row>
    <row r="20" spans="1:18" ht="12" customHeight="1">
      <c r="A20" s="145" t="s">
        <v>73</v>
      </c>
      <c r="B20" s="108">
        <v>7767</v>
      </c>
      <c r="C20" s="108">
        <v>7926</v>
      </c>
      <c r="D20" s="108">
        <v>8147</v>
      </c>
      <c r="E20" s="108">
        <v>8078</v>
      </c>
      <c r="F20" s="108">
        <f t="shared" si="0"/>
        <v>8704</v>
      </c>
      <c r="G20" s="181">
        <v>6909</v>
      </c>
      <c r="H20" s="181">
        <v>6940</v>
      </c>
      <c r="I20" s="181">
        <v>7530</v>
      </c>
      <c r="J20" s="181">
        <v>7976</v>
      </c>
      <c r="K20" s="181">
        <v>7343</v>
      </c>
      <c r="L20" s="181">
        <v>7806</v>
      </c>
      <c r="M20" s="181">
        <v>8722</v>
      </c>
      <c r="N20" s="181">
        <v>9362</v>
      </c>
      <c r="O20" s="181">
        <v>9433</v>
      </c>
      <c r="P20" s="181">
        <v>9264</v>
      </c>
      <c r="Q20" s="181">
        <v>9455</v>
      </c>
      <c r="R20" s="181">
        <v>13707</v>
      </c>
    </row>
    <row r="21" spans="1:18" ht="12" customHeight="1">
      <c r="A21" s="145" t="s">
        <v>74</v>
      </c>
      <c r="B21" s="108">
        <v>3094</v>
      </c>
      <c r="C21" s="108">
        <v>3084</v>
      </c>
      <c r="D21" s="108">
        <v>3162</v>
      </c>
      <c r="E21" s="108">
        <v>3149</v>
      </c>
      <c r="F21" s="108">
        <f t="shared" si="0"/>
        <v>3070</v>
      </c>
      <c r="G21" s="181">
        <v>1876</v>
      </c>
      <c r="H21" s="181">
        <v>2373</v>
      </c>
      <c r="I21" s="181">
        <v>2783</v>
      </c>
      <c r="J21" s="181">
        <v>2614</v>
      </c>
      <c r="K21" s="181">
        <v>2587</v>
      </c>
      <c r="L21" s="181">
        <v>3591</v>
      </c>
      <c r="M21" s="181">
        <v>3242</v>
      </c>
      <c r="N21" s="181">
        <v>4022</v>
      </c>
      <c r="O21" s="181">
        <v>3695</v>
      </c>
      <c r="P21" s="181">
        <v>3372</v>
      </c>
      <c r="Q21" s="181">
        <v>3343</v>
      </c>
      <c r="R21" s="181">
        <v>3346</v>
      </c>
    </row>
    <row r="22" spans="1:18" ht="12" customHeight="1">
      <c r="A22" s="145" t="s">
        <v>75</v>
      </c>
      <c r="B22" s="108">
        <v>3744</v>
      </c>
      <c r="C22" s="108">
        <v>3633</v>
      </c>
      <c r="D22" s="108">
        <v>3351</v>
      </c>
      <c r="E22" s="108">
        <v>2775</v>
      </c>
      <c r="F22" s="108">
        <f t="shared" si="0"/>
        <v>3525</v>
      </c>
      <c r="G22" s="181">
        <v>2729</v>
      </c>
      <c r="H22" s="181">
        <v>2968</v>
      </c>
      <c r="I22" s="181">
        <v>2966</v>
      </c>
      <c r="J22" s="181">
        <v>3720</v>
      </c>
      <c r="K22" s="181">
        <v>3430</v>
      </c>
      <c r="L22" s="181">
        <v>3943</v>
      </c>
      <c r="M22" s="181">
        <v>3089</v>
      </c>
      <c r="N22" s="181">
        <v>3633</v>
      </c>
      <c r="O22" s="181">
        <v>3218</v>
      </c>
      <c r="P22" s="181">
        <v>4057</v>
      </c>
      <c r="Q22" s="181">
        <v>2980</v>
      </c>
      <c r="R22" s="181">
        <v>5567</v>
      </c>
    </row>
    <row r="23" spans="1:18" ht="12" customHeight="1">
      <c r="A23" s="145" t="s">
        <v>76</v>
      </c>
      <c r="B23" s="108">
        <v>12026</v>
      </c>
      <c r="C23" s="108">
        <v>12046</v>
      </c>
      <c r="D23" s="108">
        <v>12417</v>
      </c>
      <c r="E23" s="108">
        <v>10988</v>
      </c>
      <c r="F23" s="108">
        <f t="shared" si="0"/>
        <v>11114</v>
      </c>
      <c r="G23" s="181">
        <v>11884</v>
      </c>
      <c r="H23" s="181">
        <v>9185</v>
      </c>
      <c r="I23" s="181">
        <v>9663</v>
      </c>
      <c r="J23" s="181">
        <v>9740</v>
      </c>
      <c r="K23" s="181">
        <v>8755</v>
      </c>
      <c r="L23" s="181">
        <v>8746</v>
      </c>
      <c r="M23" s="181">
        <v>11475</v>
      </c>
      <c r="N23" s="181">
        <v>12568</v>
      </c>
      <c r="O23" s="181">
        <v>11151</v>
      </c>
      <c r="P23" s="181">
        <v>13135</v>
      </c>
      <c r="Q23" s="181">
        <v>13184</v>
      </c>
      <c r="R23" s="181">
        <v>13884</v>
      </c>
    </row>
    <row r="24" spans="1:18" ht="9.75" customHeight="1">
      <c r="A24" s="129"/>
      <c r="B24" s="108"/>
      <c r="C24" s="108"/>
      <c r="D24" s="108"/>
      <c r="E24" s="108"/>
      <c r="F24" s="109"/>
      <c r="G24" s="109"/>
      <c r="H24" s="108"/>
      <c r="I24" s="108"/>
      <c r="J24" s="108"/>
      <c r="K24" s="108"/>
      <c r="L24" s="108"/>
      <c r="M24" s="108"/>
      <c r="N24" s="108"/>
      <c r="O24" s="108"/>
      <c r="P24" s="108"/>
      <c r="Q24" s="108"/>
      <c r="R24" s="108"/>
    </row>
    <row r="25" spans="1:18" s="43" customFormat="1" ht="12" customHeight="1">
      <c r="A25" s="129" t="s">
        <v>45</v>
      </c>
      <c r="B25" s="108">
        <v>25500</v>
      </c>
      <c r="C25" s="108">
        <v>17517</v>
      </c>
      <c r="D25" s="108">
        <v>17760</v>
      </c>
      <c r="E25" s="108">
        <v>18516</v>
      </c>
      <c r="F25" s="108">
        <f>ROUND(SUM(G25:R25)/12,0)</f>
        <v>14263</v>
      </c>
      <c r="G25" s="181">
        <f>SUM(G26:G27)</f>
        <v>6397</v>
      </c>
      <c r="H25" s="181">
        <f aca="true" t="shared" si="2" ref="H25:R25">SUM(H26:H27)</f>
        <v>15582</v>
      </c>
      <c r="I25" s="181">
        <f t="shared" si="2"/>
        <v>12605</v>
      </c>
      <c r="J25" s="181">
        <f t="shared" si="2"/>
        <v>12450</v>
      </c>
      <c r="K25" s="181">
        <f t="shared" si="2"/>
        <v>9743</v>
      </c>
      <c r="L25" s="181">
        <f t="shared" si="2"/>
        <v>18151</v>
      </c>
      <c r="M25" s="181">
        <v>12896</v>
      </c>
      <c r="N25" s="181">
        <v>24827</v>
      </c>
      <c r="O25" s="181">
        <f t="shared" si="2"/>
        <v>13262</v>
      </c>
      <c r="P25" s="181">
        <f t="shared" si="2"/>
        <v>22891</v>
      </c>
      <c r="Q25" s="181">
        <f t="shared" si="2"/>
        <v>13805</v>
      </c>
      <c r="R25" s="181">
        <f t="shared" si="2"/>
        <v>8541</v>
      </c>
    </row>
    <row r="26" spans="1:18" ht="12" customHeight="1">
      <c r="A26" s="145" t="s">
        <v>77</v>
      </c>
      <c r="B26" s="108">
        <v>9947</v>
      </c>
      <c r="C26" s="108">
        <v>12311</v>
      </c>
      <c r="D26" s="108">
        <v>10703</v>
      </c>
      <c r="E26" s="108">
        <v>14635</v>
      </c>
      <c r="F26" s="108">
        <f>ROUND(SUM(G26:R26)/12,0)</f>
        <v>9503</v>
      </c>
      <c r="G26" s="181">
        <v>5598</v>
      </c>
      <c r="H26" s="181">
        <v>10700</v>
      </c>
      <c r="I26" s="181">
        <v>6217</v>
      </c>
      <c r="J26" s="181">
        <v>7472</v>
      </c>
      <c r="K26" s="181">
        <v>8190</v>
      </c>
      <c r="L26" s="181">
        <v>10529</v>
      </c>
      <c r="M26" s="181">
        <v>10989</v>
      </c>
      <c r="N26" s="181">
        <v>11964</v>
      </c>
      <c r="O26" s="181">
        <v>11841</v>
      </c>
      <c r="P26" s="181">
        <v>13831</v>
      </c>
      <c r="Q26" s="181">
        <v>10044</v>
      </c>
      <c r="R26" s="181">
        <v>6662</v>
      </c>
    </row>
    <row r="27" spans="1:18" ht="12" customHeight="1">
      <c r="A27" s="145" t="s">
        <v>78</v>
      </c>
      <c r="B27" s="108">
        <v>15553</v>
      </c>
      <c r="C27" s="108">
        <v>5206</v>
      </c>
      <c r="D27" s="108">
        <v>7057</v>
      </c>
      <c r="E27" s="108">
        <v>3881</v>
      </c>
      <c r="F27" s="108">
        <f>ROUND(SUM(G27:R27)/12,0)</f>
        <v>4760</v>
      </c>
      <c r="G27" s="181">
        <v>799</v>
      </c>
      <c r="H27" s="181">
        <v>4882</v>
      </c>
      <c r="I27" s="181">
        <v>6388</v>
      </c>
      <c r="J27" s="181">
        <v>4978</v>
      </c>
      <c r="K27" s="181">
        <v>1553</v>
      </c>
      <c r="L27" s="181">
        <v>7622</v>
      </c>
      <c r="M27" s="181">
        <v>1908</v>
      </c>
      <c r="N27" s="181">
        <v>12864</v>
      </c>
      <c r="O27" s="181">
        <v>1421</v>
      </c>
      <c r="P27" s="181">
        <v>9060</v>
      </c>
      <c r="Q27" s="181">
        <v>3761</v>
      </c>
      <c r="R27" s="181">
        <v>1879</v>
      </c>
    </row>
    <row r="28" spans="1:18" ht="9.75" customHeight="1">
      <c r="A28" s="129"/>
      <c r="B28" s="112"/>
      <c r="C28" s="112"/>
      <c r="D28" s="112"/>
      <c r="E28" s="112"/>
      <c r="F28" s="109"/>
      <c r="G28" s="109"/>
      <c r="H28" s="108"/>
      <c r="I28" s="108"/>
      <c r="J28" s="108"/>
      <c r="K28" s="108"/>
      <c r="L28" s="108"/>
      <c r="M28" s="108"/>
      <c r="N28" s="108"/>
      <c r="O28" s="108"/>
      <c r="P28" s="108"/>
      <c r="Q28" s="108"/>
      <c r="R28" s="108"/>
    </row>
    <row r="29" spans="1:18" s="43" customFormat="1" ht="12" customHeight="1">
      <c r="A29" s="129" t="s">
        <v>46</v>
      </c>
      <c r="B29" s="108">
        <v>19051</v>
      </c>
      <c r="C29" s="108">
        <v>18732</v>
      </c>
      <c r="D29" s="108">
        <v>18751</v>
      </c>
      <c r="E29" s="108">
        <v>18189</v>
      </c>
      <c r="F29" s="108">
        <f>ROUND(SUM(G29:R29)/12,0)</f>
        <v>18422</v>
      </c>
      <c r="G29" s="181">
        <f>SUM(G30:G33)</f>
        <v>20586</v>
      </c>
      <c r="H29" s="181">
        <v>22051</v>
      </c>
      <c r="I29" s="181">
        <f aca="true" t="shared" si="3" ref="I29:R29">SUM(I30:I33)</f>
        <v>20482</v>
      </c>
      <c r="J29" s="181">
        <v>19342</v>
      </c>
      <c r="K29" s="181">
        <v>15189</v>
      </c>
      <c r="L29" s="181">
        <f t="shared" si="3"/>
        <v>17360</v>
      </c>
      <c r="M29" s="181">
        <v>14857</v>
      </c>
      <c r="N29" s="181">
        <f t="shared" si="3"/>
        <v>19621</v>
      </c>
      <c r="O29" s="181">
        <v>16609</v>
      </c>
      <c r="P29" s="181">
        <f t="shared" si="3"/>
        <v>17882</v>
      </c>
      <c r="Q29" s="181">
        <f t="shared" si="3"/>
        <v>16658</v>
      </c>
      <c r="R29" s="181">
        <f t="shared" si="3"/>
        <v>20424</v>
      </c>
    </row>
    <row r="30" spans="1:18" ht="12" customHeight="1">
      <c r="A30" s="145" t="s">
        <v>79</v>
      </c>
      <c r="B30" s="108">
        <v>8305</v>
      </c>
      <c r="C30" s="108">
        <v>7975</v>
      </c>
      <c r="D30" s="108">
        <v>8407</v>
      </c>
      <c r="E30" s="108">
        <v>8187</v>
      </c>
      <c r="F30" s="108">
        <f>ROUND(SUM(G30:R30)/12,0)</f>
        <v>7873</v>
      </c>
      <c r="G30" s="181">
        <v>8690</v>
      </c>
      <c r="H30" s="181">
        <v>9185</v>
      </c>
      <c r="I30" s="181">
        <v>8325</v>
      </c>
      <c r="J30" s="181">
        <v>7311</v>
      </c>
      <c r="K30" s="181">
        <v>6628</v>
      </c>
      <c r="L30" s="181">
        <v>6602</v>
      </c>
      <c r="M30" s="181">
        <v>6733</v>
      </c>
      <c r="N30" s="181">
        <v>9506</v>
      </c>
      <c r="O30" s="181">
        <v>8961</v>
      </c>
      <c r="P30" s="181">
        <v>7797</v>
      </c>
      <c r="Q30" s="181">
        <v>7045</v>
      </c>
      <c r="R30" s="181">
        <v>7692</v>
      </c>
    </row>
    <row r="31" spans="1:18" ht="12" customHeight="1">
      <c r="A31" s="145" t="s">
        <v>80</v>
      </c>
      <c r="B31" s="108">
        <v>5753</v>
      </c>
      <c r="C31" s="108">
        <v>5709</v>
      </c>
      <c r="D31" s="108">
        <v>5609</v>
      </c>
      <c r="E31" s="108">
        <v>5557</v>
      </c>
      <c r="F31" s="108">
        <f>ROUND(SUM(G31:R31)/12,0)</f>
        <v>5704</v>
      </c>
      <c r="G31" s="181">
        <v>6720</v>
      </c>
      <c r="H31" s="181">
        <v>7947</v>
      </c>
      <c r="I31" s="181">
        <v>8041</v>
      </c>
      <c r="J31" s="181">
        <v>7246</v>
      </c>
      <c r="K31" s="181">
        <v>5700</v>
      </c>
      <c r="L31" s="181">
        <v>5467</v>
      </c>
      <c r="M31" s="181">
        <v>4293</v>
      </c>
      <c r="N31" s="181">
        <v>4240</v>
      </c>
      <c r="O31" s="181">
        <v>3653</v>
      </c>
      <c r="P31" s="181">
        <v>4095</v>
      </c>
      <c r="Q31" s="181">
        <v>4796</v>
      </c>
      <c r="R31" s="181">
        <v>6253</v>
      </c>
    </row>
    <row r="32" spans="1:18" ht="12" customHeight="1">
      <c r="A32" s="145" t="s">
        <v>81</v>
      </c>
      <c r="B32" s="108">
        <v>355</v>
      </c>
      <c r="C32" s="108">
        <v>365</v>
      </c>
      <c r="D32" s="108">
        <v>286</v>
      </c>
      <c r="E32" s="108">
        <v>247</v>
      </c>
      <c r="F32" s="108">
        <f>ROUND(SUM(G32:R32)/12,0)</f>
        <v>402</v>
      </c>
      <c r="G32" s="181">
        <v>952</v>
      </c>
      <c r="H32" s="181">
        <v>850</v>
      </c>
      <c r="I32" s="181">
        <v>440</v>
      </c>
      <c r="J32" s="181">
        <v>95</v>
      </c>
      <c r="K32" s="181">
        <v>5</v>
      </c>
      <c r="L32" s="181">
        <v>7</v>
      </c>
      <c r="M32" s="181">
        <v>5</v>
      </c>
      <c r="N32" s="181">
        <v>0</v>
      </c>
      <c r="O32" s="181">
        <v>33</v>
      </c>
      <c r="P32" s="181">
        <v>27</v>
      </c>
      <c r="Q32" s="181">
        <v>658</v>
      </c>
      <c r="R32" s="181">
        <v>1755</v>
      </c>
    </row>
    <row r="33" spans="1:18" ht="12" customHeight="1">
      <c r="A33" s="145" t="s">
        <v>539</v>
      </c>
      <c r="B33" s="108">
        <v>4638</v>
      </c>
      <c r="C33" s="108">
        <v>4684</v>
      </c>
      <c r="D33" s="108">
        <v>4449</v>
      </c>
      <c r="E33" s="108">
        <v>4198</v>
      </c>
      <c r="F33" s="108">
        <f>ROUND(SUM(G33:R33)/12,0)</f>
        <v>4442</v>
      </c>
      <c r="G33" s="181">
        <v>4224</v>
      </c>
      <c r="H33" s="181">
        <v>4068</v>
      </c>
      <c r="I33" s="181">
        <v>3676</v>
      </c>
      <c r="J33" s="181">
        <v>4691</v>
      </c>
      <c r="K33" s="181">
        <v>2857</v>
      </c>
      <c r="L33" s="181">
        <v>5284</v>
      </c>
      <c r="M33" s="181">
        <v>3825</v>
      </c>
      <c r="N33" s="181">
        <v>5875</v>
      </c>
      <c r="O33" s="181">
        <v>3961</v>
      </c>
      <c r="P33" s="181">
        <v>5963</v>
      </c>
      <c r="Q33" s="181">
        <v>4159</v>
      </c>
      <c r="R33" s="181">
        <v>4724</v>
      </c>
    </row>
    <row r="34" spans="1:18" ht="9.75" customHeight="1">
      <c r="A34" s="129"/>
      <c r="B34" s="108"/>
      <c r="C34" s="108"/>
      <c r="D34" s="108"/>
      <c r="E34" s="108"/>
      <c r="F34" s="108"/>
      <c r="G34" s="108"/>
      <c r="H34" s="108"/>
      <c r="I34" s="108"/>
      <c r="J34" s="108"/>
      <c r="K34" s="108"/>
      <c r="L34" s="108"/>
      <c r="M34" s="108"/>
      <c r="N34" s="108"/>
      <c r="O34" s="108"/>
      <c r="P34" s="108"/>
      <c r="Q34" s="108"/>
      <c r="R34" s="108"/>
    </row>
    <row r="35" spans="1:18" s="43" customFormat="1" ht="12" customHeight="1">
      <c r="A35" s="129" t="s">
        <v>47</v>
      </c>
      <c r="B35" s="108">
        <v>11618</v>
      </c>
      <c r="C35" s="108">
        <v>9868</v>
      </c>
      <c r="D35" s="108">
        <v>11165</v>
      </c>
      <c r="E35" s="108">
        <v>8301</v>
      </c>
      <c r="F35" s="108">
        <f aca="true" t="shared" si="4" ref="F35:F41">ROUND(SUM(G35:R35)/12,0)</f>
        <v>7414</v>
      </c>
      <c r="G35" s="181">
        <v>7498</v>
      </c>
      <c r="H35" s="181">
        <v>6467</v>
      </c>
      <c r="I35" s="181">
        <f aca="true" t="shared" si="5" ref="I35:Q35">SUM(I36:I41)</f>
        <v>6431</v>
      </c>
      <c r="J35" s="181">
        <f t="shared" si="5"/>
        <v>8586</v>
      </c>
      <c r="K35" s="181">
        <f t="shared" si="5"/>
        <v>5508</v>
      </c>
      <c r="L35" s="181">
        <v>8125</v>
      </c>
      <c r="M35" s="181">
        <f t="shared" si="5"/>
        <v>7058</v>
      </c>
      <c r="N35" s="181">
        <v>6891</v>
      </c>
      <c r="O35" s="181">
        <f t="shared" si="5"/>
        <v>5464</v>
      </c>
      <c r="P35" s="181">
        <v>6981</v>
      </c>
      <c r="Q35" s="181">
        <f t="shared" si="5"/>
        <v>8431</v>
      </c>
      <c r="R35" s="181">
        <v>11526</v>
      </c>
    </row>
    <row r="36" spans="1:18" ht="12" customHeight="1">
      <c r="A36" s="145" t="s">
        <v>4</v>
      </c>
      <c r="B36" s="108">
        <v>4897</v>
      </c>
      <c r="C36" s="108">
        <v>3901</v>
      </c>
      <c r="D36" s="108">
        <v>4120</v>
      </c>
      <c r="E36" s="108">
        <v>2579</v>
      </c>
      <c r="F36" s="108">
        <f t="shared" si="4"/>
        <v>2259</v>
      </c>
      <c r="G36" s="181">
        <v>2723</v>
      </c>
      <c r="H36" s="181">
        <v>1864</v>
      </c>
      <c r="I36" s="181">
        <v>2417</v>
      </c>
      <c r="J36" s="181">
        <v>3584</v>
      </c>
      <c r="K36" s="181">
        <v>414</v>
      </c>
      <c r="L36" s="181">
        <v>2303</v>
      </c>
      <c r="M36" s="181">
        <v>2171</v>
      </c>
      <c r="N36" s="181">
        <v>2367</v>
      </c>
      <c r="O36" s="181">
        <v>330</v>
      </c>
      <c r="P36" s="181">
        <v>1165</v>
      </c>
      <c r="Q36" s="181">
        <v>2654</v>
      </c>
      <c r="R36" s="181">
        <v>5115</v>
      </c>
    </row>
    <row r="37" spans="1:18" ht="12" customHeight="1">
      <c r="A37" s="145" t="s">
        <v>540</v>
      </c>
      <c r="B37" s="108">
        <v>1016</v>
      </c>
      <c r="C37" s="108">
        <v>580</v>
      </c>
      <c r="D37" s="109">
        <v>1352</v>
      </c>
      <c r="E37" s="109">
        <v>881</v>
      </c>
      <c r="F37" s="108">
        <f t="shared" si="4"/>
        <v>768</v>
      </c>
      <c r="G37" s="181">
        <v>1032</v>
      </c>
      <c r="H37" s="181">
        <v>517</v>
      </c>
      <c r="I37" s="181">
        <v>317</v>
      </c>
      <c r="J37" s="181">
        <v>492</v>
      </c>
      <c r="K37" s="181">
        <v>265</v>
      </c>
      <c r="L37" s="181">
        <v>1182</v>
      </c>
      <c r="M37" s="181">
        <v>579</v>
      </c>
      <c r="N37" s="181">
        <v>839</v>
      </c>
      <c r="O37" s="181">
        <v>758</v>
      </c>
      <c r="P37" s="181">
        <v>1247</v>
      </c>
      <c r="Q37" s="181">
        <v>1156</v>
      </c>
      <c r="R37" s="181">
        <v>835</v>
      </c>
    </row>
    <row r="38" spans="1:18" ht="12" customHeight="1">
      <c r="A38" s="145" t="s">
        <v>11</v>
      </c>
      <c r="B38" s="108">
        <v>674</v>
      </c>
      <c r="C38" s="108">
        <v>492</v>
      </c>
      <c r="D38" s="108">
        <v>839</v>
      </c>
      <c r="E38" s="108">
        <v>557</v>
      </c>
      <c r="F38" s="108">
        <f t="shared" si="4"/>
        <v>492</v>
      </c>
      <c r="G38" s="181">
        <v>603</v>
      </c>
      <c r="H38" s="181">
        <v>575</v>
      </c>
      <c r="I38" s="181">
        <v>546</v>
      </c>
      <c r="J38" s="181">
        <v>273</v>
      </c>
      <c r="K38" s="181">
        <v>649</v>
      </c>
      <c r="L38" s="181">
        <v>603</v>
      </c>
      <c r="M38" s="181">
        <v>737</v>
      </c>
      <c r="N38" s="181">
        <v>346</v>
      </c>
      <c r="O38" s="181">
        <v>346</v>
      </c>
      <c r="P38" s="181">
        <v>212</v>
      </c>
      <c r="Q38" s="181">
        <v>639</v>
      </c>
      <c r="R38" s="181">
        <v>375</v>
      </c>
    </row>
    <row r="39" spans="1:18" ht="12" customHeight="1">
      <c r="A39" s="145" t="s">
        <v>82</v>
      </c>
      <c r="B39" s="108">
        <v>2564</v>
      </c>
      <c r="C39" s="108">
        <v>2128</v>
      </c>
      <c r="D39" s="108">
        <v>2343</v>
      </c>
      <c r="E39" s="108">
        <v>1888</v>
      </c>
      <c r="F39" s="108">
        <f t="shared" si="4"/>
        <v>1808</v>
      </c>
      <c r="G39" s="181">
        <v>1659</v>
      </c>
      <c r="H39" s="181">
        <v>1803</v>
      </c>
      <c r="I39" s="181">
        <v>1603</v>
      </c>
      <c r="J39" s="181">
        <v>2421</v>
      </c>
      <c r="K39" s="181">
        <v>1649</v>
      </c>
      <c r="L39" s="181">
        <v>1513</v>
      </c>
      <c r="M39" s="181">
        <v>1300</v>
      </c>
      <c r="N39" s="181">
        <v>1114</v>
      </c>
      <c r="O39" s="181">
        <v>1520</v>
      </c>
      <c r="P39" s="181">
        <v>2037</v>
      </c>
      <c r="Q39" s="181">
        <v>2127</v>
      </c>
      <c r="R39" s="181">
        <v>2955</v>
      </c>
    </row>
    <row r="40" spans="1:18" ht="12" customHeight="1">
      <c r="A40" s="145" t="s">
        <v>83</v>
      </c>
      <c r="B40" s="108">
        <v>2085</v>
      </c>
      <c r="C40" s="108">
        <v>1892</v>
      </c>
      <c r="D40" s="108">
        <v>2138</v>
      </c>
      <c r="E40" s="108">
        <v>2021</v>
      </c>
      <c r="F40" s="108">
        <f t="shared" si="4"/>
        <v>1827</v>
      </c>
      <c r="G40" s="181">
        <v>1340</v>
      </c>
      <c r="H40" s="181">
        <v>1424</v>
      </c>
      <c r="I40" s="181">
        <v>1463</v>
      </c>
      <c r="J40" s="181">
        <v>1617</v>
      </c>
      <c r="K40" s="181">
        <v>1978</v>
      </c>
      <c r="L40" s="181">
        <v>2307</v>
      </c>
      <c r="M40" s="181">
        <v>1868</v>
      </c>
      <c r="N40" s="181">
        <v>1781</v>
      </c>
      <c r="O40" s="181">
        <v>2191</v>
      </c>
      <c r="P40" s="181">
        <v>2121</v>
      </c>
      <c r="Q40" s="181">
        <v>1797</v>
      </c>
      <c r="R40" s="181">
        <v>2033</v>
      </c>
    </row>
    <row r="41" spans="1:18" ht="12" customHeight="1">
      <c r="A41" s="145" t="s">
        <v>84</v>
      </c>
      <c r="B41" s="108">
        <v>382</v>
      </c>
      <c r="C41" s="108">
        <v>875</v>
      </c>
      <c r="D41" s="108">
        <v>372</v>
      </c>
      <c r="E41" s="108">
        <v>374</v>
      </c>
      <c r="F41" s="108">
        <f t="shared" si="4"/>
        <v>259</v>
      </c>
      <c r="G41" s="181">
        <v>142</v>
      </c>
      <c r="H41" s="181">
        <v>283</v>
      </c>
      <c r="I41" s="181">
        <v>85</v>
      </c>
      <c r="J41" s="181">
        <v>199</v>
      </c>
      <c r="K41" s="181">
        <v>553</v>
      </c>
      <c r="L41" s="181">
        <v>216</v>
      </c>
      <c r="M41" s="181">
        <v>403</v>
      </c>
      <c r="N41" s="181">
        <v>445</v>
      </c>
      <c r="O41" s="181">
        <v>319</v>
      </c>
      <c r="P41" s="181">
        <v>198</v>
      </c>
      <c r="Q41" s="181">
        <v>58</v>
      </c>
      <c r="R41" s="181">
        <v>212</v>
      </c>
    </row>
    <row r="42" spans="1:18" ht="9.75" customHeight="1">
      <c r="A42" s="129"/>
      <c r="B42" s="108"/>
      <c r="C42" s="108"/>
      <c r="D42" s="108"/>
      <c r="E42" s="108"/>
      <c r="F42" s="108"/>
      <c r="G42" s="108"/>
      <c r="H42" s="108"/>
      <c r="I42" s="108"/>
      <c r="J42" s="108"/>
      <c r="K42" s="108"/>
      <c r="L42" s="108"/>
      <c r="M42" s="108"/>
      <c r="N42" s="108"/>
      <c r="O42" s="108"/>
      <c r="P42" s="108"/>
      <c r="Q42" s="108"/>
      <c r="R42" s="108"/>
    </row>
    <row r="43" spans="1:18" s="43" customFormat="1" ht="12" customHeight="1">
      <c r="A43" s="129" t="s">
        <v>48</v>
      </c>
      <c r="B43" s="108">
        <v>16246</v>
      </c>
      <c r="C43" s="108">
        <v>13416</v>
      </c>
      <c r="D43" s="108">
        <v>15941</v>
      </c>
      <c r="E43" s="108">
        <v>14923</v>
      </c>
      <c r="F43" s="108">
        <f>ROUND(SUM(G43:R43)/12,0)</f>
        <v>14543</v>
      </c>
      <c r="G43" s="181">
        <f>SUM(G44:G51)</f>
        <v>16557</v>
      </c>
      <c r="H43" s="181">
        <f>SUM(H44:H51)</f>
        <v>12810</v>
      </c>
      <c r="I43" s="181">
        <v>12915</v>
      </c>
      <c r="J43" s="181">
        <v>11201</v>
      </c>
      <c r="K43" s="181">
        <v>11752</v>
      </c>
      <c r="L43" s="181">
        <f>SUM(L44:L51)</f>
        <v>14534</v>
      </c>
      <c r="M43" s="181">
        <v>14226</v>
      </c>
      <c r="N43" s="181">
        <f>SUM(N44:N51)</f>
        <v>15831</v>
      </c>
      <c r="O43" s="181">
        <v>11031</v>
      </c>
      <c r="P43" s="181">
        <v>16286</v>
      </c>
      <c r="Q43" s="181">
        <v>20501</v>
      </c>
      <c r="R43" s="181">
        <f>SUM(R44:R51)</f>
        <v>16872</v>
      </c>
    </row>
    <row r="44" spans="1:18" ht="12" customHeight="1">
      <c r="A44" s="145" t="s">
        <v>85</v>
      </c>
      <c r="B44" s="108">
        <v>221</v>
      </c>
      <c r="C44" s="108">
        <v>37</v>
      </c>
      <c r="D44" s="108">
        <v>99</v>
      </c>
      <c r="E44" s="108">
        <v>941</v>
      </c>
      <c r="F44" s="108">
        <f>ROUND(SUM(G44:R44)/12,0)</f>
        <v>128</v>
      </c>
      <c r="G44" s="181">
        <v>0</v>
      </c>
      <c r="H44" s="181">
        <v>23</v>
      </c>
      <c r="I44" s="181">
        <v>894</v>
      </c>
      <c r="J44" s="181">
        <v>0</v>
      </c>
      <c r="K44" s="181">
        <v>0</v>
      </c>
      <c r="L44" s="181">
        <v>0</v>
      </c>
      <c r="M44" s="181">
        <v>64</v>
      </c>
      <c r="N44" s="181">
        <v>484</v>
      </c>
      <c r="O44" s="181">
        <v>0</v>
      </c>
      <c r="P44" s="181">
        <v>0</v>
      </c>
      <c r="Q44" s="181">
        <v>0</v>
      </c>
      <c r="R44" s="181">
        <v>75</v>
      </c>
    </row>
    <row r="45" spans="1:18" ht="12" customHeight="1">
      <c r="A45" s="145" t="s">
        <v>86</v>
      </c>
      <c r="B45" s="108">
        <v>6780</v>
      </c>
      <c r="C45" s="108">
        <v>5209</v>
      </c>
      <c r="D45" s="108">
        <v>6916</v>
      </c>
      <c r="E45" s="108">
        <v>5963</v>
      </c>
      <c r="F45" s="108">
        <f>SUM(G45:R45)</f>
        <v>74334</v>
      </c>
      <c r="G45" s="181">
        <v>8877</v>
      </c>
      <c r="H45" s="181">
        <v>7057</v>
      </c>
      <c r="I45" s="181">
        <v>6145</v>
      </c>
      <c r="J45" s="181">
        <v>2903</v>
      </c>
      <c r="K45" s="181">
        <v>4055</v>
      </c>
      <c r="L45" s="181">
        <v>5420</v>
      </c>
      <c r="M45" s="181">
        <v>6561</v>
      </c>
      <c r="N45" s="181">
        <v>5795</v>
      </c>
      <c r="O45" s="181">
        <v>2564</v>
      </c>
      <c r="P45" s="181">
        <v>7346</v>
      </c>
      <c r="Q45" s="181">
        <v>10683</v>
      </c>
      <c r="R45" s="181">
        <v>6928</v>
      </c>
    </row>
    <row r="46" spans="1:18" ht="12" customHeight="1">
      <c r="A46" s="145" t="s">
        <v>87</v>
      </c>
      <c r="B46" s="108">
        <v>2972</v>
      </c>
      <c r="C46" s="108">
        <v>2485</v>
      </c>
      <c r="D46" s="108">
        <v>3246</v>
      </c>
      <c r="E46" s="108">
        <v>3059</v>
      </c>
      <c r="F46" s="108">
        <v>6194</v>
      </c>
      <c r="G46" s="181">
        <v>3021</v>
      </c>
      <c r="H46" s="181">
        <v>2294</v>
      </c>
      <c r="I46" s="181">
        <v>1844</v>
      </c>
      <c r="J46" s="181">
        <v>3194</v>
      </c>
      <c r="K46" s="181">
        <v>2863</v>
      </c>
      <c r="L46" s="181">
        <v>4166</v>
      </c>
      <c r="M46" s="181">
        <v>2667</v>
      </c>
      <c r="N46" s="181">
        <v>5577</v>
      </c>
      <c r="O46" s="181">
        <v>3884</v>
      </c>
      <c r="P46" s="181">
        <v>3349</v>
      </c>
      <c r="Q46" s="181">
        <v>3008</v>
      </c>
      <c r="R46" s="181">
        <v>3397</v>
      </c>
    </row>
    <row r="47" spans="1:18" ht="12" customHeight="1">
      <c r="A47" s="145" t="s">
        <v>88</v>
      </c>
      <c r="B47" s="108">
        <v>1161</v>
      </c>
      <c r="C47" s="108">
        <v>1196</v>
      </c>
      <c r="D47" s="108">
        <v>1431</v>
      </c>
      <c r="E47" s="108">
        <v>1177</v>
      </c>
      <c r="F47" s="108">
        <f>ROUND(SUM(G47:R47)/12,0)</f>
        <v>1341</v>
      </c>
      <c r="G47" s="181">
        <v>1158</v>
      </c>
      <c r="H47" s="181">
        <v>865</v>
      </c>
      <c r="I47" s="181">
        <v>899</v>
      </c>
      <c r="J47" s="181">
        <v>1524</v>
      </c>
      <c r="K47" s="181">
        <v>1113</v>
      </c>
      <c r="L47" s="181">
        <v>1269</v>
      </c>
      <c r="M47" s="181">
        <v>1518</v>
      </c>
      <c r="N47" s="181">
        <v>1211</v>
      </c>
      <c r="O47" s="181">
        <v>1155</v>
      </c>
      <c r="P47" s="181">
        <v>1668</v>
      </c>
      <c r="Q47" s="181">
        <v>1827</v>
      </c>
      <c r="R47" s="181">
        <v>1880</v>
      </c>
    </row>
    <row r="48" spans="1:18" ht="12" customHeight="1">
      <c r="A48" s="145" t="s">
        <v>89</v>
      </c>
      <c r="B48" s="108">
        <v>388</v>
      </c>
      <c r="C48" s="108">
        <v>206</v>
      </c>
      <c r="D48" s="108">
        <v>241</v>
      </c>
      <c r="E48" s="108">
        <v>153</v>
      </c>
      <c r="F48" s="108">
        <f>ROUND(SUM(G48:R48)/12,0)</f>
        <v>171</v>
      </c>
      <c r="G48" s="181">
        <v>96</v>
      </c>
      <c r="H48" s="181">
        <v>88</v>
      </c>
      <c r="I48" s="181">
        <v>148</v>
      </c>
      <c r="J48" s="181">
        <v>85</v>
      </c>
      <c r="K48" s="181">
        <v>157</v>
      </c>
      <c r="L48" s="181">
        <v>127</v>
      </c>
      <c r="M48" s="181">
        <v>223</v>
      </c>
      <c r="N48" s="181">
        <v>632</v>
      </c>
      <c r="O48" s="181">
        <v>66</v>
      </c>
      <c r="P48" s="181">
        <v>143</v>
      </c>
      <c r="Q48" s="181">
        <v>192</v>
      </c>
      <c r="R48" s="181">
        <v>89</v>
      </c>
    </row>
    <row r="49" spans="1:18" ht="12" customHeight="1">
      <c r="A49" s="145" t="s">
        <v>90</v>
      </c>
      <c r="B49" s="108">
        <v>1169</v>
      </c>
      <c r="C49" s="108">
        <v>978</v>
      </c>
      <c r="D49" s="108">
        <v>967</v>
      </c>
      <c r="E49" s="108">
        <v>994</v>
      </c>
      <c r="F49" s="108">
        <f>ROUND(SUM(G49:R49)/12,0)</f>
        <v>1050</v>
      </c>
      <c r="G49" s="181">
        <v>1393</v>
      </c>
      <c r="H49" s="181">
        <v>612</v>
      </c>
      <c r="I49" s="181">
        <v>1101</v>
      </c>
      <c r="J49" s="181">
        <v>930</v>
      </c>
      <c r="K49" s="181">
        <v>1085</v>
      </c>
      <c r="L49" s="181">
        <v>766</v>
      </c>
      <c r="M49" s="181">
        <v>502</v>
      </c>
      <c r="N49" s="181">
        <v>498</v>
      </c>
      <c r="O49" s="181">
        <v>690</v>
      </c>
      <c r="P49" s="181">
        <v>1334</v>
      </c>
      <c r="Q49" s="181">
        <v>1448</v>
      </c>
      <c r="R49" s="181">
        <v>2236</v>
      </c>
    </row>
    <row r="50" spans="1:18" ht="12" customHeight="1">
      <c r="A50" s="152" t="s">
        <v>91</v>
      </c>
      <c r="B50" s="108">
        <v>1898</v>
      </c>
      <c r="C50" s="108">
        <v>1794</v>
      </c>
      <c r="D50" s="108">
        <v>1841</v>
      </c>
      <c r="E50" s="108">
        <v>1691</v>
      </c>
      <c r="F50" s="108">
        <f>ROUND(SUM(G50:R50)/12,0)</f>
        <v>1482</v>
      </c>
      <c r="G50" s="181">
        <v>1490</v>
      </c>
      <c r="H50" s="181">
        <v>1498</v>
      </c>
      <c r="I50" s="181">
        <v>1335</v>
      </c>
      <c r="J50" s="181">
        <v>1159</v>
      </c>
      <c r="K50" s="181">
        <v>1087</v>
      </c>
      <c r="L50" s="181">
        <v>1280</v>
      </c>
      <c r="M50" s="181">
        <v>2137</v>
      </c>
      <c r="N50" s="181">
        <v>1047</v>
      </c>
      <c r="O50" s="181">
        <v>1206</v>
      </c>
      <c r="P50" s="181">
        <v>1415</v>
      </c>
      <c r="Q50" s="181">
        <v>2530</v>
      </c>
      <c r="R50" s="181">
        <v>1602</v>
      </c>
    </row>
    <row r="51" spans="1:18" ht="12" customHeight="1">
      <c r="A51" s="145" t="s">
        <v>92</v>
      </c>
      <c r="B51" s="108">
        <v>1656</v>
      </c>
      <c r="C51" s="108">
        <v>1239</v>
      </c>
      <c r="D51" s="108">
        <v>1200</v>
      </c>
      <c r="E51" s="108">
        <v>945</v>
      </c>
      <c r="F51" s="108">
        <f>ROUND(SUM(G51:R51)/12,0)</f>
        <v>905</v>
      </c>
      <c r="G51" s="181">
        <v>522</v>
      </c>
      <c r="H51" s="181">
        <v>373</v>
      </c>
      <c r="I51" s="181">
        <v>550</v>
      </c>
      <c r="J51" s="181">
        <v>1405</v>
      </c>
      <c r="K51" s="181">
        <v>1391</v>
      </c>
      <c r="L51" s="181">
        <v>1506</v>
      </c>
      <c r="M51" s="181">
        <v>553</v>
      </c>
      <c r="N51" s="181">
        <v>587</v>
      </c>
      <c r="O51" s="181">
        <v>1465</v>
      </c>
      <c r="P51" s="181">
        <v>1030</v>
      </c>
      <c r="Q51" s="181">
        <v>815</v>
      </c>
      <c r="R51" s="181">
        <v>665</v>
      </c>
    </row>
    <row r="52" spans="1:18" ht="9.75" customHeight="1">
      <c r="A52" s="129"/>
      <c r="B52" s="108"/>
      <c r="C52" s="108"/>
      <c r="D52" s="108"/>
      <c r="E52" s="108"/>
      <c r="F52" s="108"/>
      <c r="G52" s="108"/>
      <c r="H52" s="108"/>
      <c r="I52" s="108"/>
      <c r="J52" s="108"/>
      <c r="K52" s="108"/>
      <c r="L52" s="108"/>
      <c r="M52" s="108"/>
      <c r="N52" s="108"/>
      <c r="O52" s="108"/>
      <c r="P52" s="108"/>
      <c r="Q52" s="108"/>
      <c r="R52" s="108"/>
    </row>
    <row r="53" spans="1:18" s="43" customFormat="1" ht="12" customHeight="1">
      <c r="A53" s="129" t="s">
        <v>274</v>
      </c>
      <c r="B53" s="108">
        <v>13090</v>
      </c>
      <c r="C53" s="108">
        <v>11893</v>
      </c>
      <c r="D53" s="108">
        <v>11757</v>
      </c>
      <c r="E53" s="108">
        <v>9579</v>
      </c>
      <c r="F53" s="108">
        <f>ROUND(SUM(G53:R53)/12,0)</f>
        <v>12999</v>
      </c>
      <c r="G53" s="181">
        <f>SUM(G54:G57)</f>
        <v>10987</v>
      </c>
      <c r="H53" s="181">
        <f aca="true" t="shared" si="6" ref="H53:R53">SUM(H54:H57)</f>
        <v>12746</v>
      </c>
      <c r="I53" s="181">
        <f t="shared" si="6"/>
        <v>11541</v>
      </c>
      <c r="J53" s="181">
        <f t="shared" si="6"/>
        <v>16003</v>
      </c>
      <c r="K53" s="181">
        <v>9047</v>
      </c>
      <c r="L53" s="181">
        <f t="shared" si="6"/>
        <v>11042</v>
      </c>
      <c r="M53" s="181">
        <v>13288</v>
      </c>
      <c r="N53" s="181">
        <f t="shared" si="6"/>
        <v>11200</v>
      </c>
      <c r="O53" s="181">
        <f t="shared" si="6"/>
        <v>10013</v>
      </c>
      <c r="P53" s="181">
        <f t="shared" si="6"/>
        <v>12700</v>
      </c>
      <c r="Q53" s="181">
        <v>23589</v>
      </c>
      <c r="R53" s="181">
        <f t="shared" si="6"/>
        <v>13834</v>
      </c>
    </row>
    <row r="54" spans="1:18" ht="12" customHeight="1">
      <c r="A54" s="145" t="s">
        <v>93</v>
      </c>
      <c r="B54" s="108">
        <v>2047</v>
      </c>
      <c r="C54" s="108">
        <v>2064</v>
      </c>
      <c r="D54" s="108">
        <v>1647</v>
      </c>
      <c r="E54" s="108">
        <v>1806</v>
      </c>
      <c r="F54" s="108">
        <f>ROUND(SUM(G54:R54)/12,0)</f>
        <v>1987</v>
      </c>
      <c r="G54" s="181">
        <v>1771</v>
      </c>
      <c r="H54" s="181">
        <v>1823</v>
      </c>
      <c r="I54" s="181">
        <v>1489</v>
      </c>
      <c r="J54" s="181">
        <v>2065</v>
      </c>
      <c r="K54" s="181">
        <v>1418</v>
      </c>
      <c r="L54" s="181">
        <v>1515</v>
      </c>
      <c r="M54" s="181">
        <v>5283</v>
      </c>
      <c r="N54" s="181">
        <v>1439</v>
      </c>
      <c r="O54" s="181">
        <v>1367</v>
      </c>
      <c r="P54" s="181">
        <v>1834</v>
      </c>
      <c r="Q54" s="181">
        <v>1889</v>
      </c>
      <c r="R54" s="181">
        <v>1952</v>
      </c>
    </row>
    <row r="55" spans="1:18" ht="12" customHeight="1">
      <c r="A55" s="152" t="s">
        <v>322</v>
      </c>
      <c r="B55" s="108">
        <v>945</v>
      </c>
      <c r="C55" s="108">
        <v>1099</v>
      </c>
      <c r="D55" s="108">
        <v>800</v>
      </c>
      <c r="E55" s="108">
        <v>864</v>
      </c>
      <c r="F55" s="108">
        <f>ROUND(SUM(G55:R55)/12,0)</f>
        <v>1362</v>
      </c>
      <c r="G55" s="181">
        <v>1028</v>
      </c>
      <c r="H55" s="181">
        <v>1102</v>
      </c>
      <c r="I55" s="181">
        <v>1174</v>
      </c>
      <c r="J55" s="181">
        <v>376</v>
      </c>
      <c r="K55" s="181">
        <v>908</v>
      </c>
      <c r="L55" s="181">
        <v>1742</v>
      </c>
      <c r="M55" s="181">
        <v>1271</v>
      </c>
      <c r="N55" s="181">
        <v>1499</v>
      </c>
      <c r="O55" s="181">
        <v>1279</v>
      </c>
      <c r="P55" s="181">
        <v>1276</v>
      </c>
      <c r="Q55" s="181">
        <v>1838</v>
      </c>
      <c r="R55" s="181">
        <v>2853</v>
      </c>
    </row>
    <row r="56" spans="1:18" ht="12" customHeight="1">
      <c r="A56" s="145" t="s">
        <v>95</v>
      </c>
      <c r="B56" s="108">
        <v>2581</v>
      </c>
      <c r="C56" s="108">
        <v>1801</v>
      </c>
      <c r="D56" s="108">
        <v>2862</v>
      </c>
      <c r="E56" s="108">
        <v>2113</v>
      </c>
      <c r="F56" s="108">
        <f>ROUND(SUM(G56:R56)/12,0)</f>
        <v>2222</v>
      </c>
      <c r="G56" s="181">
        <v>2486</v>
      </c>
      <c r="H56" s="181">
        <v>819</v>
      </c>
      <c r="I56" s="181">
        <v>3794</v>
      </c>
      <c r="J56" s="181">
        <v>3203</v>
      </c>
      <c r="K56" s="181">
        <v>1254</v>
      </c>
      <c r="L56" s="181">
        <v>2063</v>
      </c>
      <c r="M56" s="181">
        <v>1739</v>
      </c>
      <c r="N56" s="181">
        <v>1576</v>
      </c>
      <c r="O56" s="181">
        <v>1967</v>
      </c>
      <c r="P56" s="181">
        <v>2957</v>
      </c>
      <c r="Q56" s="181">
        <v>1656</v>
      </c>
      <c r="R56" s="181">
        <v>3144</v>
      </c>
    </row>
    <row r="57" spans="1:18" ht="12" customHeight="1">
      <c r="A57" s="145" t="s">
        <v>96</v>
      </c>
      <c r="B57" s="108">
        <v>7518</v>
      </c>
      <c r="C57" s="108">
        <v>6929</v>
      </c>
      <c r="D57" s="108">
        <v>6448</v>
      </c>
      <c r="E57" s="108">
        <v>4796</v>
      </c>
      <c r="F57" s="108">
        <f>ROUND(SUM(G57:R57)/12,0)</f>
        <v>7428</v>
      </c>
      <c r="G57" s="181">
        <v>5702</v>
      </c>
      <c r="H57" s="181">
        <v>9002</v>
      </c>
      <c r="I57" s="181">
        <v>5084</v>
      </c>
      <c r="J57" s="181">
        <v>10359</v>
      </c>
      <c r="K57" s="181">
        <v>5466</v>
      </c>
      <c r="L57" s="181">
        <v>5722</v>
      </c>
      <c r="M57" s="181">
        <v>4996</v>
      </c>
      <c r="N57" s="181">
        <v>6686</v>
      </c>
      <c r="O57" s="181">
        <v>5400</v>
      </c>
      <c r="P57" s="181">
        <v>6633</v>
      </c>
      <c r="Q57" s="181">
        <v>18205</v>
      </c>
      <c r="R57" s="181">
        <v>5885</v>
      </c>
    </row>
    <row r="58" spans="1:18" ht="9.75" customHeight="1">
      <c r="A58" s="129"/>
      <c r="B58" s="108"/>
      <c r="C58" s="108"/>
      <c r="D58" s="108"/>
      <c r="E58" s="108"/>
      <c r="F58" s="108"/>
      <c r="G58" s="108"/>
      <c r="H58" s="108"/>
      <c r="I58" s="108"/>
      <c r="J58" s="108"/>
      <c r="K58" s="108"/>
      <c r="L58" s="108"/>
      <c r="M58" s="108"/>
      <c r="N58" s="108"/>
      <c r="O58" s="108"/>
      <c r="P58" s="108"/>
      <c r="Q58" s="108"/>
      <c r="R58" s="108"/>
    </row>
    <row r="59" spans="1:18" s="43" customFormat="1" ht="12" customHeight="1">
      <c r="A59" s="129" t="s">
        <v>13</v>
      </c>
      <c r="B59" s="108">
        <v>33854</v>
      </c>
      <c r="C59" s="108">
        <v>35238</v>
      </c>
      <c r="D59" s="108">
        <v>31988</v>
      </c>
      <c r="E59" s="108">
        <v>34600</v>
      </c>
      <c r="F59" s="108">
        <f>ROUND(SUM(G59:R59)/12,0)</f>
        <v>25266</v>
      </c>
      <c r="G59" s="181">
        <f>SUM(G60:G62)</f>
        <v>21731</v>
      </c>
      <c r="H59" s="181">
        <v>21137</v>
      </c>
      <c r="I59" s="181">
        <f aca="true" t="shared" si="7" ref="I59:O59">SUM(I60:I62)</f>
        <v>24371</v>
      </c>
      <c r="J59" s="181">
        <f t="shared" si="7"/>
        <v>26390</v>
      </c>
      <c r="K59" s="181">
        <f t="shared" si="7"/>
        <v>24093</v>
      </c>
      <c r="L59" s="181">
        <v>24083</v>
      </c>
      <c r="M59" s="181">
        <f t="shared" si="7"/>
        <v>21820</v>
      </c>
      <c r="N59" s="181">
        <f t="shared" si="7"/>
        <v>32997</v>
      </c>
      <c r="O59" s="181">
        <f t="shared" si="7"/>
        <v>23237</v>
      </c>
      <c r="P59" s="181">
        <v>26560</v>
      </c>
      <c r="Q59" s="181">
        <v>27173</v>
      </c>
      <c r="R59" s="181">
        <v>29594</v>
      </c>
    </row>
    <row r="60" spans="1:18" ht="12" customHeight="1">
      <c r="A60" s="145" t="s">
        <v>97</v>
      </c>
      <c r="B60" s="108">
        <v>11023</v>
      </c>
      <c r="C60" s="108">
        <v>9721</v>
      </c>
      <c r="D60" s="108">
        <v>10040</v>
      </c>
      <c r="E60" s="108">
        <v>8055</v>
      </c>
      <c r="F60" s="108">
        <f>ROUND(SUM(G60:R60)/12,0)</f>
        <v>8136</v>
      </c>
      <c r="G60" s="181">
        <v>5922</v>
      </c>
      <c r="H60" s="181">
        <v>6280</v>
      </c>
      <c r="I60" s="181">
        <v>8121</v>
      </c>
      <c r="J60" s="181">
        <v>8630</v>
      </c>
      <c r="K60" s="181">
        <v>8054</v>
      </c>
      <c r="L60" s="181">
        <v>5154</v>
      </c>
      <c r="M60" s="181">
        <v>6237</v>
      </c>
      <c r="N60" s="181">
        <v>12964</v>
      </c>
      <c r="O60" s="181">
        <v>8704</v>
      </c>
      <c r="P60" s="181">
        <v>9648</v>
      </c>
      <c r="Q60" s="181">
        <v>9672</v>
      </c>
      <c r="R60" s="181">
        <v>8246</v>
      </c>
    </row>
    <row r="61" spans="1:18" ht="12" customHeight="1">
      <c r="A61" s="145" t="s">
        <v>98</v>
      </c>
      <c r="B61" s="108">
        <v>14298</v>
      </c>
      <c r="C61" s="108">
        <v>16755</v>
      </c>
      <c r="D61" s="108">
        <v>11490</v>
      </c>
      <c r="E61" s="108">
        <v>17435</v>
      </c>
      <c r="F61" s="108">
        <f>ROUND(SUM(G61:R61)/12,0)</f>
        <v>8996</v>
      </c>
      <c r="G61" s="181">
        <v>7732</v>
      </c>
      <c r="H61" s="181">
        <v>7375</v>
      </c>
      <c r="I61" s="181">
        <v>8260</v>
      </c>
      <c r="J61" s="181">
        <v>10195</v>
      </c>
      <c r="K61" s="181">
        <v>7943</v>
      </c>
      <c r="L61" s="181">
        <v>11195</v>
      </c>
      <c r="M61" s="181">
        <v>8299</v>
      </c>
      <c r="N61" s="181">
        <v>11581</v>
      </c>
      <c r="O61" s="181">
        <v>7840</v>
      </c>
      <c r="P61" s="181">
        <v>8858</v>
      </c>
      <c r="Q61" s="181">
        <v>6928</v>
      </c>
      <c r="R61" s="181">
        <v>11751</v>
      </c>
    </row>
    <row r="62" spans="1:18" ht="12" customHeight="1">
      <c r="A62" s="145" t="s">
        <v>99</v>
      </c>
      <c r="B62" s="108">
        <v>8532</v>
      </c>
      <c r="C62" s="108">
        <v>8762</v>
      </c>
      <c r="D62" s="108">
        <v>10458</v>
      </c>
      <c r="E62" s="108">
        <v>9109</v>
      </c>
      <c r="F62" s="108">
        <f>ROUND(SUM(G62:R62)/12,0)</f>
        <v>8133</v>
      </c>
      <c r="G62" s="181">
        <v>8077</v>
      </c>
      <c r="H62" s="181">
        <v>7483</v>
      </c>
      <c r="I62" s="181">
        <v>7990</v>
      </c>
      <c r="J62" s="181">
        <v>7565</v>
      </c>
      <c r="K62" s="181">
        <v>8096</v>
      </c>
      <c r="L62" s="181">
        <v>7735</v>
      </c>
      <c r="M62" s="181">
        <v>7284</v>
      </c>
      <c r="N62" s="181">
        <v>8452</v>
      </c>
      <c r="O62" s="181">
        <v>6693</v>
      </c>
      <c r="P62" s="181">
        <v>8053</v>
      </c>
      <c r="Q62" s="181">
        <v>10574</v>
      </c>
      <c r="R62" s="181">
        <v>9598</v>
      </c>
    </row>
    <row r="63" spans="1:18" ht="9.75" customHeight="1">
      <c r="A63" s="129"/>
      <c r="B63" s="108"/>
      <c r="C63" s="108"/>
      <c r="D63" s="108"/>
      <c r="E63" s="108"/>
      <c r="F63" s="108"/>
      <c r="G63" s="108"/>
      <c r="H63" s="108"/>
      <c r="I63" s="108"/>
      <c r="J63" s="108"/>
      <c r="K63" s="108"/>
      <c r="L63" s="108"/>
      <c r="M63" s="108"/>
      <c r="N63" s="108"/>
      <c r="O63" s="108"/>
      <c r="P63" s="108"/>
      <c r="Q63" s="108"/>
      <c r="R63" s="108"/>
    </row>
    <row r="64" spans="1:18" s="43" customFormat="1" ht="12" customHeight="1">
      <c r="A64" s="129" t="s">
        <v>49</v>
      </c>
      <c r="B64" s="108">
        <v>10481</v>
      </c>
      <c r="C64" s="108">
        <v>13157</v>
      </c>
      <c r="D64" s="109">
        <v>10198</v>
      </c>
      <c r="E64" s="109">
        <v>9398</v>
      </c>
      <c r="F64" s="108">
        <f>ROUND(SUM(G64:R64)/12,0)</f>
        <v>11642</v>
      </c>
      <c r="G64" s="181">
        <f>SUM(G65:G67)</f>
        <v>4805</v>
      </c>
      <c r="H64" s="181">
        <f aca="true" t="shared" si="8" ref="H64:R64">SUM(H65:H67)</f>
        <v>7444</v>
      </c>
      <c r="I64" s="181">
        <f t="shared" si="8"/>
        <v>11848</v>
      </c>
      <c r="J64" s="181">
        <f t="shared" si="8"/>
        <v>16333</v>
      </c>
      <c r="K64" s="181">
        <f t="shared" si="8"/>
        <v>21345</v>
      </c>
      <c r="L64" s="181">
        <f t="shared" si="8"/>
        <v>4674</v>
      </c>
      <c r="M64" s="181">
        <f t="shared" si="8"/>
        <v>4198</v>
      </c>
      <c r="N64" s="181">
        <f t="shared" si="8"/>
        <v>5827</v>
      </c>
      <c r="O64" s="181">
        <f t="shared" si="8"/>
        <v>16944</v>
      </c>
      <c r="P64" s="181">
        <f t="shared" si="8"/>
        <v>35382</v>
      </c>
      <c r="Q64" s="181">
        <v>5358</v>
      </c>
      <c r="R64" s="181">
        <f t="shared" si="8"/>
        <v>5547</v>
      </c>
    </row>
    <row r="65" spans="1:18" ht="12" customHeight="1">
      <c r="A65" s="145" t="s">
        <v>100</v>
      </c>
      <c r="B65" s="108">
        <v>8085</v>
      </c>
      <c r="C65" s="108">
        <v>10420</v>
      </c>
      <c r="D65" s="108">
        <v>7181</v>
      </c>
      <c r="E65" s="108">
        <v>6452</v>
      </c>
      <c r="F65" s="108">
        <v>8456</v>
      </c>
      <c r="G65" s="181">
        <v>3677</v>
      </c>
      <c r="H65" s="181">
        <v>2752</v>
      </c>
      <c r="I65" s="181">
        <v>10131</v>
      </c>
      <c r="J65" s="181">
        <v>5047</v>
      </c>
      <c r="K65" s="181">
        <v>18529</v>
      </c>
      <c r="L65" s="181">
        <v>2054</v>
      </c>
      <c r="M65" s="181">
        <v>1621</v>
      </c>
      <c r="N65" s="181">
        <v>4523</v>
      </c>
      <c r="O65" s="181">
        <v>12364</v>
      </c>
      <c r="P65" s="181">
        <v>33497</v>
      </c>
      <c r="Q65" s="181">
        <v>3159</v>
      </c>
      <c r="R65" s="181">
        <v>4124</v>
      </c>
    </row>
    <row r="66" spans="1:18" ht="12" customHeight="1">
      <c r="A66" s="145" t="s">
        <v>541</v>
      </c>
      <c r="B66" s="108">
        <v>326</v>
      </c>
      <c r="C66" s="108">
        <v>209</v>
      </c>
      <c r="D66" s="108">
        <v>256</v>
      </c>
      <c r="E66" s="108">
        <v>175</v>
      </c>
      <c r="F66" s="108">
        <f>ROUND(SUM(G66:R66)/12,0)</f>
        <v>339</v>
      </c>
      <c r="G66" s="181">
        <v>179</v>
      </c>
      <c r="H66" s="181">
        <v>136</v>
      </c>
      <c r="I66" s="181">
        <v>301</v>
      </c>
      <c r="J66" s="181">
        <v>1358</v>
      </c>
      <c r="K66" s="181">
        <v>594</v>
      </c>
      <c r="L66" s="181">
        <v>427</v>
      </c>
      <c r="M66" s="181">
        <v>65</v>
      </c>
      <c r="N66" s="181">
        <v>20</v>
      </c>
      <c r="O66" s="181">
        <v>457</v>
      </c>
      <c r="P66" s="181">
        <v>222</v>
      </c>
      <c r="Q66" s="181">
        <v>166</v>
      </c>
      <c r="R66" s="181">
        <v>140</v>
      </c>
    </row>
    <row r="67" spans="1:18" ht="12" customHeight="1">
      <c r="A67" s="145" t="s">
        <v>101</v>
      </c>
      <c r="B67" s="108">
        <v>2071</v>
      </c>
      <c r="C67" s="108">
        <v>2527</v>
      </c>
      <c r="D67" s="108">
        <v>2761</v>
      </c>
      <c r="E67" s="108">
        <v>2770</v>
      </c>
      <c r="F67" s="108">
        <f>ROUND(SUM(G67:R67)/12,0)</f>
        <v>2847</v>
      </c>
      <c r="G67" s="181">
        <v>949</v>
      </c>
      <c r="H67" s="181">
        <v>4556</v>
      </c>
      <c r="I67" s="181">
        <v>1416</v>
      </c>
      <c r="J67" s="181">
        <v>9928</v>
      </c>
      <c r="K67" s="181">
        <v>2222</v>
      </c>
      <c r="L67" s="181">
        <v>2193</v>
      </c>
      <c r="M67" s="181">
        <v>2512</v>
      </c>
      <c r="N67" s="181">
        <v>1284</v>
      </c>
      <c r="O67" s="181">
        <v>4123</v>
      </c>
      <c r="P67" s="181">
        <v>1663</v>
      </c>
      <c r="Q67" s="181">
        <v>2034</v>
      </c>
      <c r="R67" s="181">
        <v>1283</v>
      </c>
    </row>
    <row r="68" spans="1:18" ht="9.75" customHeight="1">
      <c r="A68" s="129"/>
      <c r="B68" s="108"/>
      <c r="C68" s="108"/>
      <c r="D68" s="108"/>
      <c r="E68" s="108"/>
      <c r="F68" s="108"/>
      <c r="G68" s="108"/>
      <c r="H68" s="108"/>
      <c r="I68" s="108"/>
      <c r="J68" s="108"/>
      <c r="K68" s="108"/>
      <c r="L68" s="108"/>
      <c r="M68" s="108"/>
      <c r="N68" s="108"/>
      <c r="O68" s="108"/>
      <c r="P68" s="108"/>
      <c r="Q68" s="108"/>
      <c r="R68" s="108"/>
    </row>
    <row r="69" spans="1:18" s="43" customFormat="1" ht="12" customHeight="1">
      <c r="A69" s="129" t="s">
        <v>50</v>
      </c>
      <c r="B69" s="108">
        <v>33351</v>
      </c>
      <c r="C69" s="108">
        <v>28731</v>
      </c>
      <c r="D69" s="108">
        <v>32826</v>
      </c>
      <c r="E69" s="108">
        <v>28880</v>
      </c>
      <c r="F69" s="108">
        <f>ROUND(SUM(G69:R69)/12,0)</f>
        <v>29223</v>
      </c>
      <c r="G69" s="181">
        <f>SUM(G70:G73)</f>
        <v>21393</v>
      </c>
      <c r="H69" s="181">
        <v>25771</v>
      </c>
      <c r="I69" s="181">
        <v>22606</v>
      </c>
      <c r="J69" s="181">
        <f>SUM(J70:J73)</f>
        <v>25935</v>
      </c>
      <c r="K69" s="181">
        <v>25375</v>
      </c>
      <c r="L69" s="181">
        <f>SUM(L70:L73)</f>
        <v>32253</v>
      </c>
      <c r="M69" s="181">
        <v>26514</v>
      </c>
      <c r="N69" s="181">
        <v>38826</v>
      </c>
      <c r="O69" s="181">
        <v>29109</v>
      </c>
      <c r="P69" s="181">
        <f>SUM(P70:P73)</f>
        <v>31890</v>
      </c>
      <c r="Q69" s="181">
        <f>SUM(Q70:Q73)</f>
        <v>28424</v>
      </c>
      <c r="R69" s="181">
        <v>42577</v>
      </c>
    </row>
    <row r="70" spans="1:18" ht="12" customHeight="1">
      <c r="A70" s="145" t="s">
        <v>17</v>
      </c>
      <c r="B70" s="108">
        <v>4297</v>
      </c>
      <c r="C70" s="108">
        <v>2925</v>
      </c>
      <c r="D70" s="108">
        <v>3477</v>
      </c>
      <c r="E70" s="108">
        <v>2330</v>
      </c>
      <c r="F70" s="108">
        <f>ROUND(SUM(G70:R70)/12,0)</f>
        <v>2539</v>
      </c>
      <c r="G70" s="181">
        <v>1170</v>
      </c>
      <c r="H70" s="181">
        <v>2980</v>
      </c>
      <c r="I70" s="181">
        <v>63</v>
      </c>
      <c r="J70" s="181">
        <v>2272</v>
      </c>
      <c r="K70" s="181">
        <v>1696</v>
      </c>
      <c r="L70" s="181">
        <v>1144</v>
      </c>
      <c r="M70" s="181">
        <v>3234</v>
      </c>
      <c r="N70" s="181">
        <v>3289</v>
      </c>
      <c r="O70" s="181">
        <v>3101</v>
      </c>
      <c r="P70" s="181">
        <v>713</v>
      </c>
      <c r="Q70" s="181">
        <v>3046</v>
      </c>
      <c r="R70" s="181">
        <v>7765</v>
      </c>
    </row>
    <row r="71" spans="1:18" ht="12" customHeight="1">
      <c r="A71" s="145" t="s">
        <v>26</v>
      </c>
      <c r="B71" s="108">
        <v>6532</v>
      </c>
      <c r="C71" s="108">
        <v>5471</v>
      </c>
      <c r="D71" s="108">
        <v>6604</v>
      </c>
      <c r="E71" s="108">
        <v>5849</v>
      </c>
      <c r="F71" s="108">
        <f>ROUND(SUM(G71:R71)/12,0)</f>
        <v>5438</v>
      </c>
      <c r="G71" s="181">
        <v>4247</v>
      </c>
      <c r="H71" s="181">
        <v>3423</v>
      </c>
      <c r="I71" s="181">
        <v>4845</v>
      </c>
      <c r="J71" s="181">
        <v>5936</v>
      </c>
      <c r="K71" s="181">
        <v>5378</v>
      </c>
      <c r="L71" s="181">
        <v>4290</v>
      </c>
      <c r="M71" s="181">
        <v>5359</v>
      </c>
      <c r="N71" s="181">
        <v>6092</v>
      </c>
      <c r="O71" s="181">
        <v>5952</v>
      </c>
      <c r="P71" s="181">
        <v>6256</v>
      </c>
      <c r="Q71" s="181">
        <v>5466</v>
      </c>
      <c r="R71" s="181">
        <v>8009</v>
      </c>
    </row>
    <row r="72" spans="1:18" ht="12" customHeight="1">
      <c r="A72" s="145" t="s">
        <v>102</v>
      </c>
      <c r="B72" s="108">
        <v>5163</v>
      </c>
      <c r="C72" s="108">
        <v>5061</v>
      </c>
      <c r="D72" s="108">
        <v>4621</v>
      </c>
      <c r="E72" s="108">
        <v>4661</v>
      </c>
      <c r="F72" s="108">
        <f>ROUND(SUM(G72:R72)/12,0)</f>
        <v>4300</v>
      </c>
      <c r="G72" s="181">
        <v>4158</v>
      </c>
      <c r="H72" s="181">
        <v>4403</v>
      </c>
      <c r="I72" s="181">
        <v>4629</v>
      </c>
      <c r="J72" s="181">
        <v>3977</v>
      </c>
      <c r="K72" s="181">
        <v>4570</v>
      </c>
      <c r="L72" s="181">
        <v>3639</v>
      </c>
      <c r="M72" s="181">
        <v>3973</v>
      </c>
      <c r="N72" s="181">
        <v>4127</v>
      </c>
      <c r="O72" s="181">
        <v>3717</v>
      </c>
      <c r="P72" s="181">
        <v>4523</v>
      </c>
      <c r="Q72" s="181">
        <v>4086</v>
      </c>
      <c r="R72" s="181">
        <v>5792</v>
      </c>
    </row>
    <row r="73" spans="1:18" ht="12" customHeight="1">
      <c r="A73" s="145" t="s">
        <v>103</v>
      </c>
      <c r="B73" s="108">
        <v>17360</v>
      </c>
      <c r="C73" s="108">
        <v>15275</v>
      </c>
      <c r="D73" s="108">
        <v>18124</v>
      </c>
      <c r="E73" s="108">
        <v>16039</v>
      </c>
      <c r="F73" s="108">
        <f>ROUND(SUM(G73:R73)/12,0)</f>
        <v>16946</v>
      </c>
      <c r="G73" s="181">
        <v>11818</v>
      </c>
      <c r="H73" s="181">
        <v>14966</v>
      </c>
      <c r="I73" s="181">
        <v>13068</v>
      </c>
      <c r="J73" s="181">
        <v>13750</v>
      </c>
      <c r="K73" s="181">
        <v>13730</v>
      </c>
      <c r="L73" s="181">
        <v>23180</v>
      </c>
      <c r="M73" s="181">
        <v>13949</v>
      </c>
      <c r="N73" s="181">
        <v>25316</v>
      </c>
      <c r="O73" s="181">
        <v>16338</v>
      </c>
      <c r="P73" s="181">
        <v>20398</v>
      </c>
      <c r="Q73" s="181">
        <v>15826</v>
      </c>
      <c r="R73" s="181">
        <v>21010</v>
      </c>
    </row>
    <row r="74" spans="1:18" ht="9.75" customHeight="1">
      <c r="A74" s="129"/>
      <c r="B74" s="108"/>
      <c r="C74" s="108"/>
      <c r="D74" s="108"/>
      <c r="E74" s="108"/>
      <c r="F74" s="108"/>
      <c r="G74" s="108"/>
      <c r="H74" s="108"/>
      <c r="I74" s="108"/>
      <c r="J74" s="108"/>
      <c r="K74" s="108"/>
      <c r="L74" s="108"/>
      <c r="M74" s="108"/>
      <c r="N74" s="108"/>
      <c r="O74" s="108"/>
      <c r="P74" s="108"/>
      <c r="Q74" s="108"/>
      <c r="R74" s="108"/>
    </row>
    <row r="75" spans="1:18" s="43" customFormat="1" ht="12" customHeight="1">
      <c r="A75" s="129" t="s">
        <v>104</v>
      </c>
      <c r="B75" s="108">
        <v>74815</v>
      </c>
      <c r="C75" s="108">
        <v>70984</v>
      </c>
      <c r="D75" s="108">
        <v>69713</v>
      </c>
      <c r="E75" s="108">
        <v>58597</v>
      </c>
      <c r="F75" s="181">
        <f>ROUND(SUM(G75:R75)/12,0)</f>
        <v>55119</v>
      </c>
      <c r="G75" s="181">
        <v>71108</v>
      </c>
      <c r="H75" s="181">
        <f aca="true" t="shared" si="9" ref="H75:R75">SUM(H76:H79)</f>
        <v>52755</v>
      </c>
      <c r="I75" s="181">
        <v>66742</v>
      </c>
      <c r="J75" s="181">
        <v>47989</v>
      </c>
      <c r="K75" s="181">
        <f t="shared" si="9"/>
        <v>54138</v>
      </c>
      <c r="L75" s="181">
        <v>56770</v>
      </c>
      <c r="M75" s="181">
        <f t="shared" si="9"/>
        <v>53705</v>
      </c>
      <c r="N75" s="181">
        <f t="shared" si="9"/>
        <v>53893</v>
      </c>
      <c r="O75" s="181">
        <v>41083</v>
      </c>
      <c r="P75" s="181">
        <v>43657</v>
      </c>
      <c r="Q75" s="181">
        <f t="shared" si="9"/>
        <v>50994</v>
      </c>
      <c r="R75" s="181">
        <f t="shared" si="9"/>
        <v>68590</v>
      </c>
    </row>
    <row r="76" spans="1:18" ht="12" customHeight="1">
      <c r="A76" s="145" t="s">
        <v>51</v>
      </c>
      <c r="B76" s="108">
        <v>18873</v>
      </c>
      <c r="C76" s="108">
        <v>20281</v>
      </c>
      <c r="D76" s="108">
        <v>20519</v>
      </c>
      <c r="E76" s="108">
        <v>17525</v>
      </c>
      <c r="F76" s="181">
        <f>ROUND(SUM(G76:R76)/12,0)</f>
        <v>18098</v>
      </c>
      <c r="G76" s="181">
        <v>23402</v>
      </c>
      <c r="H76" s="181">
        <v>21778</v>
      </c>
      <c r="I76" s="181">
        <v>17226</v>
      </c>
      <c r="J76" s="181">
        <v>18266</v>
      </c>
      <c r="K76" s="181">
        <v>16007</v>
      </c>
      <c r="L76" s="181">
        <v>14592</v>
      </c>
      <c r="M76" s="181">
        <v>15714</v>
      </c>
      <c r="N76" s="181">
        <v>17080</v>
      </c>
      <c r="O76" s="181">
        <v>15864</v>
      </c>
      <c r="P76" s="181">
        <v>18823</v>
      </c>
      <c r="Q76" s="181">
        <v>20651</v>
      </c>
      <c r="R76" s="181">
        <v>17773</v>
      </c>
    </row>
    <row r="77" spans="1:18" ht="12" customHeight="1">
      <c r="A77" s="145" t="s">
        <v>105</v>
      </c>
      <c r="B77" s="108">
        <v>17849</v>
      </c>
      <c r="C77" s="108">
        <v>16887</v>
      </c>
      <c r="D77" s="108">
        <v>17041</v>
      </c>
      <c r="E77" s="108">
        <v>12228</v>
      </c>
      <c r="F77" s="181">
        <f>ROUND(SUM(G77:R77)/12,0)</f>
        <v>12680</v>
      </c>
      <c r="G77" s="181">
        <v>13345</v>
      </c>
      <c r="H77" s="181">
        <v>9351</v>
      </c>
      <c r="I77" s="181">
        <v>15926</v>
      </c>
      <c r="J77" s="181">
        <v>11289</v>
      </c>
      <c r="K77" s="181">
        <v>13530</v>
      </c>
      <c r="L77" s="181">
        <v>16761</v>
      </c>
      <c r="M77" s="181">
        <v>14462</v>
      </c>
      <c r="N77" s="181">
        <v>9967</v>
      </c>
      <c r="O77" s="181">
        <v>9660</v>
      </c>
      <c r="P77" s="181">
        <v>10998</v>
      </c>
      <c r="Q77" s="181">
        <v>10223</v>
      </c>
      <c r="R77" s="181">
        <v>16652</v>
      </c>
    </row>
    <row r="78" spans="1:18" ht="12" customHeight="1">
      <c r="A78" s="145" t="s">
        <v>106</v>
      </c>
      <c r="B78" s="108">
        <v>31302</v>
      </c>
      <c r="C78" s="108">
        <v>30407</v>
      </c>
      <c r="D78" s="108">
        <v>27921</v>
      </c>
      <c r="E78" s="108">
        <v>22693</v>
      </c>
      <c r="F78" s="181">
        <f>ROUND(SUM(G78:R78)/12,0)</f>
        <v>23132</v>
      </c>
      <c r="G78" s="181">
        <v>30738</v>
      </c>
      <c r="H78" s="181">
        <v>19303</v>
      </c>
      <c r="I78" s="181">
        <v>33259</v>
      </c>
      <c r="J78" s="181">
        <v>17499</v>
      </c>
      <c r="K78" s="181">
        <v>24601</v>
      </c>
      <c r="L78" s="181">
        <v>24347</v>
      </c>
      <c r="M78" s="181">
        <v>22000</v>
      </c>
      <c r="N78" s="181">
        <v>25879</v>
      </c>
      <c r="O78" s="181">
        <v>14716</v>
      </c>
      <c r="P78" s="181">
        <v>12509</v>
      </c>
      <c r="Q78" s="181">
        <v>19504</v>
      </c>
      <c r="R78" s="181">
        <v>33229</v>
      </c>
    </row>
    <row r="79" spans="1:18" ht="12" customHeight="1">
      <c r="A79" s="153" t="s">
        <v>107</v>
      </c>
      <c r="B79" s="110">
        <v>6792</v>
      </c>
      <c r="C79" s="110">
        <v>3409</v>
      </c>
      <c r="D79" s="110">
        <v>4232</v>
      </c>
      <c r="E79" s="110">
        <v>6150</v>
      </c>
      <c r="F79" s="182">
        <f>ROUND(SUM(G79:R79)/12,0)</f>
        <v>1208</v>
      </c>
      <c r="G79" s="182">
        <v>3624</v>
      </c>
      <c r="H79" s="182">
        <v>2323</v>
      </c>
      <c r="I79" s="182">
        <v>330</v>
      </c>
      <c r="J79" s="182">
        <v>934</v>
      </c>
      <c r="K79" s="182">
        <v>0</v>
      </c>
      <c r="L79" s="182">
        <v>1069</v>
      </c>
      <c r="M79" s="182">
        <v>1529</v>
      </c>
      <c r="N79" s="182">
        <v>967</v>
      </c>
      <c r="O79" s="182">
        <v>844</v>
      </c>
      <c r="P79" s="182">
        <v>1328</v>
      </c>
      <c r="Q79" s="182">
        <v>616</v>
      </c>
      <c r="R79" s="182">
        <v>936</v>
      </c>
    </row>
    <row r="80" spans="1:18" ht="12" customHeight="1">
      <c r="A80" s="1"/>
      <c r="B80" s="4"/>
      <c r="C80" s="4"/>
      <c r="D80" s="4"/>
      <c r="E80" s="4"/>
      <c r="F80" s="4"/>
      <c r="G80" s="1" t="s">
        <v>320</v>
      </c>
      <c r="H80" s="4"/>
      <c r="I80" s="4"/>
      <c r="J80" s="4"/>
      <c r="K80" s="4"/>
      <c r="L80" s="4"/>
      <c r="M80" s="4"/>
      <c r="N80" s="4"/>
      <c r="O80" s="4"/>
      <c r="P80" s="4"/>
      <c r="Q80" s="4"/>
      <c r="R80" s="4"/>
    </row>
    <row r="81" spans="1:18" ht="12" customHeight="1">
      <c r="A81" s="1"/>
      <c r="B81" s="40"/>
      <c r="C81" s="40"/>
      <c r="D81" s="1"/>
      <c r="E81" s="1"/>
      <c r="F81" s="1"/>
      <c r="G81" s="1" t="s">
        <v>571</v>
      </c>
      <c r="H81" s="1"/>
      <c r="I81" s="1"/>
      <c r="J81" s="1"/>
      <c r="K81" s="1"/>
      <c r="L81" s="1"/>
      <c r="M81" s="1"/>
      <c r="N81" s="1"/>
      <c r="O81" s="1"/>
      <c r="P81" s="1"/>
      <c r="Q81" s="1"/>
      <c r="R81" s="1"/>
    </row>
    <row r="82" ht="12" customHeight="1">
      <c r="G82" s="236"/>
    </row>
  </sheetData>
  <printOptions/>
  <pageMargins left="0.7086614173228347" right="0.1968503937007874" top="0.6" bottom="0.2362204724409449" header="0.1968503937007874" footer="0.1968503937007874"/>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P74"/>
  <sheetViews>
    <sheetView workbookViewId="0" topLeftCell="A1">
      <selection activeCell="A1" sqref="A1"/>
    </sheetView>
  </sheetViews>
  <sheetFormatPr defaultColWidth="9.00390625" defaultRowHeight="12.75"/>
  <cols>
    <col min="1" max="1" width="14.00390625" style="5" customWidth="1"/>
    <col min="2" max="2" width="65.00390625" style="5" customWidth="1"/>
    <col min="3" max="3" width="7.125" style="71" customWidth="1"/>
    <col min="4" max="4" width="12.75390625" style="9" customWidth="1"/>
    <col min="5" max="16" width="8.75390625" style="9" customWidth="1"/>
    <col min="17" max="16384" width="9.125" style="5" customWidth="1"/>
  </cols>
  <sheetData>
    <row r="1" ht="17.25">
      <c r="A1" s="50" t="s">
        <v>446</v>
      </c>
    </row>
    <row r="2" spans="1:16" ht="4.5" customHeight="1">
      <c r="A2" s="1"/>
      <c r="B2" s="1"/>
      <c r="C2" s="72"/>
      <c r="D2" s="15"/>
      <c r="E2" s="15"/>
      <c r="F2" s="15"/>
      <c r="G2" s="15"/>
      <c r="H2" s="15"/>
      <c r="I2" s="15"/>
      <c r="J2" s="15"/>
      <c r="K2" s="15"/>
      <c r="L2" s="15"/>
      <c r="M2" s="15"/>
      <c r="N2" s="14"/>
      <c r="O2" s="15"/>
      <c r="P2" s="15"/>
    </row>
    <row r="3" spans="1:16" ht="11.25" customHeight="1">
      <c r="A3" s="69" t="s">
        <v>323</v>
      </c>
      <c r="B3" s="67" t="s">
        <v>324</v>
      </c>
      <c r="C3" s="113" t="s">
        <v>108</v>
      </c>
      <c r="D3" s="70" t="s">
        <v>30</v>
      </c>
      <c r="E3" s="199" t="s">
        <v>31</v>
      </c>
      <c r="F3" s="70" t="s">
        <v>32</v>
      </c>
      <c r="G3" s="70" t="s">
        <v>33</v>
      </c>
      <c r="H3" s="70" t="s">
        <v>34</v>
      </c>
      <c r="I3" s="70" t="s">
        <v>35</v>
      </c>
      <c r="J3" s="70" t="s">
        <v>36</v>
      </c>
      <c r="K3" s="70" t="s">
        <v>37</v>
      </c>
      <c r="L3" s="70" t="s">
        <v>38</v>
      </c>
      <c r="M3" s="70" t="s">
        <v>39</v>
      </c>
      <c r="N3" s="70" t="s">
        <v>40</v>
      </c>
      <c r="O3" s="70" t="s">
        <v>41</v>
      </c>
      <c r="P3" s="70" t="s">
        <v>42</v>
      </c>
    </row>
    <row r="4" spans="1:16" ht="11.25" customHeight="1">
      <c r="A4" s="200" t="s">
        <v>109</v>
      </c>
      <c r="B4" s="155" t="s">
        <v>524</v>
      </c>
      <c r="C4" s="102" t="s">
        <v>349</v>
      </c>
      <c r="D4" s="211">
        <f>IF(COUNTIF(E4:P4,"&gt;0")=0,0,ROUND(SUM(E4:P4)/COUNTIF(E4:P4,"&gt;0"),0))</f>
        <v>2244</v>
      </c>
      <c r="E4" s="111">
        <v>2326</v>
      </c>
      <c r="F4" s="111">
        <v>2336</v>
      </c>
      <c r="G4" s="111">
        <v>2288</v>
      </c>
      <c r="H4" s="111">
        <v>2280</v>
      </c>
      <c r="I4" s="111">
        <v>2283</v>
      </c>
      <c r="J4" s="111">
        <v>2215</v>
      </c>
      <c r="K4" s="111">
        <v>2225</v>
      </c>
      <c r="L4" s="111">
        <v>2237</v>
      </c>
      <c r="M4" s="111">
        <v>2228</v>
      </c>
      <c r="N4" s="111">
        <v>2153</v>
      </c>
      <c r="O4" s="111">
        <v>2189</v>
      </c>
      <c r="P4" s="111">
        <v>2173</v>
      </c>
    </row>
    <row r="5" spans="1:16" ht="11.25" customHeight="1">
      <c r="A5" s="200" t="s">
        <v>110</v>
      </c>
      <c r="B5" s="155" t="s">
        <v>111</v>
      </c>
      <c r="C5" s="102" t="s">
        <v>112</v>
      </c>
      <c r="D5" s="212">
        <f aca="true" t="shared" si="0" ref="D5:D68">IF(COUNTIF(E5:P5,"&gt;0")=0,0,ROUND(SUM(E5:P5)/COUNTIF(E5:P5,"&gt;0"),0))</f>
        <v>428</v>
      </c>
      <c r="E5" s="111">
        <v>429</v>
      </c>
      <c r="F5" s="111">
        <v>430</v>
      </c>
      <c r="G5" s="111">
        <v>433</v>
      </c>
      <c r="H5" s="111">
        <v>438</v>
      </c>
      <c r="I5" s="111">
        <v>428</v>
      </c>
      <c r="J5" s="111">
        <v>433</v>
      </c>
      <c r="K5" s="111">
        <v>425</v>
      </c>
      <c r="L5" s="111">
        <v>427</v>
      </c>
      <c r="M5" s="111">
        <v>423</v>
      </c>
      <c r="N5" s="111">
        <v>424</v>
      </c>
      <c r="O5" s="111">
        <v>422</v>
      </c>
      <c r="P5" s="111">
        <v>428</v>
      </c>
    </row>
    <row r="6" spans="1:16" ht="11.25" customHeight="1">
      <c r="A6" s="200" t="s">
        <v>113</v>
      </c>
      <c r="B6" s="155" t="s">
        <v>502</v>
      </c>
      <c r="C6" s="101" t="s">
        <v>114</v>
      </c>
      <c r="D6" s="212">
        <f t="shared" si="0"/>
        <v>421</v>
      </c>
      <c r="E6" s="111">
        <v>505</v>
      </c>
      <c r="F6" s="111">
        <v>396</v>
      </c>
      <c r="G6" s="111">
        <v>453</v>
      </c>
      <c r="H6" s="111">
        <v>389</v>
      </c>
      <c r="I6" s="111">
        <v>453</v>
      </c>
      <c r="J6" s="111">
        <v>406</v>
      </c>
      <c r="K6" s="111">
        <v>461</v>
      </c>
      <c r="L6" s="111">
        <v>513</v>
      </c>
      <c r="M6" s="111">
        <v>400</v>
      </c>
      <c r="N6" s="111">
        <v>455</v>
      </c>
      <c r="O6" s="111">
        <v>378</v>
      </c>
      <c r="P6" s="111">
        <v>238</v>
      </c>
    </row>
    <row r="7" spans="1:16" ht="11.25" customHeight="1">
      <c r="A7" s="200" t="s">
        <v>115</v>
      </c>
      <c r="B7" s="156" t="s">
        <v>325</v>
      </c>
      <c r="C7" s="101" t="s">
        <v>114</v>
      </c>
      <c r="D7" s="212">
        <f t="shared" si="0"/>
        <v>109</v>
      </c>
      <c r="E7" s="111">
        <v>108</v>
      </c>
      <c r="F7" s="111">
        <v>117</v>
      </c>
      <c r="G7" s="111">
        <v>107</v>
      </c>
      <c r="H7" s="111">
        <v>106</v>
      </c>
      <c r="I7" s="111">
        <v>132</v>
      </c>
      <c r="J7" s="111">
        <v>82</v>
      </c>
      <c r="K7" s="111">
        <v>119</v>
      </c>
      <c r="L7" s="111">
        <v>102</v>
      </c>
      <c r="M7" s="111">
        <v>108</v>
      </c>
      <c r="N7" s="111">
        <v>104</v>
      </c>
      <c r="O7" s="111">
        <v>104</v>
      </c>
      <c r="P7" s="111">
        <v>116</v>
      </c>
    </row>
    <row r="8" spans="1:16" ht="11.25" customHeight="1">
      <c r="A8" s="200" t="s">
        <v>116</v>
      </c>
      <c r="B8" s="156" t="s">
        <v>117</v>
      </c>
      <c r="C8" s="101" t="s">
        <v>114</v>
      </c>
      <c r="D8" s="212">
        <f t="shared" si="0"/>
        <v>99</v>
      </c>
      <c r="E8" s="111">
        <v>106</v>
      </c>
      <c r="F8" s="111">
        <v>87</v>
      </c>
      <c r="G8" s="111">
        <v>80</v>
      </c>
      <c r="H8" s="111">
        <v>98</v>
      </c>
      <c r="I8" s="111">
        <v>103</v>
      </c>
      <c r="J8" s="111">
        <v>108</v>
      </c>
      <c r="K8" s="111">
        <v>94</v>
      </c>
      <c r="L8" s="111">
        <v>94</v>
      </c>
      <c r="M8" s="111">
        <v>97</v>
      </c>
      <c r="N8" s="111">
        <v>96</v>
      </c>
      <c r="O8" s="111">
        <v>96</v>
      </c>
      <c r="P8" s="111">
        <v>133</v>
      </c>
    </row>
    <row r="9" spans="1:16" ht="11.25" customHeight="1">
      <c r="A9" s="200" t="s">
        <v>118</v>
      </c>
      <c r="B9" s="156" t="s">
        <v>119</v>
      </c>
      <c r="C9" s="101" t="s">
        <v>114</v>
      </c>
      <c r="D9" s="212">
        <f t="shared" si="0"/>
        <v>204</v>
      </c>
      <c r="E9" s="111">
        <v>0</v>
      </c>
      <c r="F9" s="111">
        <v>0</v>
      </c>
      <c r="G9" s="111">
        <v>219</v>
      </c>
      <c r="H9" s="111">
        <v>321</v>
      </c>
      <c r="I9" s="111">
        <v>213</v>
      </c>
      <c r="J9" s="111">
        <v>169</v>
      </c>
      <c r="K9" s="111">
        <v>163</v>
      </c>
      <c r="L9" s="111">
        <v>167</v>
      </c>
      <c r="M9" s="111">
        <v>182</v>
      </c>
      <c r="N9" s="111">
        <v>199</v>
      </c>
      <c r="O9" s="111">
        <v>0</v>
      </c>
      <c r="P9" s="111">
        <v>0</v>
      </c>
    </row>
    <row r="10" spans="1:16" ht="11.25" customHeight="1">
      <c r="A10" s="200" t="s">
        <v>120</v>
      </c>
      <c r="B10" s="156" t="s">
        <v>121</v>
      </c>
      <c r="C10" s="101" t="s">
        <v>114</v>
      </c>
      <c r="D10" s="212">
        <f t="shared" si="0"/>
        <v>278</v>
      </c>
      <c r="E10" s="111">
        <v>249</v>
      </c>
      <c r="F10" s="111">
        <v>249</v>
      </c>
      <c r="G10" s="111">
        <v>255</v>
      </c>
      <c r="H10" s="111">
        <v>265</v>
      </c>
      <c r="I10" s="111">
        <v>256</v>
      </c>
      <c r="J10" s="111">
        <v>299</v>
      </c>
      <c r="K10" s="111">
        <v>298</v>
      </c>
      <c r="L10" s="111">
        <v>365</v>
      </c>
      <c r="M10" s="111">
        <v>295</v>
      </c>
      <c r="N10" s="111">
        <v>282</v>
      </c>
      <c r="O10" s="111">
        <v>289</v>
      </c>
      <c r="P10" s="111">
        <v>238</v>
      </c>
    </row>
    <row r="11" spans="1:16" ht="11.25" customHeight="1">
      <c r="A11" s="200" t="s">
        <v>122</v>
      </c>
      <c r="B11" s="245" t="s">
        <v>525</v>
      </c>
      <c r="C11" s="101" t="s">
        <v>114</v>
      </c>
      <c r="D11" s="212">
        <v>203</v>
      </c>
      <c r="E11" s="111">
        <v>215</v>
      </c>
      <c r="F11" s="111">
        <v>207</v>
      </c>
      <c r="G11" s="111">
        <v>200</v>
      </c>
      <c r="H11" s="111">
        <v>216</v>
      </c>
      <c r="I11" s="111">
        <v>205</v>
      </c>
      <c r="J11" s="111">
        <v>209</v>
      </c>
      <c r="K11" s="111">
        <v>215</v>
      </c>
      <c r="L11" s="111">
        <v>220</v>
      </c>
      <c r="M11" s="111">
        <v>182</v>
      </c>
      <c r="N11" s="111">
        <v>198</v>
      </c>
      <c r="O11" s="111">
        <v>187</v>
      </c>
      <c r="P11" s="111">
        <v>189</v>
      </c>
    </row>
    <row r="12" spans="1:16" ht="11.25" customHeight="1">
      <c r="A12" s="200" t="s">
        <v>123</v>
      </c>
      <c r="B12" s="156" t="s">
        <v>503</v>
      </c>
      <c r="C12" s="101" t="s">
        <v>114</v>
      </c>
      <c r="D12" s="212">
        <f t="shared" si="0"/>
        <v>122</v>
      </c>
      <c r="E12" s="111">
        <v>158</v>
      </c>
      <c r="F12" s="111">
        <v>149</v>
      </c>
      <c r="G12" s="111">
        <v>137</v>
      </c>
      <c r="H12" s="111">
        <v>128</v>
      </c>
      <c r="I12" s="111">
        <v>107</v>
      </c>
      <c r="J12" s="111">
        <v>98</v>
      </c>
      <c r="K12" s="111">
        <v>96</v>
      </c>
      <c r="L12" s="111">
        <v>102</v>
      </c>
      <c r="M12" s="111">
        <v>106</v>
      </c>
      <c r="N12" s="111">
        <v>137</v>
      </c>
      <c r="O12" s="111">
        <v>120</v>
      </c>
      <c r="P12" s="111">
        <v>124</v>
      </c>
    </row>
    <row r="13" spans="1:16" ht="11.25" customHeight="1">
      <c r="A13" s="200" t="s">
        <v>124</v>
      </c>
      <c r="B13" s="156" t="s">
        <v>125</v>
      </c>
      <c r="C13" s="101" t="s">
        <v>114</v>
      </c>
      <c r="D13" s="212">
        <f t="shared" si="0"/>
        <v>89</v>
      </c>
      <c r="E13" s="111">
        <v>77</v>
      </c>
      <c r="F13" s="111">
        <v>81</v>
      </c>
      <c r="G13" s="111">
        <v>73</v>
      </c>
      <c r="H13" s="111">
        <v>69</v>
      </c>
      <c r="I13" s="111">
        <v>78</v>
      </c>
      <c r="J13" s="111">
        <v>71</v>
      </c>
      <c r="K13" s="111">
        <v>148</v>
      </c>
      <c r="L13" s="111">
        <v>153</v>
      </c>
      <c r="M13" s="111">
        <v>81</v>
      </c>
      <c r="N13" s="111">
        <v>79</v>
      </c>
      <c r="O13" s="111">
        <v>74</v>
      </c>
      <c r="P13" s="111">
        <v>82</v>
      </c>
    </row>
    <row r="14" spans="1:16" ht="11.25" customHeight="1">
      <c r="A14" s="200" t="s">
        <v>126</v>
      </c>
      <c r="B14" s="156" t="s">
        <v>127</v>
      </c>
      <c r="C14" s="101" t="s">
        <v>114</v>
      </c>
      <c r="D14" s="212">
        <f t="shared" si="0"/>
        <v>197</v>
      </c>
      <c r="E14" s="111">
        <v>198</v>
      </c>
      <c r="F14" s="111">
        <v>206</v>
      </c>
      <c r="G14" s="111">
        <v>217</v>
      </c>
      <c r="H14" s="111">
        <v>222</v>
      </c>
      <c r="I14" s="111">
        <v>187</v>
      </c>
      <c r="J14" s="111">
        <v>188</v>
      </c>
      <c r="K14" s="111">
        <v>197</v>
      </c>
      <c r="L14" s="111">
        <v>185</v>
      </c>
      <c r="M14" s="111">
        <v>179</v>
      </c>
      <c r="N14" s="111">
        <v>191</v>
      </c>
      <c r="O14" s="111">
        <v>193</v>
      </c>
      <c r="P14" s="111">
        <v>198</v>
      </c>
    </row>
    <row r="15" spans="1:16" ht="11.25" customHeight="1">
      <c r="A15" s="200" t="s">
        <v>128</v>
      </c>
      <c r="B15" s="155" t="s">
        <v>129</v>
      </c>
      <c r="C15" s="101" t="s">
        <v>114</v>
      </c>
      <c r="D15" s="212">
        <f t="shared" si="0"/>
        <v>249</v>
      </c>
      <c r="E15" s="111">
        <v>248</v>
      </c>
      <c r="F15" s="111">
        <v>247</v>
      </c>
      <c r="G15" s="111">
        <v>246</v>
      </c>
      <c r="H15" s="111">
        <v>272</v>
      </c>
      <c r="I15" s="111">
        <v>256</v>
      </c>
      <c r="J15" s="111">
        <v>243</v>
      </c>
      <c r="K15" s="111">
        <v>258</v>
      </c>
      <c r="L15" s="111">
        <v>242</v>
      </c>
      <c r="M15" s="111">
        <v>250</v>
      </c>
      <c r="N15" s="111">
        <v>252</v>
      </c>
      <c r="O15" s="111">
        <v>231</v>
      </c>
      <c r="P15" s="111">
        <v>244</v>
      </c>
    </row>
    <row r="16" spans="1:16" ht="11.25" customHeight="1">
      <c r="A16" s="200" t="s">
        <v>130</v>
      </c>
      <c r="B16" s="155" t="s">
        <v>131</v>
      </c>
      <c r="C16" s="101" t="s">
        <v>114</v>
      </c>
      <c r="D16" s="212">
        <f t="shared" si="0"/>
        <v>91</v>
      </c>
      <c r="E16" s="111">
        <v>103</v>
      </c>
      <c r="F16" s="111">
        <v>81</v>
      </c>
      <c r="G16" s="111">
        <v>104</v>
      </c>
      <c r="H16" s="111">
        <v>107</v>
      </c>
      <c r="I16" s="111">
        <v>124</v>
      </c>
      <c r="J16" s="111">
        <v>86</v>
      </c>
      <c r="K16" s="111">
        <v>89</v>
      </c>
      <c r="L16" s="111">
        <v>80</v>
      </c>
      <c r="M16" s="111">
        <v>76</v>
      </c>
      <c r="N16" s="111">
        <v>82</v>
      </c>
      <c r="O16" s="111">
        <v>78</v>
      </c>
      <c r="P16" s="111">
        <v>78</v>
      </c>
    </row>
    <row r="17" spans="1:16" ht="11.25" customHeight="1">
      <c r="A17" s="200" t="s">
        <v>132</v>
      </c>
      <c r="B17" s="156" t="s">
        <v>504</v>
      </c>
      <c r="C17" s="101" t="s">
        <v>114</v>
      </c>
      <c r="D17" s="212">
        <f t="shared" si="0"/>
        <v>241</v>
      </c>
      <c r="E17" s="111">
        <v>240</v>
      </c>
      <c r="F17" s="111">
        <v>246</v>
      </c>
      <c r="G17" s="111">
        <v>252</v>
      </c>
      <c r="H17" s="111">
        <v>219</v>
      </c>
      <c r="I17" s="111">
        <v>236</v>
      </c>
      <c r="J17" s="111">
        <v>241</v>
      </c>
      <c r="K17" s="111">
        <v>224</v>
      </c>
      <c r="L17" s="111">
        <v>240</v>
      </c>
      <c r="M17" s="111">
        <v>249</v>
      </c>
      <c r="N17" s="111">
        <v>244</v>
      </c>
      <c r="O17" s="111">
        <v>248</v>
      </c>
      <c r="P17" s="111">
        <v>249</v>
      </c>
    </row>
    <row r="18" spans="1:16" ht="11.25" customHeight="1">
      <c r="A18" s="200" t="s">
        <v>133</v>
      </c>
      <c r="B18" s="155" t="s">
        <v>134</v>
      </c>
      <c r="C18" s="101" t="s">
        <v>114</v>
      </c>
      <c r="D18" s="212">
        <f t="shared" si="0"/>
        <v>127</v>
      </c>
      <c r="E18" s="111">
        <v>128</v>
      </c>
      <c r="F18" s="111">
        <v>129</v>
      </c>
      <c r="G18" s="111">
        <v>119</v>
      </c>
      <c r="H18" s="111">
        <v>127</v>
      </c>
      <c r="I18" s="111">
        <v>121</v>
      </c>
      <c r="J18" s="111">
        <v>125</v>
      </c>
      <c r="K18" s="111">
        <v>129</v>
      </c>
      <c r="L18" s="111">
        <v>130</v>
      </c>
      <c r="M18" s="111">
        <v>127</v>
      </c>
      <c r="N18" s="111">
        <v>124</v>
      </c>
      <c r="O18" s="111">
        <v>128</v>
      </c>
      <c r="P18" s="111">
        <v>141</v>
      </c>
    </row>
    <row r="19" spans="1:16" ht="11.25" customHeight="1">
      <c r="A19" s="201" t="s">
        <v>135</v>
      </c>
      <c r="B19" s="155" t="s">
        <v>136</v>
      </c>
      <c r="C19" s="101" t="s">
        <v>114</v>
      </c>
      <c r="D19" s="212">
        <f t="shared" si="0"/>
        <v>247</v>
      </c>
      <c r="E19" s="111">
        <v>232</v>
      </c>
      <c r="F19" s="111">
        <v>211</v>
      </c>
      <c r="G19" s="111">
        <v>198</v>
      </c>
      <c r="H19" s="111">
        <v>0</v>
      </c>
      <c r="I19" s="111">
        <v>0</v>
      </c>
      <c r="J19" s="111">
        <v>0</v>
      </c>
      <c r="K19" s="111">
        <v>0</v>
      </c>
      <c r="L19" s="111">
        <v>0</v>
      </c>
      <c r="M19" s="111">
        <v>0</v>
      </c>
      <c r="N19" s="111">
        <v>271</v>
      </c>
      <c r="O19" s="111">
        <v>274</v>
      </c>
      <c r="P19" s="111">
        <v>293</v>
      </c>
    </row>
    <row r="20" spans="1:16" ht="11.25" customHeight="1">
      <c r="A20" s="200" t="s">
        <v>137</v>
      </c>
      <c r="B20" s="156" t="s">
        <v>505</v>
      </c>
      <c r="C20" s="101" t="s">
        <v>114</v>
      </c>
      <c r="D20" s="212">
        <f t="shared" si="0"/>
        <v>237</v>
      </c>
      <c r="E20" s="111">
        <v>253</v>
      </c>
      <c r="F20" s="111">
        <v>246</v>
      </c>
      <c r="G20" s="111">
        <v>247</v>
      </c>
      <c r="H20" s="111">
        <v>225</v>
      </c>
      <c r="I20" s="111">
        <v>228</v>
      </c>
      <c r="J20" s="111">
        <v>232</v>
      </c>
      <c r="K20" s="111">
        <v>230</v>
      </c>
      <c r="L20" s="111">
        <v>232</v>
      </c>
      <c r="M20" s="111">
        <v>237</v>
      </c>
      <c r="N20" s="111">
        <v>240</v>
      </c>
      <c r="O20" s="111">
        <v>239</v>
      </c>
      <c r="P20" s="111">
        <v>238</v>
      </c>
    </row>
    <row r="21" spans="1:16" ht="11.25" customHeight="1">
      <c r="A21" s="200" t="s">
        <v>138</v>
      </c>
      <c r="B21" s="155" t="s">
        <v>139</v>
      </c>
      <c r="C21" s="101" t="s">
        <v>114</v>
      </c>
      <c r="D21" s="212">
        <f t="shared" si="0"/>
        <v>421</v>
      </c>
      <c r="E21" s="111">
        <v>459</v>
      </c>
      <c r="F21" s="111">
        <v>428</v>
      </c>
      <c r="G21" s="111">
        <v>405</v>
      </c>
      <c r="H21" s="111">
        <v>422</v>
      </c>
      <c r="I21" s="111">
        <v>438</v>
      </c>
      <c r="J21" s="111">
        <v>439</v>
      </c>
      <c r="K21" s="111">
        <v>404</v>
      </c>
      <c r="L21" s="111">
        <v>408</v>
      </c>
      <c r="M21" s="111">
        <v>447</v>
      </c>
      <c r="N21" s="111">
        <v>407</v>
      </c>
      <c r="O21" s="111">
        <v>387</v>
      </c>
      <c r="P21" s="111">
        <v>408</v>
      </c>
    </row>
    <row r="22" spans="1:16" ht="11.25" customHeight="1">
      <c r="A22" s="200" t="s">
        <v>140</v>
      </c>
      <c r="B22" s="155" t="s">
        <v>139</v>
      </c>
      <c r="C22" s="101" t="s">
        <v>114</v>
      </c>
      <c r="D22" s="212">
        <f t="shared" si="0"/>
        <v>175</v>
      </c>
      <c r="E22" s="111">
        <v>172</v>
      </c>
      <c r="F22" s="111">
        <v>162</v>
      </c>
      <c r="G22" s="111">
        <v>156</v>
      </c>
      <c r="H22" s="111">
        <v>193</v>
      </c>
      <c r="I22" s="111">
        <v>165</v>
      </c>
      <c r="J22" s="111">
        <v>173</v>
      </c>
      <c r="K22" s="111">
        <v>166</v>
      </c>
      <c r="L22" s="111">
        <v>191</v>
      </c>
      <c r="M22" s="111">
        <v>190</v>
      </c>
      <c r="N22" s="111">
        <v>189</v>
      </c>
      <c r="O22" s="111">
        <v>172</v>
      </c>
      <c r="P22" s="111">
        <v>167</v>
      </c>
    </row>
    <row r="23" spans="1:16" ht="11.25" customHeight="1">
      <c r="A23" s="200" t="s">
        <v>141</v>
      </c>
      <c r="B23" s="155" t="s">
        <v>142</v>
      </c>
      <c r="C23" s="101" t="s">
        <v>114</v>
      </c>
      <c r="D23" s="212">
        <f t="shared" si="0"/>
        <v>130</v>
      </c>
      <c r="E23" s="111">
        <v>137</v>
      </c>
      <c r="F23" s="111">
        <v>132</v>
      </c>
      <c r="G23" s="111">
        <v>130</v>
      </c>
      <c r="H23" s="111">
        <v>130</v>
      </c>
      <c r="I23" s="111">
        <v>129</v>
      </c>
      <c r="J23" s="111">
        <v>135</v>
      </c>
      <c r="K23" s="111">
        <v>129</v>
      </c>
      <c r="L23" s="111">
        <v>133</v>
      </c>
      <c r="M23" s="111">
        <v>127</v>
      </c>
      <c r="N23" s="111">
        <v>125</v>
      </c>
      <c r="O23" s="111">
        <v>120</v>
      </c>
      <c r="P23" s="111">
        <v>130</v>
      </c>
    </row>
    <row r="24" spans="1:16" ht="11.25" customHeight="1">
      <c r="A24" s="200" t="s">
        <v>143</v>
      </c>
      <c r="B24" s="156" t="s">
        <v>506</v>
      </c>
      <c r="C24" s="101" t="s">
        <v>114</v>
      </c>
      <c r="D24" s="212">
        <f t="shared" si="0"/>
        <v>298</v>
      </c>
      <c r="E24" s="111">
        <v>291</v>
      </c>
      <c r="F24" s="111">
        <v>283</v>
      </c>
      <c r="G24" s="111">
        <v>288</v>
      </c>
      <c r="H24" s="111">
        <v>291</v>
      </c>
      <c r="I24" s="111">
        <v>300</v>
      </c>
      <c r="J24" s="111">
        <v>304</v>
      </c>
      <c r="K24" s="111">
        <v>303</v>
      </c>
      <c r="L24" s="111">
        <v>301</v>
      </c>
      <c r="M24" s="111">
        <v>302</v>
      </c>
      <c r="N24" s="111">
        <v>302</v>
      </c>
      <c r="O24" s="111">
        <v>304</v>
      </c>
      <c r="P24" s="111">
        <v>302</v>
      </c>
    </row>
    <row r="25" spans="1:16" ht="11.25" customHeight="1">
      <c r="A25" s="200" t="s">
        <v>144</v>
      </c>
      <c r="B25" s="156" t="s">
        <v>526</v>
      </c>
      <c r="C25" s="102" t="s">
        <v>326</v>
      </c>
      <c r="D25" s="212">
        <f t="shared" si="0"/>
        <v>200</v>
      </c>
      <c r="E25" s="111">
        <v>202</v>
      </c>
      <c r="F25" s="111">
        <v>203</v>
      </c>
      <c r="G25" s="111">
        <v>202</v>
      </c>
      <c r="H25" s="111">
        <v>201</v>
      </c>
      <c r="I25" s="111">
        <v>200</v>
      </c>
      <c r="J25" s="111">
        <v>200</v>
      </c>
      <c r="K25" s="111">
        <v>200</v>
      </c>
      <c r="L25" s="111">
        <v>200</v>
      </c>
      <c r="M25" s="111">
        <v>200</v>
      </c>
      <c r="N25" s="111">
        <v>200</v>
      </c>
      <c r="O25" s="111">
        <v>197</v>
      </c>
      <c r="P25" s="111">
        <v>199</v>
      </c>
    </row>
    <row r="26" spans="1:16" ht="11.25" customHeight="1">
      <c r="A26" s="200" t="s">
        <v>146</v>
      </c>
      <c r="B26" s="156" t="s">
        <v>507</v>
      </c>
      <c r="C26" s="102" t="s">
        <v>147</v>
      </c>
      <c r="D26" s="212">
        <f t="shared" si="0"/>
        <v>318</v>
      </c>
      <c r="E26" s="111">
        <v>329</v>
      </c>
      <c r="F26" s="111">
        <v>326</v>
      </c>
      <c r="G26" s="111">
        <v>327</v>
      </c>
      <c r="H26" s="111">
        <v>320</v>
      </c>
      <c r="I26" s="111">
        <v>312</v>
      </c>
      <c r="J26" s="111">
        <v>312</v>
      </c>
      <c r="K26" s="111">
        <v>309</v>
      </c>
      <c r="L26" s="111">
        <v>316</v>
      </c>
      <c r="M26" s="111">
        <v>316</v>
      </c>
      <c r="N26" s="111">
        <v>318</v>
      </c>
      <c r="O26" s="111">
        <v>314</v>
      </c>
      <c r="P26" s="111">
        <v>316</v>
      </c>
    </row>
    <row r="27" spans="1:16" ht="11.25" customHeight="1">
      <c r="A27" s="200" t="s">
        <v>148</v>
      </c>
      <c r="B27" s="155" t="s">
        <v>508</v>
      </c>
      <c r="C27" s="102" t="s">
        <v>509</v>
      </c>
      <c r="D27" s="212">
        <f t="shared" si="0"/>
        <v>209</v>
      </c>
      <c r="E27" s="111">
        <v>211</v>
      </c>
      <c r="F27" s="111">
        <v>223</v>
      </c>
      <c r="G27" s="111">
        <v>235</v>
      </c>
      <c r="H27" s="111">
        <v>223</v>
      </c>
      <c r="I27" s="111">
        <v>220</v>
      </c>
      <c r="J27" s="111">
        <v>203</v>
      </c>
      <c r="K27" s="111">
        <v>196</v>
      </c>
      <c r="L27" s="111">
        <v>190</v>
      </c>
      <c r="M27" s="111">
        <v>191</v>
      </c>
      <c r="N27" s="111">
        <v>206</v>
      </c>
      <c r="O27" s="111">
        <v>206</v>
      </c>
      <c r="P27" s="111">
        <v>206</v>
      </c>
    </row>
    <row r="28" spans="1:16" ht="11.25" customHeight="1">
      <c r="A28" s="200" t="s">
        <v>149</v>
      </c>
      <c r="B28" s="155"/>
      <c r="C28" s="102" t="s">
        <v>112</v>
      </c>
      <c r="D28" s="212">
        <f t="shared" si="0"/>
        <v>176</v>
      </c>
      <c r="E28" s="111">
        <v>219</v>
      </c>
      <c r="F28" s="111">
        <v>254</v>
      </c>
      <c r="G28" s="111">
        <v>242</v>
      </c>
      <c r="H28" s="111">
        <v>234</v>
      </c>
      <c r="I28" s="111">
        <v>237</v>
      </c>
      <c r="J28" s="111">
        <v>129</v>
      </c>
      <c r="K28" s="111">
        <v>143</v>
      </c>
      <c r="L28" s="111">
        <v>121</v>
      </c>
      <c r="M28" s="111">
        <v>120</v>
      </c>
      <c r="N28" s="111">
        <v>135</v>
      </c>
      <c r="O28" s="111">
        <v>137</v>
      </c>
      <c r="P28" s="111">
        <v>143</v>
      </c>
    </row>
    <row r="29" spans="1:16" ht="11.25" customHeight="1">
      <c r="A29" s="200" t="s">
        <v>150</v>
      </c>
      <c r="B29" s="155"/>
      <c r="C29" s="102" t="s">
        <v>112</v>
      </c>
      <c r="D29" s="212">
        <f t="shared" si="0"/>
        <v>782</v>
      </c>
      <c r="E29" s="111">
        <v>762</v>
      </c>
      <c r="F29" s="111">
        <v>635</v>
      </c>
      <c r="G29" s="111">
        <v>555</v>
      </c>
      <c r="H29" s="111">
        <v>537</v>
      </c>
      <c r="I29" s="111">
        <v>486</v>
      </c>
      <c r="J29" s="111">
        <v>654</v>
      </c>
      <c r="K29" s="111">
        <v>1203</v>
      </c>
      <c r="L29" s="111">
        <v>1006</v>
      </c>
      <c r="M29" s="111">
        <v>1288</v>
      </c>
      <c r="N29" s="111">
        <v>946</v>
      </c>
      <c r="O29" s="111">
        <v>674</v>
      </c>
      <c r="P29" s="111">
        <v>638</v>
      </c>
    </row>
    <row r="30" spans="1:16" ht="11.25" customHeight="1">
      <c r="A30" s="200" t="s">
        <v>151</v>
      </c>
      <c r="B30" s="155" t="s">
        <v>152</v>
      </c>
      <c r="C30" s="102" t="s">
        <v>112</v>
      </c>
      <c r="D30" s="212">
        <f t="shared" si="0"/>
        <v>169</v>
      </c>
      <c r="E30" s="111">
        <v>170</v>
      </c>
      <c r="F30" s="111">
        <v>175</v>
      </c>
      <c r="G30" s="111">
        <v>165</v>
      </c>
      <c r="H30" s="111">
        <v>196</v>
      </c>
      <c r="I30" s="111">
        <v>190</v>
      </c>
      <c r="J30" s="111">
        <v>191</v>
      </c>
      <c r="K30" s="111">
        <v>162</v>
      </c>
      <c r="L30" s="111">
        <v>160</v>
      </c>
      <c r="M30" s="111">
        <v>189</v>
      </c>
      <c r="N30" s="111">
        <v>156</v>
      </c>
      <c r="O30" s="111">
        <v>144</v>
      </c>
      <c r="P30" s="111">
        <v>126</v>
      </c>
    </row>
    <row r="31" spans="1:16" ht="11.25" customHeight="1">
      <c r="A31" s="200" t="s">
        <v>153</v>
      </c>
      <c r="B31" s="155"/>
      <c r="C31" s="102" t="s">
        <v>112</v>
      </c>
      <c r="D31" s="212">
        <f t="shared" si="0"/>
        <v>1253</v>
      </c>
      <c r="E31" s="111">
        <v>1275</v>
      </c>
      <c r="F31" s="111">
        <v>1295</v>
      </c>
      <c r="G31" s="111">
        <v>1418</v>
      </c>
      <c r="H31" s="111">
        <v>1049</v>
      </c>
      <c r="I31" s="111">
        <v>1164</v>
      </c>
      <c r="J31" s="111">
        <v>1010</v>
      </c>
      <c r="K31" s="111">
        <v>1090</v>
      </c>
      <c r="L31" s="111">
        <v>1324</v>
      </c>
      <c r="M31" s="111">
        <v>1340</v>
      </c>
      <c r="N31" s="111">
        <v>1443</v>
      </c>
      <c r="O31" s="111">
        <v>1314</v>
      </c>
      <c r="P31" s="111">
        <v>1313</v>
      </c>
    </row>
    <row r="32" spans="1:16" ht="11.25" customHeight="1">
      <c r="A32" s="200" t="s">
        <v>154</v>
      </c>
      <c r="B32" s="155" t="s">
        <v>155</v>
      </c>
      <c r="C32" s="102" t="s">
        <v>112</v>
      </c>
      <c r="D32" s="212">
        <f t="shared" si="0"/>
        <v>402</v>
      </c>
      <c r="E32" s="111">
        <v>561</v>
      </c>
      <c r="F32" s="111">
        <v>492</v>
      </c>
      <c r="G32" s="111">
        <v>515</v>
      </c>
      <c r="H32" s="111">
        <v>446</v>
      </c>
      <c r="I32" s="111">
        <v>400</v>
      </c>
      <c r="J32" s="111">
        <v>301</v>
      </c>
      <c r="K32" s="111">
        <v>286</v>
      </c>
      <c r="L32" s="111">
        <v>309</v>
      </c>
      <c r="M32" s="111">
        <v>396</v>
      </c>
      <c r="N32" s="111">
        <v>375</v>
      </c>
      <c r="O32" s="111">
        <v>402</v>
      </c>
      <c r="P32" s="111">
        <v>344</v>
      </c>
    </row>
    <row r="33" spans="1:16" ht="11.25" customHeight="1">
      <c r="A33" s="200" t="s">
        <v>156</v>
      </c>
      <c r="B33" s="155"/>
      <c r="C33" s="102" t="s">
        <v>112</v>
      </c>
      <c r="D33" s="212">
        <f t="shared" si="0"/>
        <v>563</v>
      </c>
      <c r="E33" s="111">
        <v>561</v>
      </c>
      <c r="F33" s="111">
        <v>477</v>
      </c>
      <c r="G33" s="111">
        <v>548</v>
      </c>
      <c r="H33" s="111">
        <v>581</v>
      </c>
      <c r="I33" s="111">
        <v>634</v>
      </c>
      <c r="J33" s="111">
        <v>593</v>
      </c>
      <c r="K33" s="111">
        <v>677</v>
      </c>
      <c r="L33" s="111">
        <v>599</v>
      </c>
      <c r="M33" s="111">
        <v>556</v>
      </c>
      <c r="N33" s="111">
        <v>523</v>
      </c>
      <c r="O33" s="111">
        <v>512</v>
      </c>
      <c r="P33" s="111">
        <v>497</v>
      </c>
    </row>
    <row r="34" spans="1:16" ht="11.25" customHeight="1">
      <c r="A34" s="200" t="s">
        <v>157</v>
      </c>
      <c r="B34" s="155"/>
      <c r="C34" s="102" t="s">
        <v>112</v>
      </c>
      <c r="D34" s="212">
        <f t="shared" si="0"/>
        <v>313</v>
      </c>
      <c r="E34" s="111">
        <v>276</v>
      </c>
      <c r="F34" s="111">
        <v>262</v>
      </c>
      <c r="G34" s="111">
        <v>273</v>
      </c>
      <c r="H34" s="111">
        <v>345</v>
      </c>
      <c r="I34" s="111">
        <v>439</v>
      </c>
      <c r="J34" s="111">
        <v>325</v>
      </c>
      <c r="K34" s="111">
        <v>347</v>
      </c>
      <c r="L34" s="111">
        <v>366</v>
      </c>
      <c r="M34" s="111">
        <v>323</v>
      </c>
      <c r="N34" s="111">
        <v>287</v>
      </c>
      <c r="O34" s="111">
        <v>243</v>
      </c>
      <c r="P34" s="111">
        <v>269</v>
      </c>
    </row>
    <row r="35" spans="1:16" ht="11.25" customHeight="1">
      <c r="A35" s="200" t="s">
        <v>158</v>
      </c>
      <c r="B35" s="155" t="s">
        <v>159</v>
      </c>
      <c r="C35" s="102" t="s">
        <v>112</v>
      </c>
      <c r="D35" s="212">
        <f t="shared" si="0"/>
        <v>537</v>
      </c>
      <c r="E35" s="111">
        <v>419</v>
      </c>
      <c r="F35" s="111">
        <v>444</v>
      </c>
      <c r="G35" s="111">
        <v>474</v>
      </c>
      <c r="H35" s="111">
        <v>535</v>
      </c>
      <c r="I35" s="111">
        <v>522</v>
      </c>
      <c r="J35" s="111">
        <v>748</v>
      </c>
      <c r="K35" s="111">
        <v>711</v>
      </c>
      <c r="L35" s="111">
        <v>652</v>
      </c>
      <c r="M35" s="111">
        <v>523</v>
      </c>
      <c r="N35" s="111">
        <v>522</v>
      </c>
      <c r="O35" s="111">
        <v>468</v>
      </c>
      <c r="P35" s="111">
        <v>431</v>
      </c>
    </row>
    <row r="36" spans="1:16" ht="11.25" customHeight="1">
      <c r="A36" s="200" t="s">
        <v>160</v>
      </c>
      <c r="B36" s="155"/>
      <c r="C36" s="102" t="s">
        <v>112</v>
      </c>
      <c r="D36" s="212">
        <v>164</v>
      </c>
      <c r="E36" s="111">
        <v>164</v>
      </c>
      <c r="F36" s="111">
        <v>160</v>
      </c>
      <c r="G36" s="111">
        <v>177</v>
      </c>
      <c r="H36" s="111">
        <v>184</v>
      </c>
      <c r="I36" s="111">
        <v>175</v>
      </c>
      <c r="J36" s="111">
        <v>162</v>
      </c>
      <c r="K36" s="111">
        <v>160</v>
      </c>
      <c r="L36" s="111">
        <v>162</v>
      </c>
      <c r="M36" s="111">
        <v>194</v>
      </c>
      <c r="N36" s="111">
        <v>176</v>
      </c>
      <c r="O36" s="111">
        <v>151</v>
      </c>
      <c r="P36" s="111">
        <v>110</v>
      </c>
    </row>
    <row r="37" spans="1:16" ht="11.25" customHeight="1">
      <c r="A37" s="200" t="s">
        <v>161</v>
      </c>
      <c r="B37" s="155"/>
      <c r="C37" s="102" t="s">
        <v>112</v>
      </c>
      <c r="D37" s="212">
        <f t="shared" si="0"/>
        <v>366</v>
      </c>
      <c r="E37" s="111">
        <v>373</v>
      </c>
      <c r="F37" s="111">
        <v>343</v>
      </c>
      <c r="G37" s="111">
        <v>374</v>
      </c>
      <c r="H37" s="111">
        <v>451</v>
      </c>
      <c r="I37" s="111">
        <v>391</v>
      </c>
      <c r="J37" s="111">
        <v>341</v>
      </c>
      <c r="K37" s="111">
        <v>372</v>
      </c>
      <c r="L37" s="111">
        <v>410</v>
      </c>
      <c r="M37" s="111">
        <v>350</v>
      </c>
      <c r="N37" s="111">
        <v>343</v>
      </c>
      <c r="O37" s="111">
        <v>312</v>
      </c>
      <c r="P37" s="111">
        <v>333</v>
      </c>
    </row>
    <row r="38" spans="1:16" ht="11.25" customHeight="1">
      <c r="A38" s="146" t="s">
        <v>162</v>
      </c>
      <c r="B38" s="155"/>
      <c r="C38" s="102" t="s">
        <v>112</v>
      </c>
      <c r="D38" s="212">
        <f t="shared" si="0"/>
        <v>683</v>
      </c>
      <c r="E38" s="111">
        <v>561</v>
      </c>
      <c r="F38" s="111">
        <v>647</v>
      </c>
      <c r="G38" s="111">
        <v>593</v>
      </c>
      <c r="H38" s="111">
        <v>721</v>
      </c>
      <c r="I38" s="111">
        <v>804</v>
      </c>
      <c r="J38" s="111">
        <v>711</v>
      </c>
      <c r="K38" s="111">
        <v>701</v>
      </c>
      <c r="L38" s="111">
        <v>749</v>
      </c>
      <c r="M38" s="111">
        <v>654</v>
      </c>
      <c r="N38" s="111">
        <v>669</v>
      </c>
      <c r="O38" s="111">
        <v>649</v>
      </c>
      <c r="P38" s="111">
        <v>733</v>
      </c>
    </row>
    <row r="39" spans="1:16" ht="11.25" customHeight="1">
      <c r="A39" s="146" t="s">
        <v>163</v>
      </c>
      <c r="B39" s="155"/>
      <c r="C39" s="102" t="s">
        <v>112</v>
      </c>
      <c r="D39" s="212">
        <f t="shared" si="0"/>
        <v>232</v>
      </c>
      <c r="E39" s="111">
        <v>217</v>
      </c>
      <c r="F39" s="111">
        <v>227</v>
      </c>
      <c r="G39" s="111">
        <v>278</v>
      </c>
      <c r="H39" s="111">
        <v>288</v>
      </c>
      <c r="I39" s="111">
        <v>254</v>
      </c>
      <c r="J39" s="111">
        <v>196</v>
      </c>
      <c r="K39" s="111">
        <v>211</v>
      </c>
      <c r="L39" s="111">
        <v>210</v>
      </c>
      <c r="M39" s="111">
        <v>204</v>
      </c>
      <c r="N39" s="111">
        <v>227</v>
      </c>
      <c r="O39" s="111">
        <v>238</v>
      </c>
      <c r="P39" s="111">
        <v>235</v>
      </c>
    </row>
    <row r="40" spans="1:16" ht="11.25" customHeight="1">
      <c r="A40" s="146" t="s">
        <v>164</v>
      </c>
      <c r="B40" s="155"/>
      <c r="C40" s="102" t="s">
        <v>112</v>
      </c>
      <c r="D40" s="212">
        <f t="shared" si="0"/>
        <v>1218</v>
      </c>
      <c r="E40" s="111">
        <v>1115</v>
      </c>
      <c r="F40" s="111">
        <v>1088</v>
      </c>
      <c r="G40" s="111">
        <v>1085</v>
      </c>
      <c r="H40" s="111">
        <v>1174</v>
      </c>
      <c r="I40" s="111">
        <v>1205</v>
      </c>
      <c r="J40" s="111">
        <v>1361</v>
      </c>
      <c r="K40" s="111">
        <v>1907</v>
      </c>
      <c r="L40" s="111">
        <v>1495</v>
      </c>
      <c r="M40" s="111">
        <v>1153</v>
      </c>
      <c r="N40" s="111">
        <v>1077</v>
      </c>
      <c r="O40" s="111">
        <v>1038</v>
      </c>
      <c r="P40" s="111">
        <v>923</v>
      </c>
    </row>
    <row r="41" spans="1:16" ht="11.25" customHeight="1">
      <c r="A41" s="146" t="s">
        <v>165</v>
      </c>
      <c r="B41" s="155"/>
      <c r="C41" s="102" t="s">
        <v>112</v>
      </c>
      <c r="D41" s="212">
        <f t="shared" si="0"/>
        <v>296</v>
      </c>
      <c r="E41" s="111">
        <v>456</v>
      </c>
      <c r="F41" s="111">
        <v>300</v>
      </c>
      <c r="G41" s="111">
        <v>301</v>
      </c>
      <c r="H41" s="111">
        <v>269</v>
      </c>
      <c r="I41" s="111">
        <v>261</v>
      </c>
      <c r="J41" s="111">
        <v>304</v>
      </c>
      <c r="K41" s="111">
        <v>258</v>
      </c>
      <c r="L41" s="111">
        <v>308</v>
      </c>
      <c r="M41" s="111">
        <v>295</v>
      </c>
      <c r="N41" s="111">
        <v>240</v>
      </c>
      <c r="O41" s="111">
        <v>250</v>
      </c>
      <c r="P41" s="111">
        <v>313</v>
      </c>
    </row>
    <row r="42" spans="1:16" ht="11.25" customHeight="1">
      <c r="A42" s="146" t="s">
        <v>166</v>
      </c>
      <c r="B42" s="155"/>
      <c r="C42" s="102" t="s">
        <v>112</v>
      </c>
      <c r="D42" s="212">
        <f t="shared" si="0"/>
        <v>510</v>
      </c>
      <c r="E42" s="111">
        <v>540</v>
      </c>
      <c r="F42" s="111">
        <v>685</v>
      </c>
      <c r="G42" s="111">
        <v>643</v>
      </c>
      <c r="H42" s="111">
        <v>490</v>
      </c>
      <c r="I42" s="111">
        <v>375</v>
      </c>
      <c r="J42" s="111">
        <v>329</v>
      </c>
      <c r="K42" s="111">
        <v>559</v>
      </c>
      <c r="L42" s="111">
        <v>357</v>
      </c>
      <c r="M42" s="111">
        <v>517</v>
      </c>
      <c r="N42" s="111">
        <v>443</v>
      </c>
      <c r="O42" s="111">
        <v>626</v>
      </c>
      <c r="P42" s="111">
        <v>558</v>
      </c>
    </row>
    <row r="43" spans="1:16" ht="11.25" customHeight="1">
      <c r="A43" s="146" t="s">
        <v>167</v>
      </c>
      <c r="B43" s="155"/>
      <c r="C43" s="102" t="s">
        <v>112</v>
      </c>
      <c r="D43" s="212">
        <f t="shared" si="0"/>
        <v>578</v>
      </c>
      <c r="E43" s="111">
        <v>669</v>
      </c>
      <c r="F43" s="111">
        <v>824</v>
      </c>
      <c r="G43" s="111">
        <v>798</v>
      </c>
      <c r="H43" s="111">
        <v>595</v>
      </c>
      <c r="I43" s="111">
        <v>470</v>
      </c>
      <c r="J43" s="111">
        <v>466</v>
      </c>
      <c r="K43" s="111">
        <v>417</v>
      </c>
      <c r="L43" s="111">
        <v>452</v>
      </c>
      <c r="M43" s="111">
        <v>537</v>
      </c>
      <c r="N43" s="111">
        <v>479</v>
      </c>
      <c r="O43" s="111">
        <v>542</v>
      </c>
      <c r="P43" s="111">
        <v>685</v>
      </c>
    </row>
    <row r="44" spans="1:16" ht="11.25" customHeight="1">
      <c r="A44" s="146" t="s">
        <v>168</v>
      </c>
      <c r="B44" s="155"/>
      <c r="C44" s="102" t="s">
        <v>112</v>
      </c>
      <c r="D44" s="212">
        <f t="shared" si="0"/>
        <v>609</v>
      </c>
      <c r="E44" s="111">
        <v>709</v>
      </c>
      <c r="F44" s="111">
        <v>658</v>
      </c>
      <c r="G44" s="111">
        <v>661</v>
      </c>
      <c r="H44" s="111">
        <v>669</v>
      </c>
      <c r="I44" s="111">
        <v>623</v>
      </c>
      <c r="J44" s="111">
        <v>440</v>
      </c>
      <c r="K44" s="111">
        <v>448</v>
      </c>
      <c r="L44" s="111">
        <v>506</v>
      </c>
      <c r="M44" s="111">
        <v>594</v>
      </c>
      <c r="N44" s="111">
        <v>622</v>
      </c>
      <c r="O44" s="111">
        <v>703</v>
      </c>
      <c r="P44" s="111">
        <v>672</v>
      </c>
    </row>
    <row r="45" spans="1:16" ht="11.25" customHeight="1">
      <c r="A45" s="146" t="s">
        <v>169</v>
      </c>
      <c r="B45" s="155"/>
      <c r="C45" s="101" t="s">
        <v>114</v>
      </c>
      <c r="D45" s="212">
        <f t="shared" si="0"/>
        <v>74</v>
      </c>
      <c r="E45" s="111">
        <v>75</v>
      </c>
      <c r="F45" s="111">
        <v>102</v>
      </c>
      <c r="G45" s="111">
        <v>116</v>
      </c>
      <c r="H45" s="111">
        <v>74</v>
      </c>
      <c r="I45" s="111">
        <v>72</v>
      </c>
      <c r="J45" s="111">
        <v>56</v>
      </c>
      <c r="K45" s="111">
        <v>61</v>
      </c>
      <c r="L45" s="111">
        <v>64</v>
      </c>
      <c r="M45" s="111">
        <v>59</v>
      </c>
      <c r="N45" s="111">
        <v>74</v>
      </c>
      <c r="O45" s="111">
        <v>66</v>
      </c>
      <c r="P45" s="111">
        <v>69</v>
      </c>
    </row>
    <row r="46" spans="1:16" ht="11.25" customHeight="1">
      <c r="A46" s="146" t="s">
        <v>170</v>
      </c>
      <c r="B46" s="155"/>
      <c r="C46" s="102" t="s">
        <v>112</v>
      </c>
      <c r="D46" s="212">
        <f t="shared" si="0"/>
        <v>671</v>
      </c>
      <c r="E46" s="111">
        <v>658</v>
      </c>
      <c r="F46" s="111">
        <v>734</v>
      </c>
      <c r="G46" s="111">
        <v>652</v>
      </c>
      <c r="H46" s="111">
        <v>800</v>
      </c>
      <c r="I46" s="111">
        <v>769</v>
      </c>
      <c r="J46" s="111">
        <v>639</v>
      </c>
      <c r="K46" s="111">
        <v>686</v>
      </c>
      <c r="L46" s="111">
        <v>565</v>
      </c>
      <c r="M46" s="111">
        <v>713</v>
      </c>
      <c r="N46" s="111">
        <v>747</v>
      </c>
      <c r="O46" s="111">
        <v>552</v>
      </c>
      <c r="P46" s="111">
        <v>531</v>
      </c>
    </row>
    <row r="47" spans="1:16" ht="11.25" customHeight="1">
      <c r="A47" s="146" t="s">
        <v>171</v>
      </c>
      <c r="B47" s="156" t="s">
        <v>172</v>
      </c>
      <c r="C47" s="102" t="s">
        <v>173</v>
      </c>
      <c r="D47" s="212">
        <f t="shared" si="0"/>
        <v>326</v>
      </c>
      <c r="E47" s="111">
        <v>340</v>
      </c>
      <c r="F47" s="111">
        <v>341</v>
      </c>
      <c r="G47" s="111">
        <v>342</v>
      </c>
      <c r="H47" s="111">
        <v>317</v>
      </c>
      <c r="I47" s="111">
        <v>312</v>
      </c>
      <c r="J47" s="111">
        <v>321</v>
      </c>
      <c r="K47" s="111">
        <v>320</v>
      </c>
      <c r="L47" s="111">
        <v>314</v>
      </c>
      <c r="M47" s="111">
        <v>328</v>
      </c>
      <c r="N47" s="111">
        <v>327</v>
      </c>
      <c r="O47" s="111">
        <v>328</v>
      </c>
      <c r="P47" s="111">
        <v>326</v>
      </c>
    </row>
    <row r="48" spans="1:16" ht="11.25" customHeight="1">
      <c r="A48" s="146" t="s">
        <v>174</v>
      </c>
      <c r="B48" s="155" t="s">
        <v>175</v>
      </c>
      <c r="C48" s="101" t="s">
        <v>114</v>
      </c>
      <c r="D48" s="212">
        <f t="shared" si="0"/>
        <v>24</v>
      </c>
      <c r="E48" s="111">
        <v>25</v>
      </c>
      <c r="F48" s="111">
        <v>25</v>
      </c>
      <c r="G48" s="111">
        <v>25</v>
      </c>
      <c r="H48" s="111">
        <v>24</v>
      </c>
      <c r="I48" s="111">
        <v>25</v>
      </c>
      <c r="J48" s="111">
        <v>24</v>
      </c>
      <c r="K48" s="111">
        <v>23</v>
      </c>
      <c r="L48" s="111">
        <v>23</v>
      </c>
      <c r="M48" s="111">
        <v>23</v>
      </c>
      <c r="N48" s="111">
        <v>23</v>
      </c>
      <c r="O48" s="111">
        <v>23</v>
      </c>
      <c r="P48" s="111">
        <v>23</v>
      </c>
    </row>
    <row r="49" spans="1:16" ht="11.25" customHeight="1">
      <c r="A49" s="146" t="s">
        <v>510</v>
      </c>
      <c r="B49" s="155" t="s">
        <v>176</v>
      </c>
      <c r="C49" s="101" t="s">
        <v>114</v>
      </c>
      <c r="D49" s="212">
        <f t="shared" si="0"/>
        <v>78</v>
      </c>
      <c r="E49" s="111">
        <v>77</v>
      </c>
      <c r="F49" s="111">
        <v>76</v>
      </c>
      <c r="G49" s="111">
        <v>74</v>
      </c>
      <c r="H49" s="111">
        <v>78</v>
      </c>
      <c r="I49" s="111">
        <v>82</v>
      </c>
      <c r="J49" s="111">
        <v>81</v>
      </c>
      <c r="K49" s="111">
        <v>81</v>
      </c>
      <c r="L49" s="111">
        <v>77</v>
      </c>
      <c r="M49" s="111">
        <v>76</v>
      </c>
      <c r="N49" s="111">
        <v>77</v>
      </c>
      <c r="O49" s="111">
        <v>76</v>
      </c>
      <c r="P49" s="111">
        <v>75</v>
      </c>
    </row>
    <row r="50" spans="1:16" ht="11.25" customHeight="1">
      <c r="A50" s="139" t="s">
        <v>177</v>
      </c>
      <c r="B50" s="155" t="s">
        <v>511</v>
      </c>
      <c r="C50" s="102" t="s">
        <v>112</v>
      </c>
      <c r="D50" s="212">
        <v>545</v>
      </c>
      <c r="E50" s="111">
        <v>639</v>
      </c>
      <c r="F50" s="111">
        <v>614</v>
      </c>
      <c r="G50" s="111">
        <v>597</v>
      </c>
      <c r="H50" s="111">
        <v>0</v>
      </c>
      <c r="I50" s="111">
        <v>0</v>
      </c>
      <c r="J50" s="111">
        <v>0</v>
      </c>
      <c r="K50" s="111">
        <v>0</v>
      </c>
      <c r="L50" s="111">
        <v>626</v>
      </c>
      <c r="M50" s="111">
        <v>553</v>
      </c>
      <c r="N50" s="111">
        <v>486</v>
      </c>
      <c r="O50" s="111">
        <v>429</v>
      </c>
      <c r="P50" s="111">
        <v>420</v>
      </c>
    </row>
    <row r="51" spans="1:16" ht="11.25" customHeight="1">
      <c r="A51" s="139" t="s">
        <v>177</v>
      </c>
      <c r="B51" s="155" t="s">
        <v>512</v>
      </c>
      <c r="C51" s="102" t="s">
        <v>112</v>
      </c>
      <c r="D51" s="212">
        <f t="shared" si="0"/>
        <v>630</v>
      </c>
      <c r="E51" s="111">
        <v>525</v>
      </c>
      <c r="F51" s="111">
        <v>538</v>
      </c>
      <c r="G51" s="111">
        <v>541</v>
      </c>
      <c r="H51" s="111">
        <v>593</v>
      </c>
      <c r="I51" s="111">
        <v>568</v>
      </c>
      <c r="J51" s="111">
        <v>592</v>
      </c>
      <c r="K51" s="111">
        <v>622</v>
      </c>
      <c r="L51" s="111">
        <v>874</v>
      </c>
      <c r="M51" s="111">
        <v>874</v>
      </c>
      <c r="N51" s="111">
        <v>874</v>
      </c>
      <c r="O51" s="111">
        <v>532</v>
      </c>
      <c r="P51" s="111">
        <v>425</v>
      </c>
    </row>
    <row r="52" spans="1:16" ht="11.25" customHeight="1">
      <c r="A52" s="146" t="s">
        <v>178</v>
      </c>
      <c r="B52" s="156" t="s">
        <v>179</v>
      </c>
      <c r="C52" s="102" t="s">
        <v>112</v>
      </c>
      <c r="D52" s="212">
        <f t="shared" si="0"/>
        <v>538</v>
      </c>
      <c r="E52" s="111">
        <v>485</v>
      </c>
      <c r="F52" s="111">
        <v>487</v>
      </c>
      <c r="G52" s="111">
        <v>488</v>
      </c>
      <c r="H52" s="111">
        <v>0</v>
      </c>
      <c r="I52" s="111">
        <v>0</v>
      </c>
      <c r="J52" s="111">
        <v>0</v>
      </c>
      <c r="K52" s="111">
        <v>0</v>
      </c>
      <c r="L52" s="111">
        <v>0</v>
      </c>
      <c r="M52" s="111">
        <v>1116</v>
      </c>
      <c r="N52" s="111">
        <v>435</v>
      </c>
      <c r="O52" s="111">
        <v>376</v>
      </c>
      <c r="P52" s="111">
        <v>377</v>
      </c>
    </row>
    <row r="53" spans="1:16" ht="11.25" customHeight="1">
      <c r="A53" s="146" t="s">
        <v>180</v>
      </c>
      <c r="B53" s="155" t="s">
        <v>513</v>
      </c>
      <c r="C53" s="102" t="s">
        <v>112</v>
      </c>
      <c r="D53" s="212">
        <f t="shared" si="0"/>
        <v>557</v>
      </c>
      <c r="E53" s="111">
        <v>517</v>
      </c>
      <c r="F53" s="111">
        <v>509</v>
      </c>
      <c r="G53" s="111">
        <v>516</v>
      </c>
      <c r="H53" s="111">
        <v>564</v>
      </c>
      <c r="I53" s="111">
        <v>554</v>
      </c>
      <c r="J53" s="111">
        <v>609</v>
      </c>
      <c r="K53" s="111">
        <v>554</v>
      </c>
      <c r="L53" s="111">
        <v>586</v>
      </c>
      <c r="M53" s="111">
        <v>595</v>
      </c>
      <c r="N53" s="111">
        <v>563</v>
      </c>
      <c r="O53" s="111">
        <v>557</v>
      </c>
      <c r="P53" s="111">
        <v>561</v>
      </c>
    </row>
    <row r="54" spans="1:16" ht="11.25" customHeight="1">
      <c r="A54" s="139" t="s">
        <v>181</v>
      </c>
      <c r="B54" s="155" t="s">
        <v>182</v>
      </c>
      <c r="C54" s="102" t="s">
        <v>112</v>
      </c>
      <c r="D54" s="212">
        <f t="shared" si="0"/>
        <v>1175</v>
      </c>
      <c r="E54" s="111">
        <v>0</v>
      </c>
      <c r="F54" s="111">
        <v>0</v>
      </c>
      <c r="G54" s="111">
        <v>0</v>
      </c>
      <c r="H54" s="111">
        <v>0</v>
      </c>
      <c r="I54" s="111">
        <v>0</v>
      </c>
      <c r="J54" s="111">
        <v>1544</v>
      </c>
      <c r="K54" s="111">
        <v>1156</v>
      </c>
      <c r="L54" s="111">
        <v>1007</v>
      </c>
      <c r="M54" s="111">
        <v>994</v>
      </c>
      <c r="N54" s="111">
        <v>0</v>
      </c>
      <c r="O54" s="111">
        <v>0</v>
      </c>
      <c r="P54" s="111">
        <v>0</v>
      </c>
    </row>
    <row r="55" spans="1:16" ht="11.25" customHeight="1">
      <c r="A55" s="146" t="s">
        <v>183</v>
      </c>
      <c r="B55" s="155"/>
      <c r="C55" s="102" t="s">
        <v>112</v>
      </c>
      <c r="D55" s="212">
        <f t="shared" si="0"/>
        <v>325</v>
      </c>
      <c r="E55" s="111">
        <v>0</v>
      </c>
      <c r="F55" s="111">
        <v>0</v>
      </c>
      <c r="G55" s="111">
        <v>0</v>
      </c>
      <c r="H55" s="111">
        <v>0</v>
      </c>
      <c r="I55" s="111">
        <v>475</v>
      </c>
      <c r="J55" s="111">
        <v>294</v>
      </c>
      <c r="K55" s="111">
        <v>274</v>
      </c>
      <c r="L55" s="111">
        <v>255</v>
      </c>
      <c r="M55" s="111">
        <v>0</v>
      </c>
      <c r="N55" s="111">
        <v>0</v>
      </c>
      <c r="O55" s="111">
        <v>0</v>
      </c>
      <c r="P55" s="111">
        <v>0</v>
      </c>
    </row>
    <row r="56" spans="1:16" ht="11.25" customHeight="1">
      <c r="A56" s="146" t="s">
        <v>184</v>
      </c>
      <c r="B56" s="155" t="s">
        <v>514</v>
      </c>
      <c r="C56" s="102" t="s">
        <v>112</v>
      </c>
      <c r="D56" s="212">
        <f t="shared" si="0"/>
        <v>572</v>
      </c>
      <c r="E56" s="111">
        <v>550</v>
      </c>
      <c r="F56" s="111">
        <v>550</v>
      </c>
      <c r="G56" s="111">
        <v>550</v>
      </c>
      <c r="H56" s="111">
        <v>550</v>
      </c>
      <c r="I56" s="111">
        <v>800</v>
      </c>
      <c r="J56" s="111">
        <v>579</v>
      </c>
      <c r="K56" s="111">
        <v>517</v>
      </c>
      <c r="L56" s="111">
        <v>477</v>
      </c>
      <c r="M56" s="111">
        <v>0</v>
      </c>
      <c r="N56" s="111">
        <v>0</v>
      </c>
      <c r="O56" s="111">
        <v>0</v>
      </c>
      <c r="P56" s="111">
        <v>0</v>
      </c>
    </row>
    <row r="57" spans="1:16" ht="11.25" customHeight="1">
      <c r="A57" s="146" t="s">
        <v>185</v>
      </c>
      <c r="B57" s="155"/>
      <c r="C57" s="101" t="s">
        <v>114</v>
      </c>
      <c r="D57" s="212">
        <f t="shared" si="0"/>
        <v>142</v>
      </c>
      <c r="E57" s="111">
        <v>167</v>
      </c>
      <c r="F57" s="111">
        <v>168</v>
      </c>
      <c r="G57" s="111">
        <v>164</v>
      </c>
      <c r="H57" s="111">
        <v>139</v>
      </c>
      <c r="I57" s="111">
        <v>167</v>
      </c>
      <c r="J57" s="111">
        <v>120</v>
      </c>
      <c r="K57" s="111">
        <v>120</v>
      </c>
      <c r="L57" s="111">
        <v>120</v>
      </c>
      <c r="M57" s="111">
        <v>120</v>
      </c>
      <c r="N57" s="111">
        <v>120</v>
      </c>
      <c r="O57" s="111">
        <v>120</v>
      </c>
      <c r="P57" s="111">
        <v>179</v>
      </c>
    </row>
    <row r="58" spans="1:16" ht="11.25" customHeight="1">
      <c r="A58" s="146" t="s">
        <v>186</v>
      </c>
      <c r="B58" s="155"/>
      <c r="C58" s="102" t="s">
        <v>112</v>
      </c>
      <c r="D58" s="212">
        <f t="shared" si="0"/>
        <v>268</v>
      </c>
      <c r="E58" s="111">
        <v>255</v>
      </c>
      <c r="F58" s="111">
        <v>243</v>
      </c>
      <c r="G58" s="111">
        <v>273</v>
      </c>
      <c r="H58" s="111">
        <v>264</v>
      </c>
      <c r="I58" s="111">
        <v>255</v>
      </c>
      <c r="J58" s="111">
        <v>286</v>
      </c>
      <c r="K58" s="111">
        <v>265</v>
      </c>
      <c r="L58" s="111">
        <v>277</v>
      </c>
      <c r="M58" s="111">
        <v>284</v>
      </c>
      <c r="N58" s="111">
        <v>271</v>
      </c>
      <c r="O58" s="111">
        <v>272</v>
      </c>
      <c r="P58" s="111">
        <v>269</v>
      </c>
    </row>
    <row r="59" spans="1:16" ht="11.25" customHeight="1">
      <c r="A59" s="146" t="s">
        <v>187</v>
      </c>
      <c r="B59" s="156" t="s">
        <v>516</v>
      </c>
      <c r="C59" s="102" t="s">
        <v>188</v>
      </c>
      <c r="D59" s="212">
        <f t="shared" si="0"/>
        <v>417</v>
      </c>
      <c r="E59" s="111">
        <v>453</v>
      </c>
      <c r="F59" s="111">
        <v>440</v>
      </c>
      <c r="G59" s="111">
        <v>439</v>
      </c>
      <c r="H59" s="111">
        <v>409</v>
      </c>
      <c r="I59" s="111">
        <v>409</v>
      </c>
      <c r="J59" s="111">
        <v>399</v>
      </c>
      <c r="K59" s="111">
        <v>389</v>
      </c>
      <c r="L59" s="111">
        <v>409</v>
      </c>
      <c r="M59" s="111">
        <v>403</v>
      </c>
      <c r="N59" s="111">
        <v>417</v>
      </c>
      <c r="O59" s="111">
        <v>423</v>
      </c>
      <c r="P59" s="111">
        <v>410</v>
      </c>
    </row>
    <row r="60" spans="1:16" ht="11.25" customHeight="1">
      <c r="A60" s="146" t="s">
        <v>189</v>
      </c>
      <c r="B60" s="156" t="s">
        <v>531</v>
      </c>
      <c r="C60" s="102" t="s">
        <v>188</v>
      </c>
      <c r="D60" s="212">
        <f t="shared" si="0"/>
        <v>262</v>
      </c>
      <c r="E60" s="111">
        <v>278</v>
      </c>
      <c r="F60" s="111">
        <v>276</v>
      </c>
      <c r="G60" s="111">
        <v>273</v>
      </c>
      <c r="H60" s="111">
        <v>264</v>
      </c>
      <c r="I60" s="111">
        <v>259</v>
      </c>
      <c r="J60" s="111">
        <v>259</v>
      </c>
      <c r="K60" s="111">
        <v>258</v>
      </c>
      <c r="L60" s="111">
        <v>255</v>
      </c>
      <c r="M60" s="111">
        <v>258</v>
      </c>
      <c r="N60" s="111">
        <v>255</v>
      </c>
      <c r="O60" s="111">
        <v>252</v>
      </c>
      <c r="P60" s="111">
        <v>256</v>
      </c>
    </row>
    <row r="61" spans="1:16" ht="11.25" customHeight="1">
      <c r="A61" s="146" t="s">
        <v>190</v>
      </c>
      <c r="B61" s="156" t="s">
        <v>515</v>
      </c>
      <c r="C61" s="102" t="s">
        <v>191</v>
      </c>
      <c r="D61" s="212">
        <f t="shared" si="0"/>
        <v>348</v>
      </c>
      <c r="E61" s="111">
        <v>351</v>
      </c>
      <c r="F61" s="111">
        <v>348</v>
      </c>
      <c r="G61" s="111">
        <v>369</v>
      </c>
      <c r="H61" s="111">
        <v>348</v>
      </c>
      <c r="I61" s="111">
        <v>347</v>
      </c>
      <c r="J61" s="111">
        <v>345</v>
      </c>
      <c r="K61" s="111">
        <v>357</v>
      </c>
      <c r="L61" s="111">
        <v>352</v>
      </c>
      <c r="M61" s="111">
        <v>349</v>
      </c>
      <c r="N61" s="111">
        <v>335</v>
      </c>
      <c r="O61" s="111">
        <v>343</v>
      </c>
      <c r="P61" s="111">
        <v>332</v>
      </c>
    </row>
    <row r="62" spans="1:16" ht="11.25" customHeight="1">
      <c r="A62" s="146" t="s">
        <v>192</v>
      </c>
      <c r="B62" s="156" t="s">
        <v>193</v>
      </c>
      <c r="C62" s="102" t="s">
        <v>191</v>
      </c>
      <c r="D62" s="212">
        <f t="shared" si="0"/>
        <v>175</v>
      </c>
      <c r="E62" s="111">
        <v>178</v>
      </c>
      <c r="F62" s="111">
        <v>176</v>
      </c>
      <c r="G62" s="111">
        <v>176</v>
      </c>
      <c r="H62" s="111">
        <v>177</v>
      </c>
      <c r="I62" s="111">
        <v>168</v>
      </c>
      <c r="J62" s="111">
        <v>172</v>
      </c>
      <c r="K62" s="111">
        <v>176</v>
      </c>
      <c r="L62" s="111">
        <v>175</v>
      </c>
      <c r="M62" s="111">
        <v>174</v>
      </c>
      <c r="N62" s="111">
        <v>172</v>
      </c>
      <c r="O62" s="111">
        <v>174</v>
      </c>
      <c r="P62" s="111">
        <v>181</v>
      </c>
    </row>
    <row r="63" spans="1:16" ht="11.25" customHeight="1">
      <c r="A63" s="146" t="s">
        <v>194</v>
      </c>
      <c r="B63" s="156" t="s">
        <v>532</v>
      </c>
      <c r="C63" s="102" t="s">
        <v>145</v>
      </c>
      <c r="D63" s="212">
        <v>1848</v>
      </c>
      <c r="E63" s="111">
        <v>1920</v>
      </c>
      <c r="F63" s="111">
        <v>1960</v>
      </c>
      <c r="G63" s="111">
        <v>1969</v>
      </c>
      <c r="H63" s="111">
        <v>1892</v>
      </c>
      <c r="I63" s="111">
        <v>1811</v>
      </c>
      <c r="J63" s="111">
        <v>1807</v>
      </c>
      <c r="K63" s="111">
        <v>1806</v>
      </c>
      <c r="L63" s="111">
        <v>1835</v>
      </c>
      <c r="M63" s="111">
        <v>1797</v>
      </c>
      <c r="N63" s="111">
        <v>1795</v>
      </c>
      <c r="O63" s="111">
        <v>1795</v>
      </c>
      <c r="P63" s="111">
        <v>1795</v>
      </c>
    </row>
    <row r="64" spans="1:16" ht="11.25" customHeight="1">
      <c r="A64" s="146" t="s">
        <v>517</v>
      </c>
      <c r="B64" s="155" t="s">
        <v>528</v>
      </c>
      <c r="C64" s="102" t="s">
        <v>509</v>
      </c>
      <c r="D64" s="212">
        <f t="shared" si="0"/>
        <v>347</v>
      </c>
      <c r="E64" s="111">
        <v>350</v>
      </c>
      <c r="F64" s="111">
        <v>338</v>
      </c>
      <c r="G64" s="111">
        <v>347</v>
      </c>
      <c r="H64" s="111">
        <v>355</v>
      </c>
      <c r="I64" s="111">
        <v>325</v>
      </c>
      <c r="J64" s="111">
        <v>330</v>
      </c>
      <c r="K64" s="111">
        <v>355</v>
      </c>
      <c r="L64" s="111">
        <v>350</v>
      </c>
      <c r="M64" s="111">
        <v>348</v>
      </c>
      <c r="N64" s="111">
        <v>342</v>
      </c>
      <c r="O64" s="111">
        <v>374</v>
      </c>
      <c r="P64" s="111">
        <v>352</v>
      </c>
    </row>
    <row r="65" spans="1:16" ht="11.25" customHeight="1">
      <c r="A65" s="146" t="s">
        <v>195</v>
      </c>
      <c r="B65" s="156" t="s">
        <v>529</v>
      </c>
      <c r="C65" s="102" t="s">
        <v>147</v>
      </c>
      <c r="D65" s="212">
        <f t="shared" si="0"/>
        <v>426</v>
      </c>
      <c r="E65" s="111">
        <v>437</v>
      </c>
      <c r="F65" s="111">
        <v>435</v>
      </c>
      <c r="G65" s="111">
        <v>428</v>
      </c>
      <c r="H65" s="111">
        <v>461</v>
      </c>
      <c r="I65" s="111">
        <v>442</v>
      </c>
      <c r="J65" s="111">
        <v>452</v>
      </c>
      <c r="K65" s="111">
        <v>409</v>
      </c>
      <c r="L65" s="111">
        <v>404</v>
      </c>
      <c r="M65" s="111">
        <v>420</v>
      </c>
      <c r="N65" s="111">
        <v>424</v>
      </c>
      <c r="O65" s="111">
        <v>398</v>
      </c>
      <c r="P65" s="111">
        <v>403</v>
      </c>
    </row>
    <row r="66" spans="1:16" ht="11.25" customHeight="1">
      <c r="A66" s="146" t="s">
        <v>327</v>
      </c>
      <c r="B66" s="156" t="s">
        <v>518</v>
      </c>
      <c r="C66" s="102" t="s">
        <v>196</v>
      </c>
      <c r="D66" s="212">
        <f t="shared" si="0"/>
        <v>3747</v>
      </c>
      <c r="E66" s="111">
        <v>3689</v>
      </c>
      <c r="F66" s="111">
        <v>3679</v>
      </c>
      <c r="G66" s="111">
        <v>3726</v>
      </c>
      <c r="H66" s="111">
        <v>3692</v>
      </c>
      <c r="I66" s="111">
        <v>3676</v>
      </c>
      <c r="J66" s="111">
        <v>3741</v>
      </c>
      <c r="K66" s="111">
        <v>3738</v>
      </c>
      <c r="L66" s="111">
        <v>3740</v>
      </c>
      <c r="M66" s="111">
        <v>3811</v>
      </c>
      <c r="N66" s="111">
        <v>3816</v>
      </c>
      <c r="O66" s="111">
        <v>3828</v>
      </c>
      <c r="P66" s="111">
        <v>3828</v>
      </c>
    </row>
    <row r="67" spans="1:16" ht="11.25" customHeight="1">
      <c r="A67" s="146" t="s">
        <v>197</v>
      </c>
      <c r="B67" s="156" t="s">
        <v>328</v>
      </c>
      <c r="C67" s="102" t="s">
        <v>196</v>
      </c>
      <c r="D67" s="212">
        <f t="shared" si="0"/>
        <v>254</v>
      </c>
      <c r="E67" s="111">
        <v>255</v>
      </c>
      <c r="F67" s="111">
        <v>254</v>
      </c>
      <c r="G67" s="111">
        <v>254</v>
      </c>
      <c r="H67" s="111">
        <v>254</v>
      </c>
      <c r="I67" s="111">
        <v>254</v>
      </c>
      <c r="J67" s="111">
        <v>254</v>
      </c>
      <c r="K67" s="111">
        <v>254</v>
      </c>
      <c r="L67" s="111">
        <v>254</v>
      </c>
      <c r="M67" s="111">
        <v>254</v>
      </c>
      <c r="N67" s="111">
        <v>254</v>
      </c>
      <c r="O67" s="111">
        <v>254</v>
      </c>
      <c r="P67" s="111">
        <v>255</v>
      </c>
    </row>
    <row r="68" spans="1:16" ht="11.25" customHeight="1">
      <c r="A68" s="146" t="s">
        <v>198</v>
      </c>
      <c r="B68" s="156" t="s">
        <v>527</v>
      </c>
      <c r="C68" s="102" t="s">
        <v>147</v>
      </c>
      <c r="D68" s="212">
        <f t="shared" si="0"/>
        <v>1686</v>
      </c>
      <c r="E68" s="111">
        <v>1692</v>
      </c>
      <c r="F68" s="111">
        <v>1694</v>
      </c>
      <c r="G68" s="111">
        <v>1693</v>
      </c>
      <c r="H68" s="111">
        <v>1683</v>
      </c>
      <c r="I68" s="111">
        <v>1692</v>
      </c>
      <c r="J68" s="111">
        <v>1682</v>
      </c>
      <c r="K68" s="111">
        <v>1682</v>
      </c>
      <c r="L68" s="111">
        <v>1683</v>
      </c>
      <c r="M68" s="111">
        <v>1680</v>
      </c>
      <c r="N68" s="111">
        <v>1680</v>
      </c>
      <c r="O68" s="111">
        <v>1687</v>
      </c>
      <c r="P68" s="111">
        <v>1686</v>
      </c>
    </row>
    <row r="69" spans="1:16" ht="11.25" customHeight="1">
      <c r="A69" s="146" t="s">
        <v>520</v>
      </c>
      <c r="B69" s="155" t="s">
        <v>519</v>
      </c>
      <c r="C69" s="102" t="s">
        <v>530</v>
      </c>
      <c r="D69" s="212">
        <f>IF(COUNTIF(E69:P69,"&gt;0")=0,0,ROUND(SUM(E69:P69)/COUNTIF(E69:P69,"&gt;0"),0))</f>
        <v>126</v>
      </c>
      <c r="E69" s="111">
        <v>120</v>
      </c>
      <c r="F69" s="111">
        <v>119</v>
      </c>
      <c r="G69" s="111">
        <v>119</v>
      </c>
      <c r="H69" s="111">
        <v>123</v>
      </c>
      <c r="I69" s="111">
        <v>125</v>
      </c>
      <c r="J69" s="111">
        <v>124</v>
      </c>
      <c r="K69" s="111">
        <v>126</v>
      </c>
      <c r="L69" s="111">
        <v>128</v>
      </c>
      <c r="M69" s="111">
        <v>132</v>
      </c>
      <c r="N69" s="111">
        <v>132</v>
      </c>
      <c r="O69" s="111">
        <v>132</v>
      </c>
      <c r="P69" s="111">
        <v>131</v>
      </c>
    </row>
    <row r="70" spans="1:16" ht="11.25" customHeight="1">
      <c r="A70" s="146" t="s">
        <v>199</v>
      </c>
      <c r="B70" s="156" t="s">
        <v>521</v>
      </c>
      <c r="C70" s="102" t="s">
        <v>200</v>
      </c>
      <c r="D70" s="212">
        <f>IF(COUNTIF(E70:P70,"&gt;0")=0,0,ROUND(SUM(E70:P70)/COUNTIF(E70:P70,"&gt;0"),0))</f>
        <v>3430</v>
      </c>
      <c r="E70" s="111">
        <v>3521</v>
      </c>
      <c r="F70" s="111">
        <v>3521</v>
      </c>
      <c r="G70" s="111">
        <v>3420</v>
      </c>
      <c r="H70" s="111">
        <v>3424</v>
      </c>
      <c r="I70" s="111">
        <v>3409</v>
      </c>
      <c r="J70" s="111">
        <v>3409</v>
      </c>
      <c r="K70" s="111">
        <v>3409</v>
      </c>
      <c r="L70" s="111">
        <v>3409</v>
      </c>
      <c r="M70" s="111">
        <v>3409</v>
      </c>
      <c r="N70" s="111">
        <v>3409</v>
      </c>
      <c r="O70" s="111">
        <v>3409</v>
      </c>
      <c r="P70" s="111">
        <v>3409</v>
      </c>
    </row>
    <row r="71" spans="1:16" ht="11.25" customHeight="1">
      <c r="A71" s="146" t="s">
        <v>201</v>
      </c>
      <c r="B71" s="155" t="s">
        <v>522</v>
      </c>
      <c r="C71" s="102" t="s">
        <v>200</v>
      </c>
      <c r="D71" s="212">
        <f>IF(COUNTIF(E71:P71,"&gt;0")=0,0,ROUND(SUM(E71:P71)/COUNTIF(E71:P71,"&gt;0"),0))</f>
        <v>7138</v>
      </c>
      <c r="E71" s="111">
        <v>7223</v>
      </c>
      <c r="F71" s="111">
        <v>7223</v>
      </c>
      <c r="G71" s="111">
        <v>6948</v>
      </c>
      <c r="H71" s="111">
        <v>6951</v>
      </c>
      <c r="I71" s="111">
        <v>6951</v>
      </c>
      <c r="J71" s="111">
        <v>7073</v>
      </c>
      <c r="K71" s="111">
        <v>7073</v>
      </c>
      <c r="L71" s="111">
        <v>7129</v>
      </c>
      <c r="M71" s="111">
        <v>7270</v>
      </c>
      <c r="N71" s="111">
        <v>7270</v>
      </c>
      <c r="O71" s="111">
        <v>7270</v>
      </c>
      <c r="P71" s="111">
        <v>7270</v>
      </c>
    </row>
    <row r="72" spans="1:16" ht="11.25" customHeight="1">
      <c r="A72" s="149" t="s">
        <v>202</v>
      </c>
      <c r="B72" s="157" t="s">
        <v>523</v>
      </c>
      <c r="C72" s="64" t="s">
        <v>188</v>
      </c>
      <c r="D72" s="114">
        <f>IF(COUNTIF(E72:P72,"&gt;0")=0,0,ROUND(SUM(E72:P72)/COUNTIF(E72:P72,"&gt;0"),0))</f>
        <v>190</v>
      </c>
      <c r="E72" s="115">
        <v>196</v>
      </c>
      <c r="F72" s="115">
        <v>196</v>
      </c>
      <c r="G72" s="115">
        <v>196</v>
      </c>
      <c r="H72" s="115">
        <v>187</v>
      </c>
      <c r="I72" s="115">
        <v>188</v>
      </c>
      <c r="J72" s="115">
        <v>194</v>
      </c>
      <c r="K72" s="115">
        <v>191</v>
      </c>
      <c r="L72" s="115">
        <v>191</v>
      </c>
      <c r="M72" s="115">
        <v>186</v>
      </c>
      <c r="N72" s="115">
        <v>187</v>
      </c>
      <c r="O72" s="115">
        <v>186</v>
      </c>
      <c r="P72" s="115">
        <v>184</v>
      </c>
    </row>
    <row r="73" spans="1:16" ht="11.25" customHeight="1">
      <c r="A73" s="3"/>
      <c r="B73" s="1"/>
      <c r="C73" s="72"/>
      <c r="D73" s="15"/>
      <c r="E73" s="3" t="s">
        <v>329</v>
      </c>
      <c r="F73" s="15"/>
      <c r="G73" s="15"/>
      <c r="H73" s="15"/>
      <c r="I73" s="15"/>
      <c r="J73" s="15"/>
      <c r="K73" s="15"/>
      <c r="L73" s="15"/>
      <c r="M73" s="15"/>
      <c r="N73" s="15"/>
      <c r="O73" s="15"/>
      <c r="P73" s="15"/>
    </row>
    <row r="74" spans="1:16" ht="11.25" customHeight="1">
      <c r="A74" s="1"/>
      <c r="B74" s="1"/>
      <c r="C74" s="72"/>
      <c r="D74" s="15"/>
      <c r="E74" s="1"/>
      <c r="F74" s="15"/>
      <c r="G74" s="15"/>
      <c r="H74" s="15"/>
      <c r="I74" s="15"/>
      <c r="J74" s="15"/>
      <c r="K74" s="15"/>
      <c r="L74" s="15"/>
      <c r="M74" s="15"/>
      <c r="N74" s="15"/>
      <c r="O74" s="15"/>
      <c r="P74" s="15"/>
    </row>
  </sheetData>
  <printOptions/>
  <pageMargins left="0.5511811023622047" right="0.61" top="0.6" bottom="0.2755905511811024" header="0.1968503937007874" footer="0.1968503937007874"/>
  <pageSetup horizontalDpi="600" verticalDpi="600" orientation="portrait" paperSize="9" scale="95" r:id="rId1"/>
  <colBreaks count="1" manualBreakCount="1">
    <brk id="4" max="65535" man="1"/>
  </colBreaks>
</worksheet>
</file>

<file path=xl/worksheets/sheet6.xml><?xml version="1.0" encoding="utf-8"?>
<worksheet xmlns="http://schemas.openxmlformats.org/spreadsheetml/2006/main" xmlns:r="http://schemas.openxmlformats.org/officeDocument/2006/relationships">
  <dimension ref="A1:AG116"/>
  <sheetViews>
    <sheetView zoomScaleSheetLayoutView="100" workbookViewId="0" topLeftCell="A1">
      <selection activeCell="D6" sqref="D6"/>
    </sheetView>
  </sheetViews>
  <sheetFormatPr defaultColWidth="9.00390625" defaultRowHeight="12.75"/>
  <cols>
    <col min="1" max="1" width="10.25390625" style="35" customWidth="1"/>
    <col min="2" max="12" width="10.75390625" style="36" customWidth="1"/>
    <col min="13" max="13" width="11.125" style="35" customWidth="1"/>
    <col min="14" max="14" width="11.875" style="35" customWidth="1"/>
    <col min="15" max="15" width="10.125" style="35" customWidth="1"/>
    <col min="16" max="16" width="11.25390625" style="35" customWidth="1"/>
    <col min="17" max="17" width="10.125" style="35" customWidth="1"/>
    <col min="18" max="18" width="12.00390625" style="35" customWidth="1"/>
    <col min="19" max="19" width="10.125" style="35" customWidth="1"/>
    <col min="20" max="20" width="10.875" style="35" customWidth="1"/>
    <col min="21" max="21" width="10.125" style="35" customWidth="1"/>
    <col min="22" max="22" width="14.375" style="36" customWidth="1"/>
    <col min="23" max="23" width="10.125" style="35" customWidth="1"/>
    <col min="24" max="24" width="10.25390625" style="35" customWidth="1"/>
    <col min="25" max="25" width="10.125" style="35" customWidth="1"/>
    <col min="26" max="27" width="10.125" style="35" hidden="1" customWidth="1"/>
    <col min="28" max="28" width="10.25390625" style="35" customWidth="1"/>
    <col min="29" max="16384" width="10.125" style="35" customWidth="1"/>
  </cols>
  <sheetData>
    <row r="1" spans="1:28" ht="17.25">
      <c r="A1" s="51" t="s">
        <v>203</v>
      </c>
      <c r="B1" s="35"/>
      <c r="M1" s="32"/>
      <c r="N1" s="32"/>
      <c r="O1" s="32"/>
      <c r="P1" s="32"/>
      <c r="Q1" s="32"/>
      <c r="R1" s="32"/>
      <c r="S1" s="32"/>
      <c r="T1" s="32"/>
      <c r="U1" s="32"/>
      <c r="V1" s="33"/>
      <c r="W1" s="32"/>
      <c r="X1" s="32"/>
      <c r="Y1" s="32"/>
      <c r="Z1" s="32"/>
      <c r="AA1" s="32"/>
      <c r="AB1" s="32"/>
    </row>
    <row r="2" spans="1:28" ht="4.5" customHeight="1">
      <c r="A2" s="32"/>
      <c r="B2" s="33"/>
      <c r="C2" s="33"/>
      <c r="D2" s="33"/>
      <c r="E2" s="33"/>
      <c r="F2" s="33"/>
      <c r="G2" s="33"/>
      <c r="H2" s="33"/>
      <c r="I2" s="33"/>
      <c r="J2" s="33"/>
      <c r="K2" s="33"/>
      <c r="L2" s="33"/>
      <c r="M2" s="32"/>
      <c r="N2" s="32"/>
      <c r="O2" s="32"/>
      <c r="P2" s="32"/>
      <c r="Q2" s="32"/>
      <c r="R2" s="32"/>
      <c r="S2" s="32"/>
      <c r="T2" s="32"/>
      <c r="U2" s="32"/>
      <c r="V2" s="33"/>
      <c r="W2" s="32"/>
      <c r="X2" s="32"/>
      <c r="Y2" s="32"/>
      <c r="Z2" s="32"/>
      <c r="AA2" s="32"/>
      <c r="AB2" s="32"/>
    </row>
    <row r="3" spans="1:33" ht="12" customHeight="1">
      <c r="A3" s="75"/>
      <c r="B3" s="76"/>
      <c r="C3" s="77" t="s">
        <v>252</v>
      </c>
      <c r="D3" s="77"/>
      <c r="E3" s="77"/>
      <c r="F3" s="76"/>
      <c r="G3" s="77" t="s">
        <v>256</v>
      </c>
      <c r="H3" s="77"/>
      <c r="I3" s="77"/>
      <c r="J3" s="73"/>
      <c r="K3" s="73"/>
      <c r="L3" s="73"/>
      <c r="M3" s="74"/>
      <c r="N3" s="74"/>
      <c r="O3" s="74"/>
      <c r="P3" s="74"/>
      <c r="Q3" s="74"/>
      <c r="R3" s="74"/>
      <c r="S3" s="74"/>
      <c r="T3" s="74"/>
      <c r="U3" s="74"/>
      <c r="V3" s="73"/>
      <c r="W3" s="74"/>
      <c r="X3" s="74"/>
      <c r="Y3" s="74"/>
      <c r="Z3" s="74"/>
      <c r="AA3" s="74"/>
      <c r="AB3" s="74"/>
      <c r="AC3" s="74"/>
      <c r="AD3" s="74"/>
      <c r="AE3" s="74"/>
      <c r="AF3" s="74"/>
      <c r="AG3" s="74"/>
    </row>
    <row r="4" spans="1:9" ht="12" customHeight="1">
      <c r="A4" s="123" t="s">
        <v>0</v>
      </c>
      <c r="B4" s="184" t="s">
        <v>253</v>
      </c>
      <c r="C4" s="185"/>
      <c r="D4" s="184" t="s">
        <v>255</v>
      </c>
      <c r="E4" s="185"/>
      <c r="F4" s="184" t="s">
        <v>253</v>
      </c>
      <c r="G4" s="185"/>
      <c r="H4" s="184" t="s">
        <v>255</v>
      </c>
      <c r="I4" s="185"/>
    </row>
    <row r="5" spans="1:9" ht="12" customHeight="1">
      <c r="A5" s="34"/>
      <c r="B5" s="122" t="s">
        <v>207</v>
      </c>
      <c r="C5" s="122" t="s">
        <v>208</v>
      </c>
      <c r="D5" s="122" t="s">
        <v>207</v>
      </c>
      <c r="E5" s="122" t="s">
        <v>208</v>
      </c>
      <c r="F5" s="122" t="s">
        <v>207</v>
      </c>
      <c r="G5" s="122" t="s">
        <v>208</v>
      </c>
      <c r="H5" s="122" t="s">
        <v>207</v>
      </c>
      <c r="I5" s="122" t="s">
        <v>208</v>
      </c>
    </row>
    <row r="6" spans="1:22" ht="12" customHeight="1">
      <c r="A6" s="207" t="s">
        <v>447</v>
      </c>
      <c r="B6" s="118">
        <v>87089141</v>
      </c>
      <c r="C6" s="119">
        <v>74715638289</v>
      </c>
      <c r="D6" s="119">
        <v>21826973</v>
      </c>
      <c r="E6" s="119">
        <v>21145737323</v>
      </c>
      <c r="F6" s="119">
        <v>22876893</v>
      </c>
      <c r="G6" s="119">
        <v>21931413932</v>
      </c>
      <c r="H6" s="119">
        <v>9900195</v>
      </c>
      <c r="I6" s="119">
        <v>9148012504</v>
      </c>
      <c r="J6" s="35"/>
      <c r="K6" s="35"/>
      <c r="L6" s="35"/>
      <c r="V6" s="35"/>
    </row>
    <row r="7" spans="1:22" ht="12" customHeight="1">
      <c r="A7" s="87" t="s">
        <v>348</v>
      </c>
      <c r="B7" s="118">
        <v>85623918</v>
      </c>
      <c r="C7" s="119">
        <v>73846162495</v>
      </c>
      <c r="D7" s="119">
        <v>20603613</v>
      </c>
      <c r="E7" s="119">
        <v>20869805010</v>
      </c>
      <c r="F7" s="119">
        <v>22025140</v>
      </c>
      <c r="G7" s="119">
        <v>20263735761</v>
      </c>
      <c r="H7" s="119">
        <v>9033715</v>
      </c>
      <c r="I7" s="119">
        <v>8263460605</v>
      </c>
      <c r="J7" s="35"/>
      <c r="K7" s="35"/>
      <c r="L7" s="35"/>
      <c r="V7" s="35"/>
    </row>
    <row r="8" spans="1:22" ht="12" customHeight="1">
      <c r="A8" s="87" t="s">
        <v>357</v>
      </c>
      <c r="B8" s="118">
        <v>85016573</v>
      </c>
      <c r="C8" s="119">
        <v>69159297296</v>
      </c>
      <c r="D8" s="119">
        <v>18755239</v>
      </c>
      <c r="E8" s="119">
        <v>18402373594</v>
      </c>
      <c r="F8" s="119">
        <v>21648347</v>
      </c>
      <c r="G8" s="119">
        <v>18735963765</v>
      </c>
      <c r="H8" s="119">
        <v>8302396</v>
      </c>
      <c r="I8" s="119">
        <v>7507386126</v>
      </c>
      <c r="J8" s="35"/>
      <c r="K8" s="35"/>
      <c r="L8" s="35"/>
      <c r="V8" s="35"/>
    </row>
    <row r="9" spans="1:22" ht="12" customHeight="1">
      <c r="A9" s="87" t="s">
        <v>360</v>
      </c>
      <c r="B9" s="118">
        <v>85253496</v>
      </c>
      <c r="C9" s="119">
        <v>71179485251</v>
      </c>
      <c r="D9" s="119">
        <v>18730654</v>
      </c>
      <c r="E9" s="119">
        <v>18216958353</v>
      </c>
      <c r="F9" s="202">
        <v>21681588</v>
      </c>
      <c r="G9" s="119">
        <v>18428556655</v>
      </c>
      <c r="H9" s="119">
        <v>8403047</v>
      </c>
      <c r="I9" s="119">
        <v>7348780745</v>
      </c>
      <c r="J9" s="35"/>
      <c r="K9" s="35"/>
      <c r="L9" s="35"/>
      <c r="V9" s="35"/>
    </row>
    <row r="10" spans="1:22" ht="12" customHeight="1">
      <c r="A10" s="87" t="s">
        <v>448</v>
      </c>
      <c r="B10" s="118">
        <f>SUM(B12:B23)</f>
        <v>79551752</v>
      </c>
      <c r="C10" s="119">
        <f aca="true" t="shared" si="0" ref="C10:I10">SUM(C12:C23)</f>
        <v>69508387820</v>
      </c>
      <c r="D10" s="119">
        <f t="shared" si="0"/>
        <v>17359865</v>
      </c>
      <c r="E10" s="119">
        <f t="shared" si="0"/>
        <v>17552866124</v>
      </c>
      <c r="F10" s="202">
        <f t="shared" si="0"/>
        <v>20189253</v>
      </c>
      <c r="G10" s="119">
        <f t="shared" si="0"/>
        <v>17524874434</v>
      </c>
      <c r="H10" s="119">
        <f t="shared" si="0"/>
        <v>7885744</v>
      </c>
      <c r="I10" s="119">
        <f t="shared" si="0"/>
        <v>7001246173</v>
      </c>
      <c r="J10" s="35"/>
      <c r="K10" s="35"/>
      <c r="L10" s="35"/>
      <c r="V10" s="35"/>
    </row>
    <row r="11" spans="1:22" ht="12" customHeight="1">
      <c r="A11" s="88"/>
      <c r="B11" s="242"/>
      <c r="C11" s="243"/>
      <c r="D11" s="243"/>
      <c r="E11" s="243"/>
      <c r="F11" s="243"/>
      <c r="G11" s="243"/>
      <c r="H11" s="243"/>
      <c r="I11" s="243"/>
      <c r="J11" s="35"/>
      <c r="K11" s="35"/>
      <c r="L11" s="35"/>
      <c r="V11" s="35"/>
    </row>
    <row r="12" spans="1:22" ht="12" customHeight="1">
      <c r="A12" s="87" t="s">
        <v>449</v>
      </c>
      <c r="B12" s="118">
        <f>SUM(F12,B34,F34)</f>
        <v>6123212</v>
      </c>
      <c r="C12" s="119">
        <f aca="true" t="shared" si="1" ref="C12:C23">SUM(G12,C34,G34)</f>
        <v>4898133587</v>
      </c>
      <c r="D12" s="119">
        <f aca="true" t="shared" si="2" ref="D12:D23">SUM(H12,D34,H34)</f>
        <v>1398765</v>
      </c>
      <c r="E12" s="119">
        <f aca="true" t="shared" si="3" ref="E12:E23">SUM(I12,E34,I34)</f>
        <v>1319183067</v>
      </c>
      <c r="F12" s="119">
        <v>1530170</v>
      </c>
      <c r="G12" s="119">
        <v>1426624097</v>
      </c>
      <c r="H12" s="119">
        <v>665466</v>
      </c>
      <c r="I12" s="119">
        <v>612211089</v>
      </c>
      <c r="J12" s="35"/>
      <c r="K12" s="35"/>
      <c r="L12" s="35"/>
      <c r="V12" s="35"/>
    </row>
    <row r="13" spans="1:22" ht="12" customHeight="1">
      <c r="A13" s="87" t="s">
        <v>209</v>
      </c>
      <c r="B13" s="118">
        <f aca="true" t="shared" si="4" ref="B13:B23">SUM(F13,B35,F35)</f>
        <v>5525577</v>
      </c>
      <c r="C13" s="119">
        <f t="shared" si="1"/>
        <v>4751551103</v>
      </c>
      <c r="D13" s="119">
        <f t="shared" si="2"/>
        <v>1248715</v>
      </c>
      <c r="E13" s="119">
        <f t="shared" si="3"/>
        <v>1261949148</v>
      </c>
      <c r="F13" s="119">
        <v>1458175</v>
      </c>
      <c r="G13" s="119">
        <v>1298795279</v>
      </c>
      <c r="H13" s="119">
        <v>602903</v>
      </c>
      <c r="I13" s="119">
        <v>544666665</v>
      </c>
      <c r="J13" s="35"/>
      <c r="K13" s="35"/>
      <c r="L13" s="35"/>
      <c r="V13" s="35"/>
    </row>
    <row r="14" spans="1:22" ht="12" customHeight="1">
      <c r="A14" s="87" t="s">
        <v>210</v>
      </c>
      <c r="B14" s="118">
        <f t="shared" si="4"/>
        <v>6890177</v>
      </c>
      <c r="C14" s="119">
        <f t="shared" si="1"/>
        <v>5856718905</v>
      </c>
      <c r="D14" s="119">
        <f t="shared" si="2"/>
        <v>1795278</v>
      </c>
      <c r="E14" s="119">
        <f t="shared" si="3"/>
        <v>1901596881</v>
      </c>
      <c r="F14" s="119">
        <v>1936640</v>
      </c>
      <c r="G14" s="119">
        <v>1653123305</v>
      </c>
      <c r="H14" s="119">
        <v>860495</v>
      </c>
      <c r="I14" s="119">
        <v>734141695</v>
      </c>
      <c r="J14" s="35"/>
      <c r="K14" s="35"/>
      <c r="L14" s="35"/>
      <c r="V14" s="35"/>
    </row>
    <row r="15" spans="1:22" ht="12" customHeight="1">
      <c r="A15" s="87" t="s">
        <v>211</v>
      </c>
      <c r="B15" s="118">
        <f t="shared" si="4"/>
        <v>6453014</v>
      </c>
      <c r="C15" s="119">
        <f t="shared" si="1"/>
        <v>5470119179</v>
      </c>
      <c r="D15" s="119">
        <f t="shared" si="2"/>
        <v>1482048</v>
      </c>
      <c r="E15" s="119">
        <f t="shared" si="3"/>
        <v>1498266530</v>
      </c>
      <c r="F15" s="119">
        <v>1731340</v>
      </c>
      <c r="G15" s="119">
        <v>1479685864</v>
      </c>
      <c r="H15" s="119">
        <v>603971</v>
      </c>
      <c r="I15" s="119">
        <v>569199485</v>
      </c>
      <c r="J15" s="35"/>
      <c r="K15" s="35"/>
      <c r="L15" s="35"/>
      <c r="V15" s="35"/>
    </row>
    <row r="16" spans="1:22" ht="12" customHeight="1">
      <c r="A16" s="87" t="s">
        <v>212</v>
      </c>
      <c r="B16" s="118">
        <f t="shared" si="4"/>
        <v>6215303</v>
      </c>
      <c r="C16" s="119">
        <f t="shared" si="1"/>
        <v>5230807752</v>
      </c>
      <c r="D16" s="119">
        <f t="shared" si="2"/>
        <v>1260883</v>
      </c>
      <c r="E16" s="119">
        <f t="shared" si="3"/>
        <v>1359049192</v>
      </c>
      <c r="F16" s="119">
        <v>1602099</v>
      </c>
      <c r="G16" s="119">
        <v>1341957003</v>
      </c>
      <c r="H16" s="119">
        <v>588909</v>
      </c>
      <c r="I16" s="119">
        <v>526618257</v>
      </c>
      <c r="J16" s="35"/>
      <c r="K16" s="35"/>
      <c r="L16" s="35"/>
      <c r="V16" s="35"/>
    </row>
    <row r="17" spans="1:22" ht="12" customHeight="1">
      <c r="A17" s="87" t="s">
        <v>213</v>
      </c>
      <c r="B17" s="118">
        <f t="shared" si="4"/>
        <v>6568851</v>
      </c>
      <c r="C17" s="119">
        <f t="shared" si="1"/>
        <v>5653096184</v>
      </c>
      <c r="D17" s="119">
        <f t="shared" si="2"/>
        <v>1325984</v>
      </c>
      <c r="E17" s="119">
        <f t="shared" si="3"/>
        <v>1500604023</v>
      </c>
      <c r="F17" s="119">
        <v>1601698</v>
      </c>
      <c r="G17" s="119">
        <v>1303525437</v>
      </c>
      <c r="H17" s="119">
        <v>552494</v>
      </c>
      <c r="I17" s="119">
        <v>494022792</v>
      </c>
      <c r="J17" s="35"/>
      <c r="K17" s="35"/>
      <c r="L17" s="35"/>
      <c r="V17" s="35"/>
    </row>
    <row r="18" spans="1:22" ht="12" customHeight="1">
      <c r="A18" s="87" t="s">
        <v>214</v>
      </c>
      <c r="B18" s="118">
        <f>SUM(F18,B40,F40)</f>
        <v>6348160</v>
      </c>
      <c r="C18" s="119">
        <f>SUM(G18,C40,G40)</f>
        <v>5704709084</v>
      </c>
      <c r="D18" s="119">
        <f t="shared" si="2"/>
        <v>1399438</v>
      </c>
      <c r="E18" s="119">
        <f t="shared" si="3"/>
        <v>1434004538</v>
      </c>
      <c r="F18" s="119">
        <v>1523748</v>
      </c>
      <c r="G18" s="119">
        <v>1369090481</v>
      </c>
      <c r="H18" s="119">
        <v>572512</v>
      </c>
      <c r="I18" s="119">
        <v>529460244</v>
      </c>
      <c r="J18" s="35"/>
      <c r="K18" s="35"/>
      <c r="L18" s="35"/>
      <c r="V18" s="35"/>
    </row>
    <row r="19" spans="1:22" ht="12" customHeight="1">
      <c r="A19" s="87" t="s">
        <v>215</v>
      </c>
      <c r="B19" s="118">
        <f>SUM(F19,B41,F41)</f>
        <v>6198613</v>
      </c>
      <c r="C19" s="119">
        <f>SUM(G19,C41,G41)</f>
        <v>5429797932</v>
      </c>
      <c r="D19" s="119">
        <f t="shared" si="2"/>
        <v>1279854</v>
      </c>
      <c r="E19" s="119">
        <f t="shared" si="3"/>
        <v>1244268143</v>
      </c>
      <c r="F19" s="119">
        <v>1561556</v>
      </c>
      <c r="G19" s="119">
        <v>1351332967</v>
      </c>
      <c r="H19" s="119">
        <v>597429</v>
      </c>
      <c r="I19" s="119">
        <v>521985316</v>
      </c>
      <c r="J19" s="35"/>
      <c r="K19" s="35"/>
      <c r="L19" s="35"/>
      <c r="V19" s="35"/>
    </row>
    <row r="20" spans="1:22" ht="12" customHeight="1">
      <c r="A20" s="87" t="s">
        <v>216</v>
      </c>
      <c r="B20" s="118">
        <f t="shared" si="4"/>
        <v>6283310</v>
      </c>
      <c r="C20" s="119">
        <f t="shared" si="1"/>
        <v>5280304432</v>
      </c>
      <c r="D20" s="119">
        <f t="shared" si="2"/>
        <v>1375611</v>
      </c>
      <c r="E20" s="119">
        <f t="shared" si="3"/>
        <v>1430684778</v>
      </c>
      <c r="F20" s="119">
        <v>1648351</v>
      </c>
      <c r="G20" s="119">
        <v>1281611304</v>
      </c>
      <c r="H20" s="119">
        <v>648026</v>
      </c>
      <c r="I20" s="119">
        <v>505088821</v>
      </c>
      <c r="J20" s="35"/>
      <c r="K20" s="35"/>
      <c r="L20" s="35"/>
      <c r="V20" s="35"/>
    </row>
    <row r="21" spans="1:22" ht="12" customHeight="1">
      <c r="A21" s="87" t="s">
        <v>217</v>
      </c>
      <c r="B21" s="118">
        <f t="shared" si="4"/>
        <v>7413587</v>
      </c>
      <c r="C21" s="119">
        <f t="shared" si="1"/>
        <v>6098770654</v>
      </c>
      <c r="D21" s="119">
        <f t="shared" si="2"/>
        <v>1426583</v>
      </c>
      <c r="E21" s="119">
        <f t="shared" si="3"/>
        <v>1344083794</v>
      </c>
      <c r="F21" s="119">
        <v>1862510</v>
      </c>
      <c r="G21" s="119">
        <v>1442645502</v>
      </c>
      <c r="H21" s="119">
        <v>687244</v>
      </c>
      <c r="I21" s="119">
        <v>557042261</v>
      </c>
      <c r="J21" s="35"/>
      <c r="K21" s="35"/>
      <c r="L21" s="35"/>
      <c r="V21" s="35"/>
    </row>
    <row r="22" spans="1:22" ht="12" customHeight="1">
      <c r="A22" s="87" t="s">
        <v>218</v>
      </c>
      <c r="B22" s="118">
        <f t="shared" si="4"/>
        <v>7249001</v>
      </c>
      <c r="C22" s="119">
        <f t="shared" si="1"/>
        <v>6546581000</v>
      </c>
      <c r="D22" s="119">
        <f t="shared" si="2"/>
        <v>1637319</v>
      </c>
      <c r="E22" s="119">
        <f t="shared" si="3"/>
        <v>1515404143</v>
      </c>
      <c r="F22" s="119">
        <v>1708358</v>
      </c>
      <c r="G22" s="119">
        <v>1474157220</v>
      </c>
      <c r="H22" s="119">
        <v>693178</v>
      </c>
      <c r="I22" s="119">
        <v>587612356</v>
      </c>
      <c r="J22" s="35"/>
      <c r="K22" s="35"/>
      <c r="L22" s="35"/>
      <c r="V22" s="35"/>
    </row>
    <row r="23" spans="1:22" ht="12" customHeight="1">
      <c r="A23" s="89" t="s">
        <v>219</v>
      </c>
      <c r="B23" s="120">
        <f t="shared" si="4"/>
        <v>8282947</v>
      </c>
      <c r="C23" s="121">
        <f t="shared" si="1"/>
        <v>8587798008</v>
      </c>
      <c r="D23" s="121">
        <f t="shared" si="2"/>
        <v>1729387</v>
      </c>
      <c r="E23" s="121">
        <f t="shared" si="3"/>
        <v>1743771887</v>
      </c>
      <c r="F23" s="121">
        <v>2024608</v>
      </c>
      <c r="G23" s="121">
        <v>2102325975</v>
      </c>
      <c r="H23" s="121">
        <v>813117</v>
      </c>
      <c r="I23" s="121">
        <v>819197192</v>
      </c>
      <c r="J23" s="35"/>
      <c r="K23" s="35"/>
      <c r="L23" s="35"/>
      <c r="V23" s="35"/>
    </row>
    <row r="24" spans="1:22" ht="12" customHeight="1">
      <c r="A24" s="54"/>
      <c r="B24" s="55"/>
      <c r="C24" s="33"/>
      <c r="D24" s="33"/>
      <c r="E24" s="33"/>
      <c r="F24" s="33"/>
      <c r="G24" s="33"/>
      <c r="H24" s="33"/>
      <c r="I24" s="33"/>
      <c r="J24" s="35"/>
      <c r="K24" s="35"/>
      <c r="L24" s="35"/>
      <c r="V24" s="35"/>
    </row>
    <row r="25" spans="1:22" ht="12" customHeight="1">
      <c r="A25" s="75"/>
      <c r="B25" s="76"/>
      <c r="C25" s="77" t="s">
        <v>257</v>
      </c>
      <c r="D25" s="77"/>
      <c r="E25" s="77"/>
      <c r="F25" s="76"/>
      <c r="G25" s="77" t="s">
        <v>258</v>
      </c>
      <c r="H25" s="77"/>
      <c r="I25" s="77"/>
      <c r="J25" s="35"/>
      <c r="K25" s="35"/>
      <c r="L25" s="35"/>
      <c r="V25" s="35"/>
    </row>
    <row r="26" spans="1:22" ht="12" customHeight="1">
      <c r="A26" s="123" t="s">
        <v>0</v>
      </c>
      <c r="B26" s="184" t="s">
        <v>253</v>
      </c>
      <c r="C26" s="185"/>
      <c r="D26" s="184" t="s">
        <v>255</v>
      </c>
      <c r="E26" s="185"/>
      <c r="F26" s="184" t="s">
        <v>253</v>
      </c>
      <c r="G26" s="185"/>
      <c r="H26" s="184" t="s">
        <v>255</v>
      </c>
      <c r="I26" s="185"/>
      <c r="J26" s="35"/>
      <c r="K26" s="35"/>
      <c r="L26" s="35"/>
      <c r="V26" s="35"/>
    </row>
    <row r="27" spans="1:22" ht="12" customHeight="1">
      <c r="A27" s="78"/>
      <c r="B27" s="122" t="s">
        <v>207</v>
      </c>
      <c r="C27" s="122" t="s">
        <v>208</v>
      </c>
      <c r="D27" s="122" t="s">
        <v>207</v>
      </c>
      <c r="E27" s="122" t="s">
        <v>208</v>
      </c>
      <c r="F27" s="122" t="s">
        <v>207</v>
      </c>
      <c r="G27" s="122" t="s">
        <v>208</v>
      </c>
      <c r="H27" s="122" t="s">
        <v>207</v>
      </c>
      <c r="I27" s="122" t="s">
        <v>208</v>
      </c>
      <c r="J27" s="35"/>
      <c r="K27" s="35"/>
      <c r="L27" s="35"/>
      <c r="V27" s="35"/>
    </row>
    <row r="28" spans="1:22" ht="12" customHeight="1">
      <c r="A28" s="207" t="s">
        <v>447</v>
      </c>
      <c r="B28" s="119">
        <v>22492228</v>
      </c>
      <c r="C28" s="119">
        <v>15728797563</v>
      </c>
      <c r="D28" s="119">
        <v>2872507</v>
      </c>
      <c r="E28" s="119">
        <v>2148096188</v>
      </c>
      <c r="F28" s="119">
        <v>41720020</v>
      </c>
      <c r="G28" s="119">
        <v>37055426794</v>
      </c>
      <c r="H28" s="119">
        <v>9054271</v>
      </c>
      <c r="I28" s="119">
        <v>9849628631</v>
      </c>
      <c r="V28" s="35"/>
    </row>
    <row r="29" spans="1:22" ht="12" customHeight="1">
      <c r="A29" s="87" t="s">
        <v>348</v>
      </c>
      <c r="B29" s="119">
        <v>23604164</v>
      </c>
      <c r="C29" s="119">
        <v>16791035751</v>
      </c>
      <c r="D29" s="119">
        <v>3016728</v>
      </c>
      <c r="E29" s="119">
        <v>2263012517</v>
      </c>
      <c r="F29" s="119">
        <v>39994614</v>
      </c>
      <c r="G29" s="119">
        <v>36791390983</v>
      </c>
      <c r="H29" s="119">
        <v>8553170</v>
      </c>
      <c r="I29" s="119">
        <v>10343331888</v>
      </c>
      <c r="V29" s="35"/>
    </row>
    <row r="30" spans="1:22" ht="12" customHeight="1">
      <c r="A30" s="87" t="s">
        <v>357</v>
      </c>
      <c r="B30" s="119">
        <v>24195529</v>
      </c>
      <c r="C30" s="119">
        <v>16381164381</v>
      </c>
      <c r="D30" s="119">
        <v>2656494</v>
      </c>
      <c r="E30" s="119">
        <v>1993989686</v>
      </c>
      <c r="F30" s="119">
        <v>39172697</v>
      </c>
      <c r="G30" s="119">
        <v>34042169150</v>
      </c>
      <c r="H30" s="119">
        <v>7796349</v>
      </c>
      <c r="I30" s="119">
        <v>8900997782</v>
      </c>
      <c r="V30" s="35"/>
    </row>
    <row r="31" spans="1:22" ht="12" customHeight="1">
      <c r="A31" s="87" t="s">
        <v>360</v>
      </c>
      <c r="B31" s="119">
        <v>22984428</v>
      </c>
      <c r="C31" s="119">
        <v>17280206509</v>
      </c>
      <c r="D31" s="119">
        <v>2334007</v>
      </c>
      <c r="E31" s="119">
        <v>1754616846</v>
      </c>
      <c r="F31" s="119">
        <v>40587480</v>
      </c>
      <c r="G31" s="119">
        <v>35470722087</v>
      </c>
      <c r="H31" s="119">
        <v>7993600</v>
      </c>
      <c r="I31" s="119">
        <v>9113560762</v>
      </c>
      <c r="V31" s="35"/>
    </row>
    <row r="32" spans="1:22" ht="12" customHeight="1">
      <c r="A32" s="87" t="s">
        <v>448</v>
      </c>
      <c r="B32" s="118">
        <f>SUM(B34:B45)</f>
        <v>22010437</v>
      </c>
      <c r="C32" s="119">
        <f aca="true" t="shared" si="5" ref="C32:I32">SUM(C34:C45)</f>
        <v>18327690400</v>
      </c>
      <c r="D32" s="119">
        <f t="shared" si="5"/>
        <v>2058658</v>
      </c>
      <c r="E32" s="119">
        <f t="shared" si="5"/>
        <v>1656874913</v>
      </c>
      <c r="F32" s="202">
        <f t="shared" si="5"/>
        <v>37352062</v>
      </c>
      <c r="G32" s="119">
        <f t="shared" si="5"/>
        <v>33655822986</v>
      </c>
      <c r="H32" s="119">
        <f t="shared" si="5"/>
        <v>7415463</v>
      </c>
      <c r="I32" s="119">
        <f t="shared" si="5"/>
        <v>8894745038</v>
      </c>
      <c r="V32" s="35"/>
    </row>
    <row r="33" spans="1:22" ht="12" customHeight="1">
      <c r="A33" s="88"/>
      <c r="B33" s="242"/>
      <c r="C33" s="243"/>
      <c r="D33" s="243"/>
      <c r="E33" s="243"/>
      <c r="F33" s="243"/>
      <c r="G33" s="243"/>
      <c r="H33" s="243"/>
      <c r="I33" s="243"/>
      <c r="V33" s="35"/>
    </row>
    <row r="34" spans="1:22" ht="12" customHeight="1">
      <c r="A34" s="87" t="s">
        <v>449</v>
      </c>
      <c r="B34" s="119">
        <v>1899642</v>
      </c>
      <c r="C34" s="119">
        <v>1192018962</v>
      </c>
      <c r="D34" s="119">
        <v>223097</v>
      </c>
      <c r="E34" s="119">
        <v>153835766</v>
      </c>
      <c r="F34" s="119">
        <v>2693400</v>
      </c>
      <c r="G34" s="119">
        <v>2279490528</v>
      </c>
      <c r="H34" s="119">
        <v>510202</v>
      </c>
      <c r="I34" s="119">
        <v>553136212</v>
      </c>
      <c r="V34" s="35"/>
    </row>
    <row r="35" spans="1:22" ht="12" customHeight="1">
      <c r="A35" s="87" t="s">
        <v>209</v>
      </c>
      <c r="B35" s="119">
        <v>1337833</v>
      </c>
      <c r="C35" s="119">
        <v>1214365586</v>
      </c>
      <c r="D35" s="119">
        <v>163671</v>
      </c>
      <c r="E35" s="119">
        <v>127172040</v>
      </c>
      <c r="F35" s="119">
        <v>2729569</v>
      </c>
      <c r="G35" s="119">
        <v>2238390238</v>
      </c>
      <c r="H35" s="119">
        <v>482141</v>
      </c>
      <c r="I35" s="119">
        <v>590110443</v>
      </c>
      <c r="V35" s="35"/>
    </row>
    <row r="36" spans="1:22" ht="12" customHeight="1">
      <c r="A36" s="87" t="s">
        <v>210</v>
      </c>
      <c r="B36" s="119">
        <v>1954140</v>
      </c>
      <c r="C36" s="119">
        <v>1472410978</v>
      </c>
      <c r="D36" s="119">
        <v>241045</v>
      </c>
      <c r="E36" s="119">
        <v>132763248</v>
      </c>
      <c r="F36" s="119">
        <v>2999397</v>
      </c>
      <c r="G36" s="119">
        <v>2731184622</v>
      </c>
      <c r="H36" s="119">
        <v>693738</v>
      </c>
      <c r="I36" s="119">
        <v>1034691938</v>
      </c>
      <c r="V36" s="35"/>
    </row>
    <row r="37" spans="1:22" ht="12" customHeight="1">
      <c r="A37" s="87" t="s">
        <v>211</v>
      </c>
      <c r="B37" s="119">
        <v>1732164</v>
      </c>
      <c r="C37" s="119">
        <v>1419329631</v>
      </c>
      <c r="D37" s="119">
        <v>159387</v>
      </c>
      <c r="E37" s="119">
        <v>124651657</v>
      </c>
      <c r="F37" s="119">
        <v>2989510</v>
      </c>
      <c r="G37" s="119">
        <v>2571103684</v>
      </c>
      <c r="H37" s="119">
        <v>718690</v>
      </c>
      <c r="I37" s="119">
        <v>804415388</v>
      </c>
      <c r="V37" s="35"/>
    </row>
    <row r="38" spans="1:22" ht="12" customHeight="1">
      <c r="A38" s="87" t="s">
        <v>212</v>
      </c>
      <c r="B38" s="119">
        <v>1670449</v>
      </c>
      <c r="C38" s="119">
        <v>1262978158</v>
      </c>
      <c r="D38" s="119">
        <v>159688</v>
      </c>
      <c r="E38" s="119">
        <v>121620015</v>
      </c>
      <c r="F38" s="119">
        <v>2942755</v>
      </c>
      <c r="G38" s="119">
        <v>2625872591</v>
      </c>
      <c r="H38" s="119">
        <v>512286</v>
      </c>
      <c r="I38" s="119">
        <v>710810920</v>
      </c>
      <c r="V38" s="35"/>
    </row>
    <row r="39" spans="1:22" ht="12" customHeight="1">
      <c r="A39" s="87" t="s">
        <v>213</v>
      </c>
      <c r="B39" s="119">
        <v>1964471</v>
      </c>
      <c r="C39" s="119">
        <v>1544029683</v>
      </c>
      <c r="D39" s="119">
        <v>156521</v>
      </c>
      <c r="E39" s="119">
        <v>145915317</v>
      </c>
      <c r="F39" s="119">
        <v>3002682</v>
      </c>
      <c r="G39" s="119">
        <v>2805541064</v>
      </c>
      <c r="H39" s="119">
        <v>616969</v>
      </c>
      <c r="I39" s="119">
        <v>860665914</v>
      </c>
      <c r="V39" s="35"/>
    </row>
    <row r="40" spans="1:22" ht="12" customHeight="1">
      <c r="A40" s="87" t="s">
        <v>214</v>
      </c>
      <c r="B40" s="119">
        <v>1942492</v>
      </c>
      <c r="C40" s="119">
        <v>1621147279</v>
      </c>
      <c r="D40" s="119">
        <v>174211</v>
      </c>
      <c r="E40" s="119">
        <v>169098218</v>
      </c>
      <c r="F40" s="119">
        <v>2881920</v>
      </c>
      <c r="G40" s="119">
        <v>2714471324</v>
      </c>
      <c r="H40" s="119">
        <v>652715</v>
      </c>
      <c r="I40" s="119">
        <v>735446076</v>
      </c>
      <c r="V40" s="35"/>
    </row>
    <row r="41" spans="1:22" ht="12" customHeight="1">
      <c r="A41" s="87" t="s">
        <v>215</v>
      </c>
      <c r="B41" s="119">
        <v>1673642</v>
      </c>
      <c r="C41" s="119">
        <v>1403154662</v>
      </c>
      <c r="D41" s="119">
        <v>196282</v>
      </c>
      <c r="E41" s="119">
        <v>156259372</v>
      </c>
      <c r="F41" s="119">
        <v>2963415</v>
      </c>
      <c r="G41" s="119">
        <v>2675310303</v>
      </c>
      <c r="H41" s="119">
        <v>486143</v>
      </c>
      <c r="I41" s="119">
        <v>566023455</v>
      </c>
      <c r="V41" s="35"/>
    </row>
    <row r="42" spans="1:22" ht="12" customHeight="1">
      <c r="A42" s="87" t="s">
        <v>216</v>
      </c>
      <c r="B42" s="119">
        <v>1908646</v>
      </c>
      <c r="C42" s="119">
        <v>1489357247</v>
      </c>
      <c r="D42" s="119">
        <v>179471</v>
      </c>
      <c r="E42" s="119">
        <v>132168819</v>
      </c>
      <c r="F42" s="119">
        <v>2726313</v>
      </c>
      <c r="G42" s="119">
        <v>2509335881</v>
      </c>
      <c r="H42" s="119">
        <v>548114</v>
      </c>
      <c r="I42" s="119">
        <v>793427138</v>
      </c>
      <c r="V42" s="35"/>
    </row>
    <row r="43" spans="1:22" ht="12" customHeight="1">
      <c r="A43" s="87" t="s">
        <v>217</v>
      </c>
      <c r="B43" s="119">
        <v>1805554</v>
      </c>
      <c r="C43" s="119">
        <v>1553387362</v>
      </c>
      <c r="D43" s="119">
        <v>124536</v>
      </c>
      <c r="E43" s="119">
        <v>107841761</v>
      </c>
      <c r="F43" s="119">
        <v>3745523</v>
      </c>
      <c r="G43" s="119">
        <v>3102737790</v>
      </c>
      <c r="H43" s="119">
        <v>614803</v>
      </c>
      <c r="I43" s="119">
        <v>679199772</v>
      </c>
      <c r="V43" s="35"/>
    </row>
    <row r="44" spans="1:22" ht="12" customHeight="1">
      <c r="A44" s="87" t="s">
        <v>218</v>
      </c>
      <c r="B44" s="119">
        <v>1780014</v>
      </c>
      <c r="C44" s="119">
        <v>1649604394</v>
      </c>
      <c r="D44" s="119">
        <v>151912</v>
      </c>
      <c r="E44" s="119">
        <v>135756951</v>
      </c>
      <c r="F44" s="119">
        <v>3760629</v>
      </c>
      <c r="G44" s="119">
        <v>3422819386</v>
      </c>
      <c r="H44" s="119">
        <v>792229</v>
      </c>
      <c r="I44" s="119">
        <v>792034836</v>
      </c>
      <c r="V44" s="35"/>
    </row>
    <row r="45" spans="1:22" ht="12" customHeight="1">
      <c r="A45" s="89" t="s">
        <v>219</v>
      </c>
      <c r="B45" s="120">
        <v>2341390</v>
      </c>
      <c r="C45" s="121">
        <v>2505906458</v>
      </c>
      <c r="D45" s="121">
        <v>128837</v>
      </c>
      <c r="E45" s="121">
        <v>149791749</v>
      </c>
      <c r="F45" s="121">
        <v>3916949</v>
      </c>
      <c r="G45" s="121">
        <v>3979565575</v>
      </c>
      <c r="H45" s="121">
        <v>787433</v>
      </c>
      <c r="I45" s="121">
        <v>774782946</v>
      </c>
      <c r="V45" s="35"/>
    </row>
    <row r="46" spans="2:22" ht="12" customHeight="1">
      <c r="B46" s="33"/>
      <c r="C46" s="33"/>
      <c r="D46" s="33"/>
      <c r="E46" s="33"/>
      <c r="F46" s="33"/>
      <c r="G46" s="33"/>
      <c r="H46" s="33"/>
      <c r="I46" s="33"/>
      <c r="V46" s="35"/>
    </row>
    <row r="47" spans="1:22" ht="12" customHeight="1">
      <c r="A47" s="75"/>
      <c r="B47" s="79"/>
      <c r="C47" s="80" t="s">
        <v>259</v>
      </c>
      <c r="D47" s="80"/>
      <c r="E47" s="80"/>
      <c r="F47" s="79"/>
      <c r="G47" s="80" t="s">
        <v>260</v>
      </c>
      <c r="H47" s="80"/>
      <c r="I47" s="80"/>
      <c r="V47" s="35"/>
    </row>
    <row r="48" spans="1:22" ht="12" customHeight="1">
      <c r="A48" s="123" t="s">
        <v>0</v>
      </c>
      <c r="B48" s="184" t="s">
        <v>253</v>
      </c>
      <c r="C48" s="185"/>
      <c r="D48" s="184" t="s">
        <v>255</v>
      </c>
      <c r="E48" s="185"/>
      <c r="F48" s="184" t="s">
        <v>253</v>
      </c>
      <c r="G48" s="185"/>
      <c r="H48" s="184" t="s">
        <v>255</v>
      </c>
      <c r="I48" s="185"/>
      <c r="V48" s="35"/>
    </row>
    <row r="49" spans="1:9" ht="12" customHeight="1">
      <c r="A49" s="78"/>
      <c r="B49" s="122" t="s">
        <v>207</v>
      </c>
      <c r="C49" s="122" t="s">
        <v>208</v>
      </c>
      <c r="D49" s="122" t="s">
        <v>207</v>
      </c>
      <c r="E49" s="122" t="s">
        <v>208</v>
      </c>
      <c r="F49" s="122" t="s">
        <v>207</v>
      </c>
      <c r="G49" s="122" t="s">
        <v>208</v>
      </c>
      <c r="H49" s="122" t="s">
        <v>207</v>
      </c>
      <c r="I49" s="122" t="s">
        <v>208</v>
      </c>
    </row>
    <row r="50" spans="1:9" ht="12" customHeight="1">
      <c r="A50" s="207" t="s">
        <v>447</v>
      </c>
      <c r="B50" s="119">
        <v>171537666</v>
      </c>
      <c r="C50" s="119">
        <v>36265677635</v>
      </c>
      <c r="D50" s="119">
        <v>58135000</v>
      </c>
      <c r="E50" s="119">
        <v>13593243635</v>
      </c>
      <c r="F50" s="119">
        <v>106806407</v>
      </c>
      <c r="G50" s="119">
        <v>21162838744</v>
      </c>
      <c r="H50" s="119">
        <v>35541003</v>
      </c>
      <c r="I50" s="119">
        <v>7463133351</v>
      </c>
    </row>
    <row r="51" spans="1:9" ht="12" customHeight="1">
      <c r="A51" s="87" t="s">
        <v>348</v>
      </c>
      <c r="B51" s="119">
        <v>165448862</v>
      </c>
      <c r="C51" s="119">
        <v>35140933510</v>
      </c>
      <c r="D51" s="119">
        <v>52876012</v>
      </c>
      <c r="E51" s="119">
        <v>12771079983</v>
      </c>
      <c r="F51" s="119">
        <v>101164781</v>
      </c>
      <c r="G51" s="119">
        <v>20289710851</v>
      </c>
      <c r="H51" s="119">
        <v>31781570</v>
      </c>
      <c r="I51" s="119">
        <v>7053399818</v>
      </c>
    </row>
    <row r="52" spans="1:9" ht="12" customHeight="1">
      <c r="A52" s="87" t="s">
        <v>357</v>
      </c>
      <c r="B52" s="119">
        <v>157538268</v>
      </c>
      <c r="C52" s="119">
        <v>34528413039</v>
      </c>
      <c r="D52" s="119">
        <v>49045616</v>
      </c>
      <c r="E52" s="119">
        <v>11916401447</v>
      </c>
      <c r="F52" s="119">
        <v>97841673</v>
      </c>
      <c r="G52" s="119">
        <v>20769733608</v>
      </c>
      <c r="H52" s="119">
        <v>29779101</v>
      </c>
      <c r="I52" s="119">
        <v>6801745349</v>
      </c>
    </row>
    <row r="53" spans="1:9" ht="12" customHeight="1">
      <c r="A53" s="87" t="s">
        <v>360</v>
      </c>
      <c r="B53" s="119">
        <v>145985658</v>
      </c>
      <c r="C53" s="119">
        <v>33721354091</v>
      </c>
      <c r="D53" s="119">
        <v>45582979</v>
      </c>
      <c r="E53" s="119">
        <v>11589948726</v>
      </c>
      <c r="F53" s="119">
        <v>91210273</v>
      </c>
      <c r="G53" s="119">
        <v>20082451281</v>
      </c>
      <c r="H53" s="119">
        <v>27329740</v>
      </c>
      <c r="I53" s="119">
        <v>6459288587</v>
      </c>
    </row>
    <row r="54" spans="1:9" ht="12" customHeight="1">
      <c r="A54" s="87" t="s">
        <v>448</v>
      </c>
      <c r="B54" s="118">
        <f>SUM(B56:B67)</f>
        <v>144288518</v>
      </c>
      <c r="C54" s="119">
        <f aca="true" t="shared" si="6" ref="C54:I54">SUM(C56:C67)</f>
        <v>31345676328</v>
      </c>
      <c r="D54" s="119">
        <f t="shared" si="6"/>
        <v>42351812</v>
      </c>
      <c r="E54" s="119">
        <f t="shared" si="6"/>
        <v>10480712384</v>
      </c>
      <c r="F54" s="202">
        <f t="shared" si="6"/>
        <v>92032879</v>
      </c>
      <c r="G54" s="119">
        <f t="shared" si="6"/>
        <v>18624552505</v>
      </c>
      <c r="H54" s="119">
        <f t="shared" si="6"/>
        <v>25565300</v>
      </c>
      <c r="I54" s="119">
        <f t="shared" si="6"/>
        <v>5781179235</v>
      </c>
    </row>
    <row r="55" spans="1:9" ht="12" customHeight="1">
      <c r="A55" s="88"/>
      <c r="B55" s="242"/>
      <c r="C55" s="243"/>
      <c r="D55" s="243"/>
      <c r="E55" s="243"/>
      <c r="F55" s="243"/>
      <c r="G55" s="243"/>
      <c r="H55" s="243"/>
      <c r="I55" s="243"/>
    </row>
    <row r="56" spans="1:9" ht="12" customHeight="1">
      <c r="A56" s="87" t="s">
        <v>449</v>
      </c>
      <c r="B56" s="119">
        <f>SUM(F56,B79)</f>
        <v>10648757</v>
      </c>
      <c r="C56" s="119">
        <f aca="true" t="shared" si="7" ref="C56:C67">SUM(G56,C79)</f>
        <v>2532344299</v>
      </c>
      <c r="D56" s="119">
        <f aca="true" t="shared" si="8" ref="D56:D67">SUM(H56,D79)</f>
        <v>3018002</v>
      </c>
      <c r="E56" s="119">
        <f aca="true" t="shared" si="9" ref="E56:E67">SUM(I56,E79)</f>
        <v>842207664</v>
      </c>
      <c r="F56" s="119">
        <v>6695928</v>
      </c>
      <c r="G56" s="119">
        <v>1385247713</v>
      </c>
      <c r="H56" s="119">
        <v>1892757</v>
      </c>
      <c r="I56" s="119">
        <v>436972404</v>
      </c>
    </row>
    <row r="57" spans="1:9" ht="12" customHeight="1">
      <c r="A57" s="87" t="s">
        <v>209</v>
      </c>
      <c r="B57" s="119">
        <f aca="true" t="shared" si="10" ref="B57:B67">SUM(F57,B80)</f>
        <v>10620429</v>
      </c>
      <c r="C57" s="119">
        <f t="shared" si="7"/>
        <v>2467378450</v>
      </c>
      <c r="D57" s="119">
        <f t="shared" si="8"/>
        <v>2976097</v>
      </c>
      <c r="E57" s="119">
        <f t="shared" si="9"/>
        <v>883356547</v>
      </c>
      <c r="F57" s="119">
        <v>7021383</v>
      </c>
      <c r="G57" s="119">
        <v>1478688203</v>
      </c>
      <c r="H57" s="119">
        <v>1792721</v>
      </c>
      <c r="I57" s="119">
        <v>442139730</v>
      </c>
    </row>
    <row r="58" spans="1:9" ht="12" customHeight="1">
      <c r="A58" s="87" t="s">
        <v>210</v>
      </c>
      <c r="B58" s="119">
        <f t="shared" si="10"/>
        <v>11336053</v>
      </c>
      <c r="C58" s="119">
        <f t="shared" si="7"/>
        <v>2757283753</v>
      </c>
      <c r="D58" s="119">
        <f t="shared" si="8"/>
        <v>3169799</v>
      </c>
      <c r="E58" s="119">
        <f t="shared" si="9"/>
        <v>984290760</v>
      </c>
      <c r="F58" s="119">
        <v>7750502</v>
      </c>
      <c r="G58" s="119">
        <v>1684642281</v>
      </c>
      <c r="H58" s="119">
        <v>2032207</v>
      </c>
      <c r="I58" s="119">
        <v>491947269</v>
      </c>
    </row>
    <row r="59" spans="1:9" ht="12" customHeight="1">
      <c r="A59" s="87" t="s">
        <v>211</v>
      </c>
      <c r="B59" s="119">
        <f t="shared" si="10"/>
        <v>11200413</v>
      </c>
      <c r="C59" s="119">
        <f t="shared" si="7"/>
        <v>2583538789</v>
      </c>
      <c r="D59" s="119">
        <f t="shared" si="8"/>
        <v>3276565</v>
      </c>
      <c r="E59" s="119">
        <f t="shared" si="9"/>
        <v>917767908</v>
      </c>
      <c r="F59" s="119">
        <v>7781779</v>
      </c>
      <c r="G59" s="119">
        <v>1587291295</v>
      </c>
      <c r="H59" s="119">
        <v>2227297</v>
      </c>
      <c r="I59" s="119">
        <v>504818345</v>
      </c>
    </row>
    <row r="60" spans="1:9" ht="12" customHeight="1">
      <c r="A60" s="87" t="s">
        <v>212</v>
      </c>
      <c r="B60" s="119">
        <f t="shared" si="10"/>
        <v>11441778</v>
      </c>
      <c r="C60" s="119">
        <f t="shared" si="7"/>
        <v>2402953614</v>
      </c>
      <c r="D60" s="119">
        <f t="shared" si="8"/>
        <v>3391443</v>
      </c>
      <c r="E60" s="119">
        <f t="shared" si="9"/>
        <v>845286205</v>
      </c>
      <c r="F60" s="119">
        <v>7944235</v>
      </c>
      <c r="G60" s="119">
        <v>1497538145</v>
      </c>
      <c r="H60" s="119">
        <v>2404492</v>
      </c>
      <c r="I60" s="119">
        <v>482579390</v>
      </c>
    </row>
    <row r="61" spans="1:9" ht="12" customHeight="1">
      <c r="A61" s="87" t="s">
        <v>213</v>
      </c>
      <c r="B61" s="119">
        <f t="shared" si="10"/>
        <v>12158371</v>
      </c>
      <c r="C61" s="119">
        <f t="shared" si="7"/>
        <v>2357535917</v>
      </c>
      <c r="D61" s="119">
        <f t="shared" si="8"/>
        <v>3586281</v>
      </c>
      <c r="E61" s="119">
        <f t="shared" si="9"/>
        <v>826667913</v>
      </c>
      <c r="F61" s="119">
        <v>7900890</v>
      </c>
      <c r="G61" s="119">
        <v>1364123740</v>
      </c>
      <c r="H61" s="119">
        <v>2184073</v>
      </c>
      <c r="I61" s="119">
        <v>435879636</v>
      </c>
    </row>
    <row r="62" spans="1:9" ht="12" customHeight="1">
      <c r="A62" s="87" t="s">
        <v>214</v>
      </c>
      <c r="B62" s="119">
        <f t="shared" si="10"/>
        <v>11712989</v>
      </c>
      <c r="C62" s="119">
        <f t="shared" si="7"/>
        <v>2491683311</v>
      </c>
      <c r="D62" s="119">
        <f t="shared" si="8"/>
        <v>4127506</v>
      </c>
      <c r="E62" s="119">
        <f t="shared" si="9"/>
        <v>871141965</v>
      </c>
      <c r="F62" s="119">
        <v>7073571</v>
      </c>
      <c r="G62" s="119">
        <v>1406852889</v>
      </c>
      <c r="H62" s="119">
        <v>2016456</v>
      </c>
      <c r="I62" s="119">
        <v>474323541</v>
      </c>
    </row>
    <row r="63" spans="1:9" ht="12" customHeight="1">
      <c r="A63" s="87" t="s">
        <v>215</v>
      </c>
      <c r="B63" s="119">
        <f t="shared" si="10"/>
        <v>12390014</v>
      </c>
      <c r="C63" s="119">
        <f t="shared" si="7"/>
        <v>2643753927</v>
      </c>
      <c r="D63" s="119">
        <f t="shared" si="8"/>
        <v>3691620</v>
      </c>
      <c r="E63" s="119">
        <f t="shared" si="9"/>
        <v>785235500</v>
      </c>
      <c r="F63" s="119">
        <v>7635240</v>
      </c>
      <c r="G63" s="119">
        <v>1428273742</v>
      </c>
      <c r="H63" s="119">
        <v>2195585</v>
      </c>
      <c r="I63" s="119">
        <v>436862742</v>
      </c>
    </row>
    <row r="64" spans="1:9" ht="12" customHeight="1">
      <c r="A64" s="87" t="s">
        <v>216</v>
      </c>
      <c r="B64" s="119">
        <f t="shared" si="10"/>
        <v>12527385</v>
      </c>
      <c r="C64" s="119">
        <f t="shared" si="7"/>
        <v>2875582985</v>
      </c>
      <c r="D64" s="119">
        <f t="shared" si="8"/>
        <v>3876547</v>
      </c>
      <c r="E64" s="119">
        <f t="shared" si="9"/>
        <v>933420210</v>
      </c>
      <c r="F64" s="119">
        <v>7686042</v>
      </c>
      <c r="G64" s="119">
        <v>1702139485</v>
      </c>
      <c r="H64" s="119">
        <v>2150082</v>
      </c>
      <c r="I64" s="119">
        <v>515088329</v>
      </c>
    </row>
    <row r="65" spans="1:9" ht="12" customHeight="1">
      <c r="A65" s="87" t="s">
        <v>217</v>
      </c>
      <c r="B65" s="119">
        <f t="shared" si="10"/>
        <v>13171441</v>
      </c>
      <c r="C65" s="119">
        <f t="shared" si="7"/>
        <v>2630433983</v>
      </c>
      <c r="D65" s="119">
        <f t="shared" si="8"/>
        <v>4048393</v>
      </c>
      <c r="E65" s="119">
        <f t="shared" si="9"/>
        <v>811059767</v>
      </c>
      <c r="F65" s="119">
        <v>8171770</v>
      </c>
      <c r="G65" s="119">
        <v>1662510642</v>
      </c>
      <c r="H65" s="119">
        <v>2394632</v>
      </c>
      <c r="I65" s="119">
        <v>501354415</v>
      </c>
    </row>
    <row r="66" spans="1:9" ht="12" customHeight="1">
      <c r="A66" s="87" t="s">
        <v>218</v>
      </c>
      <c r="B66" s="119">
        <f t="shared" si="10"/>
        <v>12904662</v>
      </c>
      <c r="C66" s="119">
        <f t="shared" si="7"/>
        <v>2374432167</v>
      </c>
      <c r="D66" s="119">
        <f t="shared" si="8"/>
        <v>3423829</v>
      </c>
      <c r="E66" s="119">
        <f t="shared" si="9"/>
        <v>699619272</v>
      </c>
      <c r="F66" s="119">
        <v>7956012</v>
      </c>
      <c r="G66" s="119">
        <v>1493014164</v>
      </c>
      <c r="H66" s="119">
        <v>2114083</v>
      </c>
      <c r="I66" s="119">
        <v>449345899</v>
      </c>
    </row>
    <row r="67" spans="1:9" ht="12" customHeight="1">
      <c r="A67" s="89" t="s">
        <v>219</v>
      </c>
      <c r="B67" s="121">
        <f t="shared" si="10"/>
        <v>14176226</v>
      </c>
      <c r="C67" s="121">
        <f t="shared" si="7"/>
        <v>3228755133</v>
      </c>
      <c r="D67" s="121">
        <f t="shared" si="8"/>
        <v>3765730</v>
      </c>
      <c r="E67" s="121">
        <f t="shared" si="9"/>
        <v>1080658673</v>
      </c>
      <c r="F67" s="121">
        <v>8415527</v>
      </c>
      <c r="G67" s="121">
        <v>1934230206</v>
      </c>
      <c r="H67" s="121">
        <v>2160915</v>
      </c>
      <c r="I67" s="121">
        <v>609867535</v>
      </c>
    </row>
    <row r="68" spans="2:9" ht="12" customHeight="1">
      <c r="B68" s="35"/>
      <c r="C68" s="35"/>
      <c r="D68" s="35"/>
      <c r="E68" s="35"/>
      <c r="F68" s="35"/>
      <c r="G68" s="35"/>
      <c r="H68" s="35"/>
      <c r="I68" s="35"/>
    </row>
    <row r="69" spans="2:9" ht="11.25">
      <c r="B69" s="35"/>
      <c r="C69" s="35"/>
      <c r="D69" s="35"/>
      <c r="E69" s="35"/>
      <c r="F69" s="35"/>
      <c r="G69" s="35"/>
      <c r="H69" s="35"/>
      <c r="I69" s="35"/>
    </row>
    <row r="70" spans="1:9" ht="11.25">
      <c r="A70" s="75"/>
      <c r="B70" s="79"/>
      <c r="C70" s="77" t="s">
        <v>427</v>
      </c>
      <c r="D70" s="80"/>
      <c r="E70" s="80"/>
      <c r="F70" s="79" t="s">
        <v>428</v>
      </c>
      <c r="G70" s="81"/>
      <c r="H70" s="225"/>
      <c r="I70" s="35"/>
    </row>
    <row r="71" spans="1:9" ht="11.25">
      <c r="A71" s="123" t="s">
        <v>0</v>
      </c>
      <c r="B71" s="184" t="s">
        <v>425</v>
      </c>
      <c r="C71" s="185"/>
      <c r="D71" s="184" t="s">
        <v>426</v>
      </c>
      <c r="E71" s="185"/>
      <c r="F71" s="233" t="s">
        <v>254</v>
      </c>
      <c r="G71" s="186"/>
      <c r="H71" s="226"/>
      <c r="I71" s="35"/>
    </row>
    <row r="72" spans="1:9" ht="11.25">
      <c r="A72" s="78"/>
      <c r="B72" s="122" t="s">
        <v>207</v>
      </c>
      <c r="C72" s="122" t="s">
        <v>208</v>
      </c>
      <c r="D72" s="228" t="s">
        <v>207</v>
      </c>
      <c r="E72" s="228" t="s">
        <v>208</v>
      </c>
      <c r="F72" s="234" t="s">
        <v>207</v>
      </c>
      <c r="G72" s="164" t="s">
        <v>208</v>
      </c>
      <c r="H72" s="227"/>
      <c r="I72" s="35"/>
    </row>
    <row r="73" spans="1:9" ht="11.25">
      <c r="A73" s="207" t="s">
        <v>447</v>
      </c>
      <c r="B73" s="119">
        <v>64731259</v>
      </c>
      <c r="C73" s="119">
        <v>15102838891</v>
      </c>
      <c r="D73" s="229">
        <v>22593997</v>
      </c>
      <c r="E73" s="229">
        <v>6130110284</v>
      </c>
      <c r="F73" s="167" t="s">
        <v>94</v>
      </c>
      <c r="G73" s="119">
        <v>5423868790</v>
      </c>
      <c r="H73" s="119"/>
      <c r="I73" s="35"/>
    </row>
    <row r="74" spans="1:9" ht="11.25">
      <c r="A74" s="87" t="s">
        <v>348</v>
      </c>
      <c r="B74" s="119">
        <v>64284081</v>
      </c>
      <c r="C74" s="119">
        <v>14851222659</v>
      </c>
      <c r="D74" s="119">
        <v>21094442</v>
      </c>
      <c r="E74" s="119">
        <v>5717680165</v>
      </c>
      <c r="F74" s="167" t="s">
        <v>94</v>
      </c>
      <c r="G74" s="119">
        <v>5182315998</v>
      </c>
      <c r="H74" s="119"/>
      <c r="I74" s="35"/>
    </row>
    <row r="75" spans="1:9" ht="11.25">
      <c r="A75" s="87" t="s">
        <v>357</v>
      </c>
      <c r="B75" s="119">
        <v>59696595</v>
      </c>
      <c r="C75" s="119">
        <v>13758679431</v>
      </c>
      <c r="D75" s="119">
        <v>19266515</v>
      </c>
      <c r="E75" s="119">
        <v>5114656098</v>
      </c>
      <c r="F75" s="167" t="s">
        <v>94</v>
      </c>
      <c r="G75" s="119">
        <v>4924007301</v>
      </c>
      <c r="H75" s="119"/>
      <c r="I75" s="35"/>
    </row>
    <row r="76" spans="1:9" ht="11.25">
      <c r="A76" s="87" t="s">
        <v>360</v>
      </c>
      <c r="B76" s="119">
        <v>54775385</v>
      </c>
      <c r="C76" s="119">
        <v>13638902810</v>
      </c>
      <c r="D76" s="119">
        <v>18253239</v>
      </c>
      <c r="E76" s="119">
        <v>5130660139</v>
      </c>
      <c r="F76" s="167" t="s">
        <v>94</v>
      </c>
      <c r="G76" s="119">
        <v>4760282070</v>
      </c>
      <c r="H76" s="119"/>
      <c r="I76" s="119"/>
    </row>
    <row r="77" spans="1:9" ht="11.25">
      <c r="A77" s="87" t="s">
        <v>448</v>
      </c>
      <c r="B77" s="118">
        <f>SUM(B79:B90)</f>
        <v>52255639</v>
      </c>
      <c r="C77" s="119">
        <f>SUM(C79:C90)</f>
        <v>12721123823</v>
      </c>
      <c r="D77" s="119">
        <f>SUM(D79:D90)</f>
        <v>16786512</v>
      </c>
      <c r="E77" s="119">
        <f>SUM(E79:E90)</f>
        <v>4699533149</v>
      </c>
      <c r="F77" s="167" t="s">
        <v>94</v>
      </c>
      <c r="G77" s="119">
        <f>SUM(G79:G90)</f>
        <v>4419747640</v>
      </c>
      <c r="H77" s="119"/>
      <c r="I77" s="119"/>
    </row>
    <row r="78" spans="1:9" ht="11.25">
      <c r="A78" s="88"/>
      <c r="B78" s="242"/>
      <c r="C78" s="243"/>
      <c r="D78" s="243"/>
      <c r="E78" s="243"/>
      <c r="F78" s="243"/>
      <c r="G78" s="243"/>
      <c r="H78" s="243"/>
      <c r="I78" s="243"/>
    </row>
    <row r="79" spans="1:9" ht="11.25">
      <c r="A79" s="87" t="s">
        <v>449</v>
      </c>
      <c r="B79" s="119">
        <v>3952829</v>
      </c>
      <c r="C79" s="119">
        <v>1147096586</v>
      </c>
      <c r="D79" s="119">
        <v>1125245</v>
      </c>
      <c r="E79" s="119">
        <v>405235260</v>
      </c>
      <c r="F79" s="167" t="s">
        <v>94</v>
      </c>
      <c r="G79" s="119">
        <v>277989081</v>
      </c>
      <c r="H79" s="119"/>
      <c r="I79" s="119"/>
    </row>
    <row r="80" spans="1:9" ht="11.25">
      <c r="A80" s="87" t="s">
        <v>209</v>
      </c>
      <c r="B80" s="119">
        <v>3599046</v>
      </c>
      <c r="C80" s="119">
        <v>988690247</v>
      </c>
      <c r="D80" s="119">
        <v>1183376</v>
      </c>
      <c r="E80" s="119">
        <v>441216817</v>
      </c>
      <c r="F80" s="167" t="s">
        <v>94</v>
      </c>
      <c r="G80" s="119">
        <v>293619346</v>
      </c>
      <c r="H80" s="119"/>
      <c r="I80" s="35"/>
    </row>
    <row r="81" spans="1:9" ht="11.25">
      <c r="A81" s="87" t="s">
        <v>210</v>
      </c>
      <c r="B81" s="119">
        <v>3585551</v>
      </c>
      <c r="C81" s="119">
        <v>1072641472</v>
      </c>
      <c r="D81" s="119">
        <v>1137592</v>
      </c>
      <c r="E81" s="119">
        <v>492343491</v>
      </c>
      <c r="F81" s="167" t="s">
        <v>94</v>
      </c>
      <c r="G81" s="119">
        <v>489815236</v>
      </c>
      <c r="H81" s="119"/>
      <c r="I81" s="35"/>
    </row>
    <row r="82" spans="1:9" ht="11.25">
      <c r="A82" s="87" t="s">
        <v>211</v>
      </c>
      <c r="B82" s="119">
        <v>3418634</v>
      </c>
      <c r="C82" s="119">
        <v>996247494</v>
      </c>
      <c r="D82" s="119">
        <v>1049268</v>
      </c>
      <c r="E82" s="119">
        <v>412949563</v>
      </c>
      <c r="F82" s="167" t="s">
        <v>94</v>
      </c>
      <c r="G82" s="119">
        <v>368846136</v>
      </c>
      <c r="H82" s="119"/>
      <c r="I82" s="35"/>
    </row>
    <row r="83" spans="1:9" ht="11.25">
      <c r="A83" s="87" t="s">
        <v>212</v>
      </c>
      <c r="B83" s="119">
        <v>3497543</v>
      </c>
      <c r="C83" s="119">
        <v>905415469</v>
      </c>
      <c r="D83" s="119">
        <v>986951</v>
      </c>
      <c r="E83" s="119">
        <v>362706815</v>
      </c>
      <c r="F83" s="167" t="s">
        <v>94</v>
      </c>
      <c r="G83" s="119">
        <v>366377661</v>
      </c>
      <c r="H83" s="119"/>
      <c r="I83" s="35"/>
    </row>
    <row r="84" spans="1:9" ht="11.25">
      <c r="A84" s="87" t="s">
        <v>213</v>
      </c>
      <c r="B84" s="119">
        <v>4257481</v>
      </c>
      <c r="C84" s="119">
        <v>993412177</v>
      </c>
      <c r="D84" s="119">
        <v>1402208</v>
      </c>
      <c r="E84" s="119">
        <v>390788277</v>
      </c>
      <c r="F84" s="167" t="s">
        <v>94</v>
      </c>
      <c r="G84" s="119">
        <v>284717875</v>
      </c>
      <c r="H84" s="119"/>
      <c r="I84" s="35"/>
    </row>
    <row r="85" spans="1:9" ht="11.25">
      <c r="A85" s="87" t="s">
        <v>214</v>
      </c>
      <c r="B85" s="119">
        <v>4639418</v>
      </c>
      <c r="C85" s="119">
        <v>1084830422</v>
      </c>
      <c r="D85" s="119">
        <v>2111050</v>
      </c>
      <c r="E85" s="119">
        <v>396818424</v>
      </c>
      <c r="F85" s="167" t="s">
        <v>94</v>
      </c>
      <c r="G85" s="119">
        <v>300003012</v>
      </c>
      <c r="H85" s="119"/>
      <c r="I85" s="35"/>
    </row>
    <row r="86" spans="1:9" ht="11.25">
      <c r="A86" s="87" t="s">
        <v>215</v>
      </c>
      <c r="B86" s="119">
        <v>4754774</v>
      </c>
      <c r="C86" s="119">
        <v>1215480185</v>
      </c>
      <c r="D86" s="119">
        <v>1496035</v>
      </c>
      <c r="E86" s="119">
        <v>348372758</v>
      </c>
      <c r="F86" s="167" t="s">
        <v>94</v>
      </c>
      <c r="G86" s="119">
        <v>409123193</v>
      </c>
      <c r="H86" s="119"/>
      <c r="I86" s="35"/>
    </row>
    <row r="87" spans="1:9" ht="11.25">
      <c r="A87" s="87" t="s">
        <v>216</v>
      </c>
      <c r="B87" s="119">
        <v>4841343</v>
      </c>
      <c r="C87" s="119">
        <v>1173443500</v>
      </c>
      <c r="D87" s="119">
        <v>1726465</v>
      </c>
      <c r="E87" s="119">
        <v>418331881</v>
      </c>
      <c r="F87" s="167" t="s">
        <v>94</v>
      </c>
      <c r="G87" s="119">
        <v>385807405</v>
      </c>
      <c r="H87" s="119"/>
      <c r="I87" s="35"/>
    </row>
    <row r="88" spans="1:9" ht="11.25">
      <c r="A88" s="87" t="s">
        <v>217</v>
      </c>
      <c r="B88" s="119">
        <v>4999671</v>
      </c>
      <c r="C88" s="119">
        <v>967923341</v>
      </c>
      <c r="D88" s="119">
        <v>1653761</v>
      </c>
      <c r="E88" s="119">
        <v>309705352</v>
      </c>
      <c r="F88" s="167" t="s">
        <v>94</v>
      </c>
      <c r="G88" s="119">
        <v>311266706</v>
      </c>
      <c r="H88" s="119"/>
      <c r="I88" s="35"/>
    </row>
    <row r="89" spans="1:9" ht="11.25">
      <c r="A89" s="87" t="s">
        <v>218</v>
      </c>
      <c r="B89" s="119">
        <v>4948650</v>
      </c>
      <c r="C89" s="119">
        <v>881418003</v>
      </c>
      <c r="D89" s="119">
        <v>1309746</v>
      </c>
      <c r="E89" s="119">
        <v>250273373</v>
      </c>
      <c r="F89" s="167" t="s">
        <v>94</v>
      </c>
      <c r="G89" s="119">
        <v>329823635</v>
      </c>
      <c r="H89" s="119"/>
      <c r="I89" s="35"/>
    </row>
    <row r="90" spans="1:9" ht="11.25">
      <c r="A90" s="89" t="s">
        <v>219</v>
      </c>
      <c r="B90" s="120">
        <v>5760699</v>
      </c>
      <c r="C90" s="121">
        <v>1294524927</v>
      </c>
      <c r="D90" s="121">
        <v>1604815</v>
      </c>
      <c r="E90" s="121">
        <v>470791138</v>
      </c>
      <c r="F90" s="168" t="s">
        <v>94</v>
      </c>
      <c r="G90" s="121">
        <v>602358354</v>
      </c>
      <c r="H90" s="119"/>
      <c r="I90" s="35"/>
    </row>
    <row r="91" spans="1:9" ht="11.25">
      <c r="A91" s="35" t="s">
        <v>429</v>
      </c>
      <c r="B91" s="35"/>
      <c r="D91" s="35"/>
      <c r="E91" s="35"/>
      <c r="F91" s="35"/>
      <c r="G91" s="35"/>
      <c r="H91" s="35"/>
      <c r="I91" s="35"/>
    </row>
    <row r="92" spans="1:9" ht="11.25">
      <c r="A92" s="180" t="s">
        <v>430</v>
      </c>
      <c r="B92" s="35"/>
      <c r="D92" s="35"/>
      <c r="E92" s="35"/>
      <c r="F92" s="35"/>
      <c r="G92" s="35"/>
      <c r="H92" s="35"/>
      <c r="I92" s="35"/>
    </row>
    <row r="93" spans="1:9" ht="11.25">
      <c r="A93" s="180" t="s">
        <v>431</v>
      </c>
      <c r="B93" s="35"/>
      <c r="D93" s="35"/>
      <c r="E93" s="35"/>
      <c r="F93" s="35"/>
      <c r="G93" s="35"/>
      <c r="H93" s="35"/>
      <c r="I93" s="35"/>
    </row>
    <row r="95" spans="1:9" ht="17.25">
      <c r="A95" s="52" t="s">
        <v>220</v>
      </c>
      <c r="B95" s="29"/>
      <c r="C95" s="31"/>
      <c r="D95" s="31"/>
      <c r="E95" s="31"/>
      <c r="F95" s="31"/>
      <c r="G95" s="31"/>
      <c r="H95" s="31"/>
      <c r="I95" s="31"/>
    </row>
    <row r="96" spans="1:9" ht="11.25">
      <c r="A96" s="82"/>
      <c r="B96" s="86" t="s">
        <v>432</v>
      </c>
      <c r="C96" s="83"/>
      <c r="D96" s="241" t="s">
        <v>433</v>
      </c>
      <c r="E96" s="86" t="s">
        <v>450</v>
      </c>
      <c r="F96" s="35"/>
      <c r="G96" s="35"/>
      <c r="H96" s="35"/>
      <c r="I96" s="35"/>
    </row>
    <row r="97" spans="1:9" ht="16.5" customHeight="1">
      <c r="A97" s="143"/>
      <c r="B97" s="230" t="s">
        <v>436</v>
      </c>
      <c r="C97" s="84"/>
      <c r="D97" s="231">
        <v>2.17</v>
      </c>
      <c r="E97" s="231">
        <v>2.14</v>
      </c>
      <c r="F97" s="35"/>
      <c r="G97" s="35"/>
      <c r="H97" s="35"/>
      <c r="I97" s="35"/>
    </row>
    <row r="98" spans="1:9" ht="16.5" customHeight="1">
      <c r="A98" s="25"/>
      <c r="B98" s="25"/>
      <c r="C98" s="88" t="s">
        <v>358</v>
      </c>
      <c r="D98" s="109">
        <v>931</v>
      </c>
      <c r="E98" s="109">
        <v>1062</v>
      </c>
      <c r="F98" s="35"/>
      <c r="G98" s="35"/>
      <c r="H98" s="35"/>
      <c r="I98" s="35"/>
    </row>
    <row r="99" spans="1:9" ht="12" customHeight="1">
      <c r="A99" s="25"/>
      <c r="B99" s="25" t="s">
        <v>437</v>
      </c>
      <c r="C99" s="88"/>
      <c r="D99" s="109"/>
      <c r="E99" s="109"/>
      <c r="F99" s="35"/>
      <c r="G99" s="35"/>
      <c r="H99" s="35"/>
      <c r="I99" s="35"/>
    </row>
    <row r="100" spans="1:9" ht="16.5" customHeight="1">
      <c r="A100" s="25"/>
      <c r="B100" s="165" t="s">
        <v>269</v>
      </c>
      <c r="C100" s="84"/>
      <c r="D100" s="205">
        <v>94</v>
      </c>
      <c r="E100" s="205">
        <v>103</v>
      </c>
      <c r="F100" s="35"/>
      <c r="G100" s="35"/>
      <c r="H100" s="35"/>
      <c r="I100" s="35"/>
    </row>
    <row r="101" spans="1:9" ht="16.5" customHeight="1">
      <c r="A101" s="25"/>
      <c r="B101" s="165" t="s">
        <v>434</v>
      </c>
      <c r="C101" s="88" t="s">
        <v>261</v>
      </c>
      <c r="D101" s="205">
        <v>313</v>
      </c>
      <c r="E101" s="205">
        <v>507</v>
      </c>
      <c r="F101" s="35"/>
      <c r="G101" s="35"/>
      <c r="H101" s="35"/>
      <c r="I101" s="35"/>
    </row>
    <row r="102" spans="1:9" ht="16.5" customHeight="1">
      <c r="A102" s="25"/>
      <c r="B102" s="165"/>
      <c r="C102" s="88" t="s">
        <v>262</v>
      </c>
      <c r="D102" s="205">
        <v>1881</v>
      </c>
      <c r="E102" s="205">
        <v>2104</v>
      </c>
      <c r="F102" s="35"/>
      <c r="G102" s="35"/>
      <c r="H102" s="35"/>
      <c r="I102" s="35"/>
    </row>
    <row r="103" spans="1:9" ht="16.5" customHeight="1">
      <c r="A103" s="25"/>
      <c r="B103" s="165"/>
      <c r="C103" s="88" t="s">
        <v>263</v>
      </c>
      <c r="D103" s="205">
        <v>1568</v>
      </c>
      <c r="E103" s="205">
        <v>1597</v>
      </c>
      <c r="F103" s="35"/>
      <c r="G103" s="35"/>
      <c r="H103" s="35"/>
      <c r="I103" s="35"/>
    </row>
    <row r="104" spans="1:9" ht="16.5" customHeight="1">
      <c r="A104" s="25"/>
      <c r="B104" s="165" t="s">
        <v>435</v>
      </c>
      <c r="C104" s="88" t="s">
        <v>264</v>
      </c>
      <c r="D104" s="205">
        <v>1576</v>
      </c>
      <c r="E104" s="205">
        <v>1227</v>
      </c>
      <c r="F104" s="35"/>
      <c r="G104" s="35"/>
      <c r="H104" s="35"/>
      <c r="I104" s="35"/>
    </row>
    <row r="105" spans="1:9" ht="16.5" customHeight="1">
      <c r="A105" s="25"/>
      <c r="B105" s="25"/>
      <c r="C105" s="88" t="s">
        <v>265</v>
      </c>
      <c r="D105" s="205">
        <v>1686</v>
      </c>
      <c r="E105" s="205">
        <v>1507</v>
      </c>
      <c r="F105" s="35"/>
      <c r="G105" s="35"/>
      <c r="H105" s="35"/>
      <c r="I105" s="35"/>
    </row>
    <row r="106" spans="1:9" ht="16.5" customHeight="1">
      <c r="A106" s="25"/>
      <c r="B106" s="25"/>
      <c r="C106" s="88" t="s">
        <v>266</v>
      </c>
      <c r="D106" s="205">
        <v>110</v>
      </c>
      <c r="E106" s="205">
        <v>280</v>
      </c>
      <c r="F106" s="35"/>
      <c r="G106" s="35"/>
      <c r="H106" s="35"/>
      <c r="I106" s="35"/>
    </row>
    <row r="107" spans="1:9" ht="16.5" customHeight="1">
      <c r="A107" s="25"/>
      <c r="B107" s="165" t="s">
        <v>438</v>
      </c>
      <c r="C107" s="84"/>
      <c r="D107" s="204">
        <v>1808</v>
      </c>
      <c r="E107" s="204">
        <v>2151</v>
      </c>
      <c r="F107" s="35"/>
      <c r="G107" s="35"/>
      <c r="H107" s="35"/>
      <c r="I107" s="35"/>
    </row>
    <row r="108" spans="1:9" ht="16.5" customHeight="1">
      <c r="A108" s="25"/>
      <c r="B108" s="165" t="s">
        <v>439</v>
      </c>
      <c r="C108" s="84"/>
      <c r="D108" s="204">
        <v>3699</v>
      </c>
      <c r="E108" s="204">
        <v>3888</v>
      </c>
      <c r="F108" s="35"/>
      <c r="G108" s="35"/>
      <c r="H108" s="35"/>
      <c r="I108" s="35"/>
    </row>
    <row r="109" spans="1:9" ht="16.5" customHeight="1">
      <c r="A109" s="25"/>
      <c r="B109" s="165" t="s">
        <v>267</v>
      </c>
      <c r="C109" s="84"/>
      <c r="D109" s="204">
        <v>640</v>
      </c>
      <c r="E109" s="204">
        <v>630</v>
      </c>
      <c r="F109" s="35"/>
      <c r="G109" s="35"/>
      <c r="H109" s="35"/>
      <c r="I109" s="35"/>
    </row>
    <row r="110" spans="1:9" ht="16.5" customHeight="1">
      <c r="A110" s="25"/>
      <c r="B110" s="165" t="s">
        <v>268</v>
      </c>
      <c r="C110" s="84"/>
      <c r="D110" s="204">
        <v>3059</v>
      </c>
      <c r="E110" s="204">
        <v>3258</v>
      </c>
      <c r="F110" s="35"/>
      <c r="G110" s="35"/>
      <c r="H110" s="35"/>
      <c r="I110" s="35"/>
    </row>
    <row r="111" spans="1:9" ht="16.5" customHeight="1">
      <c r="A111" s="26"/>
      <c r="B111" s="166" t="s">
        <v>440</v>
      </c>
      <c r="C111" s="85"/>
      <c r="D111" s="206">
        <v>4141</v>
      </c>
      <c r="E111" s="206">
        <v>4192</v>
      </c>
      <c r="F111" s="35"/>
      <c r="G111" s="35"/>
      <c r="H111" s="35"/>
      <c r="I111" s="35"/>
    </row>
    <row r="112" spans="1:9" ht="11.25">
      <c r="A112" s="27" t="s">
        <v>580</v>
      </c>
      <c r="B112" s="28"/>
      <c r="C112" s="28"/>
      <c r="D112" s="28"/>
      <c r="E112" s="30"/>
      <c r="F112" s="27"/>
      <c r="G112" s="28"/>
      <c r="H112" s="28"/>
      <c r="I112" s="28"/>
    </row>
    <row r="113" spans="1:9" ht="11.25">
      <c r="A113" s="27" t="s">
        <v>444</v>
      </c>
      <c r="B113" s="28"/>
      <c r="C113" s="28"/>
      <c r="D113" s="28"/>
      <c r="E113" s="30"/>
      <c r="F113" s="27"/>
      <c r="G113" s="28"/>
      <c r="H113" s="28"/>
      <c r="I113" s="28"/>
    </row>
    <row r="114" spans="1:9" ht="11.25">
      <c r="A114" s="232" t="s">
        <v>443</v>
      </c>
      <c r="B114" s="29"/>
      <c r="C114" s="31"/>
      <c r="D114" s="31"/>
      <c r="E114" s="31"/>
      <c r="F114" s="31"/>
      <c r="G114" s="31"/>
      <c r="H114" s="31"/>
      <c r="I114" s="31"/>
    </row>
    <row r="115" ht="11.25">
      <c r="A115" s="29" t="s">
        <v>442</v>
      </c>
    </row>
    <row r="116" ht="11.25">
      <c r="A116" s="35" t="s">
        <v>441</v>
      </c>
    </row>
  </sheetData>
  <printOptions/>
  <pageMargins left="0.5905511811023623" right="0.4724409448818898" top="0.5905511811023623" bottom="0.58" header="0.5118110236220472" footer="0.2362204724409449"/>
  <pageSetup horizontalDpi="600" verticalDpi="600" orientation="portrait" paperSize="9" r:id="rId1"/>
  <rowBreaks count="1" manualBreakCount="1">
    <brk id="67" max="8" man="1"/>
  </rowBreaks>
</worksheet>
</file>

<file path=xl/worksheets/sheet7.xml><?xml version="1.0" encoding="utf-8"?>
<worksheet xmlns="http://schemas.openxmlformats.org/spreadsheetml/2006/main" xmlns:r="http://schemas.openxmlformats.org/officeDocument/2006/relationships">
  <dimension ref="A1:H49"/>
  <sheetViews>
    <sheetView workbookViewId="0" topLeftCell="A1">
      <selection activeCell="H5" sqref="H5"/>
    </sheetView>
  </sheetViews>
  <sheetFormatPr defaultColWidth="9.00390625" defaultRowHeight="12.75"/>
  <cols>
    <col min="1" max="1" width="14.25390625" style="21" customWidth="1"/>
    <col min="2" max="2" width="12.125" style="21" customWidth="1"/>
    <col min="3" max="8" width="11.00390625" style="21" customWidth="1"/>
    <col min="9" max="16384" width="10.125" style="21" customWidth="1"/>
  </cols>
  <sheetData>
    <row r="1" ht="17.25">
      <c r="A1" s="53" t="s">
        <v>271</v>
      </c>
    </row>
    <row r="2" spans="1:8" ht="14.25">
      <c r="A2" s="98" t="s">
        <v>272</v>
      </c>
      <c r="B2" s="23"/>
      <c r="C2" s="23"/>
      <c r="D2" s="23"/>
      <c r="E2" s="23"/>
      <c r="F2" s="23"/>
      <c r="G2" s="23"/>
      <c r="H2" s="23"/>
    </row>
    <row r="3" spans="1:8" ht="15.75" customHeight="1">
      <c r="A3" s="92" t="s">
        <v>362</v>
      </c>
      <c r="B3" s="93"/>
      <c r="C3" s="97" t="s">
        <v>247</v>
      </c>
      <c r="D3" s="97" t="s">
        <v>270</v>
      </c>
      <c r="E3" s="97" t="s">
        <v>346</v>
      </c>
      <c r="F3" s="97" t="s">
        <v>354</v>
      </c>
      <c r="G3" s="97" t="s">
        <v>359</v>
      </c>
      <c r="H3" s="244" t="s">
        <v>450</v>
      </c>
    </row>
    <row r="4" spans="1:8" ht="15.75" customHeight="1">
      <c r="A4" s="94" t="s">
        <v>221</v>
      </c>
      <c r="B4" s="170" t="s">
        <v>43</v>
      </c>
      <c r="C4" s="96">
        <v>100</v>
      </c>
      <c r="D4" s="96">
        <v>101.7</v>
      </c>
      <c r="E4" s="96">
        <v>100.4</v>
      </c>
      <c r="F4" s="96">
        <v>107.1</v>
      </c>
      <c r="G4" s="96">
        <v>111</v>
      </c>
      <c r="H4" s="96">
        <v>105</v>
      </c>
    </row>
    <row r="5" spans="1:8" ht="15.75" customHeight="1">
      <c r="A5" s="94" t="s">
        <v>222</v>
      </c>
      <c r="B5" s="170" t="s">
        <v>43</v>
      </c>
      <c r="C5" s="20">
        <v>100</v>
      </c>
      <c r="D5" s="20">
        <v>100.7</v>
      </c>
      <c r="E5" s="20">
        <v>97.7</v>
      </c>
      <c r="F5" s="20">
        <v>113.4</v>
      </c>
      <c r="G5" s="20">
        <v>104.5</v>
      </c>
      <c r="H5" s="20">
        <v>94.3</v>
      </c>
    </row>
    <row r="6" spans="1:8" ht="15.75" customHeight="1">
      <c r="A6" s="94" t="s">
        <v>223</v>
      </c>
      <c r="B6" s="170"/>
      <c r="C6" s="20">
        <v>100</v>
      </c>
      <c r="D6" s="20">
        <v>93.6</v>
      </c>
      <c r="E6" s="20">
        <v>91</v>
      </c>
      <c r="F6" s="20">
        <v>89.3</v>
      </c>
      <c r="G6" s="20">
        <v>84.8</v>
      </c>
      <c r="H6" s="20">
        <v>88.7</v>
      </c>
    </row>
    <row r="7" spans="1:8" ht="15.75" customHeight="1">
      <c r="A7" s="94" t="s">
        <v>224</v>
      </c>
      <c r="B7" s="170"/>
      <c r="C7" s="20">
        <v>100</v>
      </c>
      <c r="D7" s="20">
        <v>113.3</v>
      </c>
      <c r="E7" s="20">
        <v>82.3</v>
      </c>
      <c r="F7" s="20">
        <v>92.6</v>
      </c>
      <c r="G7" s="20">
        <v>94.8</v>
      </c>
      <c r="H7" s="20">
        <v>170.7</v>
      </c>
    </row>
    <row r="8" spans="1:8" ht="15.75" customHeight="1">
      <c r="A8" s="169" t="s">
        <v>204</v>
      </c>
      <c r="B8" s="170" t="s">
        <v>43</v>
      </c>
      <c r="C8" s="20">
        <v>100</v>
      </c>
      <c r="D8" s="23">
        <v>115.3</v>
      </c>
      <c r="E8" s="23">
        <v>116.4</v>
      </c>
      <c r="F8" s="23">
        <v>129.6</v>
      </c>
      <c r="G8" s="23">
        <v>156.8</v>
      </c>
      <c r="H8" s="23">
        <v>137.2</v>
      </c>
    </row>
    <row r="9" spans="1:8" ht="15.75" customHeight="1">
      <c r="A9" s="169"/>
      <c r="B9" s="171" t="s">
        <v>228</v>
      </c>
      <c r="C9" s="20">
        <v>100</v>
      </c>
      <c r="D9" s="23">
        <v>101.7</v>
      </c>
      <c r="E9" s="23">
        <v>112.4</v>
      </c>
      <c r="F9" s="23">
        <v>108.8</v>
      </c>
      <c r="G9" s="23">
        <v>111.8</v>
      </c>
      <c r="H9" s="23">
        <v>104.5</v>
      </c>
    </row>
    <row r="10" spans="1:8" ht="15.75" customHeight="1">
      <c r="A10" s="169"/>
      <c r="B10" s="171" t="s">
        <v>229</v>
      </c>
      <c r="C10" s="20">
        <v>100</v>
      </c>
      <c r="D10" s="23">
        <v>120.9</v>
      </c>
      <c r="E10" s="187">
        <v>116</v>
      </c>
      <c r="F10" s="187">
        <v>135.4</v>
      </c>
      <c r="G10" s="187">
        <v>173.7</v>
      </c>
      <c r="H10" s="187">
        <v>148.3</v>
      </c>
    </row>
    <row r="11" spans="1:8" ht="15.75" customHeight="1">
      <c r="A11" s="169"/>
      <c r="B11" s="171" t="s">
        <v>230</v>
      </c>
      <c r="C11" s="20">
        <v>100</v>
      </c>
      <c r="D11" s="23">
        <v>109.7</v>
      </c>
      <c r="E11" s="23">
        <v>126.1</v>
      </c>
      <c r="F11" s="23">
        <v>141.7</v>
      </c>
      <c r="G11" s="23">
        <v>155.7</v>
      </c>
      <c r="H11" s="23">
        <v>143.2</v>
      </c>
    </row>
    <row r="12" spans="1:8" ht="15.75" customHeight="1">
      <c r="A12" s="169" t="s">
        <v>205</v>
      </c>
      <c r="B12" s="171"/>
      <c r="C12" s="20">
        <v>100</v>
      </c>
      <c r="D12" s="23">
        <v>86.5</v>
      </c>
      <c r="E12" s="23">
        <v>81.7</v>
      </c>
      <c r="F12" s="23">
        <v>72.6</v>
      </c>
      <c r="G12" s="187">
        <v>76</v>
      </c>
      <c r="H12" s="253">
        <v>79.1</v>
      </c>
    </row>
    <row r="13" spans="1:8" ht="15.75" customHeight="1">
      <c r="A13" s="94" t="s">
        <v>225</v>
      </c>
      <c r="B13" s="171"/>
      <c r="C13" s="20">
        <v>100</v>
      </c>
      <c r="D13" s="23">
        <v>99.2</v>
      </c>
      <c r="E13" s="187">
        <v>99</v>
      </c>
      <c r="F13" s="187">
        <v>100</v>
      </c>
      <c r="G13" s="187">
        <v>99.1</v>
      </c>
      <c r="H13" s="187">
        <v>99.8</v>
      </c>
    </row>
    <row r="14" spans="1:8" ht="15.75" customHeight="1">
      <c r="A14" s="169" t="s">
        <v>206</v>
      </c>
      <c r="B14" s="171"/>
      <c r="C14" s="20">
        <v>100</v>
      </c>
      <c r="D14" s="23">
        <v>90.7</v>
      </c>
      <c r="E14" s="23">
        <v>89.1</v>
      </c>
      <c r="F14" s="23">
        <v>83.6</v>
      </c>
      <c r="G14" s="23">
        <v>82.7</v>
      </c>
      <c r="H14" s="23">
        <v>85.2</v>
      </c>
    </row>
    <row r="15" spans="1:8" ht="15.75" customHeight="1">
      <c r="A15" s="94" t="s">
        <v>226</v>
      </c>
      <c r="B15" s="171"/>
      <c r="C15" s="94" t="s">
        <v>231</v>
      </c>
      <c r="D15" s="94" t="s">
        <v>231</v>
      </c>
      <c r="E15" s="94" t="s">
        <v>231</v>
      </c>
      <c r="F15" s="124" t="s">
        <v>578</v>
      </c>
      <c r="G15" s="124" t="s">
        <v>578</v>
      </c>
      <c r="H15" s="124" t="s">
        <v>578</v>
      </c>
    </row>
    <row r="16" spans="1:8" ht="15.75" customHeight="1">
      <c r="A16" s="169" t="s">
        <v>227</v>
      </c>
      <c r="B16" s="170" t="s">
        <v>363</v>
      </c>
      <c r="C16" s="20">
        <v>100</v>
      </c>
      <c r="D16" s="23">
        <v>98.6</v>
      </c>
      <c r="E16" s="23">
        <v>98.4</v>
      </c>
      <c r="F16" s="23">
        <v>95.3</v>
      </c>
      <c r="G16" s="23">
        <v>99.6</v>
      </c>
      <c r="H16" s="23">
        <v>105.1</v>
      </c>
    </row>
    <row r="17" spans="1:8" ht="15.75" customHeight="1">
      <c r="A17" s="169"/>
      <c r="B17" s="170" t="s">
        <v>364</v>
      </c>
      <c r="C17" s="20">
        <v>100</v>
      </c>
      <c r="D17" s="23">
        <v>87.4</v>
      </c>
      <c r="E17" s="187">
        <v>93</v>
      </c>
      <c r="F17" s="187">
        <v>80.8</v>
      </c>
      <c r="G17" s="187">
        <v>91.1</v>
      </c>
      <c r="H17" s="187">
        <v>109.6</v>
      </c>
    </row>
    <row r="18" spans="1:8" ht="15.75" customHeight="1">
      <c r="A18" s="169"/>
      <c r="B18" s="170" t="s">
        <v>365</v>
      </c>
      <c r="C18" s="20">
        <v>100</v>
      </c>
      <c r="D18" s="23">
        <v>99.2</v>
      </c>
      <c r="E18" s="23">
        <v>99.1</v>
      </c>
      <c r="F18" s="187">
        <v>99</v>
      </c>
      <c r="G18" s="187">
        <v>99.3</v>
      </c>
      <c r="H18" s="187">
        <v>98.7</v>
      </c>
    </row>
    <row r="19" spans="1:8" ht="15.75" customHeight="1">
      <c r="A19" s="169"/>
      <c r="B19" s="170" t="s">
        <v>366</v>
      </c>
      <c r="C19" s="20">
        <v>100</v>
      </c>
      <c r="D19" s="23">
        <v>105.2</v>
      </c>
      <c r="E19" s="23">
        <v>102.4</v>
      </c>
      <c r="F19" s="187">
        <v>100</v>
      </c>
      <c r="G19" s="187">
        <v>103.7</v>
      </c>
      <c r="H19" s="187">
        <v>104.3</v>
      </c>
    </row>
    <row r="20" spans="1:8" ht="15.75" customHeight="1">
      <c r="A20" s="169"/>
      <c r="B20" s="170" t="s">
        <v>367</v>
      </c>
      <c r="C20" s="20">
        <v>100</v>
      </c>
      <c r="D20" s="23">
        <v>94.3</v>
      </c>
      <c r="E20" s="187">
        <v>91</v>
      </c>
      <c r="F20" s="187">
        <v>97.3</v>
      </c>
      <c r="G20" s="187">
        <v>102.9</v>
      </c>
      <c r="H20" s="187">
        <v>101.7</v>
      </c>
    </row>
    <row r="21" spans="1:8" ht="15.75" customHeight="1">
      <c r="A21" s="169"/>
      <c r="B21" s="170" t="s">
        <v>368</v>
      </c>
      <c r="C21" s="20">
        <v>100</v>
      </c>
      <c r="D21" s="20">
        <v>128</v>
      </c>
      <c r="E21" s="20">
        <v>117.1</v>
      </c>
      <c r="F21" s="20">
        <v>122.1</v>
      </c>
      <c r="G21" s="20">
        <v>116.4</v>
      </c>
      <c r="H21" s="20">
        <v>117.9</v>
      </c>
    </row>
    <row r="22" spans="1:8" ht="15.75" customHeight="1">
      <c r="A22" s="95" t="s">
        <v>369</v>
      </c>
      <c r="B22" s="172" t="s">
        <v>370</v>
      </c>
      <c r="C22" s="95" t="s">
        <v>231</v>
      </c>
      <c r="D22" s="95" t="s">
        <v>231</v>
      </c>
      <c r="E22" s="95" t="s">
        <v>231</v>
      </c>
      <c r="F22" s="95" t="s">
        <v>579</v>
      </c>
      <c r="G22" s="95" t="s">
        <v>579</v>
      </c>
      <c r="H22" s="95" t="s">
        <v>579</v>
      </c>
    </row>
    <row r="23" spans="1:8" ht="15.75" customHeight="1">
      <c r="A23" s="91" t="s">
        <v>577</v>
      </c>
      <c r="B23" s="90"/>
      <c r="C23" s="23"/>
      <c r="D23" s="23"/>
      <c r="E23" s="23"/>
      <c r="F23" s="23"/>
      <c r="G23" s="23"/>
      <c r="H23" s="18"/>
    </row>
    <row r="24" spans="1:7" ht="12" customHeight="1">
      <c r="A24" s="91"/>
      <c r="B24" s="91"/>
      <c r="C24" s="23"/>
      <c r="D24" s="23"/>
      <c r="E24" s="23"/>
      <c r="F24" s="23"/>
      <c r="G24" s="23"/>
    </row>
    <row r="26" spans="1:8" ht="14.25">
      <c r="A26" s="98" t="s">
        <v>273</v>
      </c>
      <c r="B26" s="23"/>
      <c r="C26" s="23"/>
      <c r="D26" s="23"/>
      <c r="E26" s="23"/>
      <c r="F26" s="23"/>
      <c r="G26" s="23"/>
      <c r="H26" s="23"/>
    </row>
    <row r="27" spans="1:8" s="22" customFormat="1" ht="15" customHeight="1">
      <c r="A27" s="92" t="s">
        <v>251</v>
      </c>
      <c r="B27" s="99"/>
      <c r="C27" s="97" t="s">
        <v>247</v>
      </c>
      <c r="D27" s="97" t="s">
        <v>270</v>
      </c>
      <c r="E27" s="97" t="s">
        <v>346</v>
      </c>
      <c r="F27" s="97" t="s">
        <v>354</v>
      </c>
      <c r="G27" s="97" t="s">
        <v>359</v>
      </c>
      <c r="H27" s="244" t="s">
        <v>450</v>
      </c>
    </row>
    <row r="28" spans="1:8" ht="15" customHeight="1">
      <c r="A28" s="94" t="s">
        <v>371</v>
      </c>
      <c r="B28" s="94" t="s">
        <v>363</v>
      </c>
      <c r="C28" s="254" t="s">
        <v>231</v>
      </c>
      <c r="D28" s="100" t="s">
        <v>231</v>
      </c>
      <c r="E28" s="100" t="s">
        <v>231</v>
      </c>
      <c r="F28" s="100" t="s">
        <v>231</v>
      </c>
      <c r="G28" s="100" t="s">
        <v>231</v>
      </c>
      <c r="H28" s="100" t="s">
        <v>231</v>
      </c>
    </row>
    <row r="29" spans="1:8" ht="15" customHeight="1">
      <c r="A29" s="94" t="s">
        <v>372</v>
      </c>
      <c r="B29" s="173" t="s">
        <v>373</v>
      </c>
      <c r="C29" s="255">
        <v>100</v>
      </c>
      <c r="D29" s="20">
        <v>99.7</v>
      </c>
      <c r="E29" s="20">
        <v>100</v>
      </c>
      <c r="F29" s="20">
        <v>100.8</v>
      </c>
      <c r="G29" s="20">
        <v>101.2</v>
      </c>
      <c r="H29" s="20">
        <v>101.7</v>
      </c>
    </row>
    <row r="30" spans="1:8" ht="15" customHeight="1">
      <c r="A30" s="94" t="s">
        <v>374</v>
      </c>
      <c r="B30" s="173" t="s">
        <v>375</v>
      </c>
      <c r="C30" s="255">
        <v>100</v>
      </c>
      <c r="D30" s="20">
        <v>99.9</v>
      </c>
      <c r="E30" s="20">
        <v>101.1</v>
      </c>
      <c r="F30" s="20">
        <v>100.9</v>
      </c>
      <c r="G30" s="20">
        <v>101.3</v>
      </c>
      <c r="H30" s="20">
        <v>101.1</v>
      </c>
    </row>
    <row r="31" spans="1:8" ht="15" customHeight="1">
      <c r="A31" s="94" t="s">
        <v>376</v>
      </c>
      <c r="B31" s="173" t="s">
        <v>377</v>
      </c>
      <c r="C31" s="255">
        <v>100</v>
      </c>
      <c r="D31" s="20">
        <v>96.6</v>
      </c>
      <c r="E31" s="20">
        <v>91.2</v>
      </c>
      <c r="F31" s="20">
        <v>101.3</v>
      </c>
      <c r="G31" s="20">
        <v>99.2</v>
      </c>
      <c r="H31" s="20">
        <v>99</v>
      </c>
    </row>
    <row r="32" spans="1:8" ht="15" customHeight="1">
      <c r="A32" s="94" t="s">
        <v>378</v>
      </c>
      <c r="B32" s="173" t="s">
        <v>363</v>
      </c>
      <c r="C32" s="255">
        <v>100</v>
      </c>
      <c r="D32" s="20">
        <v>96.4</v>
      </c>
      <c r="E32" s="20">
        <v>96.5</v>
      </c>
      <c r="F32" s="20">
        <v>96</v>
      </c>
      <c r="G32" s="20">
        <v>95.7</v>
      </c>
      <c r="H32" s="20">
        <v>97.3</v>
      </c>
    </row>
    <row r="33" spans="1:8" ht="15" customHeight="1">
      <c r="A33" s="94"/>
      <c r="B33" s="173" t="s">
        <v>379</v>
      </c>
      <c r="C33" s="255">
        <v>100</v>
      </c>
      <c r="D33" s="20">
        <v>96.4</v>
      </c>
      <c r="E33" s="20">
        <v>96.4</v>
      </c>
      <c r="F33" s="20">
        <v>96.1</v>
      </c>
      <c r="G33" s="20">
        <v>95.9</v>
      </c>
      <c r="H33" s="20">
        <v>97.7</v>
      </c>
    </row>
    <row r="34" spans="1:8" ht="15" customHeight="1">
      <c r="A34" s="94"/>
      <c r="B34" s="173" t="s">
        <v>380</v>
      </c>
      <c r="C34" s="255">
        <v>100</v>
      </c>
      <c r="D34" s="20">
        <v>101.2</v>
      </c>
      <c r="E34" s="20">
        <v>102.3</v>
      </c>
      <c r="F34" s="20">
        <v>93.4</v>
      </c>
      <c r="G34" s="20">
        <v>83.3</v>
      </c>
      <c r="H34" s="20">
        <v>76.2</v>
      </c>
    </row>
    <row r="35" spans="1:8" ht="15" customHeight="1">
      <c r="A35" s="94" t="s">
        <v>381</v>
      </c>
      <c r="B35" s="173"/>
      <c r="C35" s="255">
        <v>100</v>
      </c>
      <c r="D35" s="20">
        <v>102.3</v>
      </c>
      <c r="E35" s="20">
        <v>104.4</v>
      </c>
      <c r="F35" s="20">
        <v>105.4</v>
      </c>
      <c r="G35" s="20">
        <v>109.3</v>
      </c>
      <c r="H35" s="20">
        <v>108</v>
      </c>
    </row>
    <row r="36" spans="1:8" ht="15" customHeight="1">
      <c r="A36" s="94" t="s">
        <v>382</v>
      </c>
      <c r="B36" s="173"/>
      <c r="C36" s="255">
        <v>100</v>
      </c>
      <c r="D36" s="20">
        <v>98.3</v>
      </c>
      <c r="E36" s="20">
        <v>98.7</v>
      </c>
      <c r="F36" s="20">
        <v>96.1</v>
      </c>
      <c r="G36" s="20">
        <v>92.7</v>
      </c>
      <c r="H36" s="20">
        <v>92.1</v>
      </c>
    </row>
    <row r="37" spans="1:8" ht="15" customHeight="1">
      <c r="A37" s="94" t="s">
        <v>383</v>
      </c>
      <c r="B37" s="94"/>
      <c r="C37" s="255">
        <v>100</v>
      </c>
      <c r="D37" s="20">
        <v>100</v>
      </c>
      <c r="E37" s="20">
        <v>99.6</v>
      </c>
      <c r="F37" s="20">
        <v>99.7</v>
      </c>
      <c r="G37" s="20">
        <v>100</v>
      </c>
      <c r="H37" s="20">
        <v>100.1</v>
      </c>
    </row>
    <row r="38" spans="1:8" ht="15" customHeight="1">
      <c r="A38" s="94" t="s">
        <v>384</v>
      </c>
      <c r="B38" s="173" t="s">
        <v>385</v>
      </c>
      <c r="C38" s="255">
        <v>100</v>
      </c>
      <c r="D38" s="20">
        <v>101.3</v>
      </c>
      <c r="E38" s="20">
        <v>98.8</v>
      </c>
      <c r="F38" s="20">
        <v>99.2</v>
      </c>
      <c r="G38" s="20">
        <v>101.5</v>
      </c>
      <c r="H38" s="20">
        <v>111.2</v>
      </c>
    </row>
    <row r="39" spans="1:8" ht="15" customHeight="1">
      <c r="A39" s="94" t="s">
        <v>386</v>
      </c>
      <c r="B39" s="173" t="s">
        <v>363</v>
      </c>
      <c r="C39" s="255">
        <v>100</v>
      </c>
      <c r="D39" s="20">
        <v>100</v>
      </c>
      <c r="E39" s="20">
        <v>98.6</v>
      </c>
      <c r="F39" s="20">
        <v>97.9</v>
      </c>
      <c r="G39" s="20">
        <v>98</v>
      </c>
      <c r="H39" s="20">
        <v>96.6</v>
      </c>
    </row>
    <row r="40" spans="1:8" ht="15" customHeight="1">
      <c r="A40" s="94"/>
      <c r="B40" s="173" t="s">
        <v>387</v>
      </c>
      <c r="C40" s="255">
        <v>100</v>
      </c>
      <c r="D40" s="20">
        <v>99.8</v>
      </c>
      <c r="E40" s="20">
        <v>98.1</v>
      </c>
      <c r="F40" s="20">
        <v>96.2</v>
      </c>
      <c r="G40" s="20">
        <v>95.6</v>
      </c>
      <c r="H40" s="20">
        <v>95.5</v>
      </c>
    </row>
    <row r="41" spans="1:8" ht="15" customHeight="1">
      <c r="A41" s="94"/>
      <c r="B41" s="173" t="s">
        <v>388</v>
      </c>
      <c r="C41" s="255">
        <v>100</v>
      </c>
      <c r="D41" s="20">
        <v>100</v>
      </c>
      <c r="E41" s="20">
        <v>98.8</v>
      </c>
      <c r="F41" s="20">
        <v>98.4</v>
      </c>
      <c r="G41" s="20">
        <v>98.7</v>
      </c>
      <c r="H41" s="20">
        <v>96.9</v>
      </c>
    </row>
    <row r="42" spans="1:8" ht="15" customHeight="1">
      <c r="A42" s="94" t="s">
        <v>389</v>
      </c>
      <c r="B42" s="173" t="s">
        <v>390</v>
      </c>
      <c r="C42" s="255">
        <v>100</v>
      </c>
      <c r="D42" s="20">
        <v>100</v>
      </c>
      <c r="E42" s="20">
        <v>106.9</v>
      </c>
      <c r="F42" s="20">
        <v>109.2</v>
      </c>
      <c r="G42" s="20">
        <v>109.2</v>
      </c>
      <c r="H42" s="20">
        <v>109.2</v>
      </c>
    </row>
    <row r="43" spans="1:8" ht="15" customHeight="1">
      <c r="A43" s="94" t="s">
        <v>391</v>
      </c>
      <c r="B43" s="173"/>
      <c r="C43" s="255">
        <v>100</v>
      </c>
      <c r="D43" s="20">
        <v>99.9</v>
      </c>
      <c r="E43" s="20">
        <v>98.8</v>
      </c>
      <c r="F43" s="20">
        <v>95.4</v>
      </c>
      <c r="G43" s="20">
        <v>93.2</v>
      </c>
      <c r="H43" s="20">
        <v>92</v>
      </c>
    </row>
    <row r="44" spans="1:8" ht="15" customHeight="1">
      <c r="A44" s="94" t="s">
        <v>392</v>
      </c>
      <c r="B44" s="173" t="s">
        <v>393</v>
      </c>
      <c r="C44" s="255">
        <v>100</v>
      </c>
      <c r="D44" s="20">
        <v>100</v>
      </c>
      <c r="E44" s="20">
        <v>99</v>
      </c>
      <c r="F44" s="20">
        <v>98.5</v>
      </c>
      <c r="G44" s="20">
        <v>98.5</v>
      </c>
      <c r="H44" s="20">
        <v>98.5</v>
      </c>
    </row>
    <row r="45" spans="1:8" ht="15" customHeight="1">
      <c r="A45" s="95" t="s">
        <v>394</v>
      </c>
      <c r="B45" s="95" t="s">
        <v>395</v>
      </c>
      <c r="C45" s="256">
        <v>100</v>
      </c>
      <c r="D45" s="24">
        <v>100</v>
      </c>
      <c r="E45" s="24">
        <v>98.9</v>
      </c>
      <c r="F45" s="24">
        <v>98.7</v>
      </c>
      <c r="G45" s="24">
        <v>99.5</v>
      </c>
      <c r="H45" s="24">
        <v>101.9</v>
      </c>
    </row>
    <row r="46" spans="1:8" ht="12" customHeight="1">
      <c r="A46" s="91" t="s">
        <v>577</v>
      </c>
      <c r="C46" s="19"/>
      <c r="D46" s="20"/>
      <c r="E46" s="20"/>
      <c r="F46" s="20"/>
      <c r="G46" s="20"/>
      <c r="H46" s="20"/>
    </row>
    <row r="49" spans="1:8" ht="11.25">
      <c r="A49" s="5"/>
      <c r="B49" s="5"/>
      <c r="C49" s="5"/>
      <c r="D49" s="5"/>
      <c r="E49" s="5"/>
      <c r="F49" s="5"/>
      <c r="G49" s="5"/>
      <c r="H49" s="5"/>
    </row>
  </sheetData>
  <printOptions/>
  <pageMargins left="0.61" right="0.61" top="0.59" bottom="0.54" header="0.57" footer="0.26"/>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P56"/>
  <sheetViews>
    <sheetView workbookViewId="0" topLeftCell="A1">
      <selection activeCell="A26" sqref="A26"/>
    </sheetView>
  </sheetViews>
  <sheetFormatPr defaultColWidth="9.00390625" defaultRowHeight="12.75"/>
  <cols>
    <col min="1" max="1" width="21.25390625" style="9" customWidth="1"/>
    <col min="2" max="2" width="7.75390625" style="9" customWidth="1"/>
    <col min="3" max="6" width="6.75390625" style="9" customWidth="1"/>
    <col min="7" max="7" width="7.125" style="9" customWidth="1"/>
    <col min="8" max="9" width="6.25390625" style="9" customWidth="1"/>
    <col min="10" max="10" width="7.125" style="9" customWidth="1"/>
    <col min="11" max="11" width="7.75390625" style="9" customWidth="1"/>
    <col min="12" max="12" width="5.75390625" style="9" customWidth="1"/>
    <col min="13" max="13" width="6.75390625" style="9" customWidth="1"/>
    <col min="14" max="14" width="6.75390625" style="213" customWidth="1"/>
    <col min="15" max="16" width="9.125" style="5" customWidth="1"/>
    <col min="17" max="16384" width="8.875" style="9" customWidth="1"/>
  </cols>
  <sheetData>
    <row r="1" spans="1:7" ht="17.25">
      <c r="A1" s="50" t="s">
        <v>398</v>
      </c>
      <c r="B1" s="5"/>
      <c r="C1" s="5"/>
      <c r="D1" s="5"/>
      <c r="E1" s="5"/>
      <c r="F1" s="5"/>
      <c r="G1" s="5"/>
    </row>
    <row r="2" spans="1:7" ht="4.5" customHeight="1">
      <c r="A2" s="1"/>
      <c r="B2" s="1"/>
      <c r="C2" s="1"/>
      <c r="D2" s="1"/>
      <c r="E2" s="1"/>
      <c r="F2" s="5"/>
      <c r="G2" s="5"/>
    </row>
    <row r="3" spans="1:14" ht="15.75" customHeight="1">
      <c r="A3" s="158" t="s">
        <v>399</v>
      </c>
      <c r="B3" s="103"/>
      <c r="C3" s="260" t="s">
        <v>400</v>
      </c>
      <c r="D3" s="262"/>
      <c r="E3" s="260" t="s">
        <v>401</v>
      </c>
      <c r="F3" s="262"/>
      <c r="G3" s="260" t="s">
        <v>402</v>
      </c>
      <c r="H3" s="262"/>
      <c r="I3" s="260" t="s">
        <v>403</v>
      </c>
      <c r="J3" s="262"/>
      <c r="K3" s="260" t="s">
        <v>404</v>
      </c>
      <c r="L3" s="261"/>
      <c r="M3" s="260" t="s">
        <v>361</v>
      </c>
      <c r="N3" s="261"/>
    </row>
    <row r="4" spans="1:3" ht="15.75" customHeight="1">
      <c r="A4" s="159" t="s">
        <v>1</v>
      </c>
      <c r="B4" s="104"/>
      <c r="C4" s="8"/>
    </row>
    <row r="5" spans="1:14" ht="15.75" customHeight="1">
      <c r="A5" s="1"/>
      <c r="B5" s="152" t="s">
        <v>2</v>
      </c>
      <c r="C5" s="104"/>
      <c r="D5" s="124" t="s">
        <v>405</v>
      </c>
      <c r="E5" s="124"/>
      <c r="F5" s="124" t="s">
        <v>405</v>
      </c>
      <c r="G5" s="124"/>
      <c r="H5" s="124">
        <v>177</v>
      </c>
      <c r="I5" s="124"/>
      <c r="J5" s="124">
        <v>293</v>
      </c>
      <c r="K5" s="124"/>
      <c r="L5" s="124">
        <v>449</v>
      </c>
      <c r="N5" s="124">
        <v>540</v>
      </c>
    </row>
    <row r="6" spans="1:14" ht="15.75" customHeight="1">
      <c r="A6" s="1"/>
      <c r="B6" s="152" t="s">
        <v>3</v>
      </c>
      <c r="C6" s="104"/>
      <c r="D6" s="124" t="s">
        <v>405</v>
      </c>
      <c r="E6" s="124"/>
      <c r="F6" s="124" t="s">
        <v>405</v>
      </c>
      <c r="G6" s="124"/>
      <c r="H6" s="124">
        <v>415</v>
      </c>
      <c r="I6" s="124"/>
      <c r="J6" s="124">
        <v>497</v>
      </c>
      <c r="K6" s="124"/>
      <c r="L6" s="124">
        <v>551</v>
      </c>
      <c r="N6" s="124">
        <v>576</v>
      </c>
    </row>
    <row r="7" spans="1:14" ht="4.5" customHeight="1">
      <c r="A7" s="1"/>
      <c r="B7" s="160"/>
      <c r="C7" s="104"/>
      <c r="D7" s="124"/>
      <c r="E7" s="124"/>
      <c r="F7" s="124"/>
      <c r="G7" s="124"/>
      <c r="H7" s="124"/>
      <c r="I7" s="124"/>
      <c r="J7" s="124"/>
      <c r="K7" s="124"/>
      <c r="L7" s="124"/>
      <c r="N7" s="124"/>
    </row>
    <row r="8" spans="1:14" ht="18" customHeight="1">
      <c r="A8" s="72" t="s">
        <v>4</v>
      </c>
      <c r="B8" s="160"/>
      <c r="C8" s="104"/>
      <c r="D8" s="124"/>
      <c r="E8" s="124"/>
      <c r="F8" s="124"/>
      <c r="G8" s="124"/>
      <c r="H8" s="124"/>
      <c r="I8" s="124"/>
      <c r="J8" s="124"/>
      <c r="K8" s="124"/>
      <c r="L8" s="124"/>
      <c r="N8" s="124"/>
    </row>
    <row r="9" spans="1:14" ht="15.75" customHeight="1">
      <c r="A9" s="1"/>
      <c r="B9" s="152" t="s">
        <v>406</v>
      </c>
      <c r="C9" s="104"/>
      <c r="D9" s="124">
        <v>361</v>
      </c>
      <c r="E9" s="124"/>
      <c r="F9" s="124">
        <v>626</v>
      </c>
      <c r="G9" s="124"/>
      <c r="H9" s="124">
        <v>839</v>
      </c>
      <c r="I9" s="124"/>
      <c r="J9" s="124">
        <v>977</v>
      </c>
      <c r="K9" s="124"/>
      <c r="L9" s="124">
        <v>1036</v>
      </c>
      <c r="N9" s="124">
        <v>992</v>
      </c>
    </row>
    <row r="10" spans="1:14" ht="15.75" customHeight="1">
      <c r="A10" s="1"/>
      <c r="B10" s="152" t="s">
        <v>5</v>
      </c>
      <c r="C10" s="104"/>
      <c r="D10" s="124">
        <v>1131</v>
      </c>
      <c r="E10" s="124"/>
      <c r="F10" s="124">
        <v>1185</v>
      </c>
      <c r="G10" s="124"/>
      <c r="H10" s="124">
        <v>1194</v>
      </c>
      <c r="I10" s="124"/>
      <c r="J10" s="124">
        <v>1227</v>
      </c>
      <c r="K10" s="124"/>
      <c r="L10" s="124">
        <v>1228</v>
      </c>
      <c r="N10" s="124">
        <v>1185</v>
      </c>
    </row>
    <row r="11" spans="1:14" ht="15.75" customHeight="1">
      <c r="A11" s="1"/>
      <c r="B11" s="152" t="s">
        <v>6</v>
      </c>
      <c r="C11" s="11"/>
      <c r="D11" s="127">
        <v>0</v>
      </c>
      <c r="E11" s="11"/>
      <c r="F11" s="127">
        <v>0</v>
      </c>
      <c r="H11" s="127">
        <v>0</v>
      </c>
      <c r="J11" s="11">
        <v>721</v>
      </c>
      <c r="L11" s="11">
        <v>808</v>
      </c>
      <c r="N11" s="11">
        <v>719</v>
      </c>
    </row>
    <row r="12" spans="1:14" ht="15.75" customHeight="1">
      <c r="A12" s="1"/>
      <c r="B12" s="152" t="s">
        <v>7</v>
      </c>
      <c r="C12" s="104"/>
      <c r="D12" s="124">
        <v>1067</v>
      </c>
      <c r="E12" s="124"/>
      <c r="F12" s="124">
        <v>1078</v>
      </c>
      <c r="G12" s="124"/>
      <c r="H12" s="124">
        <v>1086</v>
      </c>
      <c r="I12" s="124"/>
      <c r="J12" s="124">
        <v>1130</v>
      </c>
      <c r="K12" s="124"/>
      <c r="L12" s="124">
        <v>1092</v>
      </c>
      <c r="N12" s="124">
        <v>1026</v>
      </c>
    </row>
    <row r="13" spans="1:14" ht="15.75" customHeight="1">
      <c r="A13" s="1"/>
      <c r="B13" s="152" t="s">
        <v>8</v>
      </c>
      <c r="C13" s="104"/>
      <c r="D13" s="124">
        <v>838</v>
      </c>
      <c r="E13" s="124"/>
      <c r="F13" s="124">
        <v>1080</v>
      </c>
      <c r="G13" s="124"/>
      <c r="H13" s="124">
        <v>1425</v>
      </c>
      <c r="I13" s="124"/>
      <c r="J13" s="124">
        <v>2085</v>
      </c>
      <c r="K13" s="124"/>
      <c r="L13" s="124">
        <v>2385</v>
      </c>
      <c r="N13" s="124">
        <v>2349</v>
      </c>
    </row>
    <row r="14" spans="1:14" ht="15.75" customHeight="1">
      <c r="A14" s="1"/>
      <c r="B14" s="152" t="s">
        <v>9</v>
      </c>
      <c r="C14" s="104"/>
      <c r="D14" s="124">
        <v>1571</v>
      </c>
      <c r="E14" s="124"/>
      <c r="F14" s="124">
        <v>1675</v>
      </c>
      <c r="G14" s="124"/>
      <c r="H14" s="124">
        <v>1705</v>
      </c>
      <c r="I14" s="124"/>
      <c r="J14" s="124">
        <v>1833</v>
      </c>
      <c r="K14" s="124"/>
      <c r="L14" s="124">
        <v>1715</v>
      </c>
      <c r="N14" s="124">
        <v>1465</v>
      </c>
    </row>
    <row r="15" spans="1:14" ht="15.75" customHeight="1">
      <c r="A15" s="1"/>
      <c r="B15" s="152" t="s">
        <v>10</v>
      </c>
      <c r="C15" s="104"/>
      <c r="D15" s="124">
        <v>750</v>
      </c>
      <c r="E15" s="124"/>
      <c r="F15" s="124">
        <v>822</v>
      </c>
      <c r="G15" s="124"/>
      <c r="H15" s="124">
        <v>846</v>
      </c>
      <c r="I15" s="124"/>
      <c r="J15" s="124">
        <v>858</v>
      </c>
      <c r="K15" s="124"/>
      <c r="L15" s="124">
        <v>846</v>
      </c>
      <c r="N15" s="124">
        <v>793</v>
      </c>
    </row>
    <row r="16" spans="1:14" ht="4.5" customHeight="1">
      <c r="A16" s="1"/>
      <c r="B16" s="160"/>
      <c r="C16" s="104"/>
      <c r="D16" s="124"/>
      <c r="E16" s="124"/>
      <c r="F16" s="124"/>
      <c r="G16" s="124"/>
      <c r="H16" s="124"/>
      <c r="I16" s="124"/>
      <c r="J16" s="124"/>
      <c r="K16" s="124"/>
      <c r="L16" s="124"/>
      <c r="N16" s="124"/>
    </row>
    <row r="17" spans="1:14" ht="18" customHeight="1">
      <c r="A17" s="72" t="s">
        <v>11</v>
      </c>
      <c r="B17" s="104"/>
      <c r="C17" s="8"/>
      <c r="D17" s="124"/>
      <c r="E17" s="124"/>
      <c r="F17" s="124"/>
      <c r="G17" s="124"/>
      <c r="H17" s="124"/>
      <c r="I17" s="124"/>
      <c r="J17" s="124"/>
      <c r="K17" s="124"/>
      <c r="L17" s="124"/>
      <c r="N17" s="124"/>
    </row>
    <row r="18" spans="1:14" ht="15.75" customHeight="1">
      <c r="A18" s="1"/>
      <c r="B18" s="146" t="s">
        <v>12</v>
      </c>
      <c r="C18" s="8"/>
      <c r="D18" s="124">
        <v>737</v>
      </c>
      <c r="E18" s="124"/>
      <c r="F18" s="124">
        <v>771</v>
      </c>
      <c r="G18" s="124"/>
      <c r="H18" s="124">
        <v>782</v>
      </c>
      <c r="I18" s="124"/>
      <c r="J18" s="124">
        <v>933</v>
      </c>
      <c r="K18" s="124"/>
      <c r="L18" s="124">
        <v>996</v>
      </c>
      <c r="N18" s="124">
        <v>973</v>
      </c>
    </row>
    <row r="19" spans="1:14" ht="4.5" customHeight="1">
      <c r="A19" s="1"/>
      <c r="B19" s="104"/>
      <c r="C19" s="8"/>
      <c r="D19" s="124"/>
      <c r="E19" s="124"/>
      <c r="F19" s="124"/>
      <c r="G19" s="124"/>
      <c r="H19" s="124"/>
      <c r="I19" s="124"/>
      <c r="J19" s="124"/>
      <c r="K19" s="124"/>
      <c r="L19" s="124"/>
      <c r="N19" s="124"/>
    </row>
    <row r="20" spans="1:14" ht="18" customHeight="1">
      <c r="A20" s="72" t="s">
        <v>13</v>
      </c>
      <c r="B20" s="104"/>
      <c r="C20" s="8"/>
      <c r="D20" s="124"/>
      <c r="E20" s="124"/>
      <c r="F20" s="124"/>
      <c r="G20" s="124"/>
      <c r="H20" s="124"/>
      <c r="I20" s="124"/>
      <c r="J20" s="124"/>
      <c r="K20" s="124"/>
      <c r="L20" s="124"/>
      <c r="N20" s="124"/>
    </row>
    <row r="21" spans="1:14" ht="15.75" customHeight="1">
      <c r="A21" s="1"/>
      <c r="B21" s="146" t="s">
        <v>14</v>
      </c>
      <c r="C21" s="8"/>
      <c r="D21" s="124">
        <v>570</v>
      </c>
      <c r="E21" s="124"/>
      <c r="F21" s="124">
        <v>760</v>
      </c>
      <c r="G21" s="124"/>
      <c r="H21" s="124">
        <v>908</v>
      </c>
      <c r="I21" s="124"/>
      <c r="J21" s="124">
        <v>1138</v>
      </c>
      <c r="K21" s="124"/>
      <c r="L21" s="124">
        <v>1218</v>
      </c>
      <c r="N21" s="124">
        <v>1148</v>
      </c>
    </row>
    <row r="22" spans="1:14" ht="15.75" customHeight="1">
      <c r="A22" s="1"/>
      <c r="B22" s="146" t="s">
        <v>407</v>
      </c>
      <c r="C22" s="8"/>
      <c r="D22" s="124" t="s">
        <v>405</v>
      </c>
      <c r="E22" s="124"/>
      <c r="F22" s="124" t="s">
        <v>405</v>
      </c>
      <c r="G22" s="124"/>
      <c r="H22" s="124" t="s">
        <v>405</v>
      </c>
      <c r="I22" s="124"/>
      <c r="J22" s="124">
        <v>315</v>
      </c>
      <c r="K22" s="124"/>
      <c r="L22" s="124">
        <v>302</v>
      </c>
      <c r="N22" s="124">
        <v>204</v>
      </c>
    </row>
    <row r="23" spans="1:14" ht="15.75" customHeight="1">
      <c r="A23" s="1"/>
      <c r="B23" s="146" t="s">
        <v>15</v>
      </c>
      <c r="C23" s="8"/>
      <c r="D23" s="124" t="s">
        <v>405</v>
      </c>
      <c r="E23" s="124"/>
      <c r="F23" s="124" t="s">
        <v>405</v>
      </c>
      <c r="G23" s="124"/>
      <c r="H23" s="124" t="s">
        <v>405</v>
      </c>
      <c r="I23" s="124"/>
      <c r="J23" s="124" t="s">
        <v>405</v>
      </c>
      <c r="K23" s="124"/>
      <c r="L23" s="124">
        <v>1084</v>
      </c>
      <c r="N23" s="124">
        <v>1424</v>
      </c>
    </row>
    <row r="24" spans="1:14" ht="15.75" customHeight="1">
      <c r="A24" s="1"/>
      <c r="B24" s="146" t="s">
        <v>16</v>
      </c>
      <c r="C24" s="8"/>
      <c r="D24" s="124" t="s">
        <v>405</v>
      </c>
      <c r="E24" s="124"/>
      <c r="F24" s="124" t="s">
        <v>405</v>
      </c>
      <c r="G24" s="124"/>
      <c r="H24" s="124" t="s">
        <v>405</v>
      </c>
      <c r="I24" s="124"/>
      <c r="J24" s="124">
        <v>114</v>
      </c>
      <c r="K24" s="124"/>
      <c r="L24" s="124">
        <v>394</v>
      </c>
      <c r="N24" s="124">
        <v>488</v>
      </c>
    </row>
    <row r="25" spans="1:14" ht="4.5" customHeight="1">
      <c r="A25" s="1"/>
      <c r="B25" s="104"/>
      <c r="C25" s="8"/>
      <c r="D25" s="124"/>
      <c r="E25" s="124"/>
      <c r="F25" s="124"/>
      <c r="G25" s="124"/>
      <c r="H25" s="124"/>
      <c r="I25" s="124"/>
      <c r="J25" s="124"/>
      <c r="K25" s="124"/>
      <c r="L25" s="124"/>
      <c r="N25" s="124"/>
    </row>
    <row r="26" spans="1:14" ht="18" customHeight="1">
      <c r="A26" s="72" t="s">
        <v>17</v>
      </c>
      <c r="B26" s="160"/>
      <c r="C26" s="104"/>
      <c r="D26" s="124"/>
      <c r="E26" s="124"/>
      <c r="F26" s="124"/>
      <c r="G26" s="124"/>
      <c r="H26" s="124"/>
      <c r="I26" s="124"/>
      <c r="J26" s="124"/>
      <c r="K26" s="124"/>
      <c r="L26" s="124"/>
      <c r="N26" s="124"/>
    </row>
    <row r="27" spans="1:14" ht="18" customHeight="1">
      <c r="A27" s="1"/>
      <c r="B27" s="152" t="s">
        <v>408</v>
      </c>
      <c r="C27" s="8"/>
      <c r="D27" s="124" t="s">
        <v>405</v>
      </c>
      <c r="E27" s="124"/>
      <c r="F27" s="124" t="s">
        <v>405</v>
      </c>
      <c r="G27" s="124"/>
      <c r="H27" s="124" t="s">
        <v>405</v>
      </c>
      <c r="I27" s="124"/>
      <c r="J27" s="124" t="s">
        <v>405</v>
      </c>
      <c r="K27" s="124"/>
      <c r="L27" s="124" t="s">
        <v>405</v>
      </c>
      <c r="N27" s="124">
        <v>29</v>
      </c>
    </row>
    <row r="28" spans="1:14" ht="18" customHeight="1">
      <c r="A28" s="1"/>
      <c r="B28" s="152" t="s">
        <v>396</v>
      </c>
      <c r="C28" s="8"/>
      <c r="D28" s="124" t="s">
        <v>409</v>
      </c>
      <c r="E28" s="124"/>
      <c r="F28" s="124" t="s">
        <v>409</v>
      </c>
      <c r="G28" s="124"/>
      <c r="H28" s="124" t="s">
        <v>409</v>
      </c>
      <c r="I28" s="124"/>
      <c r="J28" s="124" t="s">
        <v>409</v>
      </c>
      <c r="K28" s="124"/>
      <c r="L28" s="124" t="s">
        <v>409</v>
      </c>
      <c r="N28" s="124">
        <v>83</v>
      </c>
    </row>
    <row r="29" spans="1:14" ht="15.75" customHeight="1">
      <c r="A29" s="1"/>
      <c r="B29" s="152" t="s">
        <v>18</v>
      </c>
      <c r="C29" s="104"/>
      <c r="D29" s="124">
        <v>1434</v>
      </c>
      <c r="E29" s="124"/>
      <c r="F29" s="124">
        <v>1716</v>
      </c>
      <c r="G29" s="124"/>
      <c r="H29" s="124">
        <v>1928</v>
      </c>
      <c r="I29" s="124"/>
      <c r="J29" s="124">
        <v>2203</v>
      </c>
      <c r="K29" s="124"/>
      <c r="L29" s="124">
        <v>2273</v>
      </c>
      <c r="N29" s="124">
        <v>1872</v>
      </c>
    </row>
    <row r="30" spans="1:14" ht="15.75" customHeight="1">
      <c r="A30" s="1"/>
      <c r="B30" s="152" t="s">
        <v>19</v>
      </c>
      <c r="C30" s="11"/>
      <c r="D30" s="127">
        <v>0</v>
      </c>
      <c r="E30" s="127"/>
      <c r="F30" s="127">
        <v>0</v>
      </c>
      <c r="G30" s="127"/>
      <c r="H30" s="127">
        <v>0</v>
      </c>
      <c r="J30" s="11">
        <v>395</v>
      </c>
      <c r="L30" s="11">
        <v>461</v>
      </c>
      <c r="N30" s="11">
        <v>459</v>
      </c>
    </row>
    <row r="31" spans="1:14" ht="15.75" customHeight="1">
      <c r="A31" s="1"/>
      <c r="B31" s="152" t="s">
        <v>20</v>
      </c>
      <c r="C31" s="104"/>
      <c r="D31" s="124" t="s">
        <v>409</v>
      </c>
      <c r="E31" s="124"/>
      <c r="F31" s="124" t="s">
        <v>409</v>
      </c>
      <c r="G31" s="124"/>
      <c r="H31" s="124">
        <v>378</v>
      </c>
      <c r="I31" s="124"/>
      <c r="J31" s="124">
        <v>915</v>
      </c>
      <c r="K31" s="124"/>
      <c r="L31" s="124">
        <v>1165</v>
      </c>
      <c r="N31" s="124">
        <v>1114</v>
      </c>
    </row>
    <row r="32" spans="1:14" ht="15.75" customHeight="1">
      <c r="A32" s="1"/>
      <c r="B32" s="152" t="s">
        <v>410</v>
      </c>
      <c r="C32" s="8"/>
      <c r="D32" s="124" t="s">
        <v>409</v>
      </c>
      <c r="E32" s="124"/>
      <c r="F32" s="124" t="s">
        <v>409</v>
      </c>
      <c r="G32" s="124"/>
      <c r="H32" s="124" t="s">
        <v>409</v>
      </c>
      <c r="I32" s="124"/>
      <c r="J32" s="124" t="s">
        <v>409</v>
      </c>
      <c r="K32" s="124"/>
      <c r="L32" s="124" t="s">
        <v>409</v>
      </c>
      <c r="N32" s="124">
        <v>244</v>
      </c>
    </row>
    <row r="33" spans="1:14" ht="15.75" customHeight="1">
      <c r="A33" s="1"/>
      <c r="B33" s="152" t="s">
        <v>21</v>
      </c>
      <c r="C33" s="104"/>
      <c r="D33" s="124">
        <v>68</v>
      </c>
      <c r="E33" s="124"/>
      <c r="F33" s="124">
        <v>333</v>
      </c>
      <c r="G33" s="124"/>
      <c r="H33" s="124">
        <v>830</v>
      </c>
      <c r="I33" s="124"/>
      <c r="J33" s="124">
        <v>973</v>
      </c>
      <c r="K33" s="124"/>
      <c r="L33" s="124">
        <v>1254</v>
      </c>
      <c r="N33" s="124">
        <v>1024</v>
      </c>
    </row>
    <row r="34" spans="1:14" ht="15.75" customHeight="1">
      <c r="A34" s="1"/>
      <c r="B34" s="152" t="s">
        <v>22</v>
      </c>
      <c r="C34" s="104"/>
      <c r="D34" s="124" t="s">
        <v>409</v>
      </c>
      <c r="E34" s="124"/>
      <c r="F34" s="124" t="s">
        <v>409</v>
      </c>
      <c r="G34" s="124"/>
      <c r="H34" s="124">
        <v>289</v>
      </c>
      <c r="I34" s="124"/>
      <c r="J34" s="124">
        <v>519</v>
      </c>
      <c r="K34" s="124"/>
      <c r="L34" s="124">
        <v>509</v>
      </c>
      <c r="N34" s="124" t="s">
        <v>409</v>
      </c>
    </row>
    <row r="35" spans="1:14" ht="15.75" customHeight="1">
      <c r="A35" s="1"/>
      <c r="B35" s="152" t="s">
        <v>23</v>
      </c>
      <c r="C35" s="8"/>
      <c r="D35" s="124" t="s">
        <v>409</v>
      </c>
      <c r="E35" s="124"/>
      <c r="F35" s="124" t="s">
        <v>409</v>
      </c>
      <c r="G35" s="124"/>
      <c r="H35" s="124" t="s">
        <v>409</v>
      </c>
      <c r="I35" s="124"/>
      <c r="J35" s="124">
        <v>218</v>
      </c>
      <c r="K35" s="124"/>
      <c r="L35" s="124">
        <v>508</v>
      </c>
      <c r="N35" s="124">
        <v>838</v>
      </c>
    </row>
    <row r="36" spans="1:14" ht="15.75" customHeight="1">
      <c r="A36" s="1"/>
      <c r="B36" s="152" t="s">
        <v>397</v>
      </c>
      <c r="C36" s="104"/>
      <c r="D36" s="124">
        <v>1319</v>
      </c>
      <c r="E36" s="124"/>
      <c r="F36" s="124">
        <v>1429</v>
      </c>
      <c r="G36" s="124"/>
      <c r="H36" s="124">
        <v>1485</v>
      </c>
      <c r="I36" s="124"/>
      <c r="J36" s="124">
        <v>1617</v>
      </c>
      <c r="K36" s="124"/>
      <c r="L36" s="124">
        <v>1504</v>
      </c>
      <c r="N36" s="124">
        <v>1203</v>
      </c>
    </row>
    <row r="37" spans="1:14" ht="15.75" customHeight="1">
      <c r="A37" s="1"/>
      <c r="B37" s="152" t="s">
        <v>24</v>
      </c>
      <c r="C37" s="104"/>
      <c r="D37" s="124" t="s">
        <v>411</v>
      </c>
      <c r="E37" s="124"/>
      <c r="F37" s="124" t="s">
        <v>411</v>
      </c>
      <c r="G37" s="124"/>
      <c r="H37" s="124" t="s">
        <v>411</v>
      </c>
      <c r="I37" s="124"/>
      <c r="J37" s="124">
        <v>381</v>
      </c>
      <c r="K37" s="124"/>
      <c r="L37" s="124">
        <v>428</v>
      </c>
      <c r="N37" s="124">
        <v>346</v>
      </c>
    </row>
    <row r="38" spans="1:14" ht="15.75" customHeight="1">
      <c r="A38" s="1"/>
      <c r="B38" s="152" t="s">
        <v>25</v>
      </c>
      <c r="C38" s="104"/>
      <c r="D38" s="124">
        <v>239</v>
      </c>
      <c r="E38" s="124"/>
      <c r="F38" s="124">
        <v>271</v>
      </c>
      <c r="G38" s="124"/>
      <c r="H38" s="124">
        <v>308</v>
      </c>
      <c r="I38" s="124"/>
      <c r="J38" s="124">
        <v>304</v>
      </c>
      <c r="K38" s="124"/>
      <c r="L38" s="124">
        <v>263</v>
      </c>
      <c r="N38" s="124">
        <v>235</v>
      </c>
    </row>
    <row r="39" spans="1:14" ht="4.5" customHeight="1">
      <c r="A39" s="1"/>
      <c r="B39" s="160"/>
      <c r="C39" s="104"/>
      <c r="D39" s="124"/>
      <c r="E39" s="124"/>
      <c r="F39" s="124"/>
      <c r="G39" s="124"/>
      <c r="H39" s="124"/>
      <c r="I39" s="124"/>
      <c r="J39" s="124"/>
      <c r="K39" s="124"/>
      <c r="L39" s="124"/>
      <c r="N39" s="124"/>
    </row>
    <row r="40" spans="1:14" ht="18" customHeight="1">
      <c r="A40" s="72" t="s">
        <v>26</v>
      </c>
      <c r="B40" s="104"/>
      <c r="C40" s="8"/>
      <c r="D40" s="124"/>
      <c r="E40" s="124"/>
      <c r="F40" s="124"/>
      <c r="G40" s="124"/>
      <c r="H40" s="124"/>
      <c r="I40" s="124"/>
      <c r="J40" s="124"/>
      <c r="K40" s="124"/>
      <c r="L40" s="124"/>
      <c r="N40" s="124"/>
    </row>
    <row r="41" spans="1:14" ht="15.75" customHeight="1">
      <c r="A41" s="2"/>
      <c r="B41" s="149" t="s">
        <v>27</v>
      </c>
      <c r="C41" s="126"/>
      <c r="D41" s="125">
        <v>359</v>
      </c>
      <c r="E41" s="125"/>
      <c r="F41" s="125">
        <v>422</v>
      </c>
      <c r="G41" s="125"/>
      <c r="H41" s="125">
        <v>515</v>
      </c>
      <c r="I41" s="125"/>
      <c r="J41" s="125">
        <v>606</v>
      </c>
      <c r="K41" s="125"/>
      <c r="L41" s="125">
        <v>578</v>
      </c>
      <c r="M41" s="125"/>
      <c r="N41" s="125">
        <v>450</v>
      </c>
    </row>
    <row r="42" spans="1:7" ht="12" customHeight="1">
      <c r="A42" s="1" t="s">
        <v>28</v>
      </c>
      <c r="B42" s="12"/>
      <c r="C42" s="1"/>
      <c r="D42" s="1"/>
      <c r="E42" s="1"/>
      <c r="F42" s="1"/>
      <c r="G42" s="5"/>
    </row>
    <row r="43" spans="1:7" ht="12" customHeight="1">
      <c r="A43" s="13" t="s">
        <v>412</v>
      </c>
      <c r="B43" s="1"/>
      <c r="C43" s="1"/>
      <c r="D43" s="1"/>
      <c r="E43" s="1"/>
      <c r="F43" s="1"/>
      <c r="G43" s="5"/>
    </row>
    <row r="44" spans="1:7" ht="24" customHeight="1">
      <c r="A44" s="13"/>
      <c r="B44" s="5"/>
      <c r="C44" s="5"/>
      <c r="D44" s="5"/>
      <c r="E44" s="5"/>
      <c r="F44" s="5"/>
      <c r="G44" s="5"/>
    </row>
    <row r="45" spans="1:8" ht="17.25">
      <c r="A45" s="50" t="s">
        <v>413</v>
      </c>
      <c r="B45" s="5"/>
      <c r="C45" s="5"/>
      <c r="D45" s="5"/>
      <c r="E45" s="5"/>
      <c r="F45" s="5"/>
      <c r="G45" s="5"/>
      <c r="H45" s="5"/>
    </row>
    <row r="46" spans="1:16" ht="4.5" customHeight="1">
      <c r="A46" s="1"/>
      <c r="B46" s="1"/>
      <c r="C46" s="1"/>
      <c r="D46" s="1"/>
      <c r="E46" s="1"/>
      <c r="F46" s="3"/>
      <c r="G46" s="1"/>
      <c r="H46" s="5"/>
      <c r="N46" s="9"/>
      <c r="P46" s="9"/>
    </row>
    <row r="47" spans="1:16" ht="22.5" customHeight="1">
      <c r="A47" s="105" t="s">
        <v>414</v>
      </c>
      <c r="B47" s="214" t="s">
        <v>416</v>
      </c>
      <c r="C47" s="214" t="s">
        <v>417</v>
      </c>
      <c r="D47" s="216" t="s">
        <v>420</v>
      </c>
      <c r="E47" s="216" t="s">
        <v>421</v>
      </c>
      <c r="F47" s="214" t="s">
        <v>415</v>
      </c>
      <c r="G47" s="214" t="s">
        <v>418</v>
      </c>
      <c r="H47" s="216" t="s">
        <v>422</v>
      </c>
      <c r="I47" s="217" t="s">
        <v>533</v>
      </c>
      <c r="J47" s="215" t="s">
        <v>419</v>
      </c>
      <c r="K47" s="220" t="s">
        <v>423</v>
      </c>
      <c r="L47" s="218"/>
      <c r="N47" s="9"/>
      <c r="P47" s="9"/>
    </row>
    <row r="48" spans="1:16" ht="18" customHeight="1">
      <c r="A48" s="145" t="s">
        <v>451</v>
      </c>
      <c r="B48" s="112">
        <v>394651</v>
      </c>
      <c r="C48" s="108">
        <v>40305</v>
      </c>
      <c r="D48" s="108">
        <v>1644</v>
      </c>
      <c r="E48" s="108">
        <v>16981</v>
      </c>
      <c r="F48" s="108">
        <v>5222</v>
      </c>
      <c r="G48" s="108">
        <v>219978</v>
      </c>
      <c r="H48" s="108">
        <v>9545</v>
      </c>
      <c r="I48" s="108">
        <v>5554</v>
      </c>
      <c r="J48" s="108">
        <v>95421</v>
      </c>
      <c r="K48" s="224">
        <v>70821</v>
      </c>
      <c r="M48" s="221"/>
      <c r="N48" s="9"/>
      <c r="P48" s="9"/>
    </row>
    <row r="49" spans="1:16" ht="18" customHeight="1">
      <c r="A49" s="152" t="s">
        <v>452</v>
      </c>
      <c r="B49" s="144">
        <v>398147</v>
      </c>
      <c r="C49" s="108">
        <v>38353</v>
      </c>
      <c r="D49" s="108">
        <v>1876</v>
      </c>
      <c r="E49" s="108">
        <v>19099</v>
      </c>
      <c r="F49" s="108">
        <v>5159</v>
      </c>
      <c r="G49" s="108">
        <v>193543</v>
      </c>
      <c r="H49" s="144">
        <v>9218</v>
      </c>
      <c r="I49" s="108">
        <v>5165</v>
      </c>
      <c r="J49" s="108">
        <v>125740</v>
      </c>
      <c r="K49" s="222">
        <v>98587</v>
      </c>
      <c r="M49" s="221"/>
      <c r="N49" s="9"/>
      <c r="P49" s="9"/>
    </row>
    <row r="50" spans="1:16" ht="18" customHeight="1">
      <c r="A50" s="152" t="s">
        <v>453</v>
      </c>
      <c r="B50" s="144">
        <v>395287</v>
      </c>
      <c r="C50" s="108">
        <v>36654</v>
      </c>
      <c r="D50" s="108">
        <v>2035</v>
      </c>
      <c r="E50" s="108">
        <v>21296</v>
      </c>
      <c r="F50" s="108">
        <v>5276</v>
      </c>
      <c r="G50" s="108">
        <v>170868</v>
      </c>
      <c r="H50" s="144">
        <v>9247</v>
      </c>
      <c r="I50" s="108">
        <v>4810</v>
      </c>
      <c r="J50" s="108">
        <v>145099</v>
      </c>
      <c r="K50" s="222">
        <v>113070</v>
      </c>
      <c r="M50" s="221"/>
      <c r="N50" s="9"/>
      <c r="P50" s="9"/>
    </row>
    <row r="51" spans="1:16" ht="18" customHeight="1">
      <c r="A51" s="152" t="s">
        <v>454</v>
      </c>
      <c r="B51" s="144">
        <v>389638</v>
      </c>
      <c r="C51" s="108">
        <v>34025</v>
      </c>
      <c r="D51" s="108">
        <v>2062</v>
      </c>
      <c r="E51" s="108">
        <v>26677</v>
      </c>
      <c r="F51" s="108">
        <v>5403</v>
      </c>
      <c r="G51" s="108">
        <v>161103</v>
      </c>
      <c r="H51" s="144">
        <v>8521</v>
      </c>
      <c r="I51" s="108">
        <v>4408</v>
      </c>
      <c r="J51" s="108">
        <v>147433</v>
      </c>
      <c r="K51" s="222">
        <v>113530</v>
      </c>
      <c r="M51" s="221"/>
      <c r="N51" s="9"/>
      <c r="P51" s="9"/>
    </row>
    <row r="52" spans="1:16" ht="18" customHeight="1">
      <c r="A52" s="151" t="s">
        <v>455</v>
      </c>
      <c r="B52" s="128">
        <v>373753</v>
      </c>
      <c r="C52" s="110">
        <v>29663</v>
      </c>
      <c r="D52" s="110">
        <v>2017</v>
      </c>
      <c r="E52" s="110">
        <v>28757</v>
      </c>
      <c r="F52" s="110">
        <v>5130</v>
      </c>
      <c r="G52" s="110">
        <v>145427</v>
      </c>
      <c r="H52" s="110">
        <v>7986</v>
      </c>
      <c r="I52" s="110">
        <v>3873</v>
      </c>
      <c r="J52" s="110">
        <v>150901</v>
      </c>
      <c r="K52" s="223">
        <v>104502</v>
      </c>
      <c r="L52" s="219"/>
      <c r="M52" s="221"/>
      <c r="N52" s="9"/>
      <c r="P52" s="9"/>
    </row>
    <row r="53" spans="1:16" ht="12" customHeight="1">
      <c r="A53" s="1" t="s">
        <v>534</v>
      </c>
      <c r="B53" s="1"/>
      <c r="C53" s="1"/>
      <c r="D53" s="1"/>
      <c r="E53" s="1"/>
      <c r="F53" s="1"/>
      <c r="G53" s="1"/>
      <c r="H53" s="5"/>
      <c r="N53" s="9"/>
      <c r="P53" s="9"/>
    </row>
    <row r="54" spans="1:16" ht="11.25">
      <c r="A54" s="5"/>
      <c r="B54" s="5"/>
      <c r="C54" s="5"/>
      <c r="D54" s="5"/>
      <c r="E54" s="5"/>
      <c r="F54" s="5"/>
      <c r="G54" s="5"/>
      <c r="H54" s="5"/>
      <c r="N54" s="9"/>
      <c r="P54" s="9"/>
    </row>
    <row r="55" spans="1:8" ht="11.25">
      <c r="A55" s="5"/>
      <c r="B55" s="5"/>
      <c r="C55" s="5"/>
      <c r="D55" s="5"/>
      <c r="E55" s="5"/>
      <c r="F55" s="5"/>
      <c r="G55" s="5"/>
      <c r="H55" s="5"/>
    </row>
    <row r="56" spans="1:8" ht="11.25">
      <c r="A56" s="5"/>
      <c r="B56" s="5"/>
      <c r="C56" s="5"/>
      <c r="D56" s="5"/>
      <c r="E56" s="5"/>
      <c r="F56" s="5"/>
      <c r="G56" s="5"/>
      <c r="H56" s="5"/>
    </row>
  </sheetData>
  <mergeCells count="6">
    <mergeCell ref="M3:N3"/>
    <mergeCell ref="K3:L3"/>
    <mergeCell ref="C3:D3"/>
    <mergeCell ref="E3:F3"/>
    <mergeCell ref="G3:H3"/>
    <mergeCell ref="I3:J3"/>
  </mergeCells>
  <printOptions/>
  <pageMargins left="0.46" right="0.45" top="0.65" bottom="0.58" header="0.5118110236220472" footer="0.2362204724409449"/>
  <pageSetup fitToHeight="1" fitToWidth="1"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dimension ref="A1:H42"/>
  <sheetViews>
    <sheetView workbookViewId="0" topLeftCell="B1">
      <selection activeCell="A1" sqref="A1:A16384"/>
    </sheetView>
  </sheetViews>
  <sheetFormatPr defaultColWidth="9.00390625" defaultRowHeight="12.75"/>
  <cols>
    <col min="1" max="1" width="9.25390625" style="56" hidden="1" customWidth="1"/>
    <col min="2" max="2" width="5.75390625" style="5" customWidth="1"/>
    <col min="3" max="3" width="14.75390625" style="5" customWidth="1"/>
    <col min="4" max="4" width="20.75390625" style="5" customWidth="1"/>
    <col min="5" max="5" width="10.125" style="5" hidden="1" customWidth="1"/>
    <col min="6" max="6" width="5.75390625" style="5" customWidth="1"/>
    <col min="7" max="7" width="14.75390625" style="5" customWidth="1"/>
    <col min="8" max="8" width="20.75390625" style="5" customWidth="1"/>
    <col min="9" max="16384" width="9.125" style="5" customWidth="1"/>
  </cols>
  <sheetData>
    <row r="1" ht="17.25">
      <c r="B1" s="50" t="s">
        <v>342</v>
      </c>
    </row>
    <row r="2" spans="1:8" ht="14.25" customHeight="1">
      <c r="A2" s="56" t="s">
        <v>245</v>
      </c>
      <c r="B2" s="58"/>
      <c r="C2" s="59" t="s">
        <v>246</v>
      </c>
      <c r="D2" s="67" t="s">
        <v>233</v>
      </c>
      <c r="E2" s="67"/>
      <c r="F2" s="106"/>
      <c r="G2" s="59" t="s">
        <v>246</v>
      </c>
      <c r="H2" s="67" t="s">
        <v>233</v>
      </c>
    </row>
    <row r="3" spans="3:8" ht="14.25" customHeight="1">
      <c r="C3" s="179" t="s">
        <v>456</v>
      </c>
      <c r="D3" s="116">
        <v>12685563</v>
      </c>
      <c r="E3" s="175">
        <v>802</v>
      </c>
      <c r="F3" s="209">
        <v>223</v>
      </c>
      <c r="G3" s="208" t="s">
        <v>457</v>
      </c>
      <c r="H3" s="116">
        <v>178518</v>
      </c>
    </row>
    <row r="4" spans="3:8" ht="14.25" customHeight="1">
      <c r="C4" s="179" t="s">
        <v>501</v>
      </c>
      <c r="D4" s="116">
        <v>12449539</v>
      </c>
      <c r="E4" s="175">
        <v>902</v>
      </c>
      <c r="F4" s="209">
        <v>224</v>
      </c>
      <c r="G4" s="208" t="s">
        <v>458</v>
      </c>
      <c r="H4" s="116">
        <v>121963</v>
      </c>
    </row>
    <row r="5" spans="3:8" ht="14.25" customHeight="1">
      <c r="C5" s="179" t="s">
        <v>459</v>
      </c>
      <c r="D5" s="116">
        <v>11843152</v>
      </c>
      <c r="E5" s="175">
        <v>703</v>
      </c>
      <c r="F5" s="209">
        <v>225</v>
      </c>
      <c r="G5" s="208" t="s">
        <v>460</v>
      </c>
      <c r="H5" s="116">
        <v>68245</v>
      </c>
    </row>
    <row r="6" spans="3:8" ht="14.25" customHeight="1">
      <c r="C6" s="179" t="s">
        <v>461</v>
      </c>
      <c r="D6" s="116">
        <v>11600587</v>
      </c>
      <c r="E6" s="175">
        <v>903</v>
      </c>
      <c r="F6" s="209">
        <v>226</v>
      </c>
      <c r="G6" s="210" t="s">
        <v>462</v>
      </c>
      <c r="H6" s="116">
        <v>107713</v>
      </c>
    </row>
    <row r="7" spans="3:8" ht="14.25" customHeight="1">
      <c r="C7" s="179" t="s">
        <v>463</v>
      </c>
      <c r="D7" s="116">
        <v>11204159</v>
      </c>
      <c r="E7" s="175">
        <v>604</v>
      </c>
      <c r="F7" s="209">
        <v>227</v>
      </c>
      <c r="G7" s="210" t="s">
        <v>464</v>
      </c>
      <c r="H7" s="116">
        <v>85707</v>
      </c>
    </row>
    <row r="8" spans="3:8" ht="14.25" customHeight="1">
      <c r="C8" s="1"/>
      <c r="D8" s="116"/>
      <c r="E8" s="175">
        <v>405</v>
      </c>
      <c r="F8" s="209">
        <v>228</v>
      </c>
      <c r="G8" s="210" t="s">
        <v>465</v>
      </c>
      <c r="H8" s="116">
        <v>93186</v>
      </c>
    </row>
    <row r="9" spans="1:8" ht="14.25" customHeight="1">
      <c r="A9" s="56">
        <v>100</v>
      </c>
      <c r="C9" s="72" t="s">
        <v>234</v>
      </c>
      <c r="D9" s="116">
        <v>1939980</v>
      </c>
      <c r="E9" s="175">
        <v>605</v>
      </c>
      <c r="F9" s="209">
        <v>229</v>
      </c>
      <c r="G9" s="72" t="s">
        <v>466</v>
      </c>
      <c r="H9" s="116">
        <v>160207</v>
      </c>
    </row>
    <row r="10" spans="1:8" ht="14.25" customHeight="1">
      <c r="A10" s="56">
        <v>200</v>
      </c>
      <c r="C10" s="72" t="s">
        <v>235</v>
      </c>
      <c r="D10" s="116">
        <v>1129783</v>
      </c>
      <c r="E10" s="175">
        <v>251</v>
      </c>
      <c r="F10" s="209">
        <v>301</v>
      </c>
      <c r="G10" s="72" t="s">
        <v>244</v>
      </c>
      <c r="H10" s="116">
        <v>40178</v>
      </c>
    </row>
    <row r="11" spans="1:8" ht="14.25" customHeight="1">
      <c r="A11" s="56">
        <v>300</v>
      </c>
      <c r="C11" s="72" t="s">
        <v>236</v>
      </c>
      <c r="D11" s="116">
        <v>1365551</v>
      </c>
      <c r="E11" s="175">
        <v>475</v>
      </c>
      <c r="F11" s="209">
        <v>365</v>
      </c>
      <c r="G11" s="72" t="s">
        <v>467</v>
      </c>
      <c r="H11" s="116">
        <v>34081</v>
      </c>
    </row>
    <row r="12" spans="1:8" ht="14.25" customHeight="1">
      <c r="A12" s="56">
        <v>400</v>
      </c>
      <c r="C12" s="72" t="s">
        <v>237</v>
      </c>
      <c r="D12" s="116">
        <v>579234</v>
      </c>
      <c r="E12" s="175">
        <v>351</v>
      </c>
      <c r="F12" s="209">
        <v>381</v>
      </c>
      <c r="G12" s="72" t="s">
        <v>468</v>
      </c>
      <c r="H12" s="116">
        <v>78754</v>
      </c>
    </row>
    <row r="13" spans="1:8" ht="14.25" customHeight="1">
      <c r="A13" s="56">
        <v>500</v>
      </c>
      <c r="C13" s="72" t="s">
        <v>238</v>
      </c>
      <c r="D13" s="116">
        <v>1376518</v>
      </c>
      <c r="E13" s="175">
        <v>352</v>
      </c>
      <c r="F13" s="209">
        <v>382</v>
      </c>
      <c r="G13" s="72" t="s">
        <v>469</v>
      </c>
      <c r="H13" s="116">
        <v>62994</v>
      </c>
    </row>
    <row r="14" spans="1:8" ht="14.25" customHeight="1">
      <c r="A14" s="56">
        <v>600</v>
      </c>
      <c r="C14" s="72" t="s">
        <v>239</v>
      </c>
      <c r="D14" s="116">
        <v>578950</v>
      </c>
      <c r="E14" s="175">
        <v>562</v>
      </c>
      <c r="F14" s="209">
        <v>442</v>
      </c>
      <c r="G14" s="72" t="s">
        <v>470</v>
      </c>
      <c r="H14" s="116">
        <v>18402</v>
      </c>
    </row>
    <row r="15" spans="1:8" ht="14.25" customHeight="1">
      <c r="A15" s="56">
        <v>700</v>
      </c>
      <c r="C15" s="72" t="s">
        <v>240</v>
      </c>
      <c r="D15" s="116">
        <v>377778</v>
      </c>
      <c r="E15" s="175">
        <v>563</v>
      </c>
      <c r="F15" s="209">
        <v>443</v>
      </c>
      <c r="G15" s="72" t="s">
        <v>471</v>
      </c>
      <c r="H15" s="116">
        <v>43093</v>
      </c>
    </row>
    <row r="16" spans="1:8" ht="14.25" customHeight="1">
      <c r="A16" s="56">
        <v>800</v>
      </c>
      <c r="C16" s="72" t="s">
        <v>241</v>
      </c>
      <c r="D16" s="116">
        <v>259985</v>
      </c>
      <c r="E16" s="175">
        <v>566</v>
      </c>
      <c r="F16" s="209">
        <v>446</v>
      </c>
      <c r="G16" s="72" t="s">
        <v>472</v>
      </c>
      <c r="H16" s="116">
        <v>19244</v>
      </c>
    </row>
    <row r="17" spans="1:8" ht="14.25" customHeight="1">
      <c r="A17" s="56">
        <v>900</v>
      </c>
      <c r="C17" s="72" t="s">
        <v>242</v>
      </c>
      <c r="D17" s="116">
        <v>333416</v>
      </c>
      <c r="E17" s="175">
        <v>654</v>
      </c>
      <c r="F17" s="209">
        <v>464</v>
      </c>
      <c r="G17" s="72" t="s">
        <v>473</v>
      </c>
      <c r="H17" s="116">
        <v>92165</v>
      </c>
    </row>
    <row r="18" spans="3:8" ht="14.25" customHeight="1">
      <c r="C18" s="72"/>
      <c r="D18" s="116"/>
      <c r="E18" s="175">
        <v>661</v>
      </c>
      <c r="F18" s="209">
        <v>481</v>
      </c>
      <c r="G18" s="72" t="s">
        <v>474</v>
      </c>
      <c r="H18" s="116">
        <v>27569</v>
      </c>
    </row>
    <row r="19" spans="1:8" ht="14.25" customHeight="1">
      <c r="A19" s="56">
        <v>1</v>
      </c>
      <c r="B19" s="5">
        <v>100</v>
      </c>
      <c r="C19" s="72" t="s">
        <v>475</v>
      </c>
      <c r="D19" s="116">
        <v>3262964</v>
      </c>
      <c r="E19" s="175">
        <v>671</v>
      </c>
      <c r="F19" s="209">
        <v>501</v>
      </c>
      <c r="G19" s="72" t="s">
        <v>476</v>
      </c>
      <c r="H19" s="116">
        <v>42523</v>
      </c>
    </row>
    <row r="20" spans="1:8" ht="14.25" customHeight="1">
      <c r="A20" s="56">
        <v>501</v>
      </c>
      <c r="B20" s="5">
        <v>201</v>
      </c>
      <c r="C20" s="72" t="s">
        <v>477</v>
      </c>
      <c r="D20" s="116">
        <v>1295779</v>
      </c>
      <c r="E20" s="175">
        <v>775</v>
      </c>
      <c r="F20" s="209">
        <v>585</v>
      </c>
      <c r="G20" s="72" t="s">
        <v>478</v>
      </c>
      <c r="H20" s="116">
        <v>35553</v>
      </c>
    </row>
    <row r="21" spans="1:8" ht="14.25" customHeight="1">
      <c r="A21" s="56">
        <v>110</v>
      </c>
      <c r="B21" s="5">
        <v>202</v>
      </c>
      <c r="C21" s="72" t="s">
        <v>479</v>
      </c>
      <c r="D21" s="116">
        <v>1101161</v>
      </c>
      <c r="E21" s="175">
        <v>776</v>
      </c>
      <c r="F21" s="209">
        <v>586</v>
      </c>
      <c r="G21" s="162" t="s">
        <v>480</v>
      </c>
      <c r="H21" s="116">
        <v>32154</v>
      </c>
    </row>
    <row r="22" spans="1:8" ht="14.25" customHeight="1">
      <c r="A22" s="56">
        <v>301</v>
      </c>
      <c r="B22" s="5">
        <v>203</v>
      </c>
      <c r="C22" s="72" t="s">
        <v>481</v>
      </c>
      <c r="D22" s="116">
        <v>558446</v>
      </c>
      <c r="E22" s="175"/>
      <c r="F22" s="37"/>
      <c r="G22" s="72"/>
      <c r="H22" s="116"/>
    </row>
    <row r="23" spans="1:8" ht="14.25" customHeight="1">
      <c r="A23" s="56">
        <v>120</v>
      </c>
      <c r="B23" s="5">
        <v>204</v>
      </c>
      <c r="C23" s="72" t="s">
        <v>482</v>
      </c>
      <c r="D23" s="116">
        <v>734300</v>
      </c>
      <c r="E23" s="175"/>
      <c r="F23" s="37"/>
      <c r="G23" s="72"/>
      <c r="H23" s="116"/>
    </row>
    <row r="24" spans="1:8" ht="14.25" customHeight="1">
      <c r="A24" s="56">
        <v>901</v>
      </c>
      <c r="B24" s="5">
        <v>205</v>
      </c>
      <c r="C24" s="72" t="s">
        <v>483</v>
      </c>
      <c r="D24" s="116">
        <v>103740</v>
      </c>
      <c r="E24" s="175"/>
      <c r="F24" s="37"/>
      <c r="G24" s="72"/>
      <c r="H24" s="116"/>
    </row>
    <row r="25" spans="1:8" ht="14.25" customHeight="1">
      <c r="A25" s="56">
        <v>130</v>
      </c>
      <c r="B25" s="5">
        <v>206</v>
      </c>
      <c r="C25" s="72" t="s">
        <v>484</v>
      </c>
      <c r="D25" s="116">
        <v>104519</v>
      </c>
      <c r="E25" s="175"/>
      <c r="F25" s="37"/>
      <c r="G25" s="72"/>
      <c r="H25" s="116"/>
    </row>
    <row r="26" spans="1:8" ht="14.25" customHeight="1">
      <c r="A26" s="56">
        <v>201</v>
      </c>
      <c r="B26" s="5">
        <v>207</v>
      </c>
      <c r="C26" s="72" t="s">
        <v>485</v>
      </c>
      <c r="D26" s="116">
        <v>402999</v>
      </c>
      <c r="E26" s="175"/>
      <c r="F26" s="37"/>
      <c r="G26" s="162"/>
      <c r="H26" s="116"/>
    </row>
    <row r="27" spans="1:8" ht="14.25" customHeight="1">
      <c r="A27" s="56">
        <v>601</v>
      </c>
      <c r="B27" s="5">
        <v>208</v>
      </c>
      <c r="C27" s="72" t="s">
        <v>486</v>
      </c>
      <c r="D27" s="116">
        <v>66112</v>
      </c>
      <c r="E27" s="175"/>
      <c r="F27" s="37"/>
      <c r="G27" s="162"/>
      <c r="H27" s="116"/>
    </row>
    <row r="28" spans="1:8" ht="14.25" customHeight="1">
      <c r="A28" s="56">
        <v>701</v>
      </c>
      <c r="B28" s="5">
        <v>209</v>
      </c>
      <c r="C28" s="72" t="s">
        <v>487</v>
      </c>
      <c r="D28" s="116">
        <v>187128</v>
      </c>
      <c r="E28" s="175"/>
      <c r="F28" s="37"/>
      <c r="G28" s="162"/>
      <c r="H28" s="116"/>
    </row>
    <row r="29" spans="1:8" ht="14.25" customHeight="1">
      <c r="A29" s="56">
        <v>302</v>
      </c>
      <c r="B29" s="5">
        <v>210</v>
      </c>
      <c r="C29" s="72" t="s">
        <v>243</v>
      </c>
      <c r="D29" s="116">
        <v>477219</v>
      </c>
      <c r="E29" s="175"/>
      <c r="F29" s="37"/>
      <c r="G29" s="162"/>
      <c r="H29" s="116"/>
    </row>
    <row r="30" spans="1:8" ht="14.25" customHeight="1">
      <c r="A30" s="56">
        <v>603</v>
      </c>
      <c r="B30" s="5">
        <v>212</v>
      </c>
      <c r="C30" s="72" t="s">
        <v>488</v>
      </c>
      <c r="D30" s="116">
        <v>104667</v>
      </c>
      <c r="E30" s="175"/>
      <c r="F30" s="37"/>
      <c r="G30" s="162"/>
      <c r="H30" s="116"/>
    </row>
    <row r="31" spans="1:8" ht="14.25" customHeight="1">
      <c r="A31" s="56">
        <v>401</v>
      </c>
      <c r="B31" s="5">
        <v>213</v>
      </c>
      <c r="C31" s="72" t="s">
        <v>489</v>
      </c>
      <c r="D31" s="116">
        <v>94692</v>
      </c>
      <c r="E31" s="175"/>
      <c r="F31" s="37"/>
      <c r="G31" s="162"/>
      <c r="H31" s="116"/>
    </row>
    <row r="32" spans="1:8" ht="14.25" customHeight="1">
      <c r="A32" s="56">
        <v>202</v>
      </c>
      <c r="B32" s="5">
        <v>214</v>
      </c>
      <c r="C32" s="72" t="s">
        <v>490</v>
      </c>
      <c r="D32" s="116">
        <v>287941</v>
      </c>
      <c r="E32" s="175"/>
      <c r="F32" s="37"/>
      <c r="G32" s="162"/>
      <c r="H32" s="116"/>
    </row>
    <row r="33" spans="1:8" ht="14.25" customHeight="1">
      <c r="A33" s="56">
        <v>402</v>
      </c>
      <c r="B33" s="5">
        <v>215</v>
      </c>
      <c r="C33" s="72" t="s">
        <v>491</v>
      </c>
      <c r="D33" s="116">
        <v>172113</v>
      </c>
      <c r="E33" s="175"/>
      <c r="F33" s="37"/>
      <c r="G33" s="162"/>
      <c r="H33" s="116"/>
    </row>
    <row r="34" spans="1:8" ht="14.25" customHeight="1">
      <c r="A34" s="56">
        <v>303</v>
      </c>
      <c r="B34" s="5">
        <v>216</v>
      </c>
      <c r="C34" s="72" t="s">
        <v>492</v>
      </c>
      <c r="D34" s="116">
        <v>188138</v>
      </c>
      <c r="E34" s="175"/>
      <c r="F34" s="37"/>
      <c r="G34" s="162"/>
      <c r="H34" s="116"/>
    </row>
    <row r="35" spans="1:8" ht="14.25" customHeight="1">
      <c r="A35" s="56">
        <v>203</v>
      </c>
      <c r="B35" s="5">
        <v>217</v>
      </c>
      <c r="C35" s="72" t="s">
        <v>493</v>
      </c>
      <c r="D35" s="116">
        <v>248257</v>
      </c>
      <c r="E35" s="175"/>
      <c r="F35" s="37"/>
      <c r="G35" s="162"/>
      <c r="H35" s="116"/>
    </row>
    <row r="36" spans="1:8" ht="14.25" customHeight="1">
      <c r="A36" s="56">
        <v>403</v>
      </c>
      <c r="B36" s="5">
        <v>218</v>
      </c>
      <c r="C36" s="72" t="s">
        <v>494</v>
      </c>
      <c r="D36" s="116">
        <v>81570</v>
      </c>
      <c r="E36" s="175"/>
      <c r="F36" s="37"/>
      <c r="G36" s="162"/>
      <c r="H36" s="116"/>
    </row>
    <row r="37" spans="1:8" ht="14.25" customHeight="1">
      <c r="A37" s="56">
        <v>204</v>
      </c>
      <c r="B37" s="5">
        <v>219</v>
      </c>
      <c r="C37" s="72" t="s">
        <v>495</v>
      </c>
      <c r="D37" s="116">
        <v>150408</v>
      </c>
      <c r="E37" s="175"/>
      <c r="F37" s="37"/>
      <c r="G37" s="162"/>
      <c r="H37" s="116"/>
    </row>
    <row r="38" spans="1:8" ht="14.25" customHeight="1">
      <c r="A38" s="56">
        <v>404</v>
      </c>
      <c r="B38" s="5">
        <v>220</v>
      </c>
      <c r="C38" s="72" t="s">
        <v>496</v>
      </c>
      <c r="D38" s="116">
        <v>103592</v>
      </c>
      <c r="E38" s="175"/>
      <c r="F38" s="37"/>
      <c r="G38" s="162"/>
      <c r="H38" s="116"/>
    </row>
    <row r="39" spans="1:8" ht="14.25" customHeight="1">
      <c r="A39" s="56">
        <v>801</v>
      </c>
      <c r="B39" s="5">
        <v>221</v>
      </c>
      <c r="C39" s="72" t="s">
        <v>497</v>
      </c>
      <c r="D39" s="116">
        <v>81467</v>
      </c>
      <c r="E39" s="175"/>
      <c r="F39" s="37"/>
      <c r="G39" s="162"/>
      <c r="H39" s="116"/>
    </row>
    <row r="40" spans="1:8" ht="14.25" customHeight="1">
      <c r="A40" s="56">
        <v>702</v>
      </c>
      <c r="B40" s="57">
        <v>222</v>
      </c>
      <c r="C40" s="142" t="s">
        <v>498</v>
      </c>
      <c r="D40" s="117">
        <v>54698</v>
      </c>
      <c r="E40" s="176"/>
      <c r="F40" s="107"/>
      <c r="G40" s="163"/>
      <c r="H40" s="117"/>
    </row>
    <row r="41" ht="12" customHeight="1">
      <c r="B41" s="5" t="s">
        <v>499</v>
      </c>
    </row>
    <row r="42" ht="12" customHeight="1">
      <c r="B42" s="5" t="s">
        <v>500</v>
      </c>
    </row>
  </sheetData>
  <printOptions/>
  <pageMargins left="0.8" right="0.59" top="0.46" bottom="0.58" header="0.196850393700787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m096095</cp:lastModifiedBy>
  <cp:lastPrinted>2007-02-08T08:54:07Z</cp:lastPrinted>
  <dcterms:created xsi:type="dcterms:W3CDTF">2002-02-06T05:34:11Z</dcterms:created>
  <dcterms:modified xsi:type="dcterms:W3CDTF">2007-03-08T02:13:43Z</dcterms:modified>
  <cp:category/>
  <cp:version/>
  <cp:contentType/>
  <cp:contentStatus/>
</cp:coreProperties>
</file>