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30" windowWidth="15330" windowHeight="4575" tabRatio="838" activeTab="0"/>
  </bookViews>
  <sheets>
    <sheet name="もくじ" sheetId="1" r:id="rId1"/>
    <sheet name="18.1" sheetId="2" r:id="rId2"/>
    <sheet name="18.2" sheetId="3" r:id="rId3"/>
    <sheet name="18.3" sheetId="4" r:id="rId4"/>
    <sheet name="18.4" sheetId="5" r:id="rId5"/>
    <sheet name="18.5" sheetId="6" r:id="rId6"/>
    <sheet name="18.6.1" sheetId="7" r:id="rId7"/>
    <sheet name="18.6.2" sheetId="8" r:id="rId8"/>
    <sheet name="18.7" sheetId="9" r:id="rId9"/>
    <sheet name="18.8.1-18.8.2" sheetId="10" r:id="rId10"/>
    <sheet name="18.8.3" sheetId="11" r:id="rId11"/>
    <sheet name="18.9-18.13" sheetId="12" r:id="rId12"/>
    <sheet name="18.14.1-18.14.2" sheetId="13" r:id="rId13"/>
    <sheet name="18.15-18.16" sheetId="14" r:id="rId14"/>
    <sheet name="18.17.1" sheetId="15" r:id="rId15"/>
    <sheet name="18.17.2" sheetId="16" r:id="rId16"/>
    <sheet name="18.18" sheetId="17" r:id="rId17"/>
    <sheet name="18.19" sheetId="18" r:id="rId18"/>
    <sheet name="18.20" sheetId="19" r:id="rId19"/>
    <sheet name="18.21" sheetId="20" r:id="rId20"/>
    <sheet name="18.22" sheetId="21" r:id="rId21"/>
    <sheet name="18.23-18.24" sheetId="22" r:id="rId22"/>
    <sheet name="18.21(合併前ベース)" sheetId="23" r:id="rId23"/>
    <sheet name="18.23旧サイズ" sheetId="24" r:id="rId24"/>
    <sheet name="18.24旧サイズ" sheetId="25" r:id="rId25"/>
  </sheets>
  <externalReferences>
    <externalReference r:id="rId28"/>
  </externalReferences>
  <definedNames>
    <definedName name="_xlnm.Print_Area" localSheetId="1">'18.1'!$A$1:$L$76</definedName>
    <definedName name="_xlnm.Print_Area" localSheetId="12">'18.14.1-18.14.2'!$A$1:$K$77</definedName>
    <definedName name="_xlnm.Print_Area" localSheetId="14">'18.17.1'!$A$1:$G$41</definedName>
    <definedName name="_xlnm.Print_Area" localSheetId="2">'18.2'!$A$1:$Q$94</definedName>
    <definedName name="_xlnm.Print_Area" localSheetId="4">'18.4'!$A$1:$Q$94</definedName>
    <definedName name="_xlnm.Print_Area" localSheetId="5">'18.5'!$A$1:$Q$95</definedName>
    <definedName name="_xlnm.Print_Area" localSheetId="7">'18.6.2'!$A$1:$J$68</definedName>
    <definedName name="_xlnm.Print_Area" localSheetId="11">'18.9-18.13'!$A$1:$R$59</definedName>
    <definedName name="Print_Area_MI">#REF!</definedName>
    <definedName name="_xlnm.Print_Titles" localSheetId="14">'18.17.1'!$A:$A</definedName>
    <definedName name="_xlnm.Print_Titles" localSheetId="15">'18.17.2'!$A:$A</definedName>
    <definedName name="_xlnm.Print_Titles" localSheetId="2">'18.2'!$4:$6</definedName>
    <definedName name="_xlnm.Print_Titles" localSheetId="20">'18.22'!$3:$5</definedName>
    <definedName name="_xlnm.Print_Titles" localSheetId="3">'18.3'!$4:$6</definedName>
    <definedName name="_xlnm.Print_Titles" localSheetId="4">'18.4'!$4:$6</definedName>
    <definedName name="_xlnm.Print_Titles" localSheetId="5">'18.5'!$4:$6</definedName>
  </definedNames>
  <calcPr fullCalcOnLoad="1"/>
</workbook>
</file>

<file path=xl/sharedStrings.xml><?xml version="1.0" encoding="utf-8"?>
<sst xmlns="http://schemas.openxmlformats.org/spreadsheetml/2006/main" count="2583" uniqueCount="1089">
  <si>
    <t xml:space="preserve"> </t>
  </si>
  <si>
    <t>区分</t>
  </si>
  <si>
    <t>学校数</t>
  </si>
  <si>
    <t>学級数</t>
  </si>
  <si>
    <t>職員数</t>
  </si>
  <si>
    <t>男</t>
  </si>
  <si>
    <t>女</t>
  </si>
  <si>
    <t>(本務者)</t>
  </si>
  <si>
    <t>神戸市　　</t>
  </si>
  <si>
    <t>在学者数</t>
  </si>
  <si>
    <t>教員数</t>
  </si>
  <si>
    <t>本校</t>
  </si>
  <si>
    <t>分校</t>
  </si>
  <si>
    <t>学科数</t>
  </si>
  <si>
    <t>計</t>
  </si>
  <si>
    <t>本務者</t>
  </si>
  <si>
    <t>課程数</t>
  </si>
  <si>
    <t>幼稚園</t>
  </si>
  <si>
    <t>　　　　国　　　立</t>
  </si>
  <si>
    <t>　　　　公　　　立</t>
  </si>
  <si>
    <t>　　　　私　　　立</t>
  </si>
  <si>
    <t>小学校</t>
  </si>
  <si>
    <t>中学校</t>
  </si>
  <si>
    <t>高等学校</t>
  </si>
  <si>
    <t>盲学校</t>
  </si>
  <si>
    <t>聾学校</t>
  </si>
  <si>
    <t>養護学校</t>
  </si>
  <si>
    <t>高等専門学校</t>
  </si>
  <si>
    <t>短期大学</t>
  </si>
  <si>
    <t>大学</t>
  </si>
  <si>
    <t>専修学校</t>
  </si>
  <si>
    <t>各種学校</t>
  </si>
  <si>
    <t>通信制高等学校</t>
  </si>
  <si>
    <t>総数</t>
  </si>
  <si>
    <t>学部数</t>
  </si>
  <si>
    <t xml:space="preserve">国　　　立 </t>
  </si>
  <si>
    <t xml:space="preserve">公　　　立 </t>
  </si>
  <si>
    <t xml:space="preserve">私　　　立 </t>
  </si>
  <si>
    <t>文学部</t>
  </si>
  <si>
    <t>神学部</t>
  </si>
  <si>
    <t>外国語学部</t>
  </si>
  <si>
    <t>人文学部</t>
  </si>
  <si>
    <t>国際文化学部</t>
  </si>
  <si>
    <t>社会学部</t>
  </si>
  <si>
    <t>社会福祉学部</t>
  </si>
  <si>
    <t>法学部</t>
  </si>
  <si>
    <t>経済学部</t>
  </si>
  <si>
    <t>経営学部</t>
  </si>
  <si>
    <t>商学部</t>
  </si>
  <si>
    <t>商経学部</t>
  </si>
  <si>
    <t>情報学部</t>
  </si>
  <si>
    <t>経済情報学部</t>
  </si>
  <si>
    <t>理学部</t>
  </si>
  <si>
    <t>工学部</t>
  </si>
  <si>
    <t>芸術工学部</t>
  </si>
  <si>
    <t>農学部</t>
  </si>
  <si>
    <t>薬学部</t>
  </si>
  <si>
    <t>看護学部</t>
  </si>
  <si>
    <t>栄養学部</t>
  </si>
  <si>
    <t>家政学部</t>
  </si>
  <si>
    <t>生活環境学部</t>
  </si>
  <si>
    <t>造形学部</t>
  </si>
  <si>
    <t>音楽学部</t>
  </si>
  <si>
    <t>人間科学部</t>
  </si>
  <si>
    <t>発達科学部</t>
  </si>
  <si>
    <t>総合政策学部</t>
  </si>
  <si>
    <t>人間関係学科</t>
  </si>
  <si>
    <t>英語文化学科</t>
  </si>
  <si>
    <t>福祉支援学科</t>
  </si>
  <si>
    <t>情報処理工学科</t>
  </si>
  <si>
    <t>構造工学科</t>
  </si>
  <si>
    <t>材料工学科</t>
  </si>
  <si>
    <t>缶詰製造学科</t>
  </si>
  <si>
    <t>看護学科</t>
  </si>
  <si>
    <t>衛生技術学科</t>
  </si>
  <si>
    <t>総合生活学科</t>
  </si>
  <si>
    <t>生活学科</t>
  </si>
  <si>
    <t>生活科学科</t>
  </si>
  <si>
    <t>生活造形学科</t>
  </si>
  <si>
    <t>生活文化学科</t>
  </si>
  <si>
    <t>食物栄養学科</t>
  </si>
  <si>
    <t>食生活学科</t>
  </si>
  <si>
    <t>服飾学科</t>
  </si>
  <si>
    <t>初等教育学科</t>
  </si>
  <si>
    <t>児童教育学科</t>
  </si>
  <si>
    <t>健康・スポーツ学科</t>
  </si>
  <si>
    <t>美術デザイン学科</t>
  </si>
  <si>
    <t>定員</t>
  </si>
  <si>
    <t>公　立</t>
  </si>
  <si>
    <t>　全日制</t>
  </si>
  <si>
    <t>　　普通</t>
  </si>
  <si>
    <t>　　農業</t>
  </si>
  <si>
    <t>　　工業</t>
  </si>
  <si>
    <t>　　商業</t>
  </si>
  <si>
    <t>　　水産</t>
  </si>
  <si>
    <t>　　家庭</t>
  </si>
  <si>
    <t>　　看護</t>
  </si>
  <si>
    <t>　　その他</t>
  </si>
  <si>
    <t>　　総合</t>
  </si>
  <si>
    <t>　定時制</t>
  </si>
  <si>
    <t>私　立</t>
  </si>
  <si>
    <t>資料：「学校基本調査」</t>
  </si>
  <si>
    <t>(注)学科数は小学科数である。</t>
  </si>
  <si>
    <t>全日制</t>
  </si>
  <si>
    <t>定時制</t>
  </si>
  <si>
    <t>学</t>
  </si>
  <si>
    <t>校</t>
  </si>
  <si>
    <t>幼稚部</t>
  </si>
  <si>
    <t>小学部</t>
  </si>
  <si>
    <t>中学部</t>
  </si>
  <si>
    <t>高等部</t>
  </si>
  <si>
    <t>数</t>
  </si>
  <si>
    <t>(注)卒業者数は中学部・高等部の合計で( )は高等部卒業の内数。</t>
  </si>
  <si>
    <t>　</t>
  </si>
  <si>
    <t>進学者</t>
  </si>
  <si>
    <t>卒業者総数</t>
  </si>
  <si>
    <t>就職者</t>
  </si>
  <si>
    <t>死亡・不詳</t>
  </si>
  <si>
    <t>（再掲）</t>
  </si>
  <si>
    <t>　　私立</t>
  </si>
  <si>
    <t>高等専門</t>
  </si>
  <si>
    <t>進学者総数</t>
  </si>
  <si>
    <t>学校高等部</t>
  </si>
  <si>
    <t>学校</t>
  </si>
  <si>
    <t>本科、別科</t>
  </si>
  <si>
    <t>　　公立</t>
  </si>
  <si>
    <t>その他</t>
  </si>
  <si>
    <t>(注)  就職進入学者を含む。</t>
  </si>
  <si>
    <t>鉱業</t>
  </si>
  <si>
    <t>建設業</t>
  </si>
  <si>
    <t>製造業</t>
  </si>
  <si>
    <t>公務</t>
  </si>
  <si>
    <t>総額</t>
  </si>
  <si>
    <t>公費</t>
  </si>
  <si>
    <t>　国庫補助金</t>
  </si>
  <si>
    <t>　県支出金</t>
  </si>
  <si>
    <t>　市町支出金</t>
  </si>
  <si>
    <t>　地方債</t>
  </si>
  <si>
    <t>私費</t>
  </si>
  <si>
    <t>(注)1  私費はＰＴＡ寄付金、その他の寄付金の合計額である。</t>
  </si>
  <si>
    <t>消費的支出</t>
  </si>
  <si>
    <t>　人件費</t>
  </si>
  <si>
    <t>　教育活動費</t>
  </si>
  <si>
    <t>　管理費</t>
  </si>
  <si>
    <t>　補助活動費</t>
  </si>
  <si>
    <t>　所定支払金</t>
  </si>
  <si>
    <t>資本的支出</t>
  </si>
  <si>
    <t>債務償還費</t>
  </si>
  <si>
    <t>県統計課  調</t>
  </si>
  <si>
    <t>5 歳</t>
  </si>
  <si>
    <t>6 歳</t>
  </si>
  <si>
    <t>7 歳</t>
  </si>
  <si>
    <t>8 歳</t>
  </si>
  <si>
    <t>9 歳</t>
  </si>
  <si>
    <t>10 歳</t>
  </si>
  <si>
    <t>11 歳</t>
  </si>
  <si>
    <t>12 歳</t>
  </si>
  <si>
    <t>13 歳</t>
  </si>
  <si>
    <t>14 歳</t>
  </si>
  <si>
    <t>15 歳</t>
  </si>
  <si>
    <t>16 歳</t>
  </si>
  <si>
    <t>17 歳</t>
  </si>
  <si>
    <t>身長(cm)</t>
  </si>
  <si>
    <t>体重(kg)</t>
  </si>
  <si>
    <t>座高(cm)</t>
  </si>
  <si>
    <t>資料：「学校保健統計調査」</t>
  </si>
  <si>
    <t>　　裸眼視力1.0未満の者（計）</t>
  </si>
  <si>
    <t>　　　　　　1.0未満0.7以上</t>
  </si>
  <si>
    <t>　　　　　　0.7未満0.3以上</t>
  </si>
  <si>
    <t>　　　　　　0.3未満</t>
  </si>
  <si>
    <t>　　伝染性眼疾患</t>
  </si>
  <si>
    <t>　　耳疾患</t>
  </si>
  <si>
    <t>　　鼻・副鼻腔疾患</t>
  </si>
  <si>
    <t>　　口腔咽喉頭疾患・異常</t>
  </si>
  <si>
    <t>　　未処置う歯のある者</t>
  </si>
  <si>
    <t>　　伝染性皮膚疾患</t>
  </si>
  <si>
    <t>　　心電図異常</t>
  </si>
  <si>
    <t>　　その他の疾病異常</t>
  </si>
  <si>
    <t>　　寄生虫卵保有者</t>
  </si>
  <si>
    <t>資料：「学校保健統計調査」（全国）</t>
  </si>
  <si>
    <t>兵庫県立図書館</t>
  </si>
  <si>
    <t>独立</t>
  </si>
  <si>
    <t>神戸市　計</t>
  </si>
  <si>
    <t>神戸市立中央図書館</t>
  </si>
  <si>
    <t>神戸市立東灘図書館</t>
  </si>
  <si>
    <t>併設</t>
  </si>
  <si>
    <t>神戸市立灘図書館</t>
  </si>
  <si>
    <t>神戸市立三宮図書館</t>
  </si>
  <si>
    <t>神戸市立兵庫図書館</t>
  </si>
  <si>
    <t>神戸市立北図書館</t>
  </si>
  <si>
    <t>神戸市立北図書館北神分館</t>
  </si>
  <si>
    <t>神戸市立新長田図書館</t>
  </si>
  <si>
    <t>神戸市立須磨図書館</t>
  </si>
  <si>
    <t>神戸市立垂水図書館</t>
  </si>
  <si>
    <t>神戸市立西図書館</t>
  </si>
  <si>
    <t>芦屋市立図書館</t>
  </si>
  <si>
    <t>尼崎市　計</t>
  </si>
  <si>
    <t>尼崎市立中央図書館</t>
  </si>
  <si>
    <t>尼崎市立北図書館</t>
  </si>
  <si>
    <t>伊丹市　計</t>
  </si>
  <si>
    <t>伊丹市立図書館</t>
  </si>
  <si>
    <t>伊丹市立図書館南分館</t>
  </si>
  <si>
    <t>川西市立中央図書館</t>
  </si>
  <si>
    <t>三田市立図書館</t>
  </si>
  <si>
    <t>宝塚市　計</t>
  </si>
  <si>
    <t>宝塚市立中央図書館</t>
  </si>
  <si>
    <t>宝塚市立西図書館</t>
  </si>
  <si>
    <t>西宮市　計</t>
  </si>
  <si>
    <t>西宮市立中央図書館</t>
  </si>
  <si>
    <t>西宮市立北部図書館</t>
  </si>
  <si>
    <t>西宮市立鳴尾図書館</t>
  </si>
  <si>
    <t>西宮市立北口図書館</t>
  </si>
  <si>
    <t>猪名川町立図書館</t>
  </si>
  <si>
    <t>明石市　計</t>
  </si>
  <si>
    <t>明石市立図書館</t>
  </si>
  <si>
    <t>明石市立西部図書館</t>
  </si>
  <si>
    <t>小野市立図書館</t>
  </si>
  <si>
    <t>加古川市　計</t>
  </si>
  <si>
    <t>加古川ウェルネスパーク図書館</t>
  </si>
  <si>
    <t>加古川海洋文化センター図書室</t>
  </si>
  <si>
    <t>加西市立図書館</t>
  </si>
  <si>
    <t>高砂市立図書館</t>
  </si>
  <si>
    <t>西脇市図書館</t>
  </si>
  <si>
    <t>三木市立図書館</t>
  </si>
  <si>
    <t>稲美町立図書館</t>
  </si>
  <si>
    <t>播磨町立図書館</t>
  </si>
  <si>
    <t>姫路市　計</t>
  </si>
  <si>
    <t>姫路市立城内図書館</t>
  </si>
  <si>
    <t>姫路市立図書館網干分館</t>
  </si>
  <si>
    <t>姫路市立図書館花北分館</t>
  </si>
  <si>
    <t>姫路市立図書館飾磨分館</t>
  </si>
  <si>
    <t>姫路市立図書館東光分館</t>
  </si>
  <si>
    <t>姫路市立図書館白浜分館</t>
  </si>
  <si>
    <t>姫路市立図書館安室分館</t>
  </si>
  <si>
    <t>姫路市立図書館青山分館</t>
  </si>
  <si>
    <t>姫路市立図書館広畑分館</t>
  </si>
  <si>
    <t>姫路市立図書館手柄分館</t>
  </si>
  <si>
    <t>姫路市立図書館東分館</t>
  </si>
  <si>
    <t>相生市立図書館</t>
  </si>
  <si>
    <t>赤穂市立図書館</t>
  </si>
  <si>
    <t>いちかわ図書館</t>
  </si>
  <si>
    <t>佐用町立図書館</t>
  </si>
  <si>
    <t>太子町立図書館</t>
  </si>
  <si>
    <t>豊岡市立図書館</t>
  </si>
  <si>
    <t>(単位：箇所)県市町振興課  調</t>
  </si>
  <si>
    <t>陸上競技場</t>
  </si>
  <si>
    <t>公民館</t>
  </si>
  <si>
    <t>体育館</t>
  </si>
  <si>
    <t>及び野球場</t>
  </si>
  <si>
    <t>プール</t>
  </si>
  <si>
    <t>猪名川町</t>
  </si>
  <si>
    <t>加古川市</t>
  </si>
  <si>
    <t>八千代町</t>
  </si>
  <si>
    <t>黒田庄町</t>
  </si>
  <si>
    <t>大河内町</t>
  </si>
  <si>
    <t>揖保川町</t>
  </si>
  <si>
    <t>三日月町</t>
  </si>
  <si>
    <t>和田山町</t>
  </si>
  <si>
    <t>日本放送協会  調</t>
  </si>
  <si>
    <t>放送受信契約数</t>
  </si>
  <si>
    <t>阪神南地域</t>
  </si>
  <si>
    <t>阪神北地域</t>
  </si>
  <si>
    <t>東播磨地域</t>
  </si>
  <si>
    <t>北播磨地域</t>
  </si>
  <si>
    <t>中播磨地域</t>
  </si>
  <si>
    <t>西播磨地域</t>
  </si>
  <si>
    <t>但馬地域　</t>
  </si>
  <si>
    <t>丹波地域　</t>
  </si>
  <si>
    <t>淡路地域　</t>
  </si>
  <si>
    <t>…</t>
  </si>
  <si>
    <t>地域順</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</si>
  <si>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</si>
  <si>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</si>
  <si>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</si>
  <si>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</si>
  <si>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</si>
  <si>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</si>
  <si>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</si>
  <si>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</si>
  <si>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</si>
  <si>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</si>
  <si>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</si>
  <si>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</si>
  <si>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</si>
  <si>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</si>
  <si>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</si>
  <si>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</si>
  <si>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</si>
  <si>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</si>
  <si>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龍野市　</t>
  </si>
  <si>
    <t>赤穂市　</t>
  </si>
  <si>
    <t>西脇市　</t>
  </si>
  <si>
    <t>宝塚市　</t>
  </si>
  <si>
    <t>三木市　</t>
  </si>
  <si>
    <t>高砂市　</t>
  </si>
  <si>
    <t>川西市　</t>
  </si>
  <si>
    <t>小野市　</t>
  </si>
  <si>
    <t>三田市　</t>
  </si>
  <si>
    <t>加西市　</t>
  </si>
  <si>
    <t>篠山市　</t>
  </si>
  <si>
    <t>吉川町　</t>
  </si>
  <si>
    <t>滝野町　</t>
  </si>
  <si>
    <t>東条町　</t>
  </si>
  <si>
    <t>加美町　</t>
  </si>
  <si>
    <t>稲美町　</t>
  </si>
  <si>
    <t>播磨町　</t>
  </si>
  <si>
    <t>家島町　</t>
  </si>
  <si>
    <t>夢前町　</t>
  </si>
  <si>
    <t>神崎町　</t>
  </si>
  <si>
    <t>市川町　</t>
  </si>
  <si>
    <t>福崎町　</t>
  </si>
  <si>
    <t>香寺町　</t>
  </si>
  <si>
    <t>新宮町　</t>
  </si>
  <si>
    <t>御津町　</t>
  </si>
  <si>
    <t>太子町　</t>
  </si>
  <si>
    <t>上郡町　</t>
  </si>
  <si>
    <t>佐用町　</t>
  </si>
  <si>
    <t>上月町　</t>
  </si>
  <si>
    <t>南光町　</t>
  </si>
  <si>
    <t>山崎町　</t>
  </si>
  <si>
    <t>安富町　</t>
  </si>
  <si>
    <t>(宍)一宮町　</t>
  </si>
  <si>
    <t>波賀町　</t>
  </si>
  <si>
    <t>千種町　</t>
  </si>
  <si>
    <t>城崎町　</t>
  </si>
  <si>
    <t>竹野町　</t>
  </si>
  <si>
    <t>香住町　</t>
  </si>
  <si>
    <t>日高町　</t>
  </si>
  <si>
    <t>出石町　</t>
  </si>
  <si>
    <t>但東町　</t>
  </si>
  <si>
    <t>村岡町　</t>
  </si>
  <si>
    <t>浜坂町　</t>
  </si>
  <si>
    <t>美方町　</t>
  </si>
  <si>
    <t>温泉町　</t>
  </si>
  <si>
    <t>生野町　</t>
  </si>
  <si>
    <t>山東町　</t>
  </si>
  <si>
    <t>朝来町　</t>
  </si>
  <si>
    <t>津名町　</t>
  </si>
  <si>
    <t>淡路町　</t>
  </si>
  <si>
    <t>北淡町　</t>
  </si>
  <si>
    <t>(津)一宮町　</t>
  </si>
  <si>
    <t>五色町　</t>
  </si>
  <si>
    <t>東浦町　</t>
  </si>
  <si>
    <t>設置者所有</t>
  </si>
  <si>
    <t>校舎</t>
  </si>
  <si>
    <t>屋内運動場</t>
  </si>
  <si>
    <t>寄宿舎</t>
  </si>
  <si>
    <t>木造</t>
  </si>
  <si>
    <t>鉄筋コンクリート</t>
  </si>
  <si>
    <t>鉄骨・その他</t>
  </si>
  <si>
    <t>(講堂を含む)</t>
  </si>
  <si>
    <t>公立</t>
  </si>
  <si>
    <t>　幼稚園</t>
  </si>
  <si>
    <t>　小学校</t>
  </si>
  <si>
    <t>　中学校</t>
  </si>
  <si>
    <t>　高等学校</t>
  </si>
  <si>
    <t>　盲学校</t>
  </si>
  <si>
    <t>　聾学校</t>
  </si>
  <si>
    <t>　養護学校</t>
  </si>
  <si>
    <t>　専修学校</t>
  </si>
  <si>
    <t>私立</t>
  </si>
  <si>
    <t>　各種学校</t>
  </si>
  <si>
    <t>小計</t>
  </si>
  <si>
    <t>屋外運動場</t>
  </si>
  <si>
    <t>実験実習地</t>
  </si>
  <si>
    <t>建物敷地</t>
  </si>
  <si>
    <t>借用地</t>
  </si>
  <si>
    <t>兼務</t>
  </si>
  <si>
    <t>国公立</t>
  </si>
  <si>
    <t>卒業者数</t>
  </si>
  <si>
    <t>(前年度間)</t>
  </si>
  <si>
    <t>農業関係</t>
  </si>
  <si>
    <t>医療関係</t>
  </si>
  <si>
    <t>衛生関係</t>
  </si>
  <si>
    <t>教育・社会福祉関係</t>
  </si>
  <si>
    <t>商業実務関係</t>
  </si>
  <si>
    <t>文化・教養関係</t>
  </si>
  <si>
    <t>(注)課程数は生徒のいる課程のみ。</t>
  </si>
  <si>
    <t>県計</t>
  </si>
  <si>
    <t>高等課程</t>
  </si>
  <si>
    <t>専門課程</t>
  </si>
  <si>
    <t>服飾・家政関係</t>
  </si>
  <si>
    <t>(注)学科数は生徒のいる学科のみ。</t>
  </si>
  <si>
    <t>金光教</t>
  </si>
  <si>
    <t>禅宗系</t>
  </si>
  <si>
    <t>天理教</t>
  </si>
  <si>
    <t>　　　　　女</t>
  </si>
  <si>
    <t>　　　　　男</t>
  </si>
  <si>
    <t>(分校含む)</t>
  </si>
  <si>
    <t>(単位：学科、人）　県統計課　調</t>
  </si>
  <si>
    <t>(単位：学科、人）　県統計課　調</t>
  </si>
  <si>
    <t>数</t>
  </si>
  <si>
    <t>学校</t>
  </si>
  <si>
    <t>　　　者数</t>
  </si>
  <si>
    <t>別科</t>
  </si>
  <si>
    <t>高等専門</t>
  </si>
  <si>
    <t>学校</t>
  </si>
  <si>
    <t>(単位：人）　県統計課　調　　資料：「学校基本調査」</t>
  </si>
  <si>
    <t>　　　　総数</t>
  </si>
  <si>
    <t>　　第1次産業</t>
  </si>
  <si>
    <t>　　第2次産業</t>
  </si>
  <si>
    <t>　　第3次産業</t>
  </si>
  <si>
    <t>　　　その他</t>
  </si>
  <si>
    <t>公費に繰入れられた寄付金</t>
  </si>
  <si>
    <t>(単位：千円）　県教育委員会　調</t>
  </si>
  <si>
    <t>養護学校</t>
  </si>
  <si>
    <t>盲・ろう・</t>
  </si>
  <si>
    <t>(全日制)</t>
  </si>
  <si>
    <t>高等学校</t>
  </si>
  <si>
    <t>(定時制)</t>
  </si>
  <si>
    <t>(通信制)</t>
  </si>
  <si>
    <t>小学校</t>
  </si>
  <si>
    <t>中学校</t>
  </si>
  <si>
    <t>　　　　　　　　　　高等学校(全日制)</t>
  </si>
  <si>
    <t>　　　　　　　　　　高等学校(定時制)</t>
  </si>
  <si>
    <t xml:space="preserve">       小学校</t>
  </si>
  <si>
    <t>資料：「学校基本調査」</t>
  </si>
  <si>
    <t>.</t>
  </si>
  <si>
    <t>(単位：校、学級、人)県統計課  調</t>
  </si>
  <si>
    <t>(単位：㎡) 県教育委員会・県統計課  調</t>
  </si>
  <si>
    <t>　　　修了者数</t>
  </si>
  <si>
    <t>区　分</t>
  </si>
  <si>
    <t>通信制</t>
  </si>
  <si>
    <t>公　　　費</t>
  </si>
  <si>
    <t>私　　　費</t>
  </si>
  <si>
    <t>区　　　分</t>
  </si>
  <si>
    <t>建物面積</t>
  </si>
  <si>
    <t>蔵書冊数</t>
  </si>
  <si>
    <t>登録者数</t>
  </si>
  <si>
    <t>　　　卒業</t>
  </si>
  <si>
    <t>㎡</t>
  </si>
  <si>
    <t>人</t>
  </si>
  <si>
    <t>冊</t>
  </si>
  <si>
    <t xml:space="preserve">             生徒数(本科)</t>
  </si>
  <si>
    <t>　            入学志願者</t>
  </si>
  <si>
    <t>入学者</t>
  </si>
  <si>
    <t>生徒数</t>
  </si>
  <si>
    <t>総数</t>
  </si>
  <si>
    <t>学級数</t>
  </si>
  <si>
    <t xml:space="preserve">   生　　徒　　数</t>
  </si>
  <si>
    <t>　　　　　　　　　　　教員数</t>
  </si>
  <si>
    <t>（学科数</t>
  </si>
  <si>
    <t>　　　　本務者</t>
  </si>
  <si>
    <t>　　　　兼務者</t>
  </si>
  <si>
    <t>課程数）</t>
  </si>
  <si>
    <t>(単位：校、人）　県統計課　調　　資料：「学校基本調査」</t>
  </si>
  <si>
    <t>　　　　　学校数</t>
  </si>
  <si>
    <t>　　　(分校を含む)</t>
  </si>
  <si>
    <t xml:space="preserve">      生　　　徒　　　数</t>
  </si>
  <si>
    <t>学</t>
  </si>
  <si>
    <t>生</t>
  </si>
  <si>
    <t>数</t>
  </si>
  <si>
    <t>（昼  間）</t>
  </si>
  <si>
    <t>（夜  間）</t>
  </si>
  <si>
    <t>（単位：学部、人）　県統計課　調</t>
  </si>
  <si>
    <t>資料：「学校基本調査」</t>
  </si>
  <si>
    <t xml:space="preserve">         学</t>
  </si>
  <si>
    <t xml:space="preserve">          生</t>
  </si>
  <si>
    <t xml:space="preserve">          数</t>
  </si>
  <si>
    <t>(注) 1  この表は学部学生のみで、専攻科・別科・聴講生等の学生は含まない。</t>
  </si>
  <si>
    <t xml:space="preserve">      2  学部数は、学生が在籍している学部の数である。</t>
  </si>
  <si>
    <t>(単位：園、人） 県統計課　調　　資料：「学校基本調査」</t>
  </si>
  <si>
    <t>資料：「学校基本調査」</t>
  </si>
  <si>
    <t>　　14年5月1日</t>
  </si>
  <si>
    <t xml:space="preserve"> </t>
  </si>
  <si>
    <t>18  教育・文化</t>
  </si>
  <si>
    <t>18.1   学校総覧</t>
  </si>
  <si>
    <t>18.2   市区町別幼稚園数・幼児数・修了者数・教職員数</t>
  </si>
  <si>
    <t>18.3   市区町別小学校数・学級数・児童数・教職員数</t>
  </si>
  <si>
    <t>18.4   市区町別中学校数・学級数・生徒数・教職員数</t>
  </si>
  <si>
    <t>18.5   市区町別高等学校数・学級数・生徒数・教職員数</t>
  </si>
  <si>
    <t>18.6   大学・短期大学の学部・学科別学生数</t>
  </si>
  <si>
    <t>18.6.1  大学の学部別学生数</t>
  </si>
  <si>
    <t>18.6.2  短期大学の学科別学生数</t>
  </si>
  <si>
    <t>18.7   高等学校学科別生徒数・入学状況</t>
  </si>
  <si>
    <t>18.8   各種学校・専修学校の状況</t>
  </si>
  <si>
    <t>18.8.1  総括</t>
  </si>
  <si>
    <t>18.8.2  各種学校の課程数・課程別生徒数</t>
  </si>
  <si>
    <t>18.8.3  専修学校の課程数・課程別生徒数</t>
  </si>
  <si>
    <t>18.9   盲学校の状況</t>
  </si>
  <si>
    <t>18.10 聾学校の状況</t>
  </si>
  <si>
    <t>18.11 養護学校の状況</t>
  </si>
  <si>
    <t>18.12 高等学校通信教育部の状況</t>
  </si>
  <si>
    <t>18.2  市区町別幼稚園数・幼児数・修了者数・教職員数</t>
  </si>
  <si>
    <t>18.4  市区町別中学校数・学級数・生徒数・教職員数</t>
  </si>
  <si>
    <t>18.5  市区町別高等学校数・学級数・生徒数・教職員数</t>
  </si>
  <si>
    <t>18.6  大学・短期大学の学部・学科別学生数</t>
  </si>
  <si>
    <t>18.6.1　大学の学部別学生数</t>
  </si>
  <si>
    <t>18.6.2　短期大学の学科別学生数</t>
  </si>
  <si>
    <t>18.7  高等学校学科別生徒数・入学状況</t>
  </si>
  <si>
    <t>18.9  盲学校の状況</t>
  </si>
  <si>
    <t>18.10  聾学校の状況</t>
  </si>
  <si>
    <t>18.11  養護学校の状況</t>
  </si>
  <si>
    <t>18.12  高等学校通信教育部の状況</t>
  </si>
  <si>
    <t>18.14.1　卒業者の状況</t>
  </si>
  <si>
    <t>中等教育学校</t>
  </si>
  <si>
    <t>（注）博物館等にはその他の博物館を含む</t>
  </si>
  <si>
    <t>博物館等</t>
  </si>
  <si>
    <t>　</t>
  </si>
  <si>
    <t>学校数</t>
  </si>
  <si>
    <t>本務教員数</t>
  </si>
  <si>
    <t>学級数</t>
  </si>
  <si>
    <t>男</t>
  </si>
  <si>
    <t>女</t>
  </si>
  <si>
    <t>児童数</t>
  </si>
  <si>
    <t>本務教員数</t>
  </si>
  <si>
    <t>(本務者)</t>
  </si>
  <si>
    <t>職員数</t>
  </si>
  <si>
    <t>学校数</t>
  </si>
  <si>
    <t>(分校含む)</t>
  </si>
  <si>
    <t>男</t>
  </si>
  <si>
    <t>女</t>
  </si>
  <si>
    <t>本務教員数</t>
  </si>
  <si>
    <t>(本務者)</t>
  </si>
  <si>
    <t>職員数</t>
  </si>
  <si>
    <t>計</t>
  </si>
  <si>
    <t>１年次</t>
  </si>
  <si>
    <t>２年次</t>
  </si>
  <si>
    <t>３年次</t>
  </si>
  <si>
    <t>４年次</t>
  </si>
  <si>
    <t>５年次</t>
  </si>
  <si>
    <t>６年次</t>
  </si>
  <si>
    <t>生徒数</t>
  </si>
  <si>
    <t>教員数</t>
  </si>
  <si>
    <t>計</t>
  </si>
  <si>
    <t>修業年限</t>
  </si>
  <si>
    <t>１年未満</t>
  </si>
  <si>
    <t>１年以上</t>
  </si>
  <si>
    <t>前年度間</t>
  </si>
  <si>
    <t>卒業者数</t>
  </si>
  <si>
    <t>生　　　　　徒　　　　　数</t>
  </si>
  <si>
    <t>計</t>
  </si>
  <si>
    <t>男</t>
  </si>
  <si>
    <t>女</t>
  </si>
  <si>
    <t>入学者数</t>
  </si>
  <si>
    <t>退学者数</t>
  </si>
  <si>
    <t>兼任教員</t>
  </si>
  <si>
    <t>専任教員</t>
  </si>
  <si>
    <t>高等学校本科</t>
  </si>
  <si>
    <t>中等教育学校後期課程本科</t>
  </si>
  <si>
    <t>高等学校</t>
  </si>
  <si>
    <t>　</t>
  </si>
  <si>
    <t>設置者所有</t>
  </si>
  <si>
    <t>設置者所有の構造別</t>
  </si>
  <si>
    <t>幼稚園</t>
  </si>
  <si>
    <t>小学校</t>
  </si>
  <si>
    <t>中学校</t>
  </si>
  <si>
    <t>主な用語解説</t>
  </si>
  <si>
    <t>本務教員：県費又は市町村費により給料を支払われている教員</t>
  </si>
  <si>
    <t>(18.1)</t>
  </si>
  <si>
    <t>(18.13)</t>
  </si>
  <si>
    <t>　 14年度</t>
  </si>
  <si>
    <t>　 15年度</t>
  </si>
  <si>
    <t>兼務教員：他の学校の本務教員でその学校に兼務する者、同一の高等学校において、全日制･定時制の</t>
  </si>
  <si>
    <t>　学校の教員を兼ねている者など。</t>
  </si>
  <si>
    <t>　一方の課程を本務とする教員で他の一方の課程を兼務する者又は教員を本務とはしないが、その</t>
  </si>
  <si>
    <t>18.13 中等教育学校の状況</t>
  </si>
  <si>
    <t>18.14 中学校生徒の卒業・進学状況</t>
  </si>
  <si>
    <t>18.14.1 卒業者の状況</t>
  </si>
  <si>
    <t>18.14.2 進学者の状況</t>
  </si>
  <si>
    <t>18.15 　高等学校生徒の卒業・進学状況</t>
  </si>
  <si>
    <t>18.15.1  卒業者の状況</t>
  </si>
  <si>
    <t>18.15.2  進学者の状況</t>
  </si>
  <si>
    <t>18.16 　中学校・高等学校卒業者の産業別就職状況</t>
  </si>
  <si>
    <t>18.16.1  中学校卒業者</t>
  </si>
  <si>
    <t>18.16.2  高等学校卒業者</t>
  </si>
  <si>
    <t>18.17 　公立学校運営状況</t>
  </si>
  <si>
    <t>18.17.1  財源</t>
  </si>
  <si>
    <t>18.17.2  経費</t>
  </si>
  <si>
    <t>18.18 　学校施設の状況</t>
  </si>
  <si>
    <t>18.18.1  建物</t>
  </si>
  <si>
    <t>18.18.2  土地</t>
  </si>
  <si>
    <t>18.19.1  男</t>
  </si>
  <si>
    <t>18.19.2  女</t>
  </si>
  <si>
    <t>18.20 　児童及び生徒の疾病・異常被患率</t>
  </si>
  <si>
    <t>18.21 　宗教法人数</t>
  </si>
  <si>
    <t>18.22 　公共図書館</t>
  </si>
  <si>
    <t>18.23 　文化・体育施設数</t>
  </si>
  <si>
    <t>18.24 　市区町別テレビ契約数</t>
  </si>
  <si>
    <t>平成15年5月1日</t>
  </si>
  <si>
    <t>18.13  中等教育学校の状況</t>
  </si>
  <si>
    <t xml:space="preserve"> </t>
  </si>
  <si>
    <t>前期課程</t>
  </si>
  <si>
    <t>計</t>
  </si>
  <si>
    <t>男</t>
  </si>
  <si>
    <t>女</t>
  </si>
  <si>
    <t>１学年</t>
  </si>
  <si>
    <t>２学年</t>
  </si>
  <si>
    <t>３学年</t>
  </si>
  <si>
    <t>　</t>
  </si>
  <si>
    <t>生徒数</t>
  </si>
  <si>
    <t>後期課程</t>
  </si>
  <si>
    <t>18.14  中学校生徒の卒業・進学状況</t>
  </si>
  <si>
    <t>18.15  高等学校生徒の卒業・進学状況</t>
  </si>
  <si>
    <t>18.15.1　卒業者の状況</t>
  </si>
  <si>
    <t>18.15.2　進学者の状況</t>
  </si>
  <si>
    <t>18.16  中学校・高等学校卒業者の産業別就職状況</t>
  </si>
  <si>
    <t>18.16.1　中学校卒業者</t>
  </si>
  <si>
    <t>18.16.2　高等学校卒業者</t>
  </si>
  <si>
    <t>18.17　公立学校運営状況</t>
  </si>
  <si>
    <t>18.17.1  財源</t>
  </si>
  <si>
    <t>18.17.2  経費</t>
  </si>
  <si>
    <t>18.19.1　男</t>
  </si>
  <si>
    <t>18.19.2　女</t>
  </si>
  <si>
    <t>18.18  学校施設の状況</t>
  </si>
  <si>
    <t>18.18.1　建物</t>
  </si>
  <si>
    <t>18.18.2　土地</t>
  </si>
  <si>
    <t>篠山市立中央図書館</t>
  </si>
  <si>
    <t>篠山市　計</t>
  </si>
  <si>
    <t>篠山市立篠山市民ｾﾝﾀｰ図書ｺｰﾅｰ</t>
  </si>
  <si>
    <t>中等教育学校</t>
  </si>
  <si>
    <t>　</t>
  </si>
  <si>
    <t>　　15年5月1日</t>
  </si>
  <si>
    <t xml:space="preserve"> </t>
  </si>
  <si>
    <t>福祉</t>
  </si>
  <si>
    <t>　　14年</t>
  </si>
  <si>
    <t>　　15年</t>
  </si>
  <si>
    <t>中等教育</t>
  </si>
  <si>
    <t>学校後期</t>
  </si>
  <si>
    <t>課程別科</t>
  </si>
  <si>
    <t>　</t>
  </si>
  <si>
    <t>(注)1 就職進入学者を含む。</t>
  </si>
  <si>
    <t>　　 2 サービス業には複合サービス業、教育･学習支援業、医療･福祉を含む。</t>
  </si>
  <si>
    <t>　　14年</t>
  </si>
  <si>
    <t>　　15年</t>
  </si>
  <si>
    <t>　　16年5月1日</t>
  </si>
  <si>
    <t>　　14年5月1日</t>
  </si>
  <si>
    <t>　　15年5月1日</t>
  </si>
  <si>
    <t>平成16年5月1日</t>
  </si>
  <si>
    <t>　　16年</t>
  </si>
  <si>
    <t>　 16年度</t>
  </si>
  <si>
    <t>　　16年</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</si>
  <si>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</si>
  <si>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</si>
  <si>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</si>
  <si>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</si>
  <si>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</si>
  <si>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</si>
  <si>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</si>
  <si>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</si>
  <si>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</si>
  <si>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</si>
  <si>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</si>
  <si>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</si>
  <si>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</si>
  <si>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</si>
  <si>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</si>
  <si>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</si>
  <si>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</si>
  <si>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</si>
  <si>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</si>
  <si>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</si>
  <si>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</si>
  <si>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</si>
  <si>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</si>
  <si>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</si>
  <si>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</si>
  <si>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</si>
  <si>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</si>
  <si>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</si>
  <si>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</si>
  <si>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</si>
  <si>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中央に含む</t>
  </si>
  <si>
    <t>伊丹市立図書館北分館</t>
  </si>
  <si>
    <t>併設</t>
  </si>
  <si>
    <t>本館に含む</t>
  </si>
  <si>
    <t>丹波市　計</t>
  </si>
  <si>
    <t>丹波市立中央図書館</t>
  </si>
  <si>
    <t>丹波市立市島図書館</t>
  </si>
  <si>
    <t>丹波市立青垣図書館</t>
  </si>
  <si>
    <t>丹波市立春日図書館</t>
  </si>
  <si>
    <t>丹波市立山南図書館</t>
  </si>
  <si>
    <t>丹波市立柏原図書館</t>
  </si>
  <si>
    <t>南あわじ市　計</t>
  </si>
  <si>
    <t>南あわじ市南淡図書館</t>
  </si>
  <si>
    <t>南あわじ市三原図書館</t>
  </si>
  <si>
    <t>(単位：校、学級、人）　県統計課　調       資料：「学校基本調査」</t>
  </si>
  <si>
    <t>（単位：校、人）　県統計課　調      資料：「学校基本調査」</t>
  </si>
  <si>
    <t>(単位：学校、学級、人） 県統計課　調      資料：「学校基本調査」</t>
  </si>
  <si>
    <t>(単位：校、学級、人) 県統計課  調      資料：「学校基本調査」</t>
  </si>
  <si>
    <t>（単位：校、人） 県統計課　調      資料：「学校基本調査」</t>
  </si>
  <si>
    <t>中等教育学校：1998年の学校教育法改正により新たに創設された学校制度で、小学校に続く6年制の公立学校。</t>
  </si>
  <si>
    <t>本務者職員数</t>
  </si>
  <si>
    <t>園数</t>
  </si>
  <si>
    <t>　　16年5月1日</t>
  </si>
  <si>
    <t>英語学科</t>
  </si>
  <si>
    <t>人間コミュニケーション学科</t>
  </si>
  <si>
    <t>広報学科</t>
  </si>
  <si>
    <t>コミュニケーション学科</t>
  </si>
  <si>
    <t>日本語日本文化学科</t>
  </si>
  <si>
    <t>英語コミュニケーション学科</t>
  </si>
  <si>
    <t>日本語文化学科</t>
  </si>
  <si>
    <t>文化情報学科</t>
  </si>
  <si>
    <t>教養学科</t>
  </si>
  <si>
    <t>国際教養学科</t>
  </si>
  <si>
    <t>家政学科</t>
  </si>
  <si>
    <t>人間生活学科</t>
  </si>
  <si>
    <t>保育（こども）学科</t>
  </si>
  <si>
    <t>デザイン美術学科</t>
  </si>
  <si>
    <t>表現芸術学科</t>
  </si>
  <si>
    <t>ライフデザイン総合学科</t>
  </si>
  <si>
    <t>(単位：学科、人）　県統計課　調　　</t>
  </si>
  <si>
    <t>(注)　1　「学生数」は、本科学生の数（専攻科・別科・聴講生等の学生は含まない）である。</t>
  </si>
  <si>
    <t>　　　 2　学科数は、学生が在籍している学科の数である。</t>
  </si>
  <si>
    <t>その他</t>
  </si>
  <si>
    <t>専修学校</t>
  </si>
  <si>
    <t>各種学校</t>
  </si>
  <si>
    <t>18.8  各種学校・専修学校の状況</t>
  </si>
  <si>
    <t>18.8.1  総括</t>
  </si>
  <si>
    <t>（単位：校、課程、人）　県統計課　調　　資料：「学校基本調査」</t>
  </si>
  <si>
    <t>（単位：学科、人）県統計課　調</t>
  </si>
  <si>
    <t>(注)1　「課程数」欄については、専修学校は「学科」数である。</t>
  </si>
  <si>
    <t xml:space="preserve">     2　課程数（学科数）は生徒のいる課程（学科）のみ。</t>
  </si>
  <si>
    <t>課程別</t>
  </si>
  <si>
    <t>設置者別</t>
  </si>
  <si>
    <t>国立</t>
  </si>
  <si>
    <t>公立</t>
  </si>
  <si>
    <t>私立</t>
  </si>
  <si>
    <t>を除く）</t>
  </si>
  <si>
    <t>死亡・</t>
  </si>
  <si>
    <t>不詳</t>
  </si>
  <si>
    <t>左記</t>
  </si>
  <si>
    <t>以外</t>
  </si>
  <si>
    <t>18.19  児童及び生徒の身長・体重・座高の平均値</t>
  </si>
  <si>
    <t>18.19 　児童及び生徒の身長・体重・座高の平均値</t>
  </si>
  <si>
    <t>　　その他の眼疾患・異常</t>
  </si>
  <si>
    <t>（裸　眼　視　力　及　び　眼）</t>
  </si>
  <si>
    <t>（聴力並びに耳・鼻・咽頭）</t>
  </si>
  <si>
    <t>難聴</t>
  </si>
  <si>
    <t>（歯・口腔）</t>
  </si>
  <si>
    <t>　　その他の歯疾患</t>
  </si>
  <si>
    <t>口腔の疾病・異常</t>
  </si>
  <si>
    <t>　　結核</t>
  </si>
  <si>
    <t>　　蛋白検出の者</t>
  </si>
  <si>
    <t>　　尿糖検出の者</t>
  </si>
  <si>
    <t>せき柱側わん症・せき柱側わん</t>
  </si>
  <si>
    <t>その他のせき柱疾病異常胸郭異常</t>
  </si>
  <si>
    <t>　　心臓の疾病・異常</t>
  </si>
  <si>
    <t>ぜん息</t>
  </si>
  <si>
    <t>喪失歯数</t>
  </si>
  <si>
    <t>（永久歯の平均う歯等の数）</t>
  </si>
  <si>
    <t>処置う歯数</t>
  </si>
  <si>
    <t>未処置う歯数</t>
  </si>
  <si>
    <t>(単位：%、本)　県統計課  調</t>
  </si>
  <si>
    <t>　　栄養不良</t>
  </si>
  <si>
    <t>　　肥満傾向</t>
  </si>
  <si>
    <t>　　う歯の処置完了者</t>
  </si>
  <si>
    <t>　　う歯（むし歯）　（計）</t>
  </si>
  <si>
    <t>　　腎臓疾患</t>
  </si>
  <si>
    <t>　　寄生虫病</t>
  </si>
  <si>
    <t>　　言語障害</t>
  </si>
  <si>
    <t>（その他の疾患・異常）</t>
  </si>
  <si>
    <t>うち就職者</t>
  </si>
  <si>
    <t>（左記４項</t>
  </si>
  <si>
    <t>等入学者</t>
  </si>
  <si>
    <t>公共職業</t>
  </si>
  <si>
    <t>専修学校等(専門課程)進学者</t>
  </si>
  <si>
    <t>専修学校(一般課程)等入学者</t>
  </si>
  <si>
    <t>公共職業能力開発施設等入学者</t>
  </si>
  <si>
    <t>　 卒業者総数</t>
  </si>
  <si>
    <t>就職者（左記４項を除く）</t>
  </si>
  <si>
    <t>左記以外</t>
  </si>
  <si>
    <t>　一時的な仕事についた者</t>
  </si>
  <si>
    <t>農林漁業</t>
  </si>
  <si>
    <t>運輸通信業</t>
  </si>
  <si>
    <t>金融保険業</t>
  </si>
  <si>
    <t>不動産業</t>
  </si>
  <si>
    <t>ｻｰﾋﾞｽ業</t>
  </si>
  <si>
    <t>18.1  学校総覧&lt;平成17年5月1日現在&gt;</t>
  </si>
  <si>
    <t>平成13年5月1日</t>
  </si>
  <si>
    <t>　　17年5月1日</t>
  </si>
  <si>
    <t>　　17年5月1日</t>
  </si>
  <si>
    <t>平成17年5月1日</t>
  </si>
  <si>
    <t>平成13年</t>
  </si>
  <si>
    <t>平成13年</t>
  </si>
  <si>
    <t>　　16年</t>
  </si>
  <si>
    <t>　　17年</t>
  </si>
  <si>
    <t>平成13年</t>
  </si>
  <si>
    <t>　　14年</t>
  </si>
  <si>
    <t>　　15年</t>
  </si>
  <si>
    <t>　 平成13年度</t>
  </si>
  <si>
    <t>　 17年度</t>
  </si>
  <si>
    <t xml:space="preserve">     2  平成17年度分は概数である。</t>
  </si>
  <si>
    <t>平成13年</t>
  </si>
  <si>
    <t>　　17年</t>
  </si>
  <si>
    <t>18.20  児童及び生徒の疾病・異常被患率&lt;平成17年&gt;</t>
  </si>
  <si>
    <t>　　平成14年3月末</t>
  </si>
  <si>
    <t>18.23  文化・体育施設数&lt;平成18年3月末&gt;</t>
  </si>
  <si>
    <t>18.24  市区町別テレビ契約数&lt;平成18年3月&gt;</t>
  </si>
  <si>
    <t>18.8.2  各種学校の課程数・課程別生徒数&lt;平成17年5月1日現在&gt;</t>
  </si>
  <si>
    <t>18.8.3  専修学校の課程数・課程別生徒数&lt;平成17年5月1日現在&gt;</t>
  </si>
  <si>
    <t>…</t>
  </si>
  <si>
    <t>…</t>
  </si>
  <si>
    <t>1,01</t>
  </si>
  <si>
    <t>　6年のうち初めの3年を前期課程、後の3年を後期課程という。</t>
  </si>
  <si>
    <t>　兵庫県では平成15年度より「芦屋国際中等教育学校」を設置している｡</t>
  </si>
  <si>
    <t>18.21  宗教法人数</t>
  </si>
  <si>
    <t>神道の部</t>
  </si>
  <si>
    <t>仏教の部</t>
  </si>
  <si>
    <t>諸教</t>
  </si>
  <si>
    <t>区　分</t>
  </si>
  <si>
    <t>神社本庁</t>
  </si>
  <si>
    <t>天台宗系</t>
  </si>
  <si>
    <t>真言宗系</t>
  </si>
  <si>
    <t>浄土宗系</t>
  </si>
  <si>
    <t>日蓮宗系</t>
  </si>
  <si>
    <t>ｷﾘｽﾄ教</t>
  </si>
  <si>
    <t xml:space="preserve">    15年3月末</t>
  </si>
  <si>
    <t xml:space="preserve">    16年3月末</t>
  </si>
  <si>
    <t xml:space="preserve">    17年3月末</t>
  </si>
  <si>
    <t>r 233</t>
  </si>
  <si>
    <t xml:space="preserve">    18年3月末</t>
  </si>
  <si>
    <t>県文書課  調</t>
  </si>
  <si>
    <t>養父市　</t>
  </si>
  <si>
    <t>丹波市　</t>
  </si>
  <si>
    <t>南あわじ市</t>
  </si>
  <si>
    <t>朝来市　</t>
  </si>
  <si>
    <t>淡路市　</t>
  </si>
  <si>
    <t>宍粟市　</t>
  </si>
  <si>
    <t>加東市　</t>
  </si>
  <si>
    <t>たつの市</t>
  </si>
  <si>
    <t>多可町　</t>
  </si>
  <si>
    <t>神河町　</t>
  </si>
  <si>
    <t>香美町　</t>
  </si>
  <si>
    <t>新温泉町</t>
  </si>
  <si>
    <t>社町　　</t>
  </si>
  <si>
    <t>中町　　</t>
  </si>
  <si>
    <t>安富町</t>
  </si>
  <si>
    <t>注　合併前市町については、斜体で表章している。なお、安富町の計数は合併後の姫路市に集計しているため、中播磨地区に含む。</t>
  </si>
  <si>
    <t>18.21  宗教法人数</t>
  </si>
  <si>
    <t>神道の部</t>
  </si>
  <si>
    <t>仏教の部</t>
  </si>
  <si>
    <t>諸教</t>
  </si>
  <si>
    <t>区　分</t>
  </si>
  <si>
    <t>キリスト教</t>
  </si>
  <si>
    <t>衛星契約数(再掲)</t>
  </si>
  <si>
    <t>阪神南地域</t>
  </si>
  <si>
    <t>養父市　</t>
  </si>
  <si>
    <t>丹波市　</t>
  </si>
  <si>
    <t>南あわじ市</t>
  </si>
  <si>
    <t>朝来市　</t>
  </si>
  <si>
    <t>淡路市　</t>
  </si>
  <si>
    <t>宍粟市　</t>
  </si>
  <si>
    <t>加東市　</t>
  </si>
  <si>
    <t>たつの市</t>
  </si>
  <si>
    <t>多可町　</t>
  </si>
  <si>
    <t>神河町　</t>
  </si>
  <si>
    <t>香美町　</t>
  </si>
  <si>
    <t>新温泉町</t>
  </si>
  <si>
    <t>西播磨地域</t>
  </si>
  <si>
    <t>　 18年3月</t>
  </si>
  <si>
    <t>平成14年3月</t>
  </si>
  <si>
    <t>　 16年3月</t>
  </si>
  <si>
    <t>　 17年3月</t>
  </si>
  <si>
    <t>本館に含む</t>
  </si>
  <si>
    <t>18.22  公共図書館&lt;平成17年度末&gt;</t>
  </si>
  <si>
    <t>独立・併</t>
  </si>
  <si>
    <t>貸出冊数</t>
  </si>
  <si>
    <t>立の区分</t>
  </si>
  <si>
    <t>個人・年度間</t>
  </si>
  <si>
    <t>冊</t>
  </si>
  <si>
    <t>三田市　計</t>
  </si>
  <si>
    <t>三田市立図書館ウッディタウン分館</t>
  </si>
  <si>
    <t>加古川市立中央図書館</t>
  </si>
  <si>
    <t>併設</t>
  </si>
  <si>
    <t>加古川市立加古川図書館</t>
  </si>
  <si>
    <t>独立</t>
  </si>
  <si>
    <t>多可町図書館</t>
  </si>
  <si>
    <t>加東市　計</t>
  </si>
  <si>
    <t>加東市中央図書館</t>
  </si>
  <si>
    <t>加東市図書館図書情報ｾﾝﾀｰ</t>
  </si>
  <si>
    <t>加東市滝野図書館</t>
  </si>
  <si>
    <t>加東市東条図書館</t>
  </si>
  <si>
    <t>姫路市立図書館香寺分館</t>
  </si>
  <si>
    <t>姫路市立図書館安富分館</t>
  </si>
  <si>
    <t>姫路市立図書館夢前分館</t>
  </si>
  <si>
    <t>姫路市立図書館家島分館</t>
  </si>
  <si>
    <t>たつの市　計</t>
  </si>
  <si>
    <t>たつの市立龍野図書館</t>
  </si>
  <si>
    <t>たつの市立新宮図書館</t>
  </si>
  <si>
    <t>たつの市立揖保川図書館</t>
  </si>
  <si>
    <t>たつの市立御津図書館</t>
  </si>
  <si>
    <t>福崎町立図書館</t>
  </si>
  <si>
    <t>独立</t>
  </si>
  <si>
    <t>宍粟市立図書館</t>
  </si>
  <si>
    <t>豊岡市　計</t>
  </si>
  <si>
    <t>豊岡市立図書館　城崎分館</t>
  </si>
  <si>
    <t>-</t>
  </si>
  <si>
    <t>豊岡市立図書館　竹野分館</t>
  </si>
  <si>
    <t>-</t>
  </si>
  <si>
    <t>豊岡市立図書館　日高分館</t>
  </si>
  <si>
    <t>豊岡市立図書館　出石分館</t>
  </si>
  <si>
    <t>豊岡市立図書館　但東分館</t>
  </si>
  <si>
    <t>新温泉町立加藤文太郎記念図書館</t>
  </si>
  <si>
    <t>朝来市和田山図書館</t>
  </si>
  <si>
    <t>併設</t>
  </si>
  <si>
    <t>洲本市　計</t>
  </si>
  <si>
    <t>洲本市立洲本図書館</t>
  </si>
  <si>
    <t>洲本市立五色図書館</t>
  </si>
  <si>
    <t>淡路市　計</t>
  </si>
  <si>
    <t>淡路市立一宮図書館</t>
  </si>
  <si>
    <t>淡路市立東浦図書館</t>
  </si>
  <si>
    <t>淡路市立津名図書館</t>
  </si>
  <si>
    <t>淡路市立北淡図書館</t>
  </si>
  <si>
    <t>兵庫県図書館協会  調</t>
  </si>
  <si>
    <t>（注）職員数は平成18年5月1日現在。なお、非常勤・嘱託の人数を年間実労働時間の合計1,500時間を一人として換算し、</t>
  </si>
  <si>
    <t>　　　単位未満を四捨五入しているため、計と内訳の合計は必ずしも一致しない。</t>
  </si>
  <si>
    <t>多可町</t>
  </si>
  <si>
    <t>神河町</t>
  </si>
  <si>
    <t>香美町</t>
  </si>
  <si>
    <t>新温泉町</t>
  </si>
  <si>
    <t>たつの市</t>
  </si>
  <si>
    <t>朝来市</t>
  </si>
  <si>
    <t>淡路市</t>
  </si>
  <si>
    <t>宍粟市</t>
  </si>
  <si>
    <t>加東市</t>
  </si>
  <si>
    <t>地域別</t>
  </si>
  <si>
    <t xml:space="preserve">    15年3月末</t>
  </si>
  <si>
    <t xml:space="preserve">    16年3月末</t>
  </si>
  <si>
    <t xml:space="preserve">    17年3月末</t>
  </si>
  <si>
    <t xml:space="preserve">    18年3月末</t>
  </si>
  <si>
    <t>(注) 計には借用分を含む。また私立の各種学校において用途別面積は調査していないため、計には含まれない。</t>
  </si>
  <si>
    <t>注 1 私立の各種学校において用途別面積は調査していないため、計には含まれない。</t>
  </si>
  <si>
    <t>注 2 公立の高等学校の土地面積には、併設の中等教育学校分を含む。</t>
  </si>
  <si>
    <t>区　　分</t>
  </si>
  <si>
    <t>猪名川町</t>
  </si>
  <si>
    <t>　 15年3月</t>
  </si>
  <si>
    <t>阪神北地域</t>
  </si>
  <si>
    <t>東播磨地域</t>
  </si>
  <si>
    <t>北播磨地域</t>
  </si>
  <si>
    <t>中播磨地域</t>
  </si>
  <si>
    <t>但馬地域　</t>
  </si>
  <si>
    <t>丹波地域　</t>
  </si>
  <si>
    <t>淡路地域　</t>
  </si>
  <si>
    <t>姫路市　</t>
  </si>
  <si>
    <t>（注）高等学校の学級数は、公立の本科でホームルームを行う学級数である。</t>
  </si>
  <si>
    <t>…</t>
  </si>
  <si>
    <t>吉川町　</t>
  </si>
  <si>
    <t>社町　　</t>
  </si>
  <si>
    <t>中町　　</t>
  </si>
  <si>
    <t>在園者数</t>
  </si>
  <si>
    <t>国公立</t>
  </si>
  <si>
    <t>私立</t>
  </si>
  <si>
    <t>(注) 学級数は公立の本科のみである。</t>
  </si>
  <si>
    <t>(注) 学校数には分校を含む。</t>
  </si>
  <si>
    <t>(注) 園数には分園を含む。</t>
  </si>
  <si>
    <t>18.3  市区町別小学校数・学級数・児童数・教職員数</t>
  </si>
  <si>
    <t>人文科学部</t>
  </si>
  <si>
    <t>サービス産業学部</t>
  </si>
  <si>
    <t>現代経営学部</t>
  </si>
  <si>
    <t>医学部（専門課程）</t>
  </si>
  <si>
    <t>医学部（保健学科）</t>
  </si>
  <si>
    <t>総合リハビリテーション学部</t>
  </si>
  <si>
    <t>海事科学部</t>
  </si>
  <si>
    <t>人間健康学部</t>
  </si>
  <si>
    <t>ファッション造形学部</t>
  </si>
  <si>
    <t>教育学部(教員養成以外)</t>
  </si>
  <si>
    <t>学校教育学部（教員養成）</t>
  </si>
  <si>
    <t>発達教育学部</t>
  </si>
  <si>
    <t>デザイン学部</t>
  </si>
  <si>
    <t>メディア・コンテンツ学部</t>
  </si>
  <si>
    <t>理工学部</t>
  </si>
  <si>
    <t>人間学部</t>
  </si>
  <si>
    <t>人間文化学部</t>
  </si>
  <si>
    <t>健康科学部</t>
  </si>
  <si>
    <t>環境人間学部</t>
  </si>
  <si>
    <t>社会文化学部</t>
  </si>
  <si>
    <t xml:space="preserve">（学　科　別）  </t>
  </si>
  <si>
    <t>文化福祉学科</t>
  </si>
  <si>
    <t>機械（工）学科</t>
  </si>
  <si>
    <t>電気電子（工）学科</t>
  </si>
  <si>
    <t>システムデザイン工学科</t>
  </si>
  <si>
    <t>美容生活文化学科</t>
  </si>
  <si>
    <t>幼児教育（総合保育）学科</t>
  </si>
  <si>
    <t>幼児教育（・）保育学科</t>
  </si>
  <si>
    <t>保育＜修年３年＞学科</t>
  </si>
  <si>
    <t>子ども（こども）学科</t>
  </si>
  <si>
    <t>美術デザイン＜修年３年＞学科</t>
  </si>
  <si>
    <t>健康文化学科</t>
  </si>
  <si>
    <t>工　業　関　係</t>
  </si>
  <si>
    <t>電子計算機</t>
  </si>
  <si>
    <t>情　報　処　理</t>
  </si>
  <si>
    <t>農　業　関　係</t>
  </si>
  <si>
    <t>医　療　関　係</t>
  </si>
  <si>
    <t>准　看　護</t>
  </si>
  <si>
    <t>衛　生　関　係</t>
  </si>
  <si>
    <t>経　理・簿　記</t>
  </si>
  <si>
    <t>そ　の　他</t>
  </si>
  <si>
    <t>服飾・家政関係</t>
  </si>
  <si>
    <t>和　洋　裁</t>
  </si>
  <si>
    <t>音　楽</t>
  </si>
  <si>
    <t>デ　ザ　イ　ン</t>
  </si>
  <si>
    <t>外　国　語</t>
  </si>
  <si>
    <t>法律行政</t>
  </si>
  <si>
    <t>予備校</t>
  </si>
  <si>
    <t>学習・補習</t>
  </si>
  <si>
    <t>自動車操縦</t>
  </si>
  <si>
    <t>外国人学校</t>
  </si>
  <si>
    <t>情報処理</t>
  </si>
  <si>
    <t>准看護</t>
  </si>
  <si>
    <t>経理・簿記</t>
  </si>
  <si>
    <t>和洋裁</t>
  </si>
  <si>
    <t>料理</t>
  </si>
  <si>
    <t>編物・手芸</t>
  </si>
  <si>
    <t>音楽</t>
  </si>
  <si>
    <t>デザイン</t>
  </si>
  <si>
    <t>茶華道</t>
  </si>
  <si>
    <t>外国語</t>
  </si>
  <si>
    <t>演劇・映画</t>
  </si>
  <si>
    <t>工業関係</t>
  </si>
  <si>
    <t>一般課程</t>
  </si>
  <si>
    <t>土　木・建　築</t>
  </si>
  <si>
    <t>自動車整備</t>
  </si>
  <si>
    <t>機　械</t>
  </si>
  <si>
    <t>農　業</t>
  </si>
  <si>
    <t>看　護</t>
  </si>
  <si>
    <t>歯　科　衛　生</t>
  </si>
  <si>
    <t>歯　科　技　工</t>
  </si>
  <si>
    <t>診療放射線</t>
  </si>
  <si>
    <t>鍼・灸・あんま</t>
  </si>
  <si>
    <t>柔　道　整　復</t>
  </si>
  <si>
    <t>理学・作業療法</t>
  </si>
  <si>
    <t>栄　養</t>
  </si>
  <si>
    <t>調　理</t>
  </si>
  <si>
    <t>理　容</t>
  </si>
  <si>
    <t>美　容</t>
  </si>
  <si>
    <t>製菓・製パン</t>
  </si>
  <si>
    <t>保育士養成</t>
  </si>
  <si>
    <t>介　護　福　祉</t>
  </si>
  <si>
    <t>社　会　福　祉</t>
  </si>
  <si>
    <t>秘　書</t>
  </si>
  <si>
    <t>旅　行</t>
  </si>
  <si>
    <t>情　報</t>
  </si>
  <si>
    <t>ビ　ジ　ネ　ス</t>
  </si>
  <si>
    <t>家　政</t>
  </si>
  <si>
    <t>法　律　行　政</t>
  </si>
  <si>
    <t>ス　ポ　ー　ツ</t>
  </si>
  <si>
    <t>高校学校等</t>
  </si>
  <si>
    <t>進学者</t>
  </si>
  <si>
    <t>進・入学者の</t>
  </si>
  <si>
    <t>　　国立</t>
  </si>
  <si>
    <t>　　公立</t>
  </si>
  <si>
    <t>(単位：人)　県統計課  調　　資料：「学校基本調査」</t>
  </si>
  <si>
    <t>専修学校等</t>
  </si>
  <si>
    <t>専修学校</t>
  </si>
  <si>
    <t>(高等課程)</t>
  </si>
  <si>
    <t>(一般課程)</t>
  </si>
  <si>
    <t>能力開発施</t>
  </si>
  <si>
    <t>設等入学者</t>
  </si>
  <si>
    <t>（高等部）</t>
  </si>
  <si>
    <t>盲・聾・養護</t>
  </si>
  <si>
    <t xml:space="preserve">  中等教育学校後期課程本科</t>
  </si>
  <si>
    <t>（注）  「高等学校等」…高等学校、中等教育学校後期課程、高等専門学校、盲・聾・養護学校高等部、高等学校通信制。（外国の学校を除く）</t>
  </si>
  <si>
    <t>18.14.2　進学者の状況</t>
  </si>
  <si>
    <t>大学等進学者</t>
  </si>
  <si>
    <t>(注) 1 一時的な仕事についた者は16年からの調査項目であり、15年までは「左記以外」に分類されていた。</t>
  </si>
  <si>
    <t xml:space="preserve">      2 「大学等」…大学・短期大学（学部・本科・通信教育部・別科）、高等学校・盲・聾・養護学校（専攻科）。（外国の学校を除く）</t>
  </si>
  <si>
    <t>大　学</t>
  </si>
  <si>
    <t>（学部）</t>
  </si>
  <si>
    <t>（本科）</t>
  </si>
  <si>
    <t>短期大学</t>
  </si>
  <si>
    <t>通信教育部</t>
  </si>
  <si>
    <t>大学・</t>
  </si>
  <si>
    <t>（別科）</t>
  </si>
  <si>
    <t>高等学校</t>
  </si>
  <si>
    <t>専攻科</t>
  </si>
  <si>
    <t>盲・聾・</t>
  </si>
  <si>
    <t>養護学校</t>
  </si>
  <si>
    <t>入学志願者数</t>
  </si>
  <si>
    <t>短期大学</t>
  </si>
  <si>
    <t>大　学</t>
  </si>
  <si>
    <t xml:space="preserve">   入学志願者数</t>
  </si>
  <si>
    <t>進・入学者のうち就職者
(再掲)</t>
  </si>
  <si>
    <t>電気・
ｶﾞｽ・
熱供給・
水道業</t>
  </si>
  <si>
    <t>卸売・小売業、
飲食店</t>
  </si>
  <si>
    <t>猪名川町</t>
  </si>
  <si>
    <t>吉川町　</t>
  </si>
  <si>
    <t>社町　　</t>
  </si>
  <si>
    <t>中町　　</t>
  </si>
  <si>
    <t>(注)　平成17年度分は概数である。</t>
  </si>
  <si>
    <t>姫路市　</t>
  </si>
  <si>
    <t>稲美町　</t>
  </si>
  <si>
    <t>播磨町　</t>
  </si>
  <si>
    <t>市川町　</t>
  </si>
  <si>
    <t>福崎町　</t>
  </si>
  <si>
    <t>太子町　</t>
  </si>
  <si>
    <t>上郡町　</t>
  </si>
  <si>
    <t>佐用町　</t>
  </si>
  <si>
    <t xml:space="preserve">    18年3月末</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</si>
</sst>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s>
  <fonts count="38">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2"/>
      <name val="ＭＳ Ｐゴシック"/>
      <family val="3"/>
    </font>
    <font>
      <sz val="10"/>
      <name val="ＭＳ Ｐゴシック"/>
      <family val="3"/>
    </font>
    <font>
      <sz val="14"/>
      <name val="ＭＳ Ｐゴシック"/>
      <family val="3"/>
    </font>
    <font>
      <sz val="11"/>
      <name val="ＭＳ 明朝"/>
      <family val="1"/>
    </font>
    <font>
      <sz val="10"/>
      <name val="明朝"/>
      <family val="1"/>
    </font>
    <font>
      <sz val="11"/>
      <name val="ＭＳ Ｐゴシック"/>
      <family val="3"/>
    </font>
    <font>
      <sz val="8"/>
      <name val="ＭＳ Ｐゴシック"/>
      <family val="3"/>
    </font>
    <font>
      <sz val="9"/>
      <color indexed="10"/>
      <name val="ＭＳ Ｐゴシック"/>
      <family val="3"/>
    </font>
    <font>
      <sz val="12"/>
      <color indexed="10"/>
      <name val="ＭＳ Ｐゴシック"/>
      <family val="3"/>
    </font>
    <font>
      <sz val="10"/>
      <color indexed="10"/>
      <name val="ＭＳ Ｐゴシック"/>
      <family val="3"/>
    </font>
    <font>
      <sz val="12"/>
      <name val="ＭＳ 明朝"/>
      <family val="1"/>
    </font>
    <font>
      <sz val="9"/>
      <name val="ＭＳ 明朝"/>
      <family val="1"/>
    </font>
    <font>
      <sz val="9"/>
      <color indexed="10"/>
      <name val="ＭＳ 明朝"/>
      <family val="1"/>
    </font>
    <font>
      <sz val="15"/>
      <name val="ＭＳ Ｐゴシック"/>
      <family val="3"/>
    </font>
    <font>
      <sz val="13"/>
      <name val="ＭＳ Ｐゴシック"/>
      <family val="3"/>
    </font>
    <font>
      <sz val="19"/>
      <name val="ＭＳ Ｐゴシック"/>
      <family val="3"/>
    </font>
    <font>
      <sz val="15.5"/>
      <name val="ＭＳ Ｐゴシック"/>
      <family val="3"/>
    </font>
    <font>
      <sz val="14.5"/>
      <name val="ＭＳ Ｐゴシック"/>
      <family val="3"/>
    </font>
    <font>
      <sz val="7"/>
      <name val="ＭＳ Ｐゴシック"/>
      <family val="3"/>
    </font>
    <font>
      <sz val="20"/>
      <name val="ＭＳ Ｐゴシック"/>
      <family val="3"/>
    </font>
    <font>
      <sz val="28"/>
      <name val="ＭＳ Ｐゴシック"/>
      <family val="3"/>
    </font>
    <font>
      <sz val="28"/>
      <name val="ＭＳ 明朝"/>
      <family val="1"/>
    </font>
    <font>
      <sz val="10.5"/>
      <name val="ＭＳ Ｐゴシック"/>
      <family val="3"/>
    </font>
    <font>
      <b/>
      <sz val="9"/>
      <name val="ＭＳ Ｐゴシック"/>
      <family val="3"/>
    </font>
    <font>
      <i/>
      <sz val="9"/>
      <color indexed="10"/>
      <name val="ＭＳ Ｐゴシック"/>
      <family val="3"/>
    </font>
    <font>
      <i/>
      <sz val="9"/>
      <name val="ＭＳ Ｐゴシック"/>
      <family val="3"/>
    </font>
    <font>
      <sz val="10"/>
      <name val="ＭＳ ゴシック"/>
      <family val="3"/>
    </font>
    <font>
      <u val="single"/>
      <sz val="10"/>
      <color indexed="12"/>
      <name val="明朝"/>
      <family val="1"/>
    </font>
    <font>
      <u val="single"/>
      <sz val="10"/>
      <color indexed="36"/>
      <name val="明朝"/>
      <family val="1"/>
    </font>
    <font>
      <sz val="7"/>
      <name val="ＭＳ Ｐ明朝"/>
      <family val="1"/>
    </font>
  </fonts>
  <fills count="2">
    <fill>
      <patternFill/>
    </fill>
    <fill>
      <patternFill patternType="gray125"/>
    </fill>
  </fills>
  <borders count="27">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color indexed="63"/>
      </bottom>
    </border>
    <border>
      <left>
        <color indexed="63"/>
      </left>
      <right style="double"/>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style="thin"/>
      <bottom style="thin"/>
    </border>
    <border>
      <left>
        <color indexed="63"/>
      </left>
      <right style="double"/>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6" fillId="0" borderId="0" applyNumberFormat="0" applyFill="0" applyBorder="0" applyAlignment="0" applyProtection="0"/>
    <xf numFmtId="0" fontId="4" fillId="0" borderId="0">
      <alignment/>
      <protection/>
    </xf>
  </cellStyleXfs>
  <cellXfs count="732">
    <xf numFmtId="0" fontId="0" fillId="0" borderId="0" xfId="0" applyAlignment="1">
      <alignment/>
    </xf>
    <xf numFmtId="0" fontId="7" fillId="0" borderId="0" xfId="22" applyFont="1" applyFill="1">
      <alignment/>
      <protection/>
    </xf>
    <xf numFmtId="0" fontId="7" fillId="0" borderId="0" xfId="22" applyFont="1" applyFill="1" applyBorder="1">
      <alignment/>
      <protection/>
    </xf>
    <xf numFmtId="0" fontId="7" fillId="0" borderId="1" xfId="22" applyFont="1" applyFill="1" applyBorder="1">
      <alignment/>
      <protection/>
    </xf>
    <xf numFmtId="0" fontId="8" fillId="0" borderId="0" xfId="0" applyFont="1" applyAlignment="1">
      <alignment/>
    </xf>
    <xf numFmtId="0" fontId="9" fillId="0" borderId="0" xfId="0" applyFont="1" applyFill="1" applyAlignment="1">
      <alignment/>
    </xf>
    <xf numFmtId="0" fontId="8" fillId="0" borderId="0" xfId="0" applyFont="1" applyFill="1" applyAlignment="1">
      <alignment/>
    </xf>
    <xf numFmtId="0" fontId="7" fillId="0" borderId="0" xfId="0" applyFont="1" applyAlignment="1">
      <alignment/>
    </xf>
    <xf numFmtId="0" fontId="7" fillId="0" borderId="0" xfId="0" applyFont="1" applyAlignment="1">
      <alignment/>
    </xf>
    <xf numFmtId="0" fontId="7" fillId="0" borderId="1" xfId="0" applyFont="1" applyFill="1" applyBorder="1" applyAlignment="1" quotePrefix="1">
      <alignment horizontal="left"/>
    </xf>
    <xf numFmtId="0" fontId="7" fillId="0" borderId="1" xfId="0" applyFont="1" applyFill="1" applyBorder="1" applyAlignment="1">
      <alignment/>
    </xf>
    <xf numFmtId="0" fontId="7" fillId="0" borderId="2" xfId="0" applyFont="1" applyFill="1" applyBorder="1" applyAlignment="1">
      <alignment/>
    </xf>
    <xf numFmtId="0" fontId="7" fillId="0" borderId="2" xfId="0" applyFont="1" applyBorder="1" applyAlignment="1">
      <alignment/>
    </xf>
    <xf numFmtId="177" fontId="7" fillId="0" borderId="0" xfId="0" applyNumberFormat="1" applyFont="1" applyFill="1" applyAlignment="1">
      <alignment/>
    </xf>
    <xf numFmtId="0" fontId="7" fillId="0" borderId="0" xfId="0" applyFont="1" applyFill="1" applyBorder="1" applyAlignment="1">
      <alignment/>
    </xf>
    <xf numFmtId="176" fontId="7" fillId="0" borderId="0" xfId="0" applyNumberFormat="1" applyFont="1" applyFill="1" applyAlignment="1">
      <alignment/>
    </xf>
    <xf numFmtId="0" fontId="7" fillId="0" borderId="2" xfId="0" applyFont="1" applyBorder="1" applyAlignment="1">
      <alignment vertical="distributed" wrapText="1"/>
    </xf>
    <xf numFmtId="177" fontId="7" fillId="0" borderId="1" xfId="0" applyNumberFormat="1" applyFont="1" applyFill="1" applyBorder="1" applyAlignment="1">
      <alignment/>
    </xf>
    <xf numFmtId="176" fontId="7" fillId="0" borderId="1" xfId="0" applyNumberFormat="1" applyFont="1" applyFill="1" applyBorder="1" applyAlignment="1">
      <alignment horizontal="right"/>
    </xf>
    <xf numFmtId="0" fontId="9" fillId="0" borderId="0" xfId="0" applyFont="1" applyAlignment="1">
      <alignment/>
    </xf>
    <xf numFmtId="0" fontId="7" fillId="0" borderId="0" xfId="0" applyFont="1" applyBorder="1" applyAlignment="1" quotePrefix="1">
      <alignment horizontal="left"/>
    </xf>
    <xf numFmtId="179" fontId="7" fillId="0" borderId="0" xfId="0" applyNumberFormat="1" applyFont="1" applyAlignment="1">
      <alignment/>
    </xf>
    <xf numFmtId="0" fontId="9" fillId="0" borderId="0" xfId="0" applyFont="1" applyBorder="1" applyAlignment="1">
      <alignment/>
    </xf>
    <xf numFmtId="177" fontId="9" fillId="0" borderId="0" xfId="0" applyNumberFormat="1" applyFont="1" applyFill="1" applyAlignment="1">
      <alignment/>
    </xf>
    <xf numFmtId="0" fontId="10" fillId="0" borderId="0" xfId="0" applyFont="1" applyBorder="1" applyAlignment="1" quotePrefix="1">
      <alignment horizontal="left"/>
    </xf>
    <xf numFmtId="0" fontId="9" fillId="0" borderId="0" xfId="0" applyFont="1" applyFill="1" applyBorder="1" applyAlignment="1" quotePrefix="1">
      <alignment horizontal="right"/>
    </xf>
    <xf numFmtId="0" fontId="9" fillId="0" borderId="0" xfId="0" applyFont="1" applyAlignment="1">
      <alignment/>
    </xf>
    <xf numFmtId="0" fontId="7" fillId="0" borderId="0" xfId="0" applyFont="1" applyAlignment="1" quotePrefix="1">
      <alignment horizontal="left"/>
    </xf>
    <xf numFmtId="176" fontId="9" fillId="0" borderId="0" xfId="0" applyNumberFormat="1" applyFont="1" applyFill="1" applyAlignment="1">
      <alignment/>
    </xf>
    <xf numFmtId="0" fontId="9" fillId="0" borderId="0" xfId="0" applyFont="1" applyFill="1" applyBorder="1" applyAlignment="1">
      <alignment/>
    </xf>
    <xf numFmtId="0" fontId="10" fillId="0" borderId="0" xfId="0" applyFont="1" applyAlignment="1" quotePrefix="1">
      <alignment horizontal="left"/>
    </xf>
    <xf numFmtId="0" fontId="7" fillId="0" borderId="3" xfId="0" applyFont="1" applyBorder="1" applyAlignment="1">
      <alignment/>
    </xf>
    <xf numFmtId="0" fontId="7" fillId="0" borderId="1" xfId="0" applyFont="1" applyBorder="1" applyAlignment="1" quotePrefix="1">
      <alignment horizontal="left"/>
    </xf>
    <xf numFmtId="0" fontId="7" fillId="0" borderId="3" xfId="0" applyFont="1" applyBorder="1" applyAlignment="1" quotePrefix="1">
      <alignment horizontal="left"/>
    </xf>
    <xf numFmtId="0" fontId="7" fillId="0" borderId="1" xfId="0" applyFont="1" applyBorder="1" applyAlignment="1">
      <alignment/>
    </xf>
    <xf numFmtId="0" fontId="7" fillId="0" borderId="3" xfId="0" applyFont="1" applyBorder="1" applyAlignment="1">
      <alignment wrapText="1"/>
    </xf>
    <xf numFmtId="178" fontId="7" fillId="0" borderId="0" xfId="0" applyNumberFormat="1" applyFont="1" applyAlignment="1">
      <alignment horizontal="right"/>
    </xf>
    <xf numFmtId="178" fontId="7" fillId="0" borderId="0" xfId="0" applyNumberFormat="1" applyFont="1" applyAlignment="1">
      <alignment/>
    </xf>
    <xf numFmtId="0" fontId="7" fillId="0" borderId="3" xfId="0" applyFont="1" applyBorder="1" applyAlignment="1">
      <alignment horizontal="left" wrapText="1"/>
    </xf>
    <xf numFmtId="178" fontId="7" fillId="0" borderId="1" xfId="0" applyNumberFormat="1" applyFont="1" applyBorder="1" applyAlignment="1">
      <alignment/>
    </xf>
    <xf numFmtId="0" fontId="7" fillId="0" borderId="0" xfId="0" applyFont="1" applyBorder="1" applyAlignment="1" quotePrefix="1">
      <alignment/>
    </xf>
    <xf numFmtId="178" fontId="9" fillId="0" borderId="0" xfId="0" applyNumberFormat="1" applyFont="1" applyAlignment="1">
      <alignment/>
    </xf>
    <xf numFmtId="176" fontId="7" fillId="0" borderId="1" xfId="0" applyNumberFormat="1" applyFont="1" applyFill="1" applyBorder="1" applyAlignment="1">
      <alignment/>
    </xf>
    <xf numFmtId="0" fontId="7" fillId="0" borderId="3" xfId="0" applyFont="1" applyBorder="1" applyAlignment="1">
      <alignment horizontal="distributed" vertical="distributed" wrapText="1"/>
    </xf>
    <xf numFmtId="178" fontId="7" fillId="0" borderId="0" xfId="0" applyNumberFormat="1" applyFont="1" applyBorder="1" applyAlignment="1">
      <alignment/>
    </xf>
    <xf numFmtId="180" fontId="7" fillId="0" borderId="0" xfId="0" applyNumberFormat="1" applyFont="1" applyBorder="1" applyAlignment="1">
      <alignment/>
    </xf>
    <xf numFmtId="180" fontId="7" fillId="0" borderId="1" xfId="0" applyNumberFormat="1" applyFont="1" applyBorder="1" applyAlignment="1">
      <alignment/>
    </xf>
    <xf numFmtId="0" fontId="10" fillId="0" borderId="0" xfId="0" applyFont="1" applyAlignment="1" quotePrefix="1">
      <alignment/>
    </xf>
    <xf numFmtId="182" fontId="8" fillId="0" borderId="0" xfId="0" applyNumberFormat="1" applyFont="1" applyAlignment="1">
      <alignment/>
    </xf>
    <xf numFmtId="0" fontId="7" fillId="0" borderId="2" xfId="0" applyFont="1" applyBorder="1" applyAlignment="1" quotePrefix="1">
      <alignment/>
    </xf>
    <xf numFmtId="182" fontId="7" fillId="0" borderId="0" xfId="0" applyNumberFormat="1" applyFont="1" applyAlignment="1">
      <alignment/>
    </xf>
    <xf numFmtId="0" fontId="7" fillId="0" borderId="1" xfId="0" applyFont="1" applyBorder="1" applyAlignment="1">
      <alignment/>
    </xf>
    <xf numFmtId="182" fontId="9" fillId="0" borderId="0" xfId="0" applyNumberFormat="1" applyFont="1" applyAlignment="1">
      <alignment/>
    </xf>
    <xf numFmtId="182" fontId="8" fillId="0" borderId="0" xfId="0" applyNumberFormat="1" applyFont="1" applyFill="1" applyAlignment="1">
      <alignment/>
    </xf>
    <xf numFmtId="0" fontId="7" fillId="0" borderId="2" xfId="0" applyFont="1" applyFill="1" applyBorder="1" applyAlignment="1" quotePrefix="1">
      <alignment/>
    </xf>
    <xf numFmtId="178" fontId="7" fillId="0" borderId="0" xfId="0" applyNumberFormat="1" applyFont="1" applyFill="1" applyAlignment="1">
      <alignment/>
    </xf>
    <xf numFmtId="0" fontId="7" fillId="0" borderId="0" xfId="0" applyFont="1" applyBorder="1" applyAlignment="1">
      <alignment/>
    </xf>
    <xf numFmtId="182" fontId="9" fillId="0" borderId="0" xfId="0" applyNumberFormat="1" applyFont="1" applyFill="1" applyAlignment="1">
      <alignment/>
    </xf>
    <xf numFmtId="178" fontId="7" fillId="0" borderId="1" xfId="0" applyNumberFormat="1" applyFont="1" applyFill="1" applyBorder="1" applyAlignment="1">
      <alignment/>
    </xf>
    <xf numFmtId="183" fontId="7" fillId="0" borderId="0" xfId="0" applyNumberFormat="1" applyFont="1" applyAlignment="1">
      <alignment/>
    </xf>
    <xf numFmtId="183" fontId="7" fillId="0" borderId="2" xfId="0" applyNumberFormat="1" applyFont="1" applyBorder="1" applyAlignment="1">
      <alignment horizontal="center"/>
    </xf>
    <xf numFmtId="0" fontId="7" fillId="0" borderId="0" xfId="0" applyFont="1" applyBorder="1" applyAlignment="1">
      <alignment/>
    </xf>
    <xf numFmtId="0" fontId="7" fillId="0" borderId="2" xfId="0" applyFont="1" applyBorder="1" applyAlignment="1" quotePrefix="1">
      <alignment horizontal="left"/>
    </xf>
    <xf numFmtId="0" fontId="13" fillId="0" borderId="0" xfId="23" applyFont="1">
      <alignment/>
      <protection/>
    </xf>
    <xf numFmtId="0" fontId="8" fillId="0" borderId="0" xfId="23" applyFont="1">
      <alignment/>
      <protection/>
    </xf>
    <xf numFmtId="0" fontId="7" fillId="0" borderId="0" xfId="23" applyFont="1">
      <alignment/>
      <protection/>
    </xf>
    <xf numFmtId="0" fontId="7" fillId="0" borderId="0" xfId="23" applyFont="1" applyAlignment="1">
      <alignment/>
      <protection/>
    </xf>
    <xf numFmtId="0" fontId="7" fillId="0" borderId="1" xfId="23" applyFont="1" applyBorder="1" applyAlignment="1">
      <alignment/>
      <protection/>
    </xf>
    <xf numFmtId="0" fontId="7" fillId="0" borderId="2" xfId="23" applyFont="1" applyBorder="1" applyAlignment="1">
      <alignment/>
      <protection/>
    </xf>
    <xf numFmtId="0" fontId="7" fillId="0" borderId="0" xfId="23" applyFont="1" applyBorder="1">
      <alignment/>
      <protection/>
    </xf>
    <xf numFmtId="184" fontId="7" fillId="0" borderId="0" xfId="23" applyNumberFormat="1" applyFont="1" applyBorder="1">
      <alignment/>
      <protection/>
    </xf>
    <xf numFmtId="0" fontId="7" fillId="0" borderId="1" xfId="23" applyFont="1" applyBorder="1">
      <alignment/>
      <protection/>
    </xf>
    <xf numFmtId="0" fontId="7" fillId="0" borderId="0" xfId="23" applyFont="1" applyAlignment="1" quotePrefix="1">
      <alignment horizontal="left"/>
      <protection/>
    </xf>
    <xf numFmtId="0" fontId="9" fillId="0" borderId="0" xfId="23" applyFont="1" applyAlignment="1">
      <alignment/>
      <protection/>
    </xf>
    <xf numFmtId="0" fontId="9" fillId="0" borderId="0" xfId="23" applyFont="1">
      <alignment/>
      <protection/>
    </xf>
    <xf numFmtId="0" fontId="13" fillId="0" borderId="0" xfId="24" applyFont="1">
      <alignment/>
      <protection/>
    </xf>
    <xf numFmtId="0" fontId="8" fillId="0" borderId="0" xfId="24" applyFont="1">
      <alignment/>
      <protection/>
    </xf>
    <xf numFmtId="0" fontId="7" fillId="0" borderId="0" xfId="24" applyFont="1">
      <alignment/>
      <protection/>
    </xf>
    <xf numFmtId="0" fontId="7" fillId="0" borderId="0" xfId="24" applyFont="1" applyAlignment="1">
      <alignment/>
      <protection/>
    </xf>
    <xf numFmtId="0" fontId="7" fillId="0" borderId="1" xfId="24" applyFont="1" applyBorder="1" applyAlignment="1">
      <alignment/>
      <protection/>
    </xf>
    <xf numFmtId="0" fontId="7" fillId="0" borderId="2" xfId="24" applyFont="1" applyBorder="1" applyAlignment="1">
      <alignment/>
      <protection/>
    </xf>
    <xf numFmtId="0" fontId="7" fillId="0" borderId="0" xfId="24" applyFont="1" applyBorder="1">
      <alignment/>
      <protection/>
    </xf>
    <xf numFmtId="184" fontId="7" fillId="0" borderId="0" xfId="24" applyNumberFormat="1" applyFont="1" applyBorder="1">
      <alignment/>
      <protection/>
    </xf>
    <xf numFmtId="0" fontId="7" fillId="0" borderId="1" xfId="24" applyFont="1" applyBorder="1">
      <alignment/>
      <protection/>
    </xf>
    <xf numFmtId="0" fontId="7" fillId="0" borderId="0" xfId="24" applyFont="1" applyAlignment="1" quotePrefix="1">
      <alignment horizontal="left"/>
      <protection/>
    </xf>
    <xf numFmtId="0" fontId="9" fillId="0" borderId="0" xfId="24" applyFont="1" applyAlignment="1">
      <alignment/>
      <protection/>
    </xf>
    <xf numFmtId="0" fontId="9" fillId="0" borderId="0" xfId="24" applyFont="1">
      <alignment/>
      <protection/>
    </xf>
    <xf numFmtId="0" fontId="8" fillId="0" borderId="0" xfId="25" applyFont="1">
      <alignment/>
      <protection/>
    </xf>
    <xf numFmtId="185" fontId="8" fillId="0" borderId="0" xfId="25" applyNumberFormat="1" applyFont="1">
      <alignment/>
      <protection/>
    </xf>
    <xf numFmtId="0" fontId="7" fillId="0" borderId="0" xfId="25" applyFont="1">
      <alignment/>
      <protection/>
    </xf>
    <xf numFmtId="0" fontId="7" fillId="0" borderId="0" xfId="25" applyFont="1" applyAlignment="1">
      <alignment/>
      <protection/>
    </xf>
    <xf numFmtId="0" fontId="7" fillId="0" borderId="1" xfId="25" applyFont="1" applyBorder="1" applyAlignment="1" quotePrefix="1">
      <alignment horizontal="left"/>
      <protection/>
    </xf>
    <xf numFmtId="0" fontId="7" fillId="0" borderId="1" xfId="25" applyFont="1" applyBorder="1" applyAlignment="1">
      <alignment/>
      <protection/>
    </xf>
    <xf numFmtId="0" fontId="7" fillId="0" borderId="2" xfId="25" applyFont="1" applyBorder="1" applyAlignment="1">
      <alignment/>
      <protection/>
    </xf>
    <xf numFmtId="0" fontId="7" fillId="0" borderId="0" xfId="25" applyFont="1" applyBorder="1">
      <alignment/>
      <protection/>
    </xf>
    <xf numFmtId="185" fontId="7" fillId="0" borderId="0" xfId="25" applyNumberFormat="1" applyFont="1" applyBorder="1">
      <alignment/>
      <protection/>
    </xf>
    <xf numFmtId="184" fontId="7" fillId="0" borderId="0" xfId="25" applyNumberFormat="1" applyFont="1" applyBorder="1">
      <alignment/>
      <protection/>
    </xf>
    <xf numFmtId="0" fontId="7" fillId="0" borderId="0" xfId="25" applyFont="1" applyAlignment="1" quotePrefix="1">
      <alignment horizontal="left"/>
      <protection/>
    </xf>
    <xf numFmtId="0" fontId="9" fillId="0" borderId="0" xfId="25" applyFont="1" applyAlignment="1">
      <alignment/>
      <protection/>
    </xf>
    <xf numFmtId="0" fontId="9" fillId="0" borderId="0" xfId="25" applyFont="1">
      <alignment/>
      <protection/>
    </xf>
    <xf numFmtId="185" fontId="9" fillId="0" borderId="0" xfId="25" applyNumberFormat="1" applyFont="1">
      <alignment/>
      <protection/>
    </xf>
    <xf numFmtId="0" fontId="13" fillId="0" borderId="0" xfId="26" applyFont="1">
      <alignment/>
      <protection/>
    </xf>
    <xf numFmtId="185" fontId="8" fillId="0" borderId="0" xfId="26" applyNumberFormat="1" applyFont="1">
      <alignment/>
      <protection/>
    </xf>
    <xf numFmtId="0" fontId="8" fillId="0" borderId="0" xfId="26" applyFont="1">
      <alignment/>
      <protection/>
    </xf>
    <xf numFmtId="0" fontId="7" fillId="0" borderId="0" xfId="26" applyFont="1">
      <alignment/>
      <protection/>
    </xf>
    <xf numFmtId="0" fontId="7" fillId="0" borderId="0" xfId="26" applyFont="1" applyBorder="1">
      <alignment/>
      <protection/>
    </xf>
    <xf numFmtId="185" fontId="7" fillId="0" borderId="0" xfId="26" applyNumberFormat="1" applyFont="1" applyBorder="1">
      <alignment/>
      <protection/>
    </xf>
    <xf numFmtId="0" fontId="7" fillId="0" borderId="1" xfId="26" applyFont="1" applyBorder="1">
      <alignment/>
      <protection/>
    </xf>
    <xf numFmtId="0" fontId="9" fillId="0" borderId="0" xfId="26" applyFont="1" applyAlignment="1">
      <alignment/>
      <protection/>
    </xf>
    <xf numFmtId="0" fontId="9" fillId="0" borderId="0" xfId="26" applyFont="1">
      <alignment/>
      <protection/>
    </xf>
    <xf numFmtId="185" fontId="9" fillId="0" borderId="0" xfId="26" applyNumberFormat="1" applyFont="1">
      <alignment/>
      <protection/>
    </xf>
    <xf numFmtId="0" fontId="8" fillId="0" borderId="0" xfId="0" applyFont="1" applyAlignment="1" quotePrefix="1">
      <alignment horizontal="left"/>
    </xf>
    <xf numFmtId="0" fontId="9" fillId="0" borderId="1" xfId="0" applyFont="1" applyBorder="1" applyAlignment="1">
      <alignment/>
    </xf>
    <xf numFmtId="182" fontId="9" fillId="0" borderId="1" xfId="0" applyNumberFormat="1" applyFont="1" applyBorder="1" applyAlignment="1">
      <alignment/>
    </xf>
    <xf numFmtId="0" fontId="7" fillId="0" borderId="4" xfId="0" applyFont="1" applyBorder="1" applyAlignment="1">
      <alignment/>
    </xf>
    <xf numFmtId="0" fontId="7" fillId="0" borderId="5" xfId="0" applyFont="1" applyBorder="1" applyAlignment="1">
      <alignment/>
    </xf>
    <xf numFmtId="185" fontId="10" fillId="0" borderId="0" xfId="0" applyNumberFormat="1" applyFont="1" applyAlignment="1" quotePrefix="1">
      <alignment horizontal="left"/>
    </xf>
    <xf numFmtId="185" fontId="8" fillId="0" borderId="0" xfId="0" applyNumberFormat="1" applyFont="1" applyAlignment="1">
      <alignment/>
    </xf>
    <xf numFmtId="185" fontId="7" fillId="0" borderId="0" xfId="0" applyNumberFormat="1" applyFont="1" applyAlignment="1">
      <alignment/>
    </xf>
    <xf numFmtId="185" fontId="7" fillId="0" borderId="0" xfId="0" applyNumberFormat="1" applyFont="1" applyBorder="1" applyAlignment="1">
      <alignment/>
    </xf>
    <xf numFmtId="182" fontId="7" fillId="0" borderId="0" xfId="0" applyNumberFormat="1" applyFont="1" applyBorder="1" applyAlignment="1">
      <alignment/>
    </xf>
    <xf numFmtId="186" fontId="7" fillId="0" borderId="0" xfId="0" applyNumberFormat="1" applyFont="1" applyAlignment="1">
      <alignment/>
    </xf>
    <xf numFmtId="187" fontId="7" fillId="0" borderId="0" xfId="0" applyNumberFormat="1" applyFont="1" applyAlignment="1">
      <alignment horizontal="right"/>
    </xf>
    <xf numFmtId="186" fontId="8" fillId="0" borderId="0" xfId="0" applyNumberFormat="1" applyFont="1" applyAlignment="1">
      <alignment/>
    </xf>
    <xf numFmtId="181" fontId="7" fillId="0" borderId="0" xfId="0" applyNumberFormat="1" applyFont="1" applyAlignment="1">
      <alignment/>
    </xf>
    <xf numFmtId="0" fontId="8" fillId="0" borderId="0" xfId="0" applyFont="1" applyBorder="1" applyAlignment="1">
      <alignment/>
    </xf>
    <xf numFmtId="188" fontId="7" fillId="0" borderId="0" xfId="0" applyNumberFormat="1" applyFont="1" applyAlignment="1">
      <alignment/>
    </xf>
    <xf numFmtId="189" fontId="7" fillId="0" borderId="0" xfId="0" applyNumberFormat="1" applyFont="1" applyAlignment="1">
      <alignment/>
    </xf>
    <xf numFmtId="189" fontId="7" fillId="0" borderId="0" xfId="0" applyNumberFormat="1" applyFont="1" applyBorder="1" applyAlignment="1">
      <alignment/>
    </xf>
    <xf numFmtId="189" fontId="7" fillId="0" borderId="1" xfId="0" applyNumberFormat="1" applyFont="1" applyBorder="1" applyAlignment="1">
      <alignment/>
    </xf>
    <xf numFmtId="0" fontId="8" fillId="0" borderId="0" xfId="0" applyFont="1" applyAlignment="1">
      <alignment horizontal="right"/>
    </xf>
    <xf numFmtId="190" fontId="7" fillId="0" borderId="0" xfId="0" applyNumberFormat="1" applyFont="1" applyAlignment="1">
      <alignment horizontal="right"/>
    </xf>
    <xf numFmtId="0" fontId="7" fillId="0" borderId="0" xfId="0" applyFont="1" applyAlignment="1">
      <alignment horizontal="right"/>
    </xf>
    <xf numFmtId="0" fontId="7" fillId="0" borderId="1" xfId="0" applyFont="1" applyBorder="1" applyAlignment="1" quotePrefix="1">
      <alignment horizontal="right"/>
    </xf>
    <xf numFmtId="0" fontId="7" fillId="0" borderId="2" xfId="0" applyFont="1" applyBorder="1" applyAlignment="1">
      <alignment horizontal="right"/>
    </xf>
    <xf numFmtId="0" fontId="7" fillId="0" borderId="1" xfId="0" applyFont="1" applyBorder="1" applyAlignment="1">
      <alignment horizontal="right"/>
    </xf>
    <xf numFmtId="0" fontId="7" fillId="0" borderId="3" xfId="0" applyFont="1" applyBorder="1" applyAlignment="1">
      <alignment/>
    </xf>
    <xf numFmtId="177" fontId="8" fillId="0" borderId="0" xfId="0" applyNumberFormat="1" applyFont="1" applyAlignment="1">
      <alignment/>
    </xf>
    <xf numFmtId="181" fontId="7" fillId="0" borderId="0" xfId="21" applyNumberFormat="1" applyFont="1">
      <alignment/>
      <protection/>
    </xf>
    <xf numFmtId="181" fontId="7" fillId="0" borderId="0" xfId="21" applyNumberFormat="1" applyFont="1" applyAlignment="1">
      <alignment horizontal="right"/>
      <protection/>
    </xf>
    <xf numFmtId="181" fontId="7" fillId="0" borderId="0" xfId="21" applyNumberFormat="1" applyFont="1" applyBorder="1">
      <alignment/>
      <protection/>
    </xf>
    <xf numFmtId="177" fontId="7" fillId="0" borderId="0" xfId="0" applyNumberFormat="1" applyFont="1" applyBorder="1" applyAlignment="1">
      <alignment/>
    </xf>
    <xf numFmtId="177" fontId="7" fillId="0" borderId="0" xfId="0" applyNumberFormat="1" applyFont="1" applyAlignment="1">
      <alignment/>
    </xf>
    <xf numFmtId="181" fontId="7" fillId="0" borderId="1" xfId="0" applyNumberFormat="1" applyFont="1" applyBorder="1" applyAlignment="1">
      <alignment/>
    </xf>
    <xf numFmtId="0" fontId="7" fillId="0" borderId="0" xfId="0" applyFont="1" applyBorder="1" applyAlignment="1">
      <alignment wrapText="1"/>
    </xf>
    <xf numFmtId="178" fontId="8" fillId="0" borderId="0" xfId="0" applyNumberFormat="1" applyFont="1" applyFill="1" applyAlignment="1">
      <alignment/>
    </xf>
    <xf numFmtId="178" fontId="7" fillId="0" borderId="1" xfId="0" applyNumberFormat="1" applyFont="1" applyFill="1" applyBorder="1" applyAlignment="1">
      <alignment/>
    </xf>
    <xf numFmtId="0" fontId="7" fillId="0" borderId="6" xfId="0" applyFont="1" applyFill="1" applyBorder="1" applyAlignment="1">
      <alignment/>
    </xf>
    <xf numFmtId="178" fontId="7" fillId="0" borderId="0" xfId="0" applyNumberFormat="1" applyFont="1" applyFill="1" applyAlignment="1">
      <alignment horizontal="right"/>
    </xf>
    <xf numFmtId="178" fontId="9" fillId="0" borderId="0" xfId="0" applyNumberFormat="1" applyFont="1" applyFill="1" applyAlignment="1">
      <alignment/>
    </xf>
    <xf numFmtId="180" fontId="7" fillId="0" borderId="1" xfId="0" applyNumberFormat="1" applyFont="1" applyFill="1" applyBorder="1" applyAlignment="1">
      <alignment/>
    </xf>
    <xf numFmtId="0" fontId="7" fillId="0" borderId="0" xfId="0" applyFont="1" applyFill="1" applyAlignment="1">
      <alignment/>
    </xf>
    <xf numFmtId="0" fontId="15" fillId="0" borderId="0" xfId="0" applyFont="1" applyAlignment="1">
      <alignment/>
    </xf>
    <xf numFmtId="0" fontId="15" fillId="0" borderId="0" xfId="0" applyFont="1" applyFill="1" applyBorder="1" applyAlignment="1">
      <alignment/>
    </xf>
    <xf numFmtId="0" fontId="15" fillId="0" borderId="0" xfId="0" applyFont="1" applyBorder="1" applyAlignment="1">
      <alignment/>
    </xf>
    <xf numFmtId="0" fontId="16" fillId="0" borderId="0" xfId="0" applyFont="1" applyAlignment="1">
      <alignment/>
    </xf>
    <xf numFmtId="0" fontId="17" fillId="0" borderId="0" xfId="0" applyFont="1" applyAlignment="1">
      <alignment/>
    </xf>
    <xf numFmtId="0" fontId="17" fillId="0" borderId="0" xfId="0" applyFont="1" applyAlignment="1">
      <alignment/>
    </xf>
    <xf numFmtId="0" fontId="15" fillId="0" borderId="0" xfId="0" applyFont="1" applyAlignment="1">
      <alignment/>
    </xf>
    <xf numFmtId="181" fontId="7" fillId="0" borderId="4" xfId="0" applyNumberFormat="1" applyFont="1" applyBorder="1"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xf>
    <xf numFmtId="191" fontId="8" fillId="0" borderId="0" xfId="0" applyNumberFormat="1" applyFont="1" applyAlignment="1">
      <alignment/>
    </xf>
    <xf numFmtId="191" fontId="7" fillId="0" borderId="0" xfId="0" applyNumberFormat="1" applyFont="1" applyAlignment="1">
      <alignment/>
    </xf>
    <xf numFmtId="191" fontId="10" fillId="0" borderId="0" xfId="0" applyNumberFormat="1" applyFont="1" applyAlignment="1" quotePrefix="1">
      <alignment horizontal="left"/>
    </xf>
    <xf numFmtId="178" fontId="19" fillId="0" borderId="0" xfId="0" applyNumberFormat="1" applyFont="1" applyAlignment="1">
      <alignment/>
    </xf>
    <xf numFmtId="178" fontId="19" fillId="0" borderId="0" xfId="0" applyNumberFormat="1" applyFont="1" applyBorder="1" applyAlignment="1">
      <alignment/>
    </xf>
    <xf numFmtId="0" fontId="0" fillId="0" borderId="0" xfId="0" applyAlignment="1">
      <alignment/>
    </xf>
    <xf numFmtId="192" fontId="7" fillId="0" borderId="0" xfId="0" applyNumberFormat="1" applyFont="1" applyAlignment="1">
      <alignment/>
    </xf>
    <xf numFmtId="0" fontId="7" fillId="0" borderId="4" xfId="0" applyFont="1" applyBorder="1" applyAlignment="1" quotePrefix="1">
      <alignment horizontal="left"/>
    </xf>
    <xf numFmtId="0" fontId="20" fillId="0" borderId="0" xfId="0" applyFont="1" applyAlignment="1">
      <alignment/>
    </xf>
    <xf numFmtId="181" fontId="7" fillId="0" borderId="0" xfId="0" applyNumberFormat="1" applyFont="1" applyBorder="1" applyAlignment="1">
      <alignment/>
    </xf>
    <xf numFmtId="187" fontId="7" fillId="0" borderId="0" xfId="0" applyNumberFormat="1" applyFont="1" applyBorder="1" applyAlignment="1">
      <alignment/>
    </xf>
    <xf numFmtId="187" fontId="7" fillId="0" borderId="1" xfId="0" applyNumberFormat="1" applyFont="1" applyBorder="1" applyAlignment="1">
      <alignment/>
    </xf>
    <xf numFmtId="193" fontId="7" fillId="0" borderId="0" xfId="0" applyNumberFormat="1" applyFont="1" applyAlignment="1">
      <alignment horizontal="right"/>
    </xf>
    <xf numFmtId="193" fontId="7" fillId="0" borderId="1" xfId="0" applyNumberFormat="1" applyFont="1" applyBorder="1" applyAlignment="1">
      <alignment horizontal="right"/>
    </xf>
    <xf numFmtId="187" fontId="7" fillId="0" borderId="3" xfId="0" applyNumberFormat="1" applyFont="1" applyBorder="1" applyAlignment="1">
      <alignment horizontal="left"/>
    </xf>
    <xf numFmtId="187" fontId="7" fillId="0" borderId="0" xfId="0" applyNumberFormat="1" applyFont="1" applyAlignment="1">
      <alignment horizontal="left"/>
    </xf>
    <xf numFmtId="0" fontId="7" fillId="0" borderId="0" xfId="0" applyFont="1" applyBorder="1" applyAlignment="1" quotePrefix="1">
      <alignment horizontal="right"/>
    </xf>
    <xf numFmtId="0" fontId="7" fillId="0" borderId="7" xfId="0" applyFont="1" applyBorder="1" applyAlignment="1" quotePrefix="1">
      <alignment horizontal="left"/>
    </xf>
    <xf numFmtId="0" fontId="7" fillId="0" borderId="6" xfId="0" applyFont="1" applyBorder="1" applyAlignment="1">
      <alignment/>
    </xf>
    <xf numFmtId="0" fontId="7" fillId="0" borderId="5" xfId="0" applyFont="1" applyBorder="1" applyAlignment="1" quotePrefix="1">
      <alignment horizontal="left"/>
    </xf>
    <xf numFmtId="0" fontId="7" fillId="0" borderId="7" xfId="0" applyFont="1" applyBorder="1" applyAlignment="1">
      <alignment/>
    </xf>
    <xf numFmtId="0" fontId="7" fillId="0" borderId="3" xfId="0" applyFont="1" applyBorder="1" applyAlignment="1" quotePrefix="1">
      <alignment horizontal="center"/>
    </xf>
    <xf numFmtId="0" fontId="7" fillId="0" borderId="5" xfId="0" applyFont="1" applyBorder="1" applyAlignment="1" quotePrefix="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0" xfId="0" applyFont="1" applyFill="1" applyBorder="1" applyAlignment="1">
      <alignment/>
    </xf>
    <xf numFmtId="178" fontId="7" fillId="0" borderId="0" xfId="0" applyNumberFormat="1" applyFont="1" applyFill="1" applyBorder="1" applyAlignment="1">
      <alignment/>
    </xf>
    <xf numFmtId="178" fontId="7" fillId="0" borderId="0" xfId="0" applyNumberFormat="1" applyFont="1" applyFill="1" applyBorder="1" applyAlignment="1">
      <alignment horizontal="right"/>
    </xf>
    <xf numFmtId="0" fontId="7" fillId="0" borderId="5" xfId="0" applyFont="1" applyFill="1" applyBorder="1" applyAlignment="1">
      <alignment/>
    </xf>
    <xf numFmtId="0" fontId="7" fillId="0" borderId="4" xfId="0" applyFont="1" applyFill="1" applyBorder="1" applyAlignment="1" quotePrefix="1">
      <alignment horizontal="left"/>
    </xf>
    <xf numFmtId="0" fontId="7" fillId="0" borderId="5" xfId="0" applyFont="1" applyFill="1" applyBorder="1" applyAlignment="1" quotePrefix="1">
      <alignment horizontal="left"/>
    </xf>
    <xf numFmtId="0" fontId="7" fillId="0" borderId="7" xfId="0" applyFont="1" applyFill="1" applyBorder="1" applyAlignment="1" quotePrefix="1">
      <alignment horizontal="left"/>
    </xf>
    <xf numFmtId="0" fontId="7" fillId="0" borderId="0" xfId="0" applyFont="1" applyFill="1" applyBorder="1" applyAlignment="1" quotePrefix="1">
      <alignment horizontal="right"/>
    </xf>
    <xf numFmtId="0" fontId="7" fillId="0" borderId="5" xfId="0" applyFont="1" applyBorder="1" applyAlignment="1" quotePrefix="1">
      <alignment/>
    </xf>
    <xf numFmtId="0" fontId="7" fillId="0" borderId="7" xfId="0" applyFont="1" applyFill="1" applyBorder="1" applyAlignment="1">
      <alignment/>
    </xf>
    <xf numFmtId="0" fontId="7" fillId="0" borderId="0" xfId="0" applyFont="1" applyBorder="1" applyAlignment="1">
      <alignment vertical="distributed" wrapText="1"/>
    </xf>
    <xf numFmtId="0" fontId="8" fillId="0" borderId="0" xfId="0" applyFont="1" applyBorder="1" applyAlignment="1">
      <alignment/>
    </xf>
    <xf numFmtId="182" fontId="7" fillId="0" borderId="7" xfId="0" applyNumberFormat="1" applyFont="1" applyBorder="1" applyAlignment="1" quotePrefix="1">
      <alignment horizontal="left"/>
    </xf>
    <xf numFmtId="182" fontId="7" fillId="0" borderId="7" xfId="0" applyNumberFormat="1" applyFont="1" applyBorder="1" applyAlignment="1">
      <alignment/>
    </xf>
    <xf numFmtId="0" fontId="7" fillId="0" borderId="3" xfId="0" applyFont="1" applyBorder="1" applyAlignment="1" quotePrefix="1">
      <alignment horizontal="right" wrapText="1"/>
    </xf>
    <xf numFmtId="182" fontId="7" fillId="0" borderId="2" xfId="0" applyNumberFormat="1" applyFont="1" applyBorder="1" applyAlignment="1">
      <alignment horizontal="center"/>
    </xf>
    <xf numFmtId="182" fontId="7" fillId="0" borderId="7" xfId="0" applyNumberFormat="1" applyFont="1" applyBorder="1" applyAlignment="1">
      <alignment horizontal="center"/>
    </xf>
    <xf numFmtId="182" fontId="7" fillId="0" borderId="0" xfId="0" applyNumberFormat="1" applyFont="1" applyFill="1" applyBorder="1" applyAlignment="1">
      <alignment/>
    </xf>
    <xf numFmtId="182" fontId="7" fillId="0" borderId="0" xfId="0" applyNumberFormat="1" applyFont="1" applyFill="1" applyBorder="1" applyAlignment="1" quotePrefix="1">
      <alignment horizontal="right"/>
    </xf>
    <xf numFmtId="182" fontId="7" fillId="0" borderId="7" xfId="0" applyNumberFormat="1" applyFont="1" applyFill="1" applyBorder="1" applyAlignment="1" quotePrefix="1">
      <alignment horizontal="left"/>
    </xf>
    <xf numFmtId="182" fontId="7" fillId="0" borderId="7" xfId="0" applyNumberFormat="1" applyFont="1" applyFill="1" applyBorder="1" applyAlignment="1">
      <alignment/>
    </xf>
    <xf numFmtId="187" fontId="9" fillId="0" borderId="0" xfId="0" applyNumberFormat="1" applyFont="1" applyBorder="1" applyAlignment="1">
      <alignment/>
    </xf>
    <xf numFmtId="187" fontId="7" fillId="0" borderId="0" xfId="0" applyNumberFormat="1" applyFont="1" applyFill="1" applyBorder="1" applyAlignment="1">
      <alignment/>
    </xf>
    <xf numFmtId="182" fontId="7" fillId="0" borderId="2" xfId="0" applyNumberFormat="1" applyFont="1" applyFill="1" applyBorder="1" applyAlignment="1">
      <alignment horizontal="center"/>
    </xf>
    <xf numFmtId="182" fontId="7" fillId="0" borderId="1" xfId="0" applyNumberFormat="1" applyFont="1" applyFill="1" applyBorder="1" applyAlignment="1">
      <alignment horizontal="center"/>
    </xf>
    <xf numFmtId="182" fontId="7" fillId="0" borderId="7" xfId="0" applyNumberFormat="1" applyFont="1" applyFill="1" applyBorder="1" applyAlignment="1">
      <alignment horizontal="center"/>
    </xf>
    <xf numFmtId="183" fontId="7" fillId="0" borderId="0" xfId="0" applyNumberFormat="1" applyFont="1" applyBorder="1" applyAlignment="1">
      <alignment/>
    </xf>
    <xf numFmtId="183" fontId="7" fillId="0" borderId="0" xfId="0" applyNumberFormat="1" applyFont="1" applyBorder="1" applyAlignment="1" quotePrefix="1">
      <alignment horizontal="right"/>
    </xf>
    <xf numFmtId="183" fontId="7" fillId="0" borderId="4" xfId="0" applyNumberFormat="1" applyFont="1" applyBorder="1" applyAlignment="1" quotePrefix="1">
      <alignment horizontal="left"/>
    </xf>
    <xf numFmtId="183" fontId="7" fillId="0" borderId="7" xfId="0" applyNumberFormat="1" applyFont="1" applyBorder="1" applyAlignment="1" quotePrefix="1">
      <alignment horizontal="left"/>
    </xf>
    <xf numFmtId="183" fontId="7" fillId="0" borderId="7" xfId="0" applyNumberFormat="1" applyFont="1" applyBorder="1" applyAlignment="1">
      <alignment/>
    </xf>
    <xf numFmtId="187" fontId="7" fillId="0" borderId="0" xfId="0" applyNumberFormat="1" applyFont="1" applyBorder="1" applyAlignment="1">
      <alignment horizontal="right"/>
    </xf>
    <xf numFmtId="0" fontId="7" fillId="0" borderId="4" xfId="0" applyFont="1" applyBorder="1" applyAlignment="1">
      <alignment horizontal="left"/>
    </xf>
    <xf numFmtId="187" fontId="7" fillId="0" borderId="4" xfId="0" applyNumberFormat="1" applyFont="1" applyBorder="1" applyAlignment="1">
      <alignment horizontal="right"/>
    </xf>
    <xf numFmtId="0" fontId="7" fillId="0" borderId="3" xfId="0" applyFont="1" applyBorder="1" applyAlignment="1" quotePrefix="1">
      <alignment horizontal="right"/>
    </xf>
    <xf numFmtId="183" fontId="7" fillId="0" borderId="1" xfId="0" applyNumberFormat="1" applyFont="1" applyBorder="1" applyAlignment="1">
      <alignment horizontal="center"/>
    </xf>
    <xf numFmtId="183" fontId="7" fillId="0" borderId="6" xfId="0" applyNumberFormat="1" applyFont="1" applyBorder="1" applyAlignment="1">
      <alignment/>
    </xf>
    <xf numFmtId="183" fontId="7" fillId="0" borderId="8" xfId="0" applyNumberFormat="1" applyFont="1" applyBorder="1" applyAlignment="1">
      <alignment horizontal="center"/>
    </xf>
    <xf numFmtId="0" fontId="8" fillId="0" borderId="0" xfId="0" applyFont="1" applyBorder="1" applyAlignment="1" quotePrefix="1">
      <alignment/>
    </xf>
    <xf numFmtId="0" fontId="7" fillId="0" borderId="3" xfId="0" applyFont="1" applyBorder="1" applyAlignment="1">
      <alignment horizontal="right"/>
    </xf>
    <xf numFmtId="0" fontId="7" fillId="0" borderId="9" xfId="0" applyFont="1" applyBorder="1" applyAlignment="1" quotePrefix="1">
      <alignment horizontal="left"/>
    </xf>
    <xf numFmtId="187" fontId="7" fillId="0" borderId="0" xfId="0" applyNumberFormat="1" applyFont="1" applyBorder="1" applyAlignment="1">
      <alignment horizontal="left"/>
    </xf>
    <xf numFmtId="0" fontId="0" fillId="0" borderId="0" xfId="0" applyBorder="1" applyAlignment="1">
      <alignment/>
    </xf>
    <xf numFmtId="0" fontId="7" fillId="0" borderId="10" xfId="0" applyFont="1" applyBorder="1" applyAlignment="1">
      <alignment horizontal="center"/>
    </xf>
    <xf numFmtId="0" fontId="7" fillId="0" borderId="4" xfId="24" applyFont="1" applyBorder="1" applyAlignment="1" quotePrefix="1">
      <alignment/>
      <protection/>
    </xf>
    <xf numFmtId="0" fontId="7" fillId="0" borderId="0" xfId="26" applyFont="1" applyBorder="1" applyAlignment="1" quotePrefix="1">
      <alignment horizontal="left"/>
      <protection/>
    </xf>
    <xf numFmtId="0" fontId="7" fillId="0" borderId="0" xfId="24" applyFont="1" applyBorder="1" applyAlignment="1">
      <alignment/>
      <protection/>
    </xf>
    <xf numFmtId="0" fontId="7" fillId="0" borderId="0" xfId="24" applyFont="1" applyBorder="1" applyAlignment="1" quotePrefix="1">
      <alignment horizontal="right"/>
      <protection/>
    </xf>
    <xf numFmtId="0" fontId="7" fillId="0" borderId="5" xfId="24" applyFont="1" applyBorder="1" applyAlignment="1">
      <alignment/>
      <protection/>
    </xf>
    <xf numFmtId="0" fontId="7" fillId="0" borderId="4" xfId="24" applyFont="1" applyBorder="1" applyAlignment="1">
      <alignment/>
      <protection/>
    </xf>
    <xf numFmtId="0" fontId="7" fillId="0" borderId="0" xfId="25" applyFont="1" applyBorder="1" applyAlignment="1">
      <alignment/>
      <protection/>
    </xf>
    <xf numFmtId="0" fontId="7" fillId="0" borderId="0" xfId="25" applyFont="1" applyBorder="1" applyAlignment="1" quotePrefix="1">
      <alignment horizontal="right"/>
      <protection/>
    </xf>
    <xf numFmtId="0" fontId="7" fillId="0" borderId="0" xfId="25" applyFont="1" applyBorder="1" applyAlignment="1">
      <alignment horizontal="right"/>
      <protection/>
    </xf>
    <xf numFmtId="0" fontId="7" fillId="0" borderId="5" xfId="25" applyFont="1" applyBorder="1" applyAlignment="1">
      <alignment/>
      <protection/>
    </xf>
    <xf numFmtId="0" fontId="7" fillId="0" borderId="4" xfId="25" applyFont="1" applyBorder="1" applyAlignment="1">
      <alignment/>
      <protection/>
    </xf>
    <xf numFmtId="0" fontId="7" fillId="0" borderId="7" xfId="25" applyFont="1" applyBorder="1" applyAlignment="1" quotePrefix="1">
      <alignment horizontal="left"/>
      <protection/>
    </xf>
    <xf numFmtId="0" fontId="7" fillId="0" borderId="0" xfId="26" applyFont="1" applyBorder="1" applyAlignment="1">
      <alignment/>
      <protection/>
    </xf>
    <xf numFmtId="0" fontId="7" fillId="0" borderId="0" xfId="26" applyFont="1" applyBorder="1" applyAlignment="1">
      <alignment horizontal="right"/>
      <protection/>
    </xf>
    <xf numFmtId="0" fontId="7" fillId="0" borderId="0" xfId="23" applyFont="1" applyBorder="1" applyAlignment="1">
      <alignment/>
      <protection/>
    </xf>
    <xf numFmtId="0" fontId="7" fillId="0" borderId="0" xfId="23" applyFont="1" applyBorder="1" applyAlignment="1" quotePrefix="1">
      <alignment horizontal="right"/>
      <protection/>
    </xf>
    <xf numFmtId="0" fontId="7" fillId="0" borderId="5" xfId="23" applyFont="1" applyBorder="1" applyAlignment="1">
      <alignment/>
      <protection/>
    </xf>
    <xf numFmtId="0" fontId="7" fillId="0" borderId="4" xfId="23" applyFont="1" applyBorder="1" applyAlignment="1" quotePrefix="1">
      <alignment horizontal="left"/>
      <protection/>
    </xf>
    <xf numFmtId="0" fontId="7" fillId="0" borderId="4" xfId="23" applyFont="1" applyBorder="1" applyAlignment="1">
      <alignment/>
      <protection/>
    </xf>
    <xf numFmtId="0" fontId="7" fillId="0" borderId="7" xfId="23" applyFont="1" applyBorder="1" applyAlignment="1">
      <alignment/>
      <protection/>
    </xf>
    <xf numFmtId="0" fontId="7" fillId="0" borderId="6" xfId="23" applyFont="1" applyBorder="1" applyAlignment="1">
      <alignment/>
      <protection/>
    </xf>
    <xf numFmtId="0" fontId="7" fillId="0" borderId="3" xfId="23" applyFont="1" applyBorder="1" applyAlignment="1" quotePrefix="1">
      <alignment horizontal="right"/>
      <protection/>
    </xf>
    <xf numFmtId="0" fontId="7" fillId="0" borderId="2" xfId="23" applyFont="1" applyBorder="1" applyAlignment="1" quotePrefix="1">
      <alignment horizontal="right"/>
      <protection/>
    </xf>
    <xf numFmtId="0" fontId="9" fillId="0" borderId="4" xfId="23" applyFont="1" applyBorder="1">
      <alignment/>
      <protection/>
    </xf>
    <xf numFmtId="0" fontId="9" fillId="0" borderId="7" xfId="23" applyFont="1" applyBorder="1">
      <alignment/>
      <protection/>
    </xf>
    <xf numFmtId="185" fontId="7" fillId="0" borderId="7" xfId="26" applyNumberFormat="1" applyFont="1" applyBorder="1" applyAlignment="1" quotePrefix="1">
      <alignment horizontal="left"/>
      <protection/>
    </xf>
    <xf numFmtId="185" fontId="7" fillId="0" borderId="7" xfId="26" applyNumberFormat="1" applyFont="1" applyBorder="1" applyAlignment="1">
      <alignment/>
      <protection/>
    </xf>
    <xf numFmtId="0" fontId="9" fillId="0" borderId="6" xfId="23" applyFont="1" applyBorder="1">
      <alignment/>
      <protection/>
    </xf>
    <xf numFmtId="0" fontId="7" fillId="0" borderId="10" xfId="26" applyFont="1" applyBorder="1" applyAlignment="1">
      <alignment/>
      <protection/>
    </xf>
    <xf numFmtId="0" fontId="7" fillId="0" borderId="11" xfId="26" applyFont="1" applyBorder="1">
      <alignment/>
      <protection/>
    </xf>
    <xf numFmtId="0" fontId="14" fillId="0" borderId="5" xfId="26" applyFont="1" applyBorder="1" applyAlignment="1">
      <alignment/>
      <protection/>
    </xf>
    <xf numFmtId="0" fontId="14" fillId="0" borderId="12" xfId="26" applyFont="1" applyBorder="1" applyAlignment="1">
      <alignment/>
      <protection/>
    </xf>
    <xf numFmtId="0" fontId="7" fillId="0" borderId="12" xfId="26" applyFont="1" applyBorder="1" applyAlignment="1">
      <alignment horizontal="center"/>
      <protection/>
    </xf>
    <xf numFmtId="0" fontId="7" fillId="0" borderId="2" xfId="26" applyFont="1" applyBorder="1" applyAlignment="1">
      <alignment horizontal="center"/>
      <protection/>
    </xf>
    <xf numFmtId="0" fontId="7" fillId="0" borderId="1" xfId="26" applyFont="1" applyBorder="1" applyAlignment="1">
      <alignment horizontal="center"/>
      <protection/>
    </xf>
    <xf numFmtId="0" fontId="7" fillId="0" borderId="5" xfId="26" applyFont="1" applyBorder="1" applyAlignment="1" quotePrefix="1">
      <alignment horizontal="center"/>
      <protection/>
    </xf>
    <xf numFmtId="0" fontId="7" fillId="0" borderId="3" xfId="25" applyFont="1" applyBorder="1" applyAlignment="1" quotePrefix="1">
      <alignment horizontal="center"/>
      <protection/>
    </xf>
    <xf numFmtId="0" fontId="7" fillId="0" borderId="2" xfId="25" applyFont="1" applyBorder="1" applyAlignment="1">
      <alignment horizontal="center"/>
      <protection/>
    </xf>
    <xf numFmtId="0" fontId="7" fillId="0" borderId="13" xfId="25" applyFont="1" applyBorder="1" applyAlignment="1">
      <alignment horizontal="center"/>
      <protection/>
    </xf>
    <xf numFmtId="0" fontId="7" fillId="0" borderId="14" xfId="25" applyFont="1" applyBorder="1" applyAlignment="1">
      <alignment horizontal="center"/>
      <protection/>
    </xf>
    <xf numFmtId="0" fontId="7" fillId="0" borderId="12" xfId="25" applyFont="1" applyBorder="1" applyAlignment="1">
      <alignment horizontal="center"/>
      <protection/>
    </xf>
    <xf numFmtId="0" fontId="7" fillId="0" borderId="5" xfId="25" applyFont="1" applyBorder="1" applyAlignment="1">
      <alignment horizontal="center"/>
      <protection/>
    </xf>
    <xf numFmtId="0" fontId="7" fillId="0" borderId="3" xfId="25" applyFont="1" applyBorder="1" applyAlignment="1">
      <alignment horizontal="center"/>
      <protection/>
    </xf>
    <xf numFmtId="0" fontId="14" fillId="0" borderId="2" xfId="25" applyFont="1" applyBorder="1" applyAlignment="1">
      <alignment horizontal="center"/>
      <protection/>
    </xf>
    <xf numFmtId="0" fontId="7" fillId="0" borderId="3" xfId="24" applyFont="1" applyBorder="1" applyAlignment="1" quotePrefix="1">
      <alignment horizontal="center"/>
      <protection/>
    </xf>
    <xf numFmtId="0" fontId="7" fillId="0" borderId="13" xfId="24" applyFont="1" applyBorder="1" applyAlignment="1">
      <alignment horizontal="center"/>
      <protection/>
    </xf>
    <xf numFmtId="0" fontId="7" fillId="0" borderId="14" xfId="24" applyFont="1" applyBorder="1" applyAlignment="1">
      <alignment horizontal="center"/>
      <protection/>
    </xf>
    <xf numFmtId="0" fontId="7" fillId="0" borderId="12" xfId="24" applyFont="1" applyBorder="1" applyAlignment="1">
      <alignment horizontal="center"/>
      <protection/>
    </xf>
    <xf numFmtId="0" fontId="7" fillId="0" borderId="2" xfId="24" applyFont="1" applyBorder="1" applyAlignment="1">
      <alignment horizontal="center"/>
      <protection/>
    </xf>
    <xf numFmtId="0" fontId="7" fillId="0" borderId="3" xfId="24" applyFont="1" applyBorder="1" applyAlignment="1">
      <alignment horizontal="center"/>
      <protection/>
    </xf>
    <xf numFmtId="0" fontId="7" fillId="0" borderId="3" xfId="23" applyFont="1" applyBorder="1" applyAlignment="1" quotePrefix="1">
      <alignment horizontal="center"/>
      <protection/>
    </xf>
    <xf numFmtId="0" fontId="7" fillId="0" borderId="13" xfId="23" applyFont="1" applyBorder="1" applyAlignment="1">
      <alignment horizontal="center"/>
      <protection/>
    </xf>
    <xf numFmtId="0" fontId="7" fillId="0" borderId="14" xfId="23" applyFont="1" applyBorder="1" applyAlignment="1">
      <alignment horizontal="center"/>
      <protection/>
    </xf>
    <xf numFmtId="0" fontId="7" fillId="0" borderId="12" xfId="23" applyFont="1" applyBorder="1" applyAlignment="1">
      <alignment horizontal="center"/>
      <protection/>
    </xf>
    <xf numFmtId="0" fontId="7" fillId="0" borderId="2" xfId="23" applyFont="1" applyBorder="1" applyAlignment="1">
      <alignment horizontal="center"/>
      <protection/>
    </xf>
    <xf numFmtId="0" fontId="7" fillId="0" borderId="3" xfId="23" applyFont="1" applyBorder="1" applyAlignment="1">
      <alignment horizontal="center"/>
      <protection/>
    </xf>
    <xf numFmtId="182" fontId="7" fillId="0" borderId="0" xfId="0" applyNumberFormat="1" applyFont="1" applyBorder="1" applyAlignment="1" quotePrefix="1">
      <alignment horizontal="right"/>
    </xf>
    <xf numFmtId="182" fontId="7" fillId="0" borderId="5" xfId="0" applyNumberFormat="1" applyFont="1" applyBorder="1" applyAlignment="1">
      <alignment/>
    </xf>
    <xf numFmtId="182" fontId="7" fillId="0" borderId="15" xfId="0" applyNumberFormat="1" applyFont="1" applyBorder="1" applyAlignment="1">
      <alignment/>
    </xf>
    <xf numFmtId="182" fontId="7" fillId="0" borderId="4" xfId="0" applyNumberFormat="1" applyFont="1" applyBorder="1" applyAlignment="1" quotePrefix="1">
      <alignment/>
    </xf>
    <xf numFmtId="0" fontId="8" fillId="0" borderId="1" xfId="0" applyFont="1" applyBorder="1" applyAlignment="1">
      <alignment/>
    </xf>
    <xf numFmtId="182" fontId="9" fillId="0" borderId="0" xfId="0" applyNumberFormat="1" applyFont="1" applyBorder="1" applyAlignment="1">
      <alignment horizontal="right"/>
    </xf>
    <xf numFmtId="0" fontId="7" fillId="0" borderId="0" xfId="0" applyFont="1" applyAlignment="1" quotePrefix="1">
      <alignment horizontal="right"/>
    </xf>
    <xf numFmtId="182" fontId="7" fillId="0" borderId="0" xfId="0" applyNumberFormat="1" applyFont="1" applyBorder="1" applyAlignment="1">
      <alignment/>
    </xf>
    <xf numFmtId="182" fontId="7" fillId="0" borderId="10" xfId="0" applyNumberFormat="1" applyFont="1" applyBorder="1" applyAlignment="1">
      <alignment/>
    </xf>
    <xf numFmtId="182" fontId="7" fillId="0" borderId="11" xfId="0" applyNumberFormat="1" applyFont="1" applyBorder="1" applyAlignment="1">
      <alignment/>
    </xf>
    <xf numFmtId="0" fontId="7" fillId="0" borderId="0" xfId="0" applyFont="1" applyAlignment="1" quotePrefix="1">
      <alignment horizontal="center"/>
    </xf>
    <xf numFmtId="182" fontId="7" fillId="0" borderId="5" xfId="0" applyNumberFormat="1" applyFont="1" applyBorder="1" applyAlignment="1">
      <alignment horizontal="center"/>
    </xf>
    <xf numFmtId="182" fontId="7" fillId="0" borderId="3" xfId="0" applyNumberFormat="1" applyFont="1" applyBorder="1" applyAlignment="1" quotePrefix="1">
      <alignment horizontal="center"/>
    </xf>
    <xf numFmtId="182" fontId="7" fillId="0" borderId="3" xfId="0" applyNumberFormat="1" applyFont="1" applyFill="1" applyBorder="1" applyAlignment="1">
      <alignment horizontal="center"/>
    </xf>
    <xf numFmtId="182" fontId="7" fillId="0" borderId="16" xfId="0" applyNumberFormat="1" applyFont="1" applyBorder="1" applyAlignment="1">
      <alignment horizontal="center"/>
    </xf>
    <xf numFmtId="0" fontId="7" fillId="0" borderId="0" xfId="0" applyFont="1" applyAlignment="1">
      <alignment horizontal="right" wrapText="1"/>
    </xf>
    <xf numFmtId="182" fontId="7" fillId="0" borderId="3" xfId="0" applyNumberFormat="1" applyFont="1" applyBorder="1" applyAlignment="1">
      <alignment horizontal="center"/>
    </xf>
    <xf numFmtId="182" fontId="7" fillId="0" borderId="0" xfId="0" applyNumberFormat="1" applyFont="1" applyBorder="1" applyAlignment="1">
      <alignment horizontal="center"/>
    </xf>
    <xf numFmtId="182" fontId="7" fillId="0" borderId="14" xfId="0" applyNumberFormat="1" applyFont="1" applyFill="1" applyBorder="1" applyAlignment="1">
      <alignment horizontal="center"/>
    </xf>
    <xf numFmtId="182" fontId="7" fillId="0" borderId="12" xfId="0" applyNumberFormat="1" applyFont="1" applyBorder="1" applyAlignment="1">
      <alignment horizontal="center"/>
    </xf>
    <xf numFmtId="182" fontId="7" fillId="0" borderId="2" xfId="0" applyNumberFormat="1" applyFont="1" applyBorder="1" applyAlignment="1" quotePrefix="1">
      <alignment horizontal="center"/>
    </xf>
    <xf numFmtId="182" fontId="7" fillId="0" borderId="10" xfId="0" applyNumberFormat="1" applyFont="1" applyBorder="1" applyAlignment="1">
      <alignment horizontal="center"/>
    </xf>
    <xf numFmtId="182" fontId="7" fillId="0" borderId="17" xfId="0" applyNumberFormat="1" applyFont="1" applyBorder="1" applyAlignment="1">
      <alignment horizontal="center"/>
    </xf>
    <xf numFmtId="182" fontId="7" fillId="0" borderId="11" xfId="0" applyNumberFormat="1" applyFont="1" applyBorder="1" applyAlignment="1">
      <alignment horizontal="center"/>
    </xf>
    <xf numFmtId="182" fontId="7" fillId="0" borderId="8" xfId="0" applyNumberFormat="1" applyFont="1" applyFill="1" applyBorder="1" applyAlignment="1">
      <alignment horizontal="center"/>
    </xf>
    <xf numFmtId="182" fontId="7" fillId="0" borderId="6" xfId="0" applyNumberFormat="1" applyFont="1" applyFill="1" applyBorder="1" applyAlignment="1">
      <alignment horizontal="center"/>
    </xf>
    <xf numFmtId="0" fontId="7" fillId="0" borderId="17" xfId="0" applyFont="1" applyBorder="1" applyAlignment="1">
      <alignment horizontal="center"/>
    </xf>
    <xf numFmtId="182" fontId="9" fillId="0" borderId="0" xfId="0" applyNumberFormat="1" applyFont="1" applyBorder="1" applyAlignment="1">
      <alignment/>
    </xf>
    <xf numFmtId="0" fontId="7" fillId="0" borderId="2" xfId="0" applyFont="1" applyBorder="1" applyAlignment="1" quotePrefix="1">
      <alignment horizontal="center"/>
    </xf>
    <xf numFmtId="185" fontId="7" fillId="0" borderId="0" xfId="0" applyNumberFormat="1" applyFont="1" applyBorder="1" applyAlignment="1" quotePrefix="1">
      <alignment horizontal="right"/>
    </xf>
    <xf numFmtId="0" fontId="7" fillId="0" borderId="0" xfId="0" applyFont="1" applyBorder="1" applyAlignment="1">
      <alignment horizontal="left"/>
    </xf>
    <xf numFmtId="182" fontId="7" fillId="0" borderId="4" xfId="0" applyNumberFormat="1" applyFont="1" applyBorder="1" applyAlignment="1" quotePrefix="1">
      <alignment horizontal="left"/>
    </xf>
    <xf numFmtId="0" fontId="9" fillId="0" borderId="0" xfId="0" applyFont="1" applyAlignment="1">
      <alignment horizontal="right"/>
    </xf>
    <xf numFmtId="0" fontId="7" fillId="0" borderId="2" xfId="0" applyFont="1" applyBorder="1" applyAlignment="1" quotePrefix="1">
      <alignment horizontal="right"/>
    </xf>
    <xf numFmtId="0" fontId="7" fillId="0" borderId="5" xfId="0" applyFont="1" applyBorder="1" applyAlignment="1">
      <alignment/>
    </xf>
    <xf numFmtId="0" fontId="7" fillId="0" borderId="4" xfId="0" applyFont="1" applyBorder="1" applyAlignment="1">
      <alignment horizontal="center"/>
    </xf>
    <xf numFmtId="0" fontId="7" fillId="0" borderId="5" xfId="0" applyFont="1" applyBorder="1" applyAlignment="1">
      <alignment horizontal="center"/>
    </xf>
    <xf numFmtId="189" fontId="7" fillId="0" borderId="4" xfId="0" applyNumberFormat="1" applyFont="1" applyBorder="1" applyAlignment="1">
      <alignment/>
    </xf>
    <xf numFmtId="0" fontId="7" fillId="0" borderId="8" xfId="0" applyFont="1" applyBorder="1" applyAlignment="1">
      <alignment horizontal="center"/>
    </xf>
    <xf numFmtId="193" fontId="7" fillId="0" borderId="0" xfId="0" applyNumberFormat="1" applyFont="1" applyBorder="1" applyAlignment="1">
      <alignment horizontal="right"/>
    </xf>
    <xf numFmtId="0" fontId="7" fillId="0" borderId="0" xfId="0" applyFont="1" applyBorder="1" applyAlignment="1">
      <alignment horizontal="right"/>
    </xf>
    <xf numFmtId="186" fontId="7" fillId="0" borderId="0" xfId="0" applyNumberFormat="1" applyFont="1" applyBorder="1" applyAlignment="1">
      <alignment/>
    </xf>
    <xf numFmtId="186" fontId="7" fillId="0" borderId="0" xfId="0" applyNumberFormat="1" applyFont="1" applyBorder="1" applyAlignment="1">
      <alignment/>
    </xf>
    <xf numFmtId="186" fontId="7" fillId="0" borderId="5" xfId="0" applyNumberFormat="1" applyFont="1" applyBorder="1" applyAlignment="1">
      <alignment/>
    </xf>
    <xf numFmtId="0" fontId="8" fillId="0" borderId="0" xfId="0" applyFont="1" applyBorder="1" applyAlignment="1" quotePrefix="1">
      <alignment horizontal="left"/>
    </xf>
    <xf numFmtId="186" fontId="7" fillId="0" borderId="2" xfId="0" applyNumberFormat="1" applyFont="1" applyBorder="1" applyAlignment="1" quotePrefix="1">
      <alignment horizontal="center"/>
    </xf>
    <xf numFmtId="186" fontId="7" fillId="0" borderId="2" xfId="0" applyNumberFormat="1" applyFont="1" applyBorder="1" applyAlignment="1">
      <alignment horizontal="center"/>
    </xf>
    <xf numFmtId="186" fontId="7" fillId="0" borderId="1" xfId="0" applyNumberFormat="1" applyFont="1" applyBorder="1" applyAlignment="1">
      <alignment horizontal="center"/>
    </xf>
    <xf numFmtId="186" fontId="7" fillId="0" borderId="5" xfId="0" applyNumberFormat="1" applyFont="1" applyBorder="1" applyAlignment="1">
      <alignment horizontal="center"/>
    </xf>
    <xf numFmtId="186" fontId="7" fillId="0" borderId="4" xfId="0" applyNumberFormat="1" applyFont="1" applyBorder="1" applyAlignment="1">
      <alignment horizontal="center"/>
    </xf>
    <xf numFmtId="186" fontId="7" fillId="0" borderId="7" xfId="0" applyNumberFormat="1" applyFont="1" applyBorder="1" applyAlignment="1" quotePrefix="1">
      <alignment horizontal="left"/>
    </xf>
    <xf numFmtId="186" fontId="7" fillId="0" borderId="7" xfId="0" applyNumberFormat="1" applyFont="1" applyBorder="1" applyAlignment="1">
      <alignment/>
    </xf>
    <xf numFmtId="186" fontId="7" fillId="0" borderId="6" xfId="0" applyNumberFormat="1" applyFont="1" applyBorder="1" applyAlignment="1">
      <alignment/>
    </xf>
    <xf numFmtId="186" fontId="7" fillId="0" borderId="1" xfId="0" applyNumberFormat="1" applyFont="1" applyBorder="1" applyAlignment="1" quotePrefix="1">
      <alignment horizontal="center"/>
    </xf>
    <xf numFmtId="186" fontId="7" fillId="0" borderId="7" xfId="0" applyNumberFormat="1" applyFont="1" applyBorder="1" applyAlignment="1">
      <alignment horizontal="center"/>
    </xf>
    <xf numFmtId="191" fontId="7" fillId="0" borderId="0" xfId="0" applyNumberFormat="1" applyFont="1" applyBorder="1" applyAlignment="1">
      <alignment/>
    </xf>
    <xf numFmtId="191" fontId="7" fillId="0" borderId="0" xfId="0" applyNumberFormat="1" applyFont="1" applyBorder="1" applyAlignment="1" quotePrefix="1">
      <alignment horizontal="left"/>
    </xf>
    <xf numFmtId="191" fontId="7" fillId="0" borderId="5" xfId="0" applyNumberFormat="1" applyFont="1" applyBorder="1" applyAlignment="1">
      <alignment/>
    </xf>
    <xf numFmtId="191" fontId="7" fillId="0" borderId="7" xfId="0" applyNumberFormat="1" applyFont="1" applyBorder="1" applyAlignment="1" quotePrefix="1">
      <alignment horizontal="left"/>
    </xf>
    <xf numFmtId="191" fontId="7" fillId="0" borderId="6" xfId="0" applyNumberFormat="1" applyFont="1" applyBorder="1" applyAlignment="1">
      <alignment/>
    </xf>
    <xf numFmtId="181" fontId="7" fillId="0" borderId="0" xfId="0" applyNumberFormat="1" applyFont="1" applyBorder="1" applyAlignment="1">
      <alignment horizontal="right"/>
    </xf>
    <xf numFmtId="191" fontId="7" fillId="0" borderId="0" xfId="0" applyNumberFormat="1" applyFont="1" applyBorder="1" applyAlignment="1" quotePrefix="1">
      <alignment horizontal="right"/>
    </xf>
    <xf numFmtId="191" fontId="7" fillId="0" borderId="10" xfId="0" applyNumberFormat="1" applyFont="1" applyBorder="1" applyAlignment="1">
      <alignment/>
    </xf>
    <xf numFmtId="0" fontId="7" fillId="0" borderId="13" xfId="0" applyFont="1" applyBorder="1" applyAlignment="1">
      <alignment/>
    </xf>
    <xf numFmtId="0" fontId="7" fillId="0" borderId="3" xfId="0" applyFont="1" applyBorder="1" applyAlignment="1">
      <alignment horizontal="right" wrapText="1"/>
    </xf>
    <xf numFmtId="0" fontId="7" fillId="0" borderId="0" xfId="0" applyFont="1" applyFill="1" applyBorder="1" applyAlignment="1">
      <alignment horizontal="right"/>
    </xf>
    <xf numFmtId="0" fontId="7" fillId="0" borderId="7" xfId="0" applyFont="1" applyBorder="1" applyAlignment="1" quotePrefix="1">
      <alignment/>
    </xf>
    <xf numFmtId="0" fontId="7" fillId="0" borderId="4" xfId="0" applyFont="1" applyBorder="1" applyAlignment="1" quotePrefix="1">
      <alignment/>
    </xf>
    <xf numFmtId="0" fontId="7" fillId="0" borderId="12" xfId="0" applyFont="1" applyBorder="1" applyAlignment="1">
      <alignment horizontal="center"/>
    </xf>
    <xf numFmtId="0" fontId="7" fillId="0" borderId="2" xfId="0" applyFont="1" applyFill="1" applyBorder="1" applyAlignment="1">
      <alignment horizontal="center"/>
    </xf>
    <xf numFmtId="177" fontId="7" fillId="0" borderId="0" xfId="0" applyNumberFormat="1" applyFont="1" applyBorder="1" applyAlignment="1" quotePrefix="1">
      <alignment horizontal="right"/>
    </xf>
    <xf numFmtId="0" fontId="7" fillId="0" borderId="4" xfId="0" applyFont="1" applyBorder="1" applyAlignment="1" quotePrefix="1">
      <alignment horizontal="center"/>
    </xf>
    <xf numFmtId="177" fontId="14" fillId="0" borderId="4" xfId="0" applyNumberFormat="1" applyFont="1" applyBorder="1" applyAlignment="1">
      <alignment horizontal="right"/>
    </xf>
    <xf numFmtId="0" fontId="7" fillId="0" borderId="13" xfId="0" applyFont="1" applyBorder="1" applyAlignment="1">
      <alignment horizontal="center"/>
    </xf>
    <xf numFmtId="177" fontId="7" fillId="0" borderId="5" xfId="0" applyNumberFormat="1" applyFont="1" applyBorder="1" applyAlignment="1" quotePrefix="1">
      <alignment horizontal="center"/>
    </xf>
    <xf numFmtId="177" fontId="7" fillId="0" borderId="4" xfId="0" applyNumberFormat="1" applyFont="1" applyBorder="1" applyAlignment="1" quotePrefix="1">
      <alignment horizontal="center"/>
    </xf>
    <xf numFmtId="177" fontId="7" fillId="0" borderId="2" xfId="0" applyNumberFormat="1" applyFont="1" applyBorder="1" applyAlignment="1">
      <alignment horizontal="center"/>
    </xf>
    <xf numFmtId="177" fontId="7" fillId="0" borderId="1" xfId="0" applyNumberFormat="1" applyFont="1" applyBorder="1" applyAlignment="1">
      <alignment horizontal="center"/>
    </xf>
    <xf numFmtId="181" fontId="7" fillId="0" borderId="17" xfId="21" applyNumberFormat="1" applyFont="1" applyBorder="1" applyAlignment="1">
      <alignment horizontal="center"/>
      <protection/>
    </xf>
    <xf numFmtId="0" fontId="7" fillId="0" borderId="11" xfId="0" applyFont="1" applyBorder="1" applyAlignment="1">
      <alignment horizontal="center"/>
    </xf>
    <xf numFmtId="0" fontId="14" fillId="0" borderId="5" xfId="0" applyFont="1" applyBorder="1" applyAlignment="1" quotePrefix="1">
      <alignment horizontal="center"/>
    </xf>
    <xf numFmtId="0" fontId="14" fillId="0" borderId="2" xfId="0" applyFont="1" applyBorder="1" applyAlignment="1" quotePrefix="1">
      <alignment horizontal="center"/>
    </xf>
    <xf numFmtId="0" fontId="7" fillId="0" borderId="6" xfId="0" applyFont="1" applyBorder="1" applyAlignment="1" quotePrefix="1">
      <alignment horizontal="left"/>
    </xf>
    <xf numFmtId="0" fontId="7" fillId="0" borderId="6" xfId="0" applyFont="1" applyBorder="1" applyAlignment="1">
      <alignment horizontal="center"/>
    </xf>
    <xf numFmtId="0" fontId="7" fillId="0" borderId="11" xfId="23" applyFont="1" applyBorder="1">
      <alignment/>
      <protection/>
    </xf>
    <xf numFmtId="0" fontId="7" fillId="0" borderId="11" xfId="24" applyFont="1" applyBorder="1">
      <alignment/>
      <protection/>
    </xf>
    <xf numFmtId="0" fontId="7" fillId="0" borderId="17" xfId="26" applyFont="1" applyBorder="1">
      <alignment/>
      <protection/>
    </xf>
    <xf numFmtId="189" fontId="7" fillId="0" borderId="11" xfId="0" applyNumberFormat="1" applyFont="1" applyBorder="1" applyAlignment="1">
      <alignment/>
    </xf>
    <xf numFmtId="178" fontId="7" fillId="0" borderId="4" xfId="0" applyNumberFormat="1" applyFont="1" applyFill="1" applyBorder="1" applyAlignment="1" quotePrefix="1">
      <alignment/>
    </xf>
    <xf numFmtId="0" fontId="7" fillId="0" borderId="1" xfId="23" applyFont="1" applyFill="1" applyBorder="1">
      <alignment/>
      <protection/>
    </xf>
    <xf numFmtId="0" fontId="7" fillId="0" borderId="1" xfId="24" applyFont="1" applyFill="1" applyBorder="1">
      <alignment/>
      <protection/>
    </xf>
    <xf numFmtId="182" fontId="7" fillId="0" borderId="8" xfId="0" applyNumberFormat="1" applyFont="1" applyBorder="1" applyAlignment="1">
      <alignment horizontal="center"/>
    </xf>
    <xf numFmtId="191" fontId="7" fillId="0" borderId="3" xfId="0" applyNumberFormat="1" applyFont="1" applyBorder="1" applyAlignment="1">
      <alignment horizontal="center"/>
    </xf>
    <xf numFmtId="191" fontId="7" fillId="0" borderId="3" xfId="0" applyNumberFormat="1" applyFont="1" applyBorder="1" applyAlignment="1" quotePrefix="1">
      <alignment horizontal="center"/>
    </xf>
    <xf numFmtId="191" fontId="7" fillId="0" borderId="0" xfId="0" applyNumberFormat="1" applyFont="1" applyBorder="1" applyAlignment="1">
      <alignment horizontal="center"/>
    </xf>
    <xf numFmtId="191" fontId="7" fillId="0" borderId="12" xfId="0" applyNumberFormat="1" applyFont="1" applyBorder="1" applyAlignment="1">
      <alignment horizontal="center"/>
    </xf>
    <xf numFmtId="191" fontId="7" fillId="0" borderId="11" xfId="0" applyNumberFormat="1" applyFont="1" applyBorder="1" applyAlignment="1">
      <alignment horizontal="center"/>
    </xf>
    <xf numFmtId="191" fontId="7" fillId="0" borderId="7" xfId="0" applyNumberFormat="1" applyFont="1" applyBorder="1" applyAlignment="1">
      <alignment horizontal="center"/>
    </xf>
    <xf numFmtId="191" fontId="7" fillId="0" borderId="3" xfId="0" applyNumberFormat="1" applyFont="1" applyBorder="1" applyAlignment="1" quotePrefix="1">
      <alignment horizontal="center" wrapText="1"/>
    </xf>
    <xf numFmtId="191" fontId="7" fillId="0" borderId="0" xfId="0" applyNumberFormat="1" applyFont="1" applyAlignment="1" quotePrefix="1">
      <alignment horizontal="center"/>
    </xf>
    <xf numFmtId="191" fontId="7" fillId="0" borderId="2" xfId="0" applyNumberFormat="1" applyFont="1" applyBorder="1" applyAlignment="1">
      <alignment horizontal="center"/>
    </xf>
    <xf numFmtId="191" fontId="7" fillId="0" borderId="2" xfId="0" applyNumberFormat="1" applyFont="1" applyBorder="1" applyAlignment="1" quotePrefix="1">
      <alignment horizontal="center"/>
    </xf>
    <xf numFmtId="191" fontId="7" fillId="0" borderId="1" xfId="0" applyNumberFormat="1" applyFont="1" applyBorder="1" applyAlignment="1">
      <alignment horizontal="center"/>
    </xf>
    <xf numFmtId="194" fontId="7" fillId="0" borderId="0" xfId="0" applyNumberFormat="1" applyFont="1" applyAlignment="1">
      <alignment/>
    </xf>
    <xf numFmtId="194" fontId="7" fillId="0" borderId="1" xfId="0" applyNumberFormat="1" applyFont="1" applyBorder="1" applyAlignment="1">
      <alignment/>
    </xf>
    <xf numFmtId="195" fontId="7" fillId="0" borderId="0" xfId="0" applyNumberFormat="1" applyFont="1" applyFill="1" applyAlignment="1">
      <alignment horizontal="right"/>
    </xf>
    <xf numFmtId="196" fontId="7" fillId="0" borderId="0" xfId="0" applyNumberFormat="1" applyFont="1" applyFill="1" applyAlignment="1">
      <alignment horizontal="right"/>
    </xf>
    <xf numFmtId="195" fontId="7" fillId="0" borderId="1" xfId="0" applyNumberFormat="1" applyFont="1" applyFill="1" applyBorder="1" applyAlignment="1">
      <alignment horizontal="right"/>
    </xf>
    <xf numFmtId="0" fontId="7" fillId="0" borderId="0" xfId="25" applyFont="1" applyBorder="1" applyAlignment="1" quotePrefix="1">
      <alignment/>
      <protection/>
    </xf>
    <xf numFmtId="0" fontId="7" fillId="0" borderId="3" xfId="0" applyFont="1" applyBorder="1" applyAlignment="1">
      <alignment horizontal="center" wrapText="1"/>
    </xf>
    <xf numFmtId="38" fontId="7" fillId="0" borderId="1" xfId="17" applyFont="1" applyBorder="1" applyAlignment="1">
      <alignment/>
    </xf>
    <xf numFmtId="38" fontId="7" fillId="0" borderId="0" xfId="17" applyFont="1" applyBorder="1" applyAlignment="1">
      <alignment/>
    </xf>
    <xf numFmtId="195" fontId="7" fillId="0" borderId="0" xfId="0" applyNumberFormat="1" applyFont="1" applyFill="1" applyBorder="1" applyAlignment="1">
      <alignment horizontal="right"/>
    </xf>
    <xf numFmtId="0" fontId="21" fillId="0" borderId="0" xfId="0" applyFont="1" applyBorder="1" applyAlignment="1" quotePrefix="1">
      <alignment horizontal="left"/>
    </xf>
    <xf numFmtId="0" fontId="7" fillId="0" borderId="3" xfId="0" applyFont="1" applyFill="1" applyBorder="1" applyAlignment="1">
      <alignment horizontal="right"/>
    </xf>
    <xf numFmtId="196" fontId="7" fillId="0" borderId="0" xfId="0" applyNumberFormat="1" applyFont="1" applyFill="1" applyBorder="1" applyAlignment="1">
      <alignment horizontal="right"/>
    </xf>
    <xf numFmtId="0" fontId="21" fillId="0" borderId="0" xfId="0" applyFont="1" applyAlignment="1" quotePrefix="1">
      <alignment/>
    </xf>
    <xf numFmtId="0" fontId="22" fillId="0" borderId="0" xfId="0" applyFont="1" applyBorder="1" applyAlignment="1">
      <alignment/>
    </xf>
    <xf numFmtId="187" fontId="7" fillId="0" borderId="3" xfId="0" applyNumberFormat="1" applyFont="1" applyBorder="1" applyAlignment="1">
      <alignment horizontal="right"/>
    </xf>
    <xf numFmtId="0" fontId="21" fillId="0" borderId="0" xfId="23" applyFont="1" applyAlignment="1" quotePrefix="1">
      <alignment horizontal="left"/>
      <protection/>
    </xf>
    <xf numFmtId="0" fontId="21" fillId="0" borderId="0" xfId="24" applyFont="1" applyAlignment="1" quotePrefix="1">
      <alignment horizontal="left"/>
      <protection/>
    </xf>
    <xf numFmtId="0" fontId="21" fillId="0" borderId="0" xfId="25" applyFont="1" applyAlignment="1" quotePrefix="1">
      <alignment horizontal="left"/>
      <protection/>
    </xf>
    <xf numFmtId="0" fontId="21" fillId="0" borderId="0" xfId="26" applyFont="1" applyAlignment="1" quotePrefix="1">
      <alignment/>
      <protection/>
    </xf>
    <xf numFmtId="182" fontId="7" fillId="0" borderId="18" xfId="0" applyNumberFormat="1" applyFont="1" applyBorder="1" applyAlignment="1">
      <alignment horizontal="center"/>
    </xf>
    <xf numFmtId="182" fontId="7" fillId="0" borderId="1" xfId="0" applyNumberFormat="1" applyFont="1" applyBorder="1" applyAlignment="1">
      <alignment horizontal="center"/>
    </xf>
    <xf numFmtId="182" fontId="7" fillId="0" borderId="12" xfId="0" applyNumberFormat="1" applyFont="1" applyFill="1" applyBorder="1" applyAlignment="1">
      <alignment horizontal="center"/>
    </xf>
    <xf numFmtId="0" fontId="7" fillId="0" borderId="2" xfId="0" applyFont="1" applyBorder="1" applyAlignment="1" quotePrefix="1">
      <alignment horizontal="center" wrapText="1"/>
    </xf>
    <xf numFmtId="0" fontId="23" fillId="0" borderId="0" xfId="0" applyFont="1" applyAlignment="1" quotePrefix="1">
      <alignment horizontal="left"/>
    </xf>
    <xf numFmtId="0" fontId="7" fillId="0" borderId="2" xfId="0" applyFont="1" applyBorder="1" applyAlignment="1">
      <alignment horizontal="center" wrapText="1"/>
    </xf>
    <xf numFmtId="0" fontId="7" fillId="0" borderId="2" xfId="0" applyFont="1" applyBorder="1" applyAlignment="1" quotePrefix="1">
      <alignment horizontal="right" wrapText="1"/>
    </xf>
    <xf numFmtId="0" fontId="7" fillId="0" borderId="7" xfId="0" applyFont="1" applyBorder="1" applyAlignment="1" quotePrefix="1">
      <alignment horizontal="right"/>
    </xf>
    <xf numFmtId="0" fontId="7" fillId="0" borderId="6" xfId="0" applyFont="1" applyBorder="1" applyAlignment="1">
      <alignment/>
    </xf>
    <xf numFmtId="185" fontId="7" fillId="0" borderId="7" xfId="0" applyNumberFormat="1" applyFont="1" applyBorder="1" applyAlignment="1" quotePrefix="1">
      <alignment/>
    </xf>
    <xf numFmtId="0" fontId="7" fillId="0" borderId="7" xfId="0" applyFont="1" applyBorder="1" applyAlignment="1">
      <alignment/>
    </xf>
    <xf numFmtId="194" fontId="7" fillId="0" borderId="0" xfId="0" applyNumberFormat="1" applyFont="1" applyAlignment="1">
      <alignment horizontal="right"/>
    </xf>
    <xf numFmtId="0" fontId="7" fillId="0" borderId="10" xfId="25" applyFont="1" applyBorder="1" applyAlignment="1" quotePrefix="1">
      <alignment horizontal="left"/>
      <protection/>
    </xf>
    <xf numFmtId="0" fontId="7" fillId="0" borderId="13" xfId="23" applyFont="1" applyBorder="1" applyAlignment="1">
      <alignment/>
      <protection/>
    </xf>
    <xf numFmtId="0" fontId="7" fillId="0" borderId="13" xfId="25" applyFont="1" applyBorder="1" applyAlignment="1" quotePrefix="1">
      <alignment horizontal="left"/>
      <protection/>
    </xf>
    <xf numFmtId="0" fontId="7" fillId="0" borderId="13" xfId="24" applyFont="1" applyBorder="1" applyAlignment="1">
      <alignment/>
      <protection/>
    </xf>
    <xf numFmtId="0" fontId="7" fillId="0" borderId="13" xfId="25" applyFont="1" applyBorder="1" applyAlignment="1">
      <alignment/>
      <protection/>
    </xf>
    <xf numFmtId="0" fontId="7" fillId="0" borderId="0" xfId="0" applyFont="1" applyBorder="1" applyAlignment="1" quotePrefix="1">
      <alignment horizontal="center"/>
    </xf>
    <xf numFmtId="0" fontId="24" fillId="0" borderId="0" xfId="0" applyFont="1" applyAlignment="1" quotePrefix="1">
      <alignment horizontal="left"/>
    </xf>
    <xf numFmtId="0" fontId="20" fillId="0" borderId="0" xfId="0" applyFont="1" applyFill="1" applyBorder="1" applyAlignment="1">
      <alignment/>
    </xf>
    <xf numFmtId="0" fontId="7" fillId="0" borderId="6" xfId="0" applyFont="1" applyBorder="1" applyAlignment="1" quotePrefix="1">
      <alignment horizontal="center"/>
    </xf>
    <xf numFmtId="0" fontId="7" fillId="0" borderId="3" xfId="0" applyFont="1" applyBorder="1" applyAlignment="1">
      <alignment horizontal="right" vertical="distributed"/>
    </xf>
    <xf numFmtId="0" fontId="25" fillId="0" borderId="0" xfId="0" applyFont="1" applyAlignment="1" quotePrefix="1">
      <alignment horizontal="left"/>
    </xf>
    <xf numFmtId="0" fontId="7" fillId="0" borderId="3" xfId="0" applyFont="1" applyFill="1" applyBorder="1" applyAlignment="1" quotePrefix="1">
      <alignment horizontal="center"/>
    </xf>
    <xf numFmtId="183" fontId="7" fillId="0" borderId="7" xfId="0" applyNumberFormat="1" applyFont="1" applyBorder="1" applyAlignment="1">
      <alignment horizontal="center"/>
    </xf>
    <xf numFmtId="0" fontId="7" fillId="0" borderId="10" xfId="0" applyFont="1" applyBorder="1" applyAlignment="1">
      <alignment/>
    </xf>
    <xf numFmtId="0" fontId="7" fillId="0" borderId="7" xfId="23" applyFont="1" applyBorder="1" applyAlignment="1">
      <alignment horizontal="center"/>
      <protection/>
    </xf>
    <xf numFmtId="0" fontId="7" fillId="0" borderId="1" xfId="23" applyFont="1" applyBorder="1" applyAlignment="1">
      <alignment horizontal="center"/>
      <protection/>
    </xf>
    <xf numFmtId="0" fontId="7" fillId="0" borderId="4" xfId="23" applyFont="1" applyBorder="1" applyAlignment="1">
      <alignment horizontal="center"/>
      <protection/>
    </xf>
    <xf numFmtId="0" fontId="27" fillId="0" borderId="0" xfId="0" applyFont="1" applyAlignment="1">
      <alignment/>
    </xf>
    <xf numFmtId="0" fontId="13" fillId="0" borderId="0" xfId="0" applyFont="1" applyAlignment="1">
      <alignment/>
    </xf>
    <xf numFmtId="0" fontId="30" fillId="0" borderId="0" xfId="0" applyFont="1" applyAlignment="1">
      <alignment/>
    </xf>
    <xf numFmtId="0" fontId="30" fillId="0" borderId="0" xfId="0" applyFont="1" applyAlignment="1">
      <alignment horizontal="right"/>
    </xf>
    <xf numFmtId="0" fontId="29" fillId="0" borderId="0" xfId="0" applyFont="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horizontal="right" wrapText="1"/>
    </xf>
    <xf numFmtId="0" fontId="7" fillId="0" borderId="4" xfId="0" applyFont="1" applyFill="1" applyBorder="1" applyAlignment="1">
      <alignment horizontal="center"/>
    </xf>
    <xf numFmtId="0" fontId="7" fillId="0" borderId="11" xfId="0" applyFont="1" applyFill="1" applyBorder="1" applyAlignment="1">
      <alignment horizontal="center"/>
    </xf>
    <xf numFmtId="0" fontId="7" fillId="0" borderId="1" xfId="0" applyFont="1" applyFill="1" applyBorder="1" applyAlignment="1">
      <alignment horizontal="center"/>
    </xf>
    <xf numFmtId="0" fontId="7" fillId="0" borderId="8" xfId="0" applyFont="1" applyFill="1" applyBorder="1" applyAlignment="1">
      <alignment horizontal="center"/>
    </xf>
    <xf numFmtId="0" fontId="7" fillId="0" borderId="6" xfId="0" applyFont="1" applyFill="1" applyBorder="1" applyAlignment="1">
      <alignment horizontal="center"/>
    </xf>
    <xf numFmtId="0" fontId="7" fillId="0" borderId="0" xfId="23" applyFont="1" applyFill="1" applyBorder="1">
      <alignment/>
      <protection/>
    </xf>
    <xf numFmtId="0" fontId="7" fillId="0" borderId="0" xfId="24" applyFont="1" applyFill="1" applyBorder="1">
      <alignment/>
      <protection/>
    </xf>
    <xf numFmtId="0" fontId="7" fillId="0" borderId="0" xfId="26" applyFont="1" applyFill="1" applyBorder="1">
      <alignment/>
      <protection/>
    </xf>
    <xf numFmtId="184" fontId="7" fillId="0" borderId="1" xfId="23" applyNumberFormat="1" applyFont="1" applyFill="1" applyBorder="1">
      <alignment/>
      <protection/>
    </xf>
    <xf numFmtId="184" fontId="7" fillId="0" borderId="1" xfId="24" applyNumberFormat="1" applyFont="1" applyFill="1" applyBorder="1">
      <alignment/>
      <protection/>
    </xf>
    <xf numFmtId="184" fontId="7" fillId="0" borderId="1" xfId="25" applyNumberFormat="1" applyFont="1" applyFill="1" applyBorder="1">
      <alignment/>
      <protection/>
    </xf>
    <xf numFmtId="0" fontId="7" fillId="0" borderId="1" xfId="25" applyFont="1" applyFill="1" applyBorder="1">
      <alignment/>
      <protection/>
    </xf>
    <xf numFmtId="189" fontId="7" fillId="0" borderId="0" xfId="0" applyNumberFormat="1" applyFont="1" applyAlignment="1">
      <alignment/>
    </xf>
    <xf numFmtId="0" fontId="7" fillId="0" borderId="3" xfId="0" applyFont="1" applyFill="1" applyBorder="1" applyAlignment="1" quotePrefix="1">
      <alignment horizontal="right"/>
    </xf>
    <xf numFmtId="183" fontId="7" fillId="0" borderId="13" xfId="0" applyNumberFormat="1" applyFont="1" applyFill="1" applyBorder="1" applyAlignment="1" quotePrefix="1">
      <alignment horizontal="center"/>
    </xf>
    <xf numFmtId="183" fontId="7" fillId="0" borderId="12" xfId="0" applyNumberFormat="1" applyFont="1" applyFill="1" applyBorder="1" applyAlignment="1">
      <alignment horizontal="center"/>
    </xf>
    <xf numFmtId="0" fontId="7" fillId="0" borderId="13" xfId="0" applyFont="1" applyFill="1" applyBorder="1" applyAlignment="1" quotePrefix="1">
      <alignment horizontal="center"/>
    </xf>
    <xf numFmtId="0" fontId="7" fillId="0" borderId="12" xfId="0" applyFont="1" applyFill="1" applyBorder="1" applyAlignment="1" quotePrefix="1">
      <alignment horizontal="center"/>
    </xf>
    <xf numFmtId="0" fontId="7" fillId="0" borderId="17" xfId="24" applyFont="1" applyBorder="1" applyAlignment="1">
      <alignment horizontal="center"/>
      <protection/>
    </xf>
    <xf numFmtId="0" fontId="7" fillId="0" borderId="8" xfId="24" applyFont="1" applyBorder="1" applyAlignment="1">
      <alignment horizontal="center"/>
      <protection/>
    </xf>
    <xf numFmtId="0" fontId="7" fillId="0" borderId="8" xfId="25" applyFont="1" applyBorder="1" applyAlignment="1">
      <alignment horizontal="center"/>
      <protection/>
    </xf>
    <xf numFmtId="0" fontId="7" fillId="0" borderId="9" xfId="24" applyFont="1" applyBorder="1" applyAlignment="1">
      <alignment/>
      <protection/>
    </xf>
    <xf numFmtId="0" fontId="7" fillId="0" borderId="7" xfId="24" applyFont="1" applyBorder="1" applyAlignment="1">
      <alignment/>
      <protection/>
    </xf>
    <xf numFmtId="0" fontId="7" fillId="0" borderId="7" xfId="25" applyFont="1" applyBorder="1" applyAlignment="1">
      <alignment horizontal="center"/>
      <protection/>
    </xf>
    <xf numFmtId="0" fontId="7" fillId="0" borderId="6" xfId="24" applyFont="1" applyBorder="1" applyAlignment="1">
      <alignment horizontal="center"/>
      <protection/>
    </xf>
    <xf numFmtId="0" fontId="7" fillId="0" borderId="8" xfId="24" applyFont="1" applyBorder="1" applyAlignment="1">
      <alignment horizontal="right"/>
      <protection/>
    </xf>
    <xf numFmtId="0" fontId="14" fillId="0" borderId="3" xfId="25" applyFont="1" applyBorder="1" applyAlignment="1" quotePrefix="1">
      <alignment horizontal="center"/>
      <protection/>
    </xf>
    <xf numFmtId="0" fontId="14" fillId="0" borderId="3" xfId="24" applyFont="1" applyBorder="1" applyAlignment="1">
      <alignment horizontal="center"/>
      <protection/>
    </xf>
    <xf numFmtId="0" fontId="0" fillId="0" borderId="6" xfId="0" applyBorder="1" applyAlignment="1">
      <alignment horizontal="center"/>
    </xf>
    <xf numFmtId="182" fontId="14" fillId="0" borderId="9" xfId="0" applyNumberFormat="1" applyFont="1" applyFill="1" applyBorder="1" applyAlignment="1">
      <alignment/>
    </xf>
    <xf numFmtId="49" fontId="7" fillId="0" borderId="0" xfId="0" applyNumberFormat="1" applyFont="1" applyBorder="1" applyAlignment="1">
      <alignment horizontal="left"/>
    </xf>
    <xf numFmtId="49" fontId="7" fillId="0" borderId="0" xfId="0" applyNumberFormat="1" applyFont="1" applyBorder="1" applyAlignment="1">
      <alignment/>
    </xf>
    <xf numFmtId="0" fontId="7" fillId="0" borderId="0" xfId="0" applyFont="1" applyBorder="1" applyAlignment="1">
      <alignment horizontal="center"/>
    </xf>
    <xf numFmtId="0" fontId="13" fillId="0" borderId="0" xfId="0" applyFont="1" applyBorder="1" applyAlignment="1">
      <alignment/>
    </xf>
    <xf numFmtId="0" fontId="14" fillId="0" borderId="2" xfId="25" applyFont="1" applyBorder="1" applyAlignment="1">
      <alignment horizontal="center" shrinkToFit="1"/>
      <protection/>
    </xf>
    <xf numFmtId="195" fontId="7" fillId="0" borderId="17" xfId="0" applyNumberFormat="1" applyFont="1" applyFill="1" applyBorder="1" applyAlignment="1">
      <alignment horizontal="right"/>
    </xf>
    <xf numFmtId="0" fontId="7" fillId="0" borderId="5" xfId="23" applyFont="1" applyBorder="1" applyAlignment="1" quotePrefix="1">
      <alignment horizontal="right"/>
      <protection/>
    </xf>
    <xf numFmtId="0" fontId="7" fillId="0" borderId="10" xfId="24" applyFont="1" applyBorder="1">
      <alignment/>
      <protection/>
    </xf>
    <xf numFmtId="0" fontId="7" fillId="0" borderId="4" xfId="24" applyFont="1" applyBorder="1">
      <alignment/>
      <protection/>
    </xf>
    <xf numFmtId="195" fontId="7" fillId="0" borderId="4" xfId="24" applyNumberFormat="1" applyFont="1" applyBorder="1">
      <alignment/>
      <protection/>
    </xf>
    <xf numFmtId="197" fontId="7" fillId="0" borderId="4" xfId="24" applyNumberFormat="1" applyFont="1" applyBorder="1">
      <alignment/>
      <protection/>
    </xf>
    <xf numFmtId="195" fontId="7" fillId="0" borderId="1" xfId="24" applyNumberFormat="1" applyFont="1" applyBorder="1">
      <alignment/>
      <protection/>
    </xf>
    <xf numFmtId="197" fontId="7" fillId="0" borderId="1" xfId="24" applyNumberFormat="1" applyFont="1" applyBorder="1">
      <alignment/>
      <protection/>
    </xf>
    <xf numFmtId="0" fontId="20" fillId="0" borderId="1" xfId="0" applyFont="1" applyFill="1" applyBorder="1" applyAlignment="1">
      <alignment/>
    </xf>
    <xf numFmtId="195" fontId="7" fillId="0" borderId="0" xfId="0" applyNumberFormat="1" applyFont="1" applyAlignment="1">
      <alignment/>
    </xf>
    <xf numFmtId="38" fontId="7" fillId="0" borderId="0" xfId="17" applyFont="1" applyBorder="1" applyAlignment="1">
      <alignment/>
    </xf>
    <xf numFmtId="187" fontId="9" fillId="0" borderId="1" xfId="0" applyNumberFormat="1" applyFont="1" applyBorder="1" applyAlignment="1">
      <alignment/>
    </xf>
    <xf numFmtId="187" fontId="7" fillId="0" borderId="1" xfId="0" applyNumberFormat="1" applyFont="1" applyFill="1" applyBorder="1" applyAlignment="1">
      <alignment/>
    </xf>
    <xf numFmtId="187" fontId="9" fillId="0" borderId="17" xfId="0" applyNumberFormat="1" applyFont="1" applyBorder="1" applyAlignment="1">
      <alignment/>
    </xf>
    <xf numFmtId="187" fontId="9" fillId="0" borderId="11" xfId="0" applyNumberFormat="1" applyFont="1" applyBorder="1" applyAlignment="1">
      <alignment/>
    </xf>
    <xf numFmtId="196" fontId="7" fillId="0" borderId="0" xfId="0" applyNumberFormat="1" applyFont="1" applyFill="1" applyBorder="1" applyAlignment="1" quotePrefix="1">
      <alignment horizontal="right"/>
    </xf>
    <xf numFmtId="198" fontId="7" fillId="0" borderId="0" xfId="0" applyNumberFormat="1" applyFont="1" applyFill="1" applyAlignment="1">
      <alignment horizontal="right"/>
    </xf>
    <xf numFmtId="195" fontId="7" fillId="0" borderId="11" xfId="0" applyNumberFormat="1" applyFont="1" applyFill="1" applyBorder="1" applyAlignment="1">
      <alignment horizontal="right"/>
    </xf>
    <xf numFmtId="0" fontId="0" fillId="0" borderId="13" xfId="0" applyBorder="1" applyAlignment="1">
      <alignment/>
    </xf>
    <xf numFmtId="0" fontId="7" fillId="0" borderId="19" xfId="0" applyFont="1" applyBorder="1" applyAlignment="1">
      <alignment/>
    </xf>
    <xf numFmtId="0" fontId="7" fillId="0" borderId="20" xfId="0" applyFont="1" applyBorder="1" applyAlignment="1">
      <alignment horizontal="center"/>
    </xf>
    <xf numFmtId="0" fontId="7" fillId="0" borderId="21" xfId="0" applyFont="1" applyBorder="1" applyAlignment="1">
      <alignment horizontal="center"/>
    </xf>
    <xf numFmtId="0" fontId="7" fillId="0" borderId="10" xfId="0" applyFont="1" applyBorder="1" applyAlignment="1">
      <alignment horizontal="left"/>
    </xf>
    <xf numFmtId="38" fontId="7" fillId="0" borderId="0" xfId="0" applyNumberFormat="1" applyFont="1" applyAlignment="1">
      <alignment/>
    </xf>
    <xf numFmtId="0" fontId="30" fillId="0" borderId="0" xfId="0" applyFont="1" applyBorder="1" applyAlignment="1">
      <alignment/>
    </xf>
    <xf numFmtId="0" fontId="31" fillId="0" borderId="0" xfId="0" applyFont="1" applyBorder="1" applyAlignment="1">
      <alignment/>
    </xf>
    <xf numFmtId="182" fontId="7" fillId="0" borderId="22" xfId="0" applyNumberFormat="1" applyFont="1" applyBorder="1" applyAlignment="1">
      <alignment horizontal="center"/>
    </xf>
    <xf numFmtId="182" fontId="7" fillId="0" borderId="23" xfId="0" applyNumberFormat="1" applyFont="1" applyBorder="1" applyAlignment="1">
      <alignment horizontal="center"/>
    </xf>
    <xf numFmtId="178" fontId="7" fillId="0" borderId="4" xfId="0" applyNumberFormat="1" applyFont="1" applyBorder="1" applyAlignment="1">
      <alignment horizontal="right"/>
    </xf>
    <xf numFmtId="178" fontId="7" fillId="0" borderId="0" xfId="0" applyNumberFormat="1" applyFont="1" applyBorder="1" applyAlignment="1">
      <alignment horizontal="right"/>
    </xf>
    <xf numFmtId="182" fontId="7" fillId="0" borderId="0" xfId="0" applyNumberFormat="1" applyFont="1" applyAlignment="1">
      <alignment horizontal="right"/>
    </xf>
    <xf numFmtId="178" fontId="7" fillId="0" borderId="1" xfId="0" applyNumberFormat="1" applyFont="1" applyBorder="1" applyAlignment="1">
      <alignment horizontal="right"/>
    </xf>
    <xf numFmtId="182" fontId="14" fillId="0" borderId="0" xfId="0" applyNumberFormat="1" applyFont="1" applyBorder="1" applyAlignment="1">
      <alignment horizontal="left"/>
    </xf>
    <xf numFmtId="0" fontId="14" fillId="0" borderId="3" xfId="0" applyFont="1" applyBorder="1" applyAlignment="1">
      <alignment/>
    </xf>
    <xf numFmtId="182" fontId="14" fillId="0" borderId="1" xfId="0" applyNumberFormat="1" applyFont="1" applyBorder="1" applyAlignment="1">
      <alignment/>
    </xf>
    <xf numFmtId="0" fontId="14" fillId="0" borderId="2" xfId="0" applyFont="1" applyBorder="1" applyAlignment="1">
      <alignment/>
    </xf>
    <xf numFmtId="0" fontId="7" fillId="0" borderId="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center" wrapText="1"/>
      <protection locked="0"/>
    </xf>
    <xf numFmtId="182" fontId="7" fillId="0" borderId="8" xfId="0" applyNumberFormat="1" applyFont="1" applyFill="1" applyBorder="1" applyAlignment="1" applyProtection="1">
      <alignment horizontal="center" vertical="center" wrapText="1"/>
      <protection locked="0"/>
    </xf>
    <xf numFmtId="182" fontId="7" fillId="0" borderId="6" xfId="0" applyNumberFormat="1" applyFont="1" applyFill="1" applyBorder="1" applyAlignment="1" applyProtection="1">
      <alignment horizontal="center" vertical="center" wrapText="1"/>
      <protection locked="0"/>
    </xf>
    <xf numFmtId="182" fontId="7" fillId="0" borderId="9" xfId="0" applyNumberFormat="1" applyFont="1" applyFill="1" applyBorder="1" applyAlignment="1" applyProtection="1">
      <alignment horizontal="center" vertical="center" wrapText="1"/>
      <protection locked="0"/>
    </xf>
    <xf numFmtId="182" fontId="14" fillId="0" borderId="6" xfId="0" applyNumberFormat="1" applyFont="1" applyFill="1" applyBorder="1" applyAlignment="1" applyProtection="1">
      <alignment horizontal="center" vertical="center" wrapText="1"/>
      <protection locked="0"/>
    </xf>
    <xf numFmtId="0" fontId="7" fillId="0" borderId="17" xfId="24" applyFont="1" applyBorder="1">
      <alignment/>
      <protection/>
    </xf>
    <xf numFmtId="195" fontId="7" fillId="0" borderId="0" xfId="24" applyNumberFormat="1" applyFont="1" applyBorder="1">
      <alignment/>
      <protection/>
    </xf>
    <xf numFmtId="197" fontId="7" fillId="0" borderId="0" xfId="24" applyNumberFormat="1" applyFont="1" applyBorder="1">
      <alignment/>
      <protection/>
    </xf>
    <xf numFmtId="58" fontId="7" fillId="0" borderId="3" xfId="0" applyNumberFormat="1" applyFont="1" applyBorder="1" applyAlignment="1" quotePrefix="1">
      <alignment horizontal="right" wrapText="1"/>
    </xf>
    <xf numFmtId="0" fontId="7" fillId="0" borderId="17" xfId="23" applyFont="1" applyBorder="1">
      <alignment/>
      <protection/>
    </xf>
    <xf numFmtId="184" fontId="7" fillId="0" borderId="0" xfId="23" applyNumberFormat="1" applyFont="1" applyFill="1" applyBorder="1">
      <alignment/>
      <protection/>
    </xf>
    <xf numFmtId="184" fontId="7" fillId="0" borderId="0" xfId="24" applyNumberFormat="1" applyFont="1" applyFill="1" applyBorder="1">
      <alignment/>
      <protection/>
    </xf>
    <xf numFmtId="189" fontId="7" fillId="0" borderId="17" xfId="0" applyNumberFormat="1" applyFont="1" applyBorder="1" applyAlignment="1">
      <alignment/>
    </xf>
    <xf numFmtId="0" fontId="9" fillId="0" borderId="0" xfId="0" applyFont="1" applyFill="1" applyBorder="1" applyAlignment="1">
      <alignment/>
    </xf>
    <xf numFmtId="0" fontId="9" fillId="0" borderId="3" xfId="0" applyFont="1" applyFill="1" applyBorder="1" applyAlignment="1">
      <alignment horizontal="center"/>
    </xf>
    <xf numFmtId="195" fontId="33" fillId="0" borderId="0" xfId="0" applyNumberFormat="1" applyFont="1" applyFill="1" applyAlignment="1">
      <alignment horizontal="right"/>
    </xf>
    <xf numFmtId="0" fontId="32" fillId="0" borderId="0" xfId="0" applyFont="1" applyAlignment="1">
      <alignment horizontal="right"/>
    </xf>
    <xf numFmtId="0" fontId="33" fillId="0" borderId="0" xfId="0" applyFont="1" applyAlignment="1">
      <alignment horizontal="right"/>
    </xf>
    <xf numFmtId="0" fontId="33" fillId="0" borderId="3" xfId="0" applyFont="1" applyFill="1" applyBorder="1" applyAlignment="1">
      <alignment horizontal="right" wrapText="1"/>
    </xf>
    <xf numFmtId="0" fontId="33" fillId="0" borderId="3" xfId="0" applyFont="1" applyBorder="1" applyAlignment="1">
      <alignment horizontal="right" wrapText="1"/>
    </xf>
    <xf numFmtId="0" fontId="33" fillId="0" borderId="3" xfId="0" applyFont="1" applyBorder="1" applyAlignment="1">
      <alignment horizontal="right"/>
    </xf>
    <xf numFmtId="0" fontId="7" fillId="0" borderId="12"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1" xfId="0" applyFont="1" applyBorder="1" applyAlignment="1">
      <alignment horizontal="center" vertical="center" textRotation="255"/>
    </xf>
    <xf numFmtId="0" fontId="7" fillId="0" borderId="5" xfId="0" applyFont="1" applyBorder="1" applyAlignment="1">
      <alignment horizontal="center" vertical="center"/>
    </xf>
    <xf numFmtId="58" fontId="9" fillId="0" borderId="3" xfId="0" applyNumberFormat="1" applyFont="1" applyBorder="1" applyAlignment="1" quotePrefix="1">
      <alignment horizontal="right"/>
    </xf>
    <xf numFmtId="194" fontId="9" fillId="0" borderId="0" xfId="0" applyNumberFormat="1" applyFont="1" applyAlignment="1">
      <alignment/>
    </xf>
    <xf numFmtId="0" fontId="9" fillId="0" borderId="3" xfId="0" applyFont="1" applyBorder="1" applyAlignment="1">
      <alignment horizontal="distributed"/>
    </xf>
    <xf numFmtId="0" fontId="17" fillId="0" borderId="0" xfId="0" applyFont="1" applyFill="1" applyBorder="1" applyAlignment="1">
      <alignment/>
    </xf>
    <xf numFmtId="0" fontId="34" fillId="0" borderId="3" xfId="0" applyFont="1" applyFill="1" applyBorder="1" applyAlignment="1">
      <alignment horizontal="center"/>
    </xf>
    <xf numFmtId="0" fontId="9" fillId="0" borderId="3" xfId="0" applyFont="1" applyFill="1" applyBorder="1" applyAlignment="1">
      <alignment horizontal="right"/>
    </xf>
    <xf numFmtId="0" fontId="9" fillId="0" borderId="1" xfId="0" applyFont="1" applyFill="1" applyBorder="1" applyAlignment="1">
      <alignment/>
    </xf>
    <xf numFmtId="0" fontId="9" fillId="0" borderId="2" xfId="0" applyFont="1" applyFill="1" applyBorder="1" applyAlignment="1">
      <alignment horizontal="center"/>
    </xf>
    <xf numFmtId="194" fontId="9" fillId="0" borderId="1" xfId="0" applyNumberFormat="1" applyFont="1" applyBorder="1" applyAlignment="1">
      <alignment/>
    </xf>
    <xf numFmtId="194" fontId="9" fillId="0" borderId="0" xfId="0" applyNumberFormat="1" applyFont="1" applyBorder="1" applyAlignment="1">
      <alignment/>
    </xf>
    <xf numFmtId="195" fontId="7" fillId="0" borderId="0" xfId="0" applyNumberFormat="1" applyFont="1" applyFill="1" applyAlignment="1">
      <alignment horizontal="right" vertical="center"/>
    </xf>
    <xf numFmtId="0" fontId="7" fillId="0" borderId="15" xfId="0" applyFont="1" applyBorder="1" applyAlignment="1">
      <alignment horizontal="center"/>
    </xf>
    <xf numFmtId="0" fontId="7" fillId="0" borderId="18" xfId="0" applyFont="1" applyBorder="1" applyAlignment="1">
      <alignment horizontal="center"/>
    </xf>
    <xf numFmtId="181" fontId="7" fillId="0" borderId="16" xfId="0" applyNumberFormat="1" applyFont="1" applyBorder="1" applyAlignment="1">
      <alignment/>
    </xf>
    <xf numFmtId="0" fontId="17" fillId="0" borderId="24" xfId="0" applyFont="1" applyFill="1" applyBorder="1" applyAlignment="1">
      <alignment/>
    </xf>
    <xf numFmtId="0" fontId="15" fillId="0" borderId="24" xfId="0" applyFont="1" applyBorder="1" applyAlignment="1">
      <alignment/>
    </xf>
    <xf numFmtId="181" fontId="7" fillId="0" borderId="18" xfId="0" applyNumberFormat="1" applyFont="1" applyBorder="1" applyAlignment="1">
      <alignment/>
    </xf>
    <xf numFmtId="0" fontId="15" fillId="0" borderId="23" xfId="0" applyFont="1" applyBorder="1" applyAlignment="1">
      <alignment/>
    </xf>
    <xf numFmtId="0" fontId="15" fillId="0" borderId="22" xfId="0" applyFont="1" applyBorder="1" applyAlignment="1">
      <alignment/>
    </xf>
    <xf numFmtId="0" fontId="15" fillId="0" borderId="25" xfId="0" applyFont="1" applyBorder="1" applyAlignment="1">
      <alignment/>
    </xf>
    <xf numFmtId="0" fontId="17" fillId="0" borderId="22" xfId="0" applyFont="1" applyFill="1" applyBorder="1" applyAlignment="1">
      <alignment/>
    </xf>
    <xf numFmtId="200" fontId="7" fillId="0" borderId="0" xfId="17" applyNumberFormat="1" applyFont="1" applyAlignment="1">
      <alignment horizontal="right"/>
    </xf>
    <xf numFmtId="194" fontId="7" fillId="0" borderId="0" xfId="0" applyNumberFormat="1" applyFont="1" applyFill="1" applyAlignment="1">
      <alignment horizontal="right"/>
    </xf>
    <xf numFmtId="194" fontId="7" fillId="0" borderId="0" xfId="17" applyNumberFormat="1" applyFont="1" applyAlignment="1">
      <alignment horizontal="right"/>
    </xf>
    <xf numFmtId="194" fontId="7" fillId="0" borderId="1" xfId="0" applyNumberFormat="1" applyFont="1" applyFill="1" applyBorder="1" applyAlignment="1">
      <alignment horizontal="right"/>
    </xf>
    <xf numFmtId="194" fontId="7" fillId="0" borderId="0" xfId="17" applyNumberFormat="1" applyFont="1" applyBorder="1" applyAlignment="1">
      <alignment/>
    </xf>
    <xf numFmtId="194" fontId="7" fillId="0" borderId="1" xfId="17" applyNumberFormat="1" applyFont="1" applyBorder="1" applyAlignment="1">
      <alignment horizontal="right"/>
    </xf>
    <xf numFmtId="0" fontId="0" fillId="0" borderId="2" xfId="0" applyBorder="1" applyAlignment="1">
      <alignment horizontal="center"/>
    </xf>
    <xf numFmtId="0" fontId="7" fillId="0" borderId="1" xfId="0" applyFont="1" applyBorder="1" applyAlignment="1" quotePrefix="1">
      <alignment horizontal="center"/>
    </xf>
    <xf numFmtId="194" fontId="7" fillId="0" borderId="0" xfId="0" applyNumberFormat="1" applyFont="1" applyBorder="1" applyAlignment="1">
      <alignment/>
    </xf>
    <xf numFmtId="194" fontId="7" fillId="0" borderId="0" xfId="0" applyNumberFormat="1" applyFont="1" applyBorder="1" applyAlignment="1">
      <alignment horizontal="right"/>
    </xf>
    <xf numFmtId="201" fontId="7" fillId="0" borderId="0" xfId="0" applyNumberFormat="1" applyFont="1" applyBorder="1" applyAlignment="1" applyProtection="1">
      <alignment horizontal="right"/>
      <protection locked="0"/>
    </xf>
    <xf numFmtId="201" fontId="7" fillId="0" borderId="0" xfId="0" applyNumberFormat="1" applyFont="1" applyBorder="1" applyAlignment="1">
      <alignment horizontal="right"/>
    </xf>
    <xf numFmtId="201" fontId="7" fillId="0" borderId="17" xfId="0" applyNumberFormat="1" applyFont="1" applyBorder="1" applyAlignment="1" applyProtection="1">
      <alignment horizontal="right"/>
      <protection locked="0"/>
    </xf>
    <xf numFmtId="201" fontId="7" fillId="0" borderId="11" xfId="0" applyNumberFormat="1" applyFont="1" applyBorder="1" applyAlignment="1" applyProtection="1">
      <alignment horizontal="right"/>
      <protection locked="0"/>
    </xf>
    <xf numFmtId="201" fontId="7" fillId="0" borderId="1" xfId="0" applyNumberFormat="1" applyFont="1" applyBorder="1" applyAlignment="1" applyProtection="1">
      <alignment horizontal="right"/>
      <protection locked="0"/>
    </xf>
    <xf numFmtId="201" fontId="7" fillId="0" borderId="1" xfId="0" applyNumberFormat="1" applyFont="1" applyBorder="1" applyAlignment="1">
      <alignment horizontal="right"/>
    </xf>
    <xf numFmtId="201" fontId="7" fillId="0" borderId="17" xfId="0" applyNumberFormat="1" applyFont="1" applyBorder="1" applyAlignment="1" applyProtection="1">
      <alignment horizontal="right" vertical="top"/>
      <protection locked="0"/>
    </xf>
    <xf numFmtId="201" fontId="7" fillId="0" borderId="0" xfId="0" applyNumberFormat="1" applyFont="1" applyBorder="1" applyAlignment="1" applyProtection="1">
      <alignment horizontal="right" vertical="top"/>
      <protection locked="0"/>
    </xf>
    <xf numFmtId="201" fontId="7" fillId="0" borderId="0" xfId="0" applyNumberFormat="1" applyFont="1" applyBorder="1" applyAlignment="1" applyProtection="1">
      <alignment vertical="center"/>
      <protection locked="0"/>
    </xf>
    <xf numFmtId="201" fontId="7" fillId="0" borderId="0" xfId="0" applyNumberFormat="1" applyFont="1" applyBorder="1" applyAlignment="1" applyProtection="1">
      <alignment/>
      <protection locked="0"/>
    </xf>
    <xf numFmtId="201" fontId="7" fillId="0" borderId="0" xfId="0" applyNumberFormat="1" applyFont="1" applyBorder="1" applyAlignment="1" applyProtection="1">
      <alignment vertical="top"/>
      <protection locked="0"/>
    </xf>
    <xf numFmtId="194" fontId="7" fillId="0" borderId="0" xfId="0" applyNumberFormat="1" applyFont="1" applyBorder="1" applyAlignment="1" quotePrefix="1">
      <alignment/>
    </xf>
    <xf numFmtId="194" fontId="7" fillId="0" borderId="0" xfId="0" applyNumberFormat="1" applyFont="1" applyBorder="1" applyAlignment="1">
      <alignment/>
    </xf>
    <xf numFmtId="194" fontId="7" fillId="0" borderId="0" xfId="0" applyNumberFormat="1" applyFont="1" applyFill="1" applyBorder="1" applyAlignment="1" quotePrefix="1">
      <alignment/>
    </xf>
    <xf numFmtId="194" fontId="7" fillId="0" borderId="0" xfId="0" applyNumberFormat="1" applyFont="1" applyFill="1" applyBorder="1" applyAlignment="1">
      <alignment/>
    </xf>
    <xf numFmtId="201" fontId="7" fillId="0" borderId="4" xfId="0" applyNumberFormat="1" applyFont="1" applyBorder="1" applyAlignment="1" applyProtection="1">
      <alignment horizontal="right"/>
      <protection locked="0"/>
    </xf>
    <xf numFmtId="201" fontId="7" fillId="0" borderId="17" xfId="0" applyNumberFormat="1" applyFont="1" applyBorder="1" applyAlignment="1">
      <alignment horizontal="right"/>
    </xf>
    <xf numFmtId="0" fontId="7" fillId="0" borderId="9" xfId="0" applyFont="1" applyFill="1" applyBorder="1" applyAlignment="1">
      <alignment horizontal="center"/>
    </xf>
    <xf numFmtId="195" fontId="7" fillId="0" borderId="4" xfId="0" applyNumberFormat="1" applyFont="1" applyFill="1" applyBorder="1" applyAlignment="1">
      <alignment horizontal="right"/>
    </xf>
    <xf numFmtId="0" fontId="7" fillId="0" borderId="11" xfId="0" applyFont="1" applyFill="1" applyBorder="1" applyAlignment="1" quotePrefix="1">
      <alignment horizontal="center"/>
    </xf>
    <xf numFmtId="182" fontId="7" fillId="0" borderId="11" xfId="0" applyNumberFormat="1" applyFont="1" applyBorder="1" applyAlignment="1" quotePrefix="1">
      <alignment horizontal="center"/>
    </xf>
    <xf numFmtId="0" fontId="14" fillId="0" borderId="0" xfId="25" applyFont="1" applyBorder="1" applyAlignment="1">
      <alignment horizontal="center"/>
      <protection/>
    </xf>
    <xf numFmtId="0" fontId="7" fillId="0" borderId="3" xfId="0" applyFont="1" applyBorder="1" applyAlignment="1">
      <alignment horizontal="left"/>
    </xf>
    <xf numFmtId="0" fontId="7" fillId="0" borderId="17" xfId="0" applyFont="1" applyBorder="1" applyAlignment="1">
      <alignment/>
    </xf>
    <xf numFmtId="187" fontId="7" fillId="0" borderId="3" xfId="0" applyNumberFormat="1" applyFont="1" applyBorder="1" applyAlignment="1">
      <alignment/>
    </xf>
    <xf numFmtId="187" fontId="7" fillId="0" borderId="2" xfId="0" applyNumberFormat="1" applyFont="1" applyBorder="1" applyAlignment="1">
      <alignment/>
    </xf>
    <xf numFmtId="182" fontId="7" fillId="0" borderId="13" xfId="0" applyNumberFormat="1" applyFont="1" applyBorder="1" applyAlignment="1">
      <alignment horizontal="center"/>
    </xf>
    <xf numFmtId="182" fontId="7" fillId="0" borderId="13" xfId="0" applyNumberFormat="1" applyFont="1" applyBorder="1" applyAlignment="1">
      <alignment horizontal="center" vertical="center" wrapText="1"/>
    </xf>
    <xf numFmtId="182" fontId="7" fillId="0" borderId="14" xfId="0" applyNumberFormat="1" applyFont="1" applyBorder="1" applyAlignment="1">
      <alignment horizontal="center" vertical="center" wrapText="1"/>
    </xf>
    <xf numFmtId="182" fontId="7" fillId="0" borderId="12" xfId="0" applyNumberFormat="1" applyFont="1" applyBorder="1" applyAlignment="1">
      <alignment horizontal="center" vertical="center" wrapText="1"/>
    </xf>
    <xf numFmtId="182" fontId="7" fillId="0" borderId="0" xfId="0" applyNumberFormat="1" applyFont="1" applyAlignment="1">
      <alignment horizontal="center"/>
    </xf>
    <xf numFmtId="182" fontId="7" fillId="0" borderId="1" xfId="0" applyNumberFormat="1" applyFont="1" applyBorder="1" applyAlignment="1" quotePrefix="1">
      <alignment horizontal="center"/>
    </xf>
    <xf numFmtId="182" fontId="7" fillId="0" borderId="14" xfId="0" applyNumberFormat="1" applyFont="1" applyBorder="1" applyAlignment="1">
      <alignment horizontal="center"/>
    </xf>
    <xf numFmtId="182" fontId="7" fillId="0" borderId="13" xfId="0" applyNumberFormat="1" applyFont="1" applyBorder="1" applyAlignment="1">
      <alignment/>
    </xf>
    <xf numFmtId="0" fontId="7" fillId="0" borderId="14" xfId="0" applyFont="1" applyBorder="1" applyAlignment="1">
      <alignment horizontal="center"/>
    </xf>
    <xf numFmtId="194" fontId="7" fillId="0" borderId="0" xfId="17" applyNumberFormat="1" applyFont="1" applyBorder="1" applyAlignment="1">
      <alignment horizontal="right"/>
    </xf>
    <xf numFmtId="194" fontId="7" fillId="0" borderId="1" xfId="17" applyNumberFormat="1" applyFont="1" applyBorder="1" applyAlignment="1">
      <alignment/>
    </xf>
    <xf numFmtId="194" fontId="7" fillId="0" borderId="1" xfId="0" applyNumberFormat="1" applyFont="1" applyBorder="1" applyAlignment="1">
      <alignment/>
    </xf>
    <xf numFmtId="0" fontId="14" fillId="0" borderId="13" xfId="0" applyFont="1" applyBorder="1" applyAlignment="1">
      <alignment horizontal="center"/>
    </xf>
    <xf numFmtId="0" fontId="14" fillId="0" borderId="14" xfId="0" applyFont="1" applyBorder="1" applyAlignment="1">
      <alignment horizontal="center"/>
    </xf>
    <xf numFmtId="182" fontId="26" fillId="0" borderId="12" xfId="0" applyNumberFormat="1" applyFont="1" applyBorder="1" applyAlignment="1">
      <alignment horizontal="center"/>
    </xf>
    <xf numFmtId="0" fontId="14" fillId="0" borderId="12" xfId="0" applyFont="1" applyBorder="1" applyAlignment="1">
      <alignment horizontal="center"/>
    </xf>
    <xf numFmtId="182" fontId="14" fillId="0" borderId="13" xfId="0" applyNumberFormat="1" applyFont="1" applyBorder="1" applyAlignment="1">
      <alignment horizontal="center"/>
    </xf>
    <xf numFmtId="182" fontId="14" fillId="0" borderId="14" xfId="0" applyNumberFormat="1" applyFont="1" applyBorder="1" applyAlignment="1">
      <alignment horizontal="center"/>
    </xf>
    <xf numFmtId="182" fontId="14" fillId="0" borderId="12" xfId="0" applyNumberFormat="1" applyFont="1" applyBorder="1" applyAlignment="1">
      <alignment horizontal="center"/>
    </xf>
    <xf numFmtId="200" fontId="7" fillId="0" borderId="4" xfId="17" applyNumberFormat="1" applyFont="1" applyBorder="1" applyAlignment="1">
      <alignment/>
    </xf>
    <xf numFmtId="200" fontId="7" fillId="0" borderId="4" xfId="17" applyNumberFormat="1" applyFont="1" applyBorder="1" applyAlignment="1">
      <alignment horizontal="right"/>
    </xf>
    <xf numFmtId="200" fontId="7" fillId="0" borderId="0" xfId="17" applyNumberFormat="1" applyFont="1" applyBorder="1" applyAlignment="1">
      <alignment/>
    </xf>
    <xf numFmtId="200" fontId="7" fillId="0" borderId="0" xfId="17" applyNumberFormat="1" applyFont="1" applyBorder="1" applyAlignment="1">
      <alignment horizontal="right"/>
    </xf>
    <xf numFmtId="200" fontId="7" fillId="0" borderId="1" xfId="17" applyNumberFormat="1" applyFont="1" applyBorder="1" applyAlignment="1">
      <alignment/>
    </xf>
    <xf numFmtId="182" fontId="14" fillId="0" borderId="10" xfId="0" applyNumberFormat="1" applyFont="1" applyBorder="1" applyAlignment="1">
      <alignment horizontal="center"/>
    </xf>
    <xf numFmtId="182" fontId="14" fillId="0" borderId="11" xfId="0" applyNumberFormat="1" applyFont="1" applyBorder="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xf>
    <xf numFmtId="0" fontId="7" fillId="0" borderId="25" xfId="0" applyFont="1" applyBorder="1" applyAlignment="1">
      <alignment/>
    </xf>
    <xf numFmtId="0" fontId="9" fillId="0" borderId="24" xfId="0" applyFont="1" applyFill="1" applyBorder="1" applyAlignment="1">
      <alignment/>
    </xf>
    <xf numFmtId="0" fontId="7" fillId="0" borderId="24" xfId="0" applyFont="1" applyBorder="1" applyAlignment="1">
      <alignment/>
    </xf>
    <xf numFmtId="0" fontId="7" fillId="0" borderId="22" xfId="0" applyFont="1" applyBorder="1" applyAlignment="1">
      <alignment/>
    </xf>
    <xf numFmtId="182" fontId="7" fillId="0" borderId="9" xfId="0" applyNumberFormat="1" applyFont="1" applyFill="1" applyBorder="1" applyAlignment="1">
      <alignment horizontal="center"/>
    </xf>
    <xf numFmtId="182" fontId="7" fillId="0" borderId="9" xfId="0" applyNumberFormat="1" applyFont="1" applyFill="1" applyBorder="1" applyAlignment="1" quotePrefix="1">
      <alignment horizontal="center"/>
    </xf>
    <xf numFmtId="0" fontId="7" fillId="0" borderId="11" xfId="0" applyFont="1" applyBorder="1" applyAlignment="1">
      <alignment horizontal="center"/>
    </xf>
    <xf numFmtId="0" fontId="7" fillId="0" borderId="9" xfId="0" applyFont="1" applyBorder="1" applyAlignment="1">
      <alignment horizontal="center"/>
    </xf>
    <xf numFmtId="0" fontId="7" fillId="0" borderId="9" xfId="0" applyFont="1" applyBorder="1" applyAlignment="1" quotePrefix="1">
      <alignment horizontal="center"/>
    </xf>
    <xf numFmtId="0" fontId="7" fillId="0" borderId="1" xfId="0" applyFont="1" applyBorder="1" applyAlignment="1">
      <alignment horizontal="center"/>
    </xf>
    <xf numFmtId="0" fontId="7" fillId="0" borderId="10" xfId="0" applyFont="1" applyBorder="1" applyAlignment="1" quotePrefix="1">
      <alignment horizontal="center"/>
    </xf>
    <xf numFmtId="0" fontId="7" fillId="0" borderId="4" xfId="0" applyFont="1" applyBorder="1" applyAlignment="1" quotePrefix="1">
      <alignment horizontal="center"/>
    </xf>
    <xf numFmtId="182" fontId="7" fillId="0" borderId="9" xfId="0" applyNumberFormat="1" applyFont="1" applyBorder="1" applyAlignment="1">
      <alignment horizontal="center"/>
    </xf>
    <xf numFmtId="0" fontId="7" fillId="0" borderId="7" xfId="0" applyFont="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7" fillId="0" borderId="11" xfId="0" applyFont="1" applyFill="1" applyBorder="1" applyAlignment="1" quotePrefix="1">
      <alignment horizontal="center"/>
    </xf>
    <xf numFmtId="0" fontId="0" fillId="0" borderId="2" xfId="0" applyBorder="1" applyAlignment="1">
      <alignment horizontal="center"/>
    </xf>
    <xf numFmtId="0" fontId="7" fillId="0" borderId="9" xfId="0" applyFont="1" applyFill="1" applyBorder="1" applyAlignment="1">
      <alignment horizontal="center"/>
    </xf>
    <xf numFmtId="0" fontId="7" fillId="0" borderId="9" xfId="0" applyFont="1" applyFill="1" applyBorder="1" applyAlignment="1" quotePrefix="1">
      <alignment horizontal="center"/>
    </xf>
    <xf numFmtId="0" fontId="7" fillId="0" borderId="4" xfId="0" applyFont="1" applyFill="1" applyBorder="1" applyAlignment="1" quotePrefix="1">
      <alignment horizontal="center"/>
    </xf>
    <xf numFmtId="0" fontId="28" fillId="0" borderId="0" xfId="0" applyFont="1" applyAlignment="1">
      <alignment horizontal="center"/>
    </xf>
    <xf numFmtId="0" fontId="0" fillId="0" borderId="0" xfId="0" applyAlignment="1">
      <alignment horizontal="center"/>
    </xf>
    <xf numFmtId="0" fontId="7" fillId="0" borderId="0" xfId="0" applyFont="1" applyFill="1" applyBorder="1" applyAlignment="1">
      <alignment horizontal="center"/>
    </xf>
    <xf numFmtId="0" fontId="0" fillId="0" borderId="3" xfId="0" applyBorder="1" applyAlignment="1">
      <alignment/>
    </xf>
    <xf numFmtId="0" fontId="7" fillId="0" borderId="1" xfId="0" applyFont="1" applyFill="1" applyBorder="1" applyAlignment="1">
      <alignment horizontal="center"/>
    </xf>
    <xf numFmtId="0" fontId="0" fillId="0" borderId="2" xfId="0" applyBorder="1" applyAlignment="1">
      <alignment/>
    </xf>
    <xf numFmtId="178" fontId="7" fillId="0" borderId="10" xfId="0" applyNumberFormat="1" applyFont="1" applyFill="1" applyBorder="1" applyAlignment="1" quotePrefix="1">
      <alignment horizontal="center"/>
    </xf>
    <xf numFmtId="0" fontId="0" fillId="0" borderId="4" xfId="0" applyBorder="1" applyAlignment="1">
      <alignment horizontal="center"/>
    </xf>
    <xf numFmtId="178" fontId="7" fillId="0" borderId="11" xfId="0" applyNumberFormat="1" applyFont="1" applyFill="1" applyBorder="1" applyAlignment="1" quotePrefix="1">
      <alignment horizontal="center"/>
    </xf>
    <xf numFmtId="0" fontId="0" fillId="0" borderId="1" xfId="0" applyBorder="1" applyAlignment="1">
      <alignment horizontal="center"/>
    </xf>
    <xf numFmtId="0" fontId="7" fillId="0" borderId="10" xfId="0" applyFont="1" applyFill="1" applyBorder="1" applyAlignment="1" quotePrefix="1">
      <alignment horizontal="center"/>
    </xf>
    <xf numFmtId="0" fontId="0" fillId="0" borderId="5" xfId="0" applyBorder="1" applyAlignment="1">
      <alignment horizontal="center"/>
    </xf>
    <xf numFmtId="0" fontId="7" fillId="0" borderId="11" xfId="0" applyFont="1" applyFill="1" applyBorder="1" applyAlignment="1">
      <alignment horizontal="center"/>
    </xf>
    <xf numFmtId="0" fontId="7" fillId="0" borderId="2" xfId="0" applyFont="1" applyFill="1" applyBorder="1" applyAlignment="1">
      <alignment horizontal="center"/>
    </xf>
    <xf numFmtId="178" fontId="7" fillId="0" borderId="9" xfId="0" applyNumberFormat="1" applyFont="1" applyFill="1" applyBorder="1" applyAlignment="1" quotePrefix="1">
      <alignment horizontal="center"/>
    </xf>
    <xf numFmtId="0" fontId="0" fillId="0" borderId="7" xfId="0" applyBorder="1" applyAlignment="1">
      <alignment/>
    </xf>
    <xf numFmtId="0" fontId="0" fillId="0" borderId="6" xfId="0" applyBorder="1" applyAlignment="1">
      <alignment/>
    </xf>
    <xf numFmtId="0" fontId="9" fillId="0" borderId="9"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0" fillId="0" borderId="9" xfId="0" applyBorder="1" applyAlignment="1">
      <alignment horizontal="center"/>
    </xf>
    <xf numFmtId="0" fontId="7" fillId="0" borderId="7" xfId="24" applyFont="1" applyBorder="1" applyAlignment="1">
      <alignment horizontal="center"/>
      <protection/>
    </xf>
    <xf numFmtId="195" fontId="7" fillId="0" borderId="0" xfId="0" applyNumberFormat="1" applyFont="1" applyFill="1" applyBorder="1" applyAlignment="1">
      <alignment horizontal="center"/>
    </xf>
    <xf numFmtId="185" fontId="7" fillId="0" borderId="0" xfId="26" applyNumberFormat="1" applyFont="1" applyBorder="1" applyAlignment="1">
      <alignment horizontal="center"/>
      <protection/>
    </xf>
    <xf numFmtId="0" fontId="0" fillId="0" borderId="0" xfId="0" applyBorder="1" applyAlignment="1">
      <alignment horizontal="center"/>
    </xf>
    <xf numFmtId="0" fontId="7" fillId="0" borderId="11" xfId="26" applyFont="1" applyBorder="1" applyAlignment="1">
      <alignment horizontal="center"/>
      <protection/>
    </xf>
    <xf numFmtId="0" fontId="7" fillId="0" borderId="9" xfId="26" applyFont="1" applyBorder="1" applyAlignment="1">
      <alignment horizontal="center"/>
      <protection/>
    </xf>
    <xf numFmtId="185" fontId="7" fillId="0" borderId="9" xfId="26" applyNumberFormat="1" applyFont="1" applyBorder="1" applyAlignment="1">
      <alignment horizontal="center"/>
      <protection/>
    </xf>
    <xf numFmtId="195" fontId="7" fillId="0" borderId="1" xfId="0" applyNumberFormat="1" applyFont="1" applyFill="1" applyBorder="1" applyAlignment="1">
      <alignment horizontal="center"/>
    </xf>
    <xf numFmtId="182" fontId="7" fillId="0" borderId="9" xfId="0" applyNumberFormat="1" applyFont="1" applyBorder="1" applyAlignment="1" quotePrefix="1">
      <alignment horizontal="center"/>
    </xf>
    <xf numFmtId="182" fontId="7" fillId="0" borderId="9" xfId="0" applyNumberFormat="1" applyFont="1" applyBorder="1" applyAlignment="1">
      <alignment horizontal="center" vertical="top"/>
    </xf>
    <xf numFmtId="182" fontId="7" fillId="0" borderId="7" xfId="0" applyNumberFormat="1" applyFont="1" applyBorder="1" applyAlignment="1">
      <alignment horizontal="center"/>
    </xf>
    <xf numFmtId="182" fontId="7" fillId="0" borderId="7" xfId="0" applyNumberFormat="1" applyFont="1" applyFill="1" applyBorder="1" applyAlignment="1">
      <alignment horizontal="center"/>
    </xf>
    <xf numFmtId="182" fontId="7" fillId="0" borderId="6" xfId="0" applyNumberFormat="1" applyFont="1" applyFill="1" applyBorder="1" applyAlignment="1">
      <alignment horizont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182" fontId="14" fillId="0" borderId="13" xfId="0" applyNumberFormat="1" applyFont="1" applyBorder="1" applyAlignment="1">
      <alignment horizontal="center" vertical="center" wrapText="1"/>
    </xf>
    <xf numFmtId="182" fontId="14" fillId="0" borderId="14" xfId="0" applyNumberFormat="1" applyFont="1" applyBorder="1" applyAlignment="1">
      <alignment horizontal="center" vertical="center" wrapText="1"/>
    </xf>
    <xf numFmtId="182" fontId="14" fillId="0" borderId="12" xfId="0" applyNumberFormat="1" applyFont="1" applyBorder="1" applyAlignment="1">
      <alignment horizontal="center" vertical="center" wrapText="1"/>
    </xf>
    <xf numFmtId="38" fontId="7" fillId="0" borderId="17" xfId="17" applyFont="1" applyBorder="1" applyAlignment="1">
      <alignment/>
    </xf>
    <xf numFmtId="38" fontId="0" fillId="0" borderId="0" xfId="17" applyBorder="1" applyAlignment="1">
      <alignment/>
    </xf>
    <xf numFmtId="185" fontId="7" fillId="0" borderId="0" xfId="0" applyNumberFormat="1" applyFont="1" applyBorder="1" applyAlignment="1">
      <alignment/>
    </xf>
    <xf numFmtId="0" fontId="0" fillId="0" borderId="0" xfId="0" applyBorder="1" applyAlignment="1">
      <alignment/>
    </xf>
    <xf numFmtId="200" fontId="7" fillId="0" borderId="17" xfId="17" applyNumberFormat="1" applyFont="1" applyBorder="1" applyAlignment="1">
      <alignment/>
    </xf>
    <xf numFmtId="200" fontId="0" fillId="0" borderId="0" xfId="17" applyNumberFormat="1" applyBorder="1" applyAlignment="1">
      <alignment/>
    </xf>
    <xf numFmtId="194" fontId="7" fillId="0" borderId="17" xfId="17" applyNumberFormat="1" applyFont="1" applyBorder="1" applyAlignment="1">
      <alignment/>
    </xf>
    <xf numFmtId="194" fontId="7" fillId="0" borderId="0" xfId="17" applyNumberFormat="1" applyFont="1" applyBorder="1" applyAlignment="1">
      <alignment/>
    </xf>
    <xf numFmtId="194" fontId="7" fillId="0" borderId="1" xfId="17" applyNumberFormat="1" applyFont="1" applyBorder="1" applyAlignment="1">
      <alignment/>
    </xf>
    <xf numFmtId="194" fontId="7" fillId="0" borderId="11" xfId="17" applyNumberFormat="1" applyFont="1" applyBorder="1" applyAlignment="1">
      <alignment/>
    </xf>
    <xf numFmtId="185" fontId="7" fillId="0" borderId="1" xfId="0" applyNumberFormat="1" applyFont="1" applyBorder="1" applyAlignment="1">
      <alignment/>
    </xf>
    <xf numFmtId="0" fontId="0" fillId="0" borderId="1" xfId="0" applyBorder="1" applyAlignment="1">
      <alignment/>
    </xf>
    <xf numFmtId="38" fontId="7" fillId="0" borderId="11" xfId="17" applyFont="1" applyBorder="1" applyAlignment="1">
      <alignment/>
    </xf>
    <xf numFmtId="38" fontId="0" fillId="0" borderId="1" xfId="17" applyBorder="1" applyAlignment="1">
      <alignment/>
    </xf>
    <xf numFmtId="182" fontId="7" fillId="0" borderId="17" xfId="0" applyNumberFormat="1" applyFont="1" applyBorder="1" applyAlignment="1">
      <alignment horizontal="center"/>
    </xf>
    <xf numFmtId="182" fontId="7" fillId="0" borderId="3" xfId="0" applyNumberFormat="1" applyFont="1" applyBorder="1" applyAlignment="1">
      <alignment horizontal="center"/>
    </xf>
    <xf numFmtId="200" fontId="7" fillId="0" borderId="11" xfId="17" applyNumberFormat="1" applyFont="1" applyBorder="1" applyAlignment="1">
      <alignment/>
    </xf>
    <xf numFmtId="200" fontId="0" fillId="0" borderId="1" xfId="17" applyNumberFormat="1" applyBorder="1" applyAlignment="1">
      <alignment/>
    </xf>
    <xf numFmtId="191" fontId="7" fillId="0" borderId="9" xfId="0" applyNumberFormat="1" applyFont="1" applyBorder="1" applyAlignment="1">
      <alignment horizontal="center"/>
    </xf>
    <xf numFmtId="191" fontId="7" fillId="0" borderId="9" xfId="0" applyNumberFormat="1" applyFont="1" applyBorder="1" applyAlignment="1" quotePrefix="1">
      <alignment horizontal="center"/>
    </xf>
    <xf numFmtId="0" fontId="7" fillId="0" borderId="9" xfId="0" applyFont="1" applyBorder="1" applyAlignment="1" quotePrefix="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7" fillId="0" borderId="1" xfId="0" applyFont="1" applyBorder="1" applyAlignment="1" quotePrefix="1">
      <alignment horizontal="center"/>
    </xf>
    <xf numFmtId="0" fontId="7" fillId="0" borderId="6" xfId="0" applyFont="1" applyBorder="1" applyAlignment="1">
      <alignment horizontal="center"/>
    </xf>
    <xf numFmtId="0" fontId="7" fillId="0" borderId="26" xfId="0" applyFont="1" applyBorder="1" applyAlignment="1" quotePrefix="1">
      <alignment horizontal="center"/>
    </xf>
    <xf numFmtId="0" fontId="7" fillId="0" borderId="7" xfId="0" applyFont="1" applyBorder="1" applyAlignment="1" quotePrefix="1">
      <alignment horizontal="center"/>
    </xf>
    <xf numFmtId="194" fontId="9" fillId="0" borderId="10" xfId="0" applyNumberFormat="1" applyFont="1" applyBorder="1" applyAlignment="1">
      <alignment/>
    </xf>
    <xf numFmtId="194" fontId="9" fillId="0" borderId="4" xfId="0" applyNumberFormat="1" applyFont="1" applyBorder="1" applyAlignment="1">
      <alignment/>
    </xf>
    <xf numFmtId="194" fontId="9" fillId="0" borderId="17" xfId="0" applyNumberFormat="1" applyFont="1" applyBorder="1" applyAlignment="1">
      <alignment/>
    </xf>
    <xf numFmtId="194" fontId="9" fillId="0" borderId="0" xfId="0" applyNumberFormat="1" applyFont="1" applyAlignment="1">
      <alignment/>
    </xf>
    <xf numFmtId="194" fontId="9" fillId="0" borderId="11" xfId="0" applyNumberFormat="1" applyFont="1" applyBorder="1" applyAlignment="1">
      <alignment/>
    </xf>
    <xf numFmtId="194" fontId="9" fillId="0" borderId="1" xfId="0" applyNumberFormat="1" applyFont="1" applyBorder="1" applyAlignment="1">
      <alignment/>
    </xf>
    <xf numFmtId="195" fontId="7" fillId="0" borderId="4" xfId="0" applyNumberFormat="1" applyFont="1" applyFill="1" applyBorder="1" applyAlignment="1">
      <alignment horizontal="right"/>
    </xf>
    <xf numFmtId="195" fontId="7" fillId="0" borderId="15" xfId="0" applyNumberFormat="1" applyFont="1" applyFill="1" applyBorder="1" applyAlignment="1">
      <alignment horizontal="right"/>
    </xf>
    <xf numFmtId="195" fontId="7" fillId="0" borderId="0" xfId="0" applyNumberFormat="1" applyFont="1" applyFill="1" applyAlignment="1">
      <alignment horizontal="right"/>
    </xf>
    <xf numFmtId="195" fontId="7" fillId="0" borderId="16" xfId="0" applyNumberFormat="1" applyFont="1" applyFill="1" applyBorder="1" applyAlignment="1">
      <alignment horizontal="right"/>
    </xf>
    <xf numFmtId="195" fontId="7" fillId="0" borderId="1" xfId="0" applyNumberFormat="1" applyFont="1" applyFill="1" applyBorder="1" applyAlignment="1">
      <alignment horizontal="right"/>
    </xf>
    <xf numFmtId="195" fontId="7" fillId="0" borderId="18" xfId="0" applyNumberFormat="1" applyFont="1" applyFill="1" applyBorder="1" applyAlignment="1">
      <alignment horizontal="right"/>
    </xf>
  </cellXfs>
  <cellStyles count="15">
    <cellStyle name="Normal" xfId="0"/>
    <cellStyle name="Percent" xfId="15"/>
    <cellStyle name="Hyperlink" xfId="16"/>
    <cellStyle name="Comma [0]" xfId="17"/>
    <cellStyle name="Comma" xfId="18"/>
    <cellStyle name="Currency [0]" xfId="19"/>
    <cellStyle name="Currency" xfId="20"/>
    <cellStyle name="標準_Sheet1" xfId="21"/>
    <cellStyle name="標準_T120910a" xfId="22"/>
    <cellStyle name="標準_T121709a" xfId="23"/>
    <cellStyle name="標準_T121710a" xfId="24"/>
    <cellStyle name="標準_T121711a" xfId="25"/>
    <cellStyle name="標準_T121712a" xfId="26"/>
    <cellStyle name="Followed Hyperlink" xfId="27"/>
    <cellStyle name="未定義"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5"/>
  <sheetViews>
    <sheetView tabSelected="1" workbookViewId="0" topLeftCell="A1">
      <selection activeCell="B21" sqref="B21"/>
    </sheetView>
  </sheetViews>
  <sheetFormatPr defaultColWidth="9.00390625" defaultRowHeight="12.75"/>
  <cols>
    <col min="1" max="1" width="6.25390625" style="8" customWidth="1"/>
    <col min="2" max="7" width="6.25390625" style="7" customWidth="1"/>
    <col min="8" max="8" width="9.75390625" style="7" customWidth="1"/>
    <col min="9" max="14" width="6.25390625" style="7" customWidth="1"/>
    <col min="15" max="15" width="10.00390625" style="7" customWidth="1"/>
    <col min="16" max="16" width="8.125" style="7" customWidth="1"/>
    <col min="17" max="25" width="6.25390625" style="7" customWidth="1"/>
    <col min="26" max="16384" width="8.625" style="7" customWidth="1"/>
  </cols>
  <sheetData>
    <row r="1" spans="1:15" ht="32.25">
      <c r="A1" s="653" t="s">
        <v>465</v>
      </c>
      <c r="B1" s="654"/>
      <c r="C1" s="654"/>
      <c r="D1" s="654"/>
      <c r="E1" s="654"/>
      <c r="F1" s="654"/>
      <c r="G1" s="654"/>
      <c r="H1" s="654"/>
      <c r="I1" s="654"/>
      <c r="J1" s="654"/>
      <c r="K1" s="654"/>
      <c r="L1" s="654"/>
      <c r="M1" s="654"/>
      <c r="N1" s="654"/>
      <c r="O1" s="446"/>
    </row>
    <row r="2" ht="24.75" customHeight="1">
      <c r="A2" s="442"/>
    </row>
    <row r="3" spans="1:9" s="444" customFormat="1" ht="16.5" customHeight="1">
      <c r="A3" s="444" t="s">
        <v>466</v>
      </c>
      <c r="F3" s="445"/>
      <c r="I3" s="444" t="s">
        <v>566</v>
      </c>
    </row>
    <row r="4" spans="1:10" s="444" customFormat="1" ht="16.5" customHeight="1">
      <c r="A4" s="444" t="s">
        <v>467</v>
      </c>
      <c r="F4" s="445"/>
      <c r="J4" s="444" t="s">
        <v>567</v>
      </c>
    </row>
    <row r="5" spans="1:10" s="444" customFormat="1" ht="16.5" customHeight="1">
      <c r="A5" s="444" t="s">
        <v>468</v>
      </c>
      <c r="F5" s="445"/>
      <c r="J5" s="444" t="s">
        <v>568</v>
      </c>
    </row>
    <row r="6" spans="1:9" s="444" customFormat="1" ht="16.5" customHeight="1">
      <c r="A6" s="444" t="s">
        <v>469</v>
      </c>
      <c r="F6" s="445"/>
      <c r="I6" s="444" t="s">
        <v>569</v>
      </c>
    </row>
    <row r="7" spans="1:10" s="444" customFormat="1" ht="16.5" customHeight="1">
      <c r="A7" s="444" t="s">
        <v>470</v>
      </c>
      <c r="F7" s="445"/>
      <c r="J7" s="444" t="s">
        <v>570</v>
      </c>
    </row>
    <row r="8" spans="1:10" s="444" customFormat="1" ht="16.5" customHeight="1">
      <c r="A8" s="444" t="s">
        <v>471</v>
      </c>
      <c r="F8" s="445"/>
      <c r="J8" s="444" t="s">
        <v>571</v>
      </c>
    </row>
    <row r="9" spans="2:9" s="444" customFormat="1" ht="16.5" customHeight="1">
      <c r="B9" s="444" t="s">
        <v>472</v>
      </c>
      <c r="F9" s="445"/>
      <c r="I9" s="444" t="s">
        <v>724</v>
      </c>
    </row>
    <row r="10" spans="2:10" s="444" customFormat="1" ht="16.5" customHeight="1">
      <c r="B10" s="444" t="s">
        <v>473</v>
      </c>
      <c r="F10" s="445"/>
      <c r="J10" s="444" t="s">
        <v>572</v>
      </c>
    </row>
    <row r="11" spans="1:10" s="444" customFormat="1" ht="16.5" customHeight="1">
      <c r="A11" s="444" t="s">
        <v>474</v>
      </c>
      <c r="F11" s="445"/>
      <c r="J11" s="444" t="s">
        <v>573</v>
      </c>
    </row>
    <row r="12" spans="1:9" s="444" customFormat="1" ht="16.5" customHeight="1">
      <c r="A12" s="444" t="s">
        <v>475</v>
      </c>
      <c r="F12" s="445"/>
      <c r="I12" s="444" t="s">
        <v>574</v>
      </c>
    </row>
    <row r="13" spans="2:9" s="444" customFormat="1" ht="16.5" customHeight="1">
      <c r="B13" s="444" t="s">
        <v>476</v>
      </c>
      <c r="F13" s="445"/>
      <c r="I13" s="444" t="s">
        <v>575</v>
      </c>
    </row>
    <row r="14" spans="2:9" s="444" customFormat="1" ht="16.5" customHeight="1">
      <c r="B14" s="444" t="s">
        <v>477</v>
      </c>
      <c r="F14" s="445"/>
      <c r="I14" s="444" t="s">
        <v>576</v>
      </c>
    </row>
    <row r="15" spans="2:9" s="444" customFormat="1" ht="16.5" customHeight="1">
      <c r="B15" s="444" t="s">
        <v>478</v>
      </c>
      <c r="F15" s="445"/>
      <c r="I15" s="444" t="s">
        <v>577</v>
      </c>
    </row>
    <row r="16" spans="1:9" s="444" customFormat="1" ht="16.5" customHeight="1">
      <c r="A16" s="444" t="s">
        <v>479</v>
      </c>
      <c r="F16" s="445"/>
      <c r="I16" s="444" t="s">
        <v>578</v>
      </c>
    </row>
    <row r="17" s="444" customFormat="1" ht="16.5" customHeight="1">
      <c r="A17" s="444" t="s">
        <v>480</v>
      </c>
    </row>
    <row r="18" s="444" customFormat="1" ht="16.5" customHeight="1">
      <c r="A18" s="444" t="s">
        <v>481</v>
      </c>
    </row>
    <row r="19" s="444" customFormat="1" ht="16.5" customHeight="1">
      <c r="A19" s="444" t="s">
        <v>482</v>
      </c>
    </row>
    <row r="20" s="444" customFormat="1" ht="16.5" customHeight="1">
      <c r="A20" s="444" t="s">
        <v>556</v>
      </c>
    </row>
    <row r="21" s="444" customFormat="1" ht="16.5" customHeight="1">
      <c r="A21" s="444" t="s">
        <v>557</v>
      </c>
    </row>
    <row r="22" s="444" customFormat="1" ht="16.5" customHeight="1">
      <c r="B22" s="444" t="s">
        <v>558</v>
      </c>
    </row>
    <row r="23" s="444" customFormat="1" ht="16.5" customHeight="1">
      <c r="B23" s="444" t="s">
        <v>559</v>
      </c>
    </row>
    <row r="24" s="444" customFormat="1" ht="16.5" customHeight="1">
      <c r="A24" s="444" t="s">
        <v>560</v>
      </c>
    </row>
    <row r="25" spans="1:16" s="443" customFormat="1" ht="16.5" customHeight="1">
      <c r="A25" s="444"/>
      <c r="B25" s="444" t="s">
        <v>561</v>
      </c>
      <c r="C25" s="444"/>
      <c r="D25" s="444"/>
      <c r="E25" s="444"/>
      <c r="F25" s="444"/>
      <c r="G25" s="444"/>
      <c r="P25" s="7"/>
    </row>
    <row r="26" spans="1:16" s="443" customFormat="1" ht="16.5" customHeight="1">
      <c r="A26" s="444"/>
      <c r="B26" s="444" t="s">
        <v>562</v>
      </c>
      <c r="C26" s="444"/>
      <c r="D26" s="444"/>
      <c r="E26" s="444"/>
      <c r="F26" s="444"/>
      <c r="G26" s="444"/>
      <c r="P26" s="7"/>
    </row>
    <row r="27" spans="1:16" s="443" customFormat="1" ht="16.5" customHeight="1">
      <c r="A27" s="444" t="s">
        <v>563</v>
      </c>
      <c r="B27" s="444"/>
      <c r="C27" s="444"/>
      <c r="D27" s="444"/>
      <c r="E27" s="444"/>
      <c r="F27" s="444"/>
      <c r="G27" s="444"/>
      <c r="I27" s="8"/>
      <c r="J27" s="7"/>
      <c r="K27" s="7"/>
      <c r="L27" s="7"/>
      <c r="M27" s="7"/>
      <c r="N27" s="7"/>
      <c r="O27" s="7"/>
      <c r="P27" s="7"/>
    </row>
    <row r="28" spans="1:16" s="443" customFormat="1" ht="16.5" customHeight="1">
      <c r="A28" s="444"/>
      <c r="B28" s="444" t="s">
        <v>564</v>
      </c>
      <c r="C28" s="444"/>
      <c r="D28" s="444"/>
      <c r="E28" s="444"/>
      <c r="F28" s="444"/>
      <c r="G28" s="444"/>
      <c r="I28" s="8"/>
      <c r="J28" s="7"/>
      <c r="K28" s="7"/>
      <c r="L28" s="7"/>
      <c r="M28" s="7"/>
      <c r="N28" s="7"/>
      <c r="O28" s="7"/>
      <c r="P28" s="7"/>
    </row>
    <row r="29" spans="1:7" s="443" customFormat="1" ht="16.5" customHeight="1">
      <c r="A29" s="444"/>
      <c r="B29" s="444" t="s">
        <v>565</v>
      </c>
      <c r="C29" s="444"/>
      <c r="D29" s="444"/>
      <c r="E29" s="444"/>
      <c r="F29" s="444"/>
      <c r="G29" s="444"/>
    </row>
    <row r="30" spans="5:7" s="443" customFormat="1" ht="16.5" customHeight="1">
      <c r="E30" s="444"/>
      <c r="F30" s="444"/>
      <c r="G30" s="444"/>
    </row>
    <row r="31" spans="5:7" s="443" customFormat="1" ht="16.5" customHeight="1">
      <c r="E31" s="444"/>
      <c r="F31" s="444"/>
      <c r="G31" s="444"/>
    </row>
    <row r="32" spans="5:7" s="443" customFormat="1" ht="16.5" customHeight="1">
      <c r="E32" s="444"/>
      <c r="F32" s="444"/>
      <c r="G32" s="444"/>
    </row>
    <row r="33" spans="1:15" s="443" customFormat="1" ht="16.5" customHeight="1">
      <c r="A33" s="482"/>
      <c r="B33" s="482"/>
      <c r="C33" s="482"/>
      <c r="D33" s="482"/>
      <c r="E33" s="482"/>
      <c r="F33" s="482"/>
      <c r="G33" s="508"/>
      <c r="H33" s="482"/>
      <c r="I33" s="482"/>
      <c r="J33" s="482"/>
      <c r="K33" s="482"/>
      <c r="L33" s="482"/>
      <c r="M33" s="482"/>
      <c r="N33" s="482"/>
      <c r="O33" s="482"/>
    </row>
    <row r="34" spans="1:15" s="443" customFormat="1" ht="12" customHeight="1">
      <c r="A34" s="509" t="s">
        <v>547</v>
      </c>
      <c r="B34" s="482"/>
      <c r="C34" s="482"/>
      <c r="D34" s="482"/>
      <c r="E34" s="482"/>
      <c r="F34" s="482"/>
      <c r="G34" s="508"/>
      <c r="H34" s="482"/>
      <c r="I34" s="482"/>
      <c r="J34" s="482"/>
      <c r="K34" s="482"/>
      <c r="L34" s="482"/>
      <c r="M34" s="482"/>
      <c r="N34" s="482"/>
      <c r="O34" s="482"/>
    </row>
    <row r="35" spans="1:15" s="443" customFormat="1" ht="12" customHeight="1">
      <c r="A35" s="20" t="s">
        <v>549</v>
      </c>
      <c r="B35" s="479" t="s">
        <v>548</v>
      </c>
      <c r="C35" s="480"/>
      <c r="D35" s="56"/>
      <c r="E35" s="56"/>
      <c r="F35" s="56"/>
      <c r="G35" s="56"/>
      <c r="H35" s="481"/>
      <c r="I35" s="56"/>
      <c r="J35" s="56"/>
      <c r="K35" s="482"/>
      <c r="L35" s="482"/>
      <c r="M35" s="482"/>
      <c r="N35" s="482"/>
      <c r="O35" s="482"/>
    </row>
    <row r="36" spans="1:15" s="443" customFormat="1" ht="12" customHeight="1">
      <c r="A36" s="482"/>
      <c r="B36" s="479" t="s">
        <v>553</v>
      </c>
      <c r="C36" s="480"/>
      <c r="D36" s="56"/>
      <c r="E36" s="56"/>
      <c r="F36" s="56"/>
      <c r="G36" s="56"/>
      <c r="H36" s="481"/>
      <c r="I36" s="56"/>
      <c r="J36" s="56"/>
      <c r="K36" s="482"/>
      <c r="L36" s="482"/>
      <c r="M36" s="482"/>
      <c r="N36" s="482"/>
      <c r="O36" s="482"/>
    </row>
    <row r="37" spans="1:15" s="443" customFormat="1" ht="12" customHeight="1">
      <c r="A37" s="482"/>
      <c r="B37" s="479" t="s">
        <v>555</v>
      </c>
      <c r="C37" s="480"/>
      <c r="D37" s="56"/>
      <c r="E37" s="56"/>
      <c r="F37" s="56"/>
      <c r="G37" s="56"/>
      <c r="H37" s="481"/>
      <c r="I37" s="56"/>
      <c r="J37" s="56"/>
      <c r="K37" s="482"/>
      <c r="L37" s="482"/>
      <c r="M37" s="482"/>
      <c r="N37" s="482"/>
      <c r="O37" s="482"/>
    </row>
    <row r="38" spans="1:15" s="443" customFormat="1" ht="12" customHeight="1">
      <c r="A38" s="482"/>
      <c r="B38" s="479" t="s">
        <v>554</v>
      </c>
      <c r="C38" s="480"/>
      <c r="D38" s="56"/>
      <c r="E38" s="56"/>
      <c r="F38" s="56"/>
      <c r="G38" s="56"/>
      <c r="H38" s="481"/>
      <c r="I38" s="56"/>
      <c r="J38" s="56"/>
      <c r="K38" s="482"/>
      <c r="L38" s="482"/>
      <c r="M38" s="482"/>
      <c r="N38" s="482"/>
      <c r="O38" s="482"/>
    </row>
    <row r="39" spans="1:15" s="443" customFormat="1" ht="12" customHeight="1">
      <c r="A39" s="20" t="s">
        <v>550</v>
      </c>
      <c r="B39" s="479" t="s">
        <v>681</v>
      </c>
      <c r="C39" s="480"/>
      <c r="D39" s="56"/>
      <c r="E39" s="56"/>
      <c r="F39" s="56"/>
      <c r="G39" s="56"/>
      <c r="H39" s="481"/>
      <c r="I39" s="56"/>
      <c r="J39" s="56"/>
      <c r="K39" s="482"/>
      <c r="L39" s="482"/>
      <c r="M39" s="482"/>
      <c r="N39" s="482"/>
      <c r="O39" s="482"/>
    </row>
    <row r="40" spans="1:15" s="443" customFormat="1" ht="12" customHeight="1">
      <c r="A40" s="20"/>
      <c r="B40" s="479" t="s">
        <v>794</v>
      </c>
      <c r="C40" s="480"/>
      <c r="D40" s="56"/>
      <c r="E40" s="56"/>
      <c r="F40" s="56"/>
      <c r="G40" s="56"/>
      <c r="H40" s="481"/>
      <c r="I40" s="56"/>
      <c r="J40" s="56"/>
      <c r="K40" s="482"/>
      <c r="L40" s="482"/>
      <c r="M40" s="482"/>
      <c r="N40" s="482"/>
      <c r="O40" s="482"/>
    </row>
    <row r="41" spans="1:15" ht="11.25">
      <c r="A41" s="61"/>
      <c r="B41" s="479" t="s">
        <v>795</v>
      </c>
      <c r="C41" s="480"/>
      <c r="D41" s="56"/>
      <c r="E41" s="56"/>
      <c r="F41" s="56"/>
      <c r="G41" s="56"/>
      <c r="H41" s="481"/>
      <c r="I41" s="56"/>
      <c r="J41" s="56"/>
      <c r="K41" s="56"/>
      <c r="L41" s="56"/>
      <c r="M41" s="56"/>
      <c r="N41" s="56"/>
      <c r="O41" s="56"/>
    </row>
    <row r="42" spans="1:15" ht="12.75">
      <c r="A42" s="61"/>
      <c r="B42" s="56"/>
      <c r="C42" s="56"/>
      <c r="D42" s="56"/>
      <c r="E42" s="56"/>
      <c r="F42" s="56"/>
      <c r="G42" s="508"/>
      <c r="H42" s="56"/>
      <c r="I42" s="56"/>
      <c r="J42" s="56"/>
      <c r="K42" s="56"/>
      <c r="L42" s="56"/>
      <c r="M42" s="56"/>
      <c r="N42" s="56"/>
      <c r="O42" s="56"/>
    </row>
    <row r="43" ht="12.75">
      <c r="G43" s="444"/>
    </row>
    <row r="44" ht="12.75">
      <c r="G44" s="444"/>
    </row>
    <row r="45" spans="1:7" ht="12.75">
      <c r="A45" s="444"/>
      <c r="B45" s="444"/>
      <c r="C45" s="444"/>
      <c r="D45" s="444"/>
      <c r="E45" s="444"/>
      <c r="F45" s="444"/>
      <c r="G45" s="444"/>
    </row>
  </sheetData>
  <mergeCells count="1">
    <mergeCell ref="A1:N1"/>
  </mergeCells>
  <printOptions/>
  <pageMargins left="0.79" right="0.29" top="1.13" bottom="0.97" header="0.5118110236220472"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68"/>
  <sheetViews>
    <sheetView workbookViewId="0" topLeftCell="A1">
      <selection activeCell="A13" sqref="A13"/>
    </sheetView>
  </sheetViews>
  <sheetFormatPr defaultColWidth="9.00390625" defaultRowHeight="12.75"/>
  <cols>
    <col min="1" max="1" width="17.00390625" style="168" customWidth="1"/>
    <col min="2" max="5" width="6.875" style="0" customWidth="1"/>
    <col min="6" max="9" width="7.875" style="0" customWidth="1"/>
    <col min="10" max="13" width="6.75390625" style="0" customWidth="1"/>
    <col min="14" max="14" width="6.25390625" style="0" customWidth="1"/>
  </cols>
  <sheetData>
    <row r="1" spans="1:13" s="160" customFormat="1" ht="17.25">
      <c r="A1" s="47" t="s">
        <v>707</v>
      </c>
      <c r="B1" s="7"/>
      <c r="C1" s="7"/>
      <c r="D1" s="7"/>
      <c r="E1" s="7"/>
      <c r="F1" s="7"/>
      <c r="G1" s="7"/>
      <c r="H1" s="7"/>
      <c r="I1" s="7"/>
      <c r="J1" s="7"/>
      <c r="K1" s="7"/>
      <c r="L1" s="7"/>
      <c r="M1" s="7"/>
    </row>
    <row r="2" spans="1:13" s="161" customFormat="1" ht="14.25">
      <c r="A2" s="201" t="s">
        <v>708</v>
      </c>
      <c r="B2" s="56"/>
      <c r="C2" s="56"/>
      <c r="D2" s="56"/>
      <c r="E2" s="56"/>
      <c r="F2" s="56"/>
      <c r="G2" s="56"/>
      <c r="H2" s="56"/>
      <c r="I2" s="56"/>
      <c r="J2" s="56"/>
      <c r="K2" s="56"/>
      <c r="L2" s="56"/>
      <c r="M2" s="56"/>
    </row>
    <row r="3" spans="1:13" s="161" customFormat="1" ht="12" customHeight="1">
      <c r="A3" s="115"/>
      <c r="B3" s="170" t="s">
        <v>446</v>
      </c>
      <c r="C3" s="114"/>
      <c r="D3" s="115"/>
      <c r="E3" s="115"/>
      <c r="F3" s="640" t="s">
        <v>523</v>
      </c>
      <c r="G3" s="646"/>
      <c r="H3" s="646"/>
      <c r="I3" s="647"/>
      <c r="J3" s="115"/>
      <c r="K3" s="640" t="s">
        <v>522</v>
      </c>
      <c r="L3" s="646"/>
      <c r="M3" s="646"/>
    </row>
    <row r="4" spans="1:13" s="161" customFormat="1" ht="12" customHeight="1">
      <c r="A4" s="184" t="s">
        <v>1</v>
      </c>
      <c r="B4" s="32" t="s">
        <v>447</v>
      </c>
      <c r="C4" s="34"/>
      <c r="D4" s="12"/>
      <c r="E4" s="184" t="s">
        <v>16</v>
      </c>
      <c r="F4" s="32"/>
      <c r="G4" s="188" t="s">
        <v>15</v>
      </c>
      <c r="H4" s="12"/>
      <c r="I4" s="184" t="s">
        <v>367</v>
      </c>
      <c r="J4" s="186" t="s">
        <v>4</v>
      </c>
      <c r="K4" s="438"/>
      <c r="L4" s="353"/>
      <c r="M4" s="114"/>
    </row>
    <row r="5" spans="1:13" s="161" customFormat="1" ht="12" customHeight="1">
      <c r="A5" s="12"/>
      <c r="B5" s="187" t="s">
        <v>14</v>
      </c>
      <c r="C5" s="187" t="s">
        <v>368</v>
      </c>
      <c r="D5" s="187" t="s">
        <v>360</v>
      </c>
      <c r="E5" s="12"/>
      <c r="F5" s="187" t="s">
        <v>14</v>
      </c>
      <c r="G5" s="187" t="s">
        <v>5</v>
      </c>
      <c r="H5" s="187" t="s">
        <v>6</v>
      </c>
      <c r="I5" s="187"/>
      <c r="J5" s="277" t="s">
        <v>7</v>
      </c>
      <c r="K5" s="358" t="s">
        <v>14</v>
      </c>
      <c r="L5" s="187" t="s">
        <v>5</v>
      </c>
      <c r="M5" s="189" t="s">
        <v>6</v>
      </c>
    </row>
    <row r="6" spans="1:13" s="161" customFormat="1" ht="12" customHeight="1">
      <c r="A6" s="31" t="s">
        <v>705</v>
      </c>
      <c r="B6" s="481"/>
      <c r="C6" s="481"/>
      <c r="D6" s="481"/>
      <c r="E6" s="61"/>
      <c r="F6" s="481"/>
      <c r="G6" s="481"/>
      <c r="H6" s="481"/>
      <c r="I6" s="481"/>
      <c r="J6" s="599"/>
      <c r="K6" s="481"/>
      <c r="L6" s="481"/>
      <c r="M6" s="481"/>
    </row>
    <row r="7" spans="1:13" s="161" customFormat="1" ht="12" customHeight="1">
      <c r="A7" s="224" t="s">
        <v>769</v>
      </c>
      <c r="B7" s="402">
        <v>101</v>
      </c>
      <c r="C7" s="500">
        <v>15</v>
      </c>
      <c r="D7" s="500">
        <v>86</v>
      </c>
      <c r="E7" s="500">
        <v>250</v>
      </c>
      <c r="F7" s="500">
        <v>1211</v>
      </c>
      <c r="G7" s="500">
        <v>528</v>
      </c>
      <c r="H7" s="500">
        <v>683</v>
      </c>
      <c r="I7" s="500">
        <v>4036</v>
      </c>
      <c r="J7" s="500">
        <v>489</v>
      </c>
      <c r="K7" s="500">
        <v>18468</v>
      </c>
      <c r="L7" s="500">
        <v>7968</v>
      </c>
      <c r="M7" s="500">
        <v>10500</v>
      </c>
    </row>
    <row r="8" spans="1:13" s="161" customFormat="1" ht="12" customHeight="1">
      <c r="A8" s="224" t="s">
        <v>626</v>
      </c>
      <c r="B8" s="402">
        <v>100</v>
      </c>
      <c r="C8" s="500">
        <v>13</v>
      </c>
      <c r="D8" s="500">
        <v>87</v>
      </c>
      <c r="E8" s="500">
        <v>246</v>
      </c>
      <c r="F8" s="500">
        <v>1203</v>
      </c>
      <c r="G8" s="500">
        <v>521</v>
      </c>
      <c r="H8" s="500">
        <v>682</v>
      </c>
      <c r="I8" s="500">
        <v>3906</v>
      </c>
      <c r="J8" s="500">
        <v>506</v>
      </c>
      <c r="K8" s="500">
        <v>18678</v>
      </c>
      <c r="L8" s="500">
        <v>7997</v>
      </c>
      <c r="M8" s="500">
        <v>10681</v>
      </c>
    </row>
    <row r="9" spans="1:13" s="161" customFormat="1" ht="12" customHeight="1">
      <c r="A9" s="224" t="s">
        <v>627</v>
      </c>
      <c r="B9" s="402">
        <v>100</v>
      </c>
      <c r="C9" s="500">
        <v>12</v>
      </c>
      <c r="D9" s="500">
        <v>88</v>
      </c>
      <c r="E9" s="500">
        <v>240</v>
      </c>
      <c r="F9" s="500">
        <v>1265</v>
      </c>
      <c r="G9" s="500">
        <v>548</v>
      </c>
      <c r="H9" s="500">
        <v>717</v>
      </c>
      <c r="I9" s="500">
        <v>4117</v>
      </c>
      <c r="J9" s="500">
        <v>528</v>
      </c>
      <c r="K9" s="500">
        <v>19360</v>
      </c>
      <c r="L9" s="500">
        <v>8573</v>
      </c>
      <c r="M9" s="500">
        <v>10787</v>
      </c>
    </row>
    <row r="10" spans="1:13" s="161" customFormat="1" ht="12" customHeight="1">
      <c r="A10" s="224" t="s">
        <v>684</v>
      </c>
      <c r="B10" s="402">
        <v>99</v>
      </c>
      <c r="C10" s="500">
        <v>10</v>
      </c>
      <c r="D10" s="500">
        <v>89</v>
      </c>
      <c r="E10" s="500">
        <v>250</v>
      </c>
      <c r="F10" s="500">
        <v>1242</v>
      </c>
      <c r="G10" s="500">
        <v>555</v>
      </c>
      <c r="H10" s="500">
        <v>687</v>
      </c>
      <c r="I10" s="500">
        <v>3950</v>
      </c>
      <c r="J10" s="500">
        <v>546</v>
      </c>
      <c r="K10" s="500">
        <v>19942</v>
      </c>
      <c r="L10" s="500">
        <v>8796</v>
      </c>
      <c r="M10" s="500">
        <v>11146</v>
      </c>
    </row>
    <row r="11" spans="1:13" s="161" customFormat="1" ht="12" customHeight="1">
      <c r="A11" s="224" t="s">
        <v>770</v>
      </c>
      <c r="B11" s="402">
        <v>102</v>
      </c>
      <c r="C11" s="500">
        <v>11</v>
      </c>
      <c r="D11" s="500">
        <v>91</v>
      </c>
      <c r="E11" s="500">
        <v>246</v>
      </c>
      <c r="F11" s="500">
        <v>1256</v>
      </c>
      <c r="G11" s="500">
        <v>579</v>
      </c>
      <c r="H11" s="500">
        <v>677</v>
      </c>
      <c r="I11" s="500">
        <v>3933</v>
      </c>
      <c r="J11" s="500">
        <v>573</v>
      </c>
      <c r="K11" s="500">
        <v>19949</v>
      </c>
      <c r="L11" s="500">
        <v>8904</v>
      </c>
      <c r="M11" s="500">
        <v>11045</v>
      </c>
    </row>
    <row r="12" spans="1:13" s="161" customFormat="1" ht="12" customHeight="1">
      <c r="A12" s="224"/>
      <c r="B12" s="499"/>
      <c r="C12" s="405"/>
      <c r="D12" s="405"/>
      <c r="E12" s="405"/>
      <c r="F12" s="396"/>
      <c r="G12" s="396"/>
      <c r="H12" s="396"/>
      <c r="I12" s="396"/>
      <c r="J12" s="405"/>
      <c r="K12" s="405"/>
      <c r="L12" s="405"/>
      <c r="M12" s="405"/>
    </row>
    <row r="13" spans="1:13" s="161" customFormat="1" ht="12" customHeight="1">
      <c r="A13" s="33" t="s">
        <v>706</v>
      </c>
      <c r="B13" s="499"/>
      <c r="C13" s="405"/>
      <c r="D13" s="405"/>
      <c r="E13" s="405"/>
      <c r="F13" s="396"/>
      <c r="G13" s="396"/>
      <c r="H13" s="396"/>
      <c r="I13" s="396"/>
      <c r="J13" s="405"/>
      <c r="K13" s="405"/>
      <c r="L13" s="405"/>
      <c r="M13" s="405"/>
    </row>
    <row r="14" spans="1:13" s="161" customFormat="1" ht="12" customHeight="1">
      <c r="A14" s="229" t="s">
        <v>769</v>
      </c>
      <c r="B14" s="402">
        <v>130</v>
      </c>
      <c r="C14" s="402">
        <v>0</v>
      </c>
      <c r="D14" s="402">
        <v>130</v>
      </c>
      <c r="E14" s="402">
        <v>161</v>
      </c>
      <c r="F14" s="402">
        <v>675</v>
      </c>
      <c r="G14" s="402">
        <v>369</v>
      </c>
      <c r="H14" s="402">
        <v>306</v>
      </c>
      <c r="I14" s="402">
        <v>456</v>
      </c>
      <c r="J14" s="402">
        <v>232</v>
      </c>
      <c r="K14" s="402">
        <v>11598</v>
      </c>
      <c r="L14" s="402">
        <v>5502</v>
      </c>
      <c r="M14" s="402">
        <v>6096</v>
      </c>
    </row>
    <row r="15" spans="1:13" s="161" customFormat="1" ht="12" customHeight="1">
      <c r="A15" s="224" t="s">
        <v>626</v>
      </c>
      <c r="B15" s="402">
        <v>125</v>
      </c>
      <c r="C15" s="402">
        <v>0</v>
      </c>
      <c r="D15" s="402">
        <v>125</v>
      </c>
      <c r="E15" s="402">
        <v>146</v>
      </c>
      <c r="F15" s="402">
        <v>642</v>
      </c>
      <c r="G15" s="402">
        <v>354</v>
      </c>
      <c r="H15" s="402">
        <v>288</v>
      </c>
      <c r="I15" s="402">
        <v>424</v>
      </c>
      <c r="J15" s="402">
        <v>219</v>
      </c>
      <c r="K15" s="402">
        <v>11072</v>
      </c>
      <c r="L15" s="402">
        <v>5297</v>
      </c>
      <c r="M15" s="402">
        <v>5775</v>
      </c>
    </row>
    <row r="16" spans="1:13" s="161" customFormat="1" ht="12" customHeight="1">
      <c r="A16" s="229" t="s">
        <v>627</v>
      </c>
      <c r="B16" s="484">
        <v>109</v>
      </c>
      <c r="C16" s="402">
        <v>0</v>
      </c>
      <c r="D16" s="402">
        <v>109</v>
      </c>
      <c r="E16" s="402">
        <v>139</v>
      </c>
      <c r="F16" s="402">
        <v>629</v>
      </c>
      <c r="G16" s="402">
        <v>348</v>
      </c>
      <c r="H16" s="402">
        <v>281</v>
      </c>
      <c r="I16" s="402">
        <v>442</v>
      </c>
      <c r="J16" s="402">
        <v>220</v>
      </c>
      <c r="K16" s="402">
        <v>10385</v>
      </c>
      <c r="L16" s="402">
        <v>5039</v>
      </c>
      <c r="M16" s="402">
        <v>5346</v>
      </c>
    </row>
    <row r="17" spans="1:13" s="161" customFormat="1" ht="12" customHeight="1">
      <c r="A17" s="224" t="s">
        <v>684</v>
      </c>
      <c r="B17" s="402">
        <v>104</v>
      </c>
      <c r="C17" s="402">
        <v>0</v>
      </c>
      <c r="D17" s="402">
        <v>104</v>
      </c>
      <c r="E17" s="402">
        <v>132</v>
      </c>
      <c r="F17" s="402">
        <v>627</v>
      </c>
      <c r="G17" s="402">
        <v>355</v>
      </c>
      <c r="H17" s="402">
        <v>272</v>
      </c>
      <c r="I17" s="402">
        <v>432</v>
      </c>
      <c r="J17" s="402">
        <v>233</v>
      </c>
      <c r="K17" s="402">
        <v>10181</v>
      </c>
      <c r="L17" s="402">
        <v>4983</v>
      </c>
      <c r="M17" s="402">
        <v>5198</v>
      </c>
    </row>
    <row r="18" spans="1:13" s="161" customFormat="1" ht="12" customHeight="1">
      <c r="A18" s="134" t="s">
        <v>770</v>
      </c>
      <c r="B18" s="501">
        <v>101</v>
      </c>
      <c r="C18" s="397">
        <v>0</v>
      </c>
      <c r="D18" s="397">
        <v>101</v>
      </c>
      <c r="E18" s="397">
        <v>128</v>
      </c>
      <c r="F18" s="397">
        <v>599</v>
      </c>
      <c r="G18" s="397">
        <v>337</v>
      </c>
      <c r="H18" s="397">
        <v>262</v>
      </c>
      <c r="I18" s="397">
        <v>414</v>
      </c>
      <c r="J18" s="397">
        <v>202</v>
      </c>
      <c r="K18" s="397">
        <v>10067</v>
      </c>
      <c r="L18" s="397">
        <v>4907</v>
      </c>
      <c r="M18" s="397">
        <v>5160</v>
      </c>
    </row>
    <row r="19" spans="1:13" s="161" customFormat="1" ht="12" customHeight="1">
      <c r="A19" s="8" t="s">
        <v>709</v>
      </c>
      <c r="B19" s="7"/>
      <c r="C19" s="7"/>
      <c r="D19" s="7"/>
      <c r="E19" s="7"/>
      <c r="F19" s="7"/>
      <c r="G19" s="7"/>
      <c r="H19" s="169"/>
      <c r="I19" s="169"/>
      <c r="J19" s="169"/>
      <c r="K19" s="169"/>
      <c r="L19" s="169"/>
      <c r="M19" s="169"/>
    </row>
    <row r="20" spans="1:13" s="161" customFormat="1" ht="12" customHeight="1">
      <c r="A20" s="27" t="s">
        <v>711</v>
      </c>
      <c r="B20" s="7"/>
      <c r="C20" s="7"/>
      <c r="D20" s="7"/>
      <c r="E20" s="7"/>
      <c r="F20" s="7"/>
      <c r="G20" s="7"/>
      <c r="H20" s="7"/>
      <c r="I20" s="7"/>
      <c r="J20" s="7"/>
      <c r="K20" s="7"/>
      <c r="L20" s="7"/>
      <c r="M20" s="7"/>
    </row>
    <row r="21" spans="1:13" ht="12" customHeight="1">
      <c r="A21" s="27" t="s">
        <v>712</v>
      </c>
      <c r="B21" s="7"/>
      <c r="C21" s="7"/>
      <c r="D21" s="7"/>
      <c r="E21" s="7"/>
      <c r="F21" s="7"/>
      <c r="G21" s="7"/>
      <c r="H21" s="7"/>
      <c r="I21" s="7"/>
      <c r="J21" s="7"/>
      <c r="K21" s="7"/>
      <c r="L21" s="7"/>
      <c r="M21" s="7"/>
    </row>
    <row r="22" spans="1:13" ht="12" customHeight="1">
      <c r="A22" s="27"/>
      <c r="B22" s="7"/>
      <c r="C22" s="7"/>
      <c r="D22" s="7"/>
      <c r="E22" s="7"/>
      <c r="F22" s="7"/>
      <c r="G22" s="7"/>
      <c r="H22" s="7"/>
      <c r="I22" s="7"/>
      <c r="J22" s="7"/>
      <c r="K22" s="7"/>
      <c r="L22" s="7"/>
      <c r="M22" s="7"/>
    </row>
    <row r="23" spans="1:9" ht="14.25">
      <c r="A23" s="228" t="s">
        <v>789</v>
      </c>
      <c r="B23" s="56"/>
      <c r="C23" s="56"/>
      <c r="D23" s="56"/>
      <c r="E23" s="56"/>
      <c r="F23" s="56"/>
      <c r="G23" s="56"/>
      <c r="H23" s="56"/>
      <c r="I23" s="161"/>
    </row>
    <row r="24" spans="1:8" ht="12" customHeight="1">
      <c r="A24" s="115"/>
      <c r="B24" s="115"/>
      <c r="C24" s="230"/>
      <c r="D24" s="183" t="s">
        <v>448</v>
      </c>
      <c r="E24" s="183"/>
      <c r="F24" s="183"/>
      <c r="G24" s="183"/>
      <c r="H24" s="233" t="s">
        <v>529</v>
      </c>
    </row>
    <row r="25" spans="1:8" ht="12" customHeight="1">
      <c r="A25" s="184"/>
      <c r="B25" s="184"/>
      <c r="C25" s="353"/>
      <c r="D25" s="353"/>
      <c r="E25" s="353"/>
      <c r="F25" s="363" t="s">
        <v>525</v>
      </c>
      <c r="G25" s="363" t="s">
        <v>525</v>
      </c>
      <c r="H25" s="601"/>
    </row>
    <row r="26" spans="1:8" ht="12" customHeight="1">
      <c r="A26" s="187" t="s">
        <v>1</v>
      </c>
      <c r="B26" s="187" t="s">
        <v>16</v>
      </c>
      <c r="C26" s="358" t="s">
        <v>524</v>
      </c>
      <c r="D26" s="358" t="s">
        <v>502</v>
      </c>
      <c r="E26" s="358" t="s">
        <v>503</v>
      </c>
      <c r="F26" s="358" t="s">
        <v>526</v>
      </c>
      <c r="G26" s="358" t="s">
        <v>527</v>
      </c>
      <c r="H26" s="597" t="s">
        <v>528</v>
      </c>
    </row>
    <row r="27" spans="1:8" ht="12" customHeight="1">
      <c r="A27" s="399" t="s">
        <v>14</v>
      </c>
      <c r="B27" s="395">
        <v>126</v>
      </c>
      <c r="C27" s="596">
        <v>10067</v>
      </c>
      <c r="D27" s="596">
        <v>4907</v>
      </c>
      <c r="E27" s="596">
        <v>5160</v>
      </c>
      <c r="F27" s="596">
        <v>2890</v>
      </c>
      <c r="G27" s="596">
        <v>7177</v>
      </c>
      <c r="H27" s="596">
        <v>10185</v>
      </c>
    </row>
    <row r="28" spans="1:8" ht="12" customHeight="1">
      <c r="A28" s="35"/>
      <c r="B28" s="395"/>
      <c r="C28" s="395"/>
      <c r="D28" s="395"/>
      <c r="E28" s="395"/>
      <c r="F28" s="395"/>
      <c r="G28" s="395"/>
      <c r="H28" s="395"/>
    </row>
    <row r="29" spans="1:8" ht="12" customHeight="1">
      <c r="A29" s="38" t="s">
        <v>1009</v>
      </c>
      <c r="B29" s="395">
        <v>2</v>
      </c>
      <c r="C29" s="402">
        <v>80</v>
      </c>
      <c r="D29" s="402">
        <v>13</v>
      </c>
      <c r="E29" s="402">
        <v>67</v>
      </c>
      <c r="F29" s="402">
        <v>80</v>
      </c>
      <c r="G29" s="402">
        <v>0</v>
      </c>
      <c r="H29" s="402">
        <v>86</v>
      </c>
    </row>
    <row r="30" spans="1:8" ht="12" customHeight="1">
      <c r="A30" s="408" t="s">
        <v>980</v>
      </c>
      <c r="B30" s="395">
        <v>1</v>
      </c>
      <c r="C30" s="402">
        <v>1</v>
      </c>
      <c r="D30" s="402">
        <v>0</v>
      </c>
      <c r="E30" s="402">
        <v>1</v>
      </c>
      <c r="F30" s="402">
        <v>1</v>
      </c>
      <c r="G30" s="402">
        <v>0</v>
      </c>
      <c r="H30" s="402">
        <v>3</v>
      </c>
    </row>
    <row r="31" spans="1:8" ht="12" customHeight="1">
      <c r="A31" s="204" t="s">
        <v>998</v>
      </c>
      <c r="B31" s="395">
        <v>1</v>
      </c>
      <c r="C31" s="402">
        <v>79</v>
      </c>
      <c r="D31" s="402">
        <v>13</v>
      </c>
      <c r="E31" s="402">
        <v>66</v>
      </c>
      <c r="F31" s="402">
        <v>79</v>
      </c>
      <c r="G31" s="402">
        <v>0</v>
      </c>
      <c r="H31" s="402">
        <v>83</v>
      </c>
    </row>
    <row r="32" spans="1:8" ht="12" customHeight="1">
      <c r="A32" s="35"/>
      <c r="B32" s="395"/>
      <c r="C32" s="395"/>
      <c r="D32" s="395"/>
      <c r="E32" s="395"/>
      <c r="F32" s="395"/>
      <c r="G32" s="395"/>
      <c r="H32" s="395"/>
    </row>
    <row r="33" spans="1:8" ht="12" customHeight="1">
      <c r="A33" s="33" t="s">
        <v>371</v>
      </c>
      <c r="B33" s="395">
        <v>0</v>
      </c>
      <c r="C33" s="402">
        <v>0</v>
      </c>
      <c r="D33" s="402">
        <v>0</v>
      </c>
      <c r="E33" s="402">
        <v>0</v>
      </c>
      <c r="F33" s="402">
        <v>0</v>
      </c>
      <c r="G33" s="402">
        <v>0</v>
      </c>
      <c r="H33" s="402">
        <v>0</v>
      </c>
    </row>
    <row r="34" spans="1:8" ht="12" customHeight="1">
      <c r="A34" s="184"/>
      <c r="B34" s="395"/>
      <c r="C34" s="402"/>
      <c r="D34" s="402"/>
      <c r="E34" s="402"/>
      <c r="F34" s="402"/>
      <c r="G34" s="402"/>
      <c r="H34" s="402"/>
    </row>
    <row r="35" spans="1:8" ht="12" customHeight="1">
      <c r="A35" s="33" t="s">
        <v>372</v>
      </c>
      <c r="B35" s="395">
        <v>1</v>
      </c>
      <c r="C35" s="402">
        <v>43</v>
      </c>
      <c r="D35" s="402">
        <v>9</v>
      </c>
      <c r="E35" s="402">
        <v>34</v>
      </c>
      <c r="F35" s="402">
        <v>0</v>
      </c>
      <c r="G35" s="402">
        <v>43</v>
      </c>
      <c r="H35" s="402">
        <v>18</v>
      </c>
    </row>
    <row r="36" spans="1:8" ht="12" customHeight="1">
      <c r="A36" s="224" t="s">
        <v>999</v>
      </c>
      <c r="B36" s="395">
        <v>1</v>
      </c>
      <c r="C36" s="402">
        <v>43</v>
      </c>
      <c r="D36" s="402">
        <v>9</v>
      </c>
      <c r="E36" s="402">
        <v>34</v>
      </c>
      <c r="F36" s="402">
        <v>0</v>
      </c>
      <c r="G36" s="402">
        <v>43</v>
      </c>
      <c r="H36" s="402">
        <v>18</v>
      </c>
    </row>
    <row r="37" spans="1:8" ht="12" customHeight="1">
      <c r="A37" s="31"/>
      <c r="B37" s="395"/>
      <c r="C37" s="402"/>
      <c r="D37" s="402"/>
      <c r="E37" s="402"/>
      <c r="F37" s="402"/>
      <c r="G37" s="402"/>
      <c r="H37" s="402"/>
    </row>
    <row r="38" spans="1:8" ht="12" customHeight="1">
      <c r="A38" s="33" t="s">
        <v>373</v>
      </c>
      <c r="B38" s="395">
        <v>0</v>
      </c>
      <c r="C38" s="402">
        <v>0</v>
      </c>
      <c r="D38" s="402">
        <v>0</v>
      </c>
      <c r="E38" s="402">
        <v>0</v>
      </c>
      <c r="F38" s="402">
        <v>0</v>
      </c>
      <c r="G38" s="402">
        <v>0</v>
      </c>
      <c r="H38" s="402">
        <v>0</v>
      </c>
    </row>
    <row r="39" spans="1:8" ht="12" customHeight="1">
      <c r="A39" s="33"/>
      <c r="B39" s="395"/>
      <c r="C39" s="402"/>
      <c r="D39" s="402"/>
      <c r="E39" s="402"/>
      <c r="F39" s="402"/>
      <c r="G39" s="402"/>
      <c r="H39" s="402"/>
    </row>
    <row r="40" spans="1:8" ht="12" customHeight="1">
      <c r="A40" s="33" t="s">
        <v>374</v>
      </c>
      <c r="B40" s="395">
        <v>0</v>
      </c>
      <c r="C40" s="402">
        <v>0</v>
      </c>
      <c r="D40" s="402">
        <v>0</v>
      </c>
      <c r="E40" s="402">
        <v>0</v>
      </c>
      <c r="F40" s="402">
        <v>0</v>
      </c>
      <c r="G40" s="402">
        <v>0</v>
      </c>
      <c r="H40" s="402">
        <v>0</v>
      </c>
    </row>
    <row r="41" spans="1:8" ht="12" customHeight="1">
      <c r="A41" s="33"/>
      <c r="B41" s="395"/>
      <c r="C41" s="402"/>
      <c r="D41" s="402"/>
      <c r="E41" s="402"/>
      <c r="F41" s="402"/>
      <c r="G41" s="402"/>
      <c r="H41" s="402"/>
    </row>
    <row r="42" spans="1:8" ht="12" customHeight="1">
      <c r="A42" s="33" t="s">
        <v>375</v>
      </c>
      <c r="B42" s="395">
        <v>19</v>
      </c>
      <c r="C42" s="402">
        <v>590</v>
      </c>
      <c r="D42" s="402">
        <v>238</v>
      </c>
      <c r="E42" s="402">
        <v>352</v>
      </c>
      <c r="F42" s="402">
        <v>263</v>
      </c>
      <c r="G42" s="402">
        <v>327</v>
      </c>
      <c r="H42" s="402">
        <v>285</v>
      </c>
    </row>
    <row r="43" spans="1:8" ht="12" customHeight="1">
      <c r="A43" s="229" t="s">
        <v>1000</v>
      </c>
      <c r="B43" s="395">
        <v>1</v>
      </c>
      <c r="C43" s="402">
        <v>4</v>
      </c>
      <c r="D43" s="402">
        <v>1</v>
      </c>
      <c r="E43" s="402">
        <v>3</v>
      </c>
      <c r="F43" s="402">
        <v>4</v>
      </c>
      <c r="G43" s="402">
        <v>0</v>
      </c>
      <c r="H43" s="402">
        <v>5</v>
      </c>
    </row>
    <row r="44" spans="1:8" ht="12" customHeight="1">
      <c r="A44" s="224" t="s">
        <v>126</v>
      </c>
      <c r="B44" s="395">
        <v>18</v>
      </c>
      <c r="C44" s="402">
        <v>586</v>
      </c>
      <c r="D44" s="402">
        <v>237</v>
      </c>
      <c r="E44" s="402">
        <v>349</v>
      </c>
      <c r="F44" s="402">
        <v>259</v>
      </c>
      <c r="G44" s="402">
        <v>327</v>
      </c>
      <c r="H44" s="402">
        <v>280</v>
      </c>
    </row>
    <row r="45" spans="1:8" ht="12" customHeight="1">
      <c r="A45" s="33"/>
      <c r="B45" s="395"/>
      <c r="C45" s="402"/>
      <c r="D45" s="402"/>
      <c r="E45" s="402"/>
      <c r="F45" s="402"/>
      <c r="G45" s="402"/>
      <c r="H45" s="402"/>
    </row>
    <row r="46" spans="1:8" ht="12" customHeight="1">
      <c r="A46" s="33" t="s">
        <v>988</v>
      </c>
      <c r="B46" s="395">
        <v>23</v>
      </c>
      <c r="C46" s="402">
        <v>313</v>
      </c>
      <c r="D46" s="402">
        <v>5</v>
      </c>
      <c r="E46" s="402">
        <v>308</v>
      </c>
      <c r="F46" s="402">
        <v>48</v>
      </c>
      <c r="G46" s="402">
        <v>265</v>
      </c>
      <c r="H46" s="402">
        <v>98</v>
      </c>
    </row>
    <row r="47" spans="1:8" ht="12" customHeight="1">
      <c r="A47" s="224" t="s">
        <v>1001</v>
      </c>
      <c r="B47" s="395">
        <v>17</v>
      </c>
      <c r="C47" s="402">
        <v>240</v>
      </c>
      <c r="D47" s="402">
        <v>4</v>
      </c>
      <c r="E47" s="402">
        <v>236</v>
      </c>
      <c r="F47" s="402">
        <v>46</v>
      </c>
      <c r="G47" s="402">
        <v>194</v>
      </c>
      <c r="H47" s="402">
        <v>81</v>
      </c>
    </row>
    <row r="48" spans="1:8" ht="12" customHeight="1">
      <c r="A48" s="224" t="s">
        <v>1002</v>
      </c>
      <c r="B48" s="395">
        <v>2</v>
      </c>
      <c r="C48" s="402">
        <v>13</v>
      </c>
      <c r="D48" s="402">
        <v>0</v>
      </c>
      <c r="E48" s="402">
        <v>13</v>
      </c>
      <c r="F48" s="402">
        <v>0</v>
      </c>
      <c r="G48" s="402">
        <v>13</v>
      </c>
      <c r="H48" s="402">
        <v>4</v>
      </c>
    </row>
    <row r="49" spans="1:8" ht="12" customHeight="1">
      <c r="A49" s="224" t="s">
        <v>1003</v>
      </c>
      <c r="B49" s="395">
        <v>3</v>
      </c>
      <c r="C49" s="402">
        <v>46</v>
      </c>
      <c r="D49" s="402">
        <v>0</v>
      </c>
      <c r="E49" s="402">
        <v>46</v>
      </c>
      <c r="F49" s="402">
        <v>2</v>
      </c>
      <c r="G49" s="402">
        <v>44</v>
      </c>
      <c r="H49" s="402">
        <v>13</v>
      </c>
    </row>
    <row r="50" spans="1:8" ht="12" customHeight="1">
      <c r="A50" s="224" t="s">
        <v>126</v>
      </c>
      <c r="B50" s="395">
        <v>1</v>
      </c>
      <c r="C50" s="402">
        <v>14</v>
      </c>
      <c r="D50" s="402">
        <v>1</v>
      </c>
      <c r="E50" s="402">
        <v>13</v>
      </c>
      <c r="F50" s="402">
        <v>0</v>
      </c>
      <c r="G50" s="402">
        <v>14</v>
      </c>
      <c r="H50" s="402">
        <v>0</v>
      </c>
    </row>
    <row r="51" spans="1:8" ht="12" customHeight="1">
      <c r="A51" s="33"/>
      <c r="B51" s="395"/>
      <c r="C51" s="402"/>
      <c r="D51" s="402"/>
      <c r="E51" s="402"/>
      <c r="F51" s="402"/>
      <c r="G51" s="402"/>
      <c r="H51" s="402"/>
    </row>
    <row r="52" spans="1:8" s="161" customFormat="1" ht="12" customHeight="1">
      <c r="A52" s="33" t="s">
        <v>376</v>
      </c>
      <c r="B52" s="395">
        <v>28</v>
      </c>
      <c r="C52" s="402">
        <v>1434</v>
      </c>
      <c r="D52" s="402">
        <v>337</v>
      </c>
      <c r="E52" s="402">
        <v>1097</v>
      </c>
      <c r="F52" s="402">
        <v>242</v>
      </c>
      <c r="G52" s="402">
        <v>1192</v>
      </c>
      <c r="H52" s="402">
        <v>552</v>
      </c>
    </row>
    <row r="53" spans="1:8" s="161" customFormat="1" ht="12" customHeight="1">
      <c r="A53" s="224" t="s">
        <v>1004</v>
      </c>
      <c r="B53" s="395">
        <v>4</v>
      </c>
      <c r="C53" s="402">
        <v>267</v>
      </c>
      <c r="D53" s="402">
        <v>6</v>
      </c>
      <c r="E53" s="402">
        <v>261</v>
      </c>
      <c r="F53" s="402">
        <v>24</v>
      </c>
      <c r="G53" s="402">
        <v>243</v>
      </c>
      <c r="H53" s="402">
        <v>75</v>
      </c>
    </row>
    <row r="54" spans="1:8" s="161" customFormat="1" ht="12" customHeight="1">
      <c r="A54" s="224" t="s">
        <v>1005</v>
      </c>
      <c r="B54" s="395">
        <v>2</v>
      </c>
      <c r="C54" s="402">
        <v>136</v>
      </c>
      <c r="D54" s="402">
        <v>52</v>
      </c>
      <c r="E54" s="402">
        <v>84</v>
      </c>
      <c r="F54" s="402">
        <v>0</v>
      </c>
      <c r="G54" s="402">
        <v>136</v>
      </c>
      <c r="H54" s="402">
        <v>76</v>
      </c>
    </row>
    <row r="55" spans="1:8" s="161" customFormat="1" ht="12" customHeight="1">
      <c r="A55" s="229" t="s">
        <v>1006</v>
      </c>
      <c r="B55" s="395">
        <v>1</v>
      </c>
      <c r="C55" s="402">
        <v>5</v>
      </c>
      <c r="D55" s="402">
        <v>0</v>
      </c>
      <c r="E55" s="402">
        <v>5</v>
      </c>
      <c r="F55" s="402">
        <v>0</v>
      </c>
      <c r="G55" s="402">
        <v>5</v>
      </c>
      <c r="H55" s="402">
        <v>3</v>
      </c>
    </row>
    <row r="56" spans="1:8" s="161" customFormat="1" ht="12" customHeight="1">
      <c r="A56" s="229" t="s">
        <v>1007</v>
      </c>
      <c r="B56" s="395">
        <v>12</v>
      </c>
      <c r="C56" s="402">
        <v>741</v>
      </c>
      <c r="D56" s="402">
        <v>215</v>
      </c>
      <c r="E56" s="402">
        <v>526</v>
      </c>
      <c r="F56" s="402">
        <v>179</v>
      </c>
      <c r="G56" s="402">
        <v>562</v>
      </c>
      <c r="H56" s="402">
        <v>271</v>
      </c>
    </row>
    <row r="57" spans="1:8" s="161" customFormat="1" ht="12" customHeight="1">
      <c r="A57" s="229" t="s">
        <v>1008</v>
      </c>
      <c r="B57" s="395">
        <v>1</v>
      </c>
      <c r="C57" s="402">
        <v>99</v>
      </c>
      <c r="D57" s="402">
        <v>0</v>
      </c>
      <c r="E57" s="402">
        <v>99</v>
      </c>
      <c r="F57" s="402">
        <v>0</v>
      </c>
      <c r="G57" s="402">
        <v>99</v>
      </c>
      <c r="H57" s="402">
        <v>48</v>
      </c>
    </row>
    <row r="58" spans="1:8" s="161" customFormat="1" ht="12" customHeight="1">
      <c r="A58" s="229" t="s">
        <v>993</v>
      </c>
      <c r="B58" s="395">
        <v>0</v>
      </c>
      <c r="C58" s="402">
        <v>0</v>
      </c>
      <c r="D58" s="402">
        <v>0</v>
      </c>
      <c r="E58" s="402">
        <v>0</v>
      </c>
      <c r="F58" s="402">
        <v>0</v>
      </c>
      <c r="G58" s="402">
        <v>0</v>
      </c>
      <c r="H58" s="402">
        <v>10</v>
      </c>
    </row>
    <row r="59" spans="1:8" s="161" customFormat="1" ht="12" customHeight="1">
      <c r="A59" s="229" t="s">
        <v>126</v>
      </c>
      <c r="B59" s="395">
        <v>8</v>
      </c>
      <c r="C59" s="402">
        <v>186</v>
      </c>
      <c r="D59" s="402">
        <v>64</v>
      </c>
      <c r="E59" s="402">
        <v>122</v>
      </c>
      <c r="F59" s="402">
        <v>39</v>
      </c>
      <c r="G59" s="402">
        <v>147</v>
      </c>
      <c r="H59" s="402">
        <v>69</v>
      </c>
    </row>
    <row r="60" spans="1:8" s="161" customFormat="1" ht="12" customHeight="1">
      <c r="A60" s="186"/>
      <c r="B60" s="395"/>
      <c r="C60" s="402"/>
      <c r="D60" s="402"/>
      <c r="E60" s="402"/>
      <c r="F60" s="402"/>
      <c r="G60" s="402"/>
      <c r="H60" s="402"/>
    </row>
    <row r="61" spans="1:8" s="161" customFormat="1" ht="12" customHeight="1">
      <c r="A61" s="600" t="s">
        <v>704</v>
      </c>
      <c r="B61" s="395">
        <v>53</v>
      </c>
      <c r="C61" s="402">
        <v>7607</v>
      </c>
      <c r="D61" s="402">
        <v>4305</v>
      </c>
      <c r="E61" s="402">
        <v>3302</v>
      </c>
      <c r="F61" s="402">
        <v>2257</v>
      </c>
      <c r="G61" s="402">
        <v>5350</v>
      </c>
      <c r="H61" s="402">
        <v>9146</v>
      </c>
    </row>
    <row r="62" spans="1:8" s="161" customFormat="1" ht="12" customHeight="1">
      <c r="A62" s="229" t="s">
        <v>994</v>
      </c>
      <c r="B62" s="395">
        <v>10</v>
      </c>
      <c r="C62" s="402">
        <v>2097</v>
      </c>
      <c r="D62" s="402">
        <v>1557</v>
      </c>
      <c r="E62" s="402">
        <v>540</v>
      </c>
      <c r="F62" s="402">
        <v>106</v>
      </c>
      <c r="G62" s="402">
        <v>1991</v>
      </c>
      <c r="H62" s="402">
        <v>1972</v>
      </c>
    </row>
    <row r="63" spans="1:8" s="161" customFormat="1" ht="12" customHeight="1">
      <c r="A63" s="229" t="s">
        <v>995</v>
      </c>
      <c r="B63" s="395">
        <v>1</v>
      </c>
      <c r="C63" s="402">
        <v>7</v>
      </c>
      <c r="D63" s="402">
        <v>2</v>
      </c>
      <c r="E63" s="402">
        <v>5</v>
      </c>
      <c r="F63" s="402">
        <v>7</v>
      </c>
      <c r="G63" s="402">
        <v>0</v>
      </c>
      <c r="H63" s="402">
        <v>11</v>
      </c>
    </row>
    <row r="64" spans="1:8" s="161" customFormat="1" ht="12" customHeight="1">
      <c r="A64" s="229" t="s">
        <v>996</v>
      </c>
      <c r="B64" s="395">
        <v>5</v>
      </c>
      <c r="C64" s="402">
        <v>2144</v>
      </c>
      <c r="D64" s="402">
        <v>1020</v>
      </c>
      <c r="E64" s="402">
        <v>1124</v>
      </c>
      <c r="F64" s="402">
        <v>2144</v>
      </c>
      <c r="G64" s="402">
        <v>0</v>
      </c>
      <c r="H64" s="402">
        <v>6179</v>
      </c>
    </row>
    <row r="65" spans="1:8" s="161" customFormat="1" ht="12" customHeight="1">
      <c r="A65" s="134" t="s">
        <v>997</v>
      </c>
      <c r="B65" s="397">
        <v>37</v>
      </c>
      <c r="C65" s="397">
        <v>3359</v>
      </c>
      <c r="D65" s="397">
        <v>1726</v>
      </c>
      <c r="E65" s="397">
        <v>1633</v>
      </c>
      <c r="F65" s="397">
        <v>0</v>
      </c>
      <c r="G65" s="397">
        <v>3359</v>
      </c>
      <c r="H65" s="397">
        <v>984</v>
      </c>
    </row>
    <row r="66" spans="1:14" s="161" customFormat="1" ht="12" customHeight="1">
      <c r="A66" s="61" t="s">
        <v>710</v>
      </c>
      <c r="B66" s="402"/>
      <c r="C66" s="402"/>
      <c r="D66" s="402"/>
      <c r="E66" s="402"/>
      <c r="F66" s="402"/>
      <c r="G66" s="402"/>
      <c r="H66" s="402"/>
      <c r="I66" s="402"/>
      <c r="J66" s="402"/>
      <c r="L66" s="402"/>
      <c r="M66" s="402"/>
      <c r="N66" s="402"/>
    </row>
    <row r="67" spans="1:7" s="161" customFormat="1" ht="12" customHeight="1">
      <c r="A67" s="61" t="s">
        <v>101</v>
      </c>
      <c r="B67" s="44"/>
      <c r="C67" s="56"/>
      <c r="D67" s="56"/>
      <c r="E67" s="56"/>
      <c r="F67" s="56"/>
      <c r="G67" s="56"/>
    </row>
    <row r="68" spans="1:7" ht="12" customHeight="1">
      <c r="A68" s="27" t="s">
        <v>377</v>
      </c>
      <c r="B68" s="37"/>
      <c r="C68" s="7"/>
      <c r="D68" s="7"/>
      <c r="E68" s="7"/>
      <c r="F68" s="7"/>
      <c r="G68" s="7"/>
    </row>
    <row r="69" ht="12" customHeight="1"/>
  </sheetData>
  <mergeCells count="2">
    <mergeCell ref="F3:I3"/>
    <mergeCell ref="K3:M3"/>
  </mergeCells>
  <printOptions/>
  <pageMargins left="0.5905511811023623" right="0.61" top="0.7086614173228347" bottom="0.6"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AG120"/>
  <sheetViews>
    <sheetView workbookViewId="0" topLeftCell="A1">
      <selection activeCell="A6" sqref="A6"/>
    </sheetView>
  </sheetViews>
  <sheetFormatPr defaultColWidth="9.00390625" defaultRowHeight="12.75"/>
  <cols>
    <col min="1" max="1" width="16.25390625" style="168" customWidth="1"/>
    <col min="2" max="5" width="7.125" style="0" customWidth="1"/>
    <col min="6" max="8" width="8.625" style="0" customWidth="1"/>
    <col min="9" max="11" width="7.125" style="0" customWidth="1"/>
    <col min="12" max="12" width="8.625" style="0" customWidth="1"/>
  </cols>
  <sheetData>
    <row r="1" spans="1:12" s="160" customFormat="1" ht="17.25">
      <c r="A1" s="47"/>
      <c r="B1" s="7"/>
      <c r="C1" s="7"/>
      <c r="D1" s="7"/>
      <c r="E1" s="7"/>
      <c r="F1" s="7"/>
      <c r="G1" s="7"/>
      <c r="H1" s="7"/>
      <c r="I1" s="7"/>
      <c r="J1" s="7"/>
      <c r="K1" s="7"/>
      <c r="L1" s="7"/>
    </row>
    <row r="2" spans="1:12" ht="14.25">
      <c r="A2" s="228" t="s">
        <v>790</v>
      </c>
      <c r="B2" s="56"/>
      <c r="C2" s="56"/>
      <c r="D2" s="56"/>
      <c r="E2" s="56"/>
      <c r="F2" s="56"/>
      <c r="G2" s="56"/>
      <c r="H2" s="56"/>
      <c r="I2" s="56"/>
      <c r="J2" s="56"/>
      <c r="K2" s="56"/>
      <c r="L2" s="179"/>
    </row>
    <row r="3" spans="1:12" s="168" customFormat="1" ht="13.5" customHeight="1">
      <c r="A3" s="185"/>
      <c r="B3" s="185"/>
      <c r="C3" s="639" t="s">
        <v>530</v>
      </c>
      <c r="D3" s="668"/>
      <c r="E3" s="668"/>
      <c r="F3" s="668"/>
      <c r="G3" s="668"/>
      <c r="H3" s="668"/>
      <c r="I3" s="668"/>
      <c r="J3" s="668"/>
      <c r="K3" s="669"/>
      <c r="L3" s="233" t="s">
        <v>369</v>
      </c>
    </row>
    <row r="4" spans="1:12" s="168" customFormat="1" ht="13.5" customHeight="1">
      <c r="A4" s="184"/>
      <c r="B4" s="184"/>
      <c r="C4" s="363"/>
      <c r="D4" s="502"/>
      <c r="E4" s="502"/>
      <c r="F4" s="673" t="s">
        <v>713</v>
      </c>
      <c r="G4" s="646"/>
      <c r="H4" s="647"/>
      <c r="I4" s="670" t="s">
        <v>714</v>
      </c>
      <c r="J4" s="671"/>
      <c r="K4" s="672"/>
      <c r="L4" s="481"/>
    </row>
    <row r="5" spans="1:12" s="168" customFormat="1" ht="13.5" customHeight="1">
      <c r="A5" s="187" t="s">
        <v>1</v>
      </c>
      <c r="B5" s="187" t="s">
        <v>13</v>
      </c>
      <c r="C5" s="358" t="s">
        <v>14</v>
      </c>
      <c r="D5" s="358" t="s">
        <v>5</v>
      </c>
      <c r="E5" s="358" t="s">
        <v>6</v>
      </c>
      <c r="F5" s="187" t="s">
        <v>1010</v>
      </c>
      <c r="G5" s="187" t="s">
        <v>379</v>
      </c>
      <c r="H5" s="187" t="s">
        <v>380</v>
      </c>
      <c r="I5" s="187" t="s">
        <v>715</v>
      </c>
      <c r="J5" s="187" t="s">
        <v>716</v>
      </c>
      <c r="K5" s="187" t="s">
        <v>717</v>
      </c>
      <c r="L5" s="189" t="s">
        <v>370</v>
      </c>
    </row>
    <row r="6" spans="1:12" ht="12.75" customHeight="1">
      <c r="A6" s="186" t="s">
        <v>378</v>
      </c>
      <c r="B6" s="395">
        <v>246</v>
      </c>
      <c r="C6" s="395">
        <v>19949</v>
      </c>
      <c r="D6" s="395">
        <v>8904</v>
      </c>
      <c r="E6" s="395">
        <v>11045</v>
      </c>
      <c r="F6" s="395">
        <v>0</v>
      </c>
      <c r="G6" s="395">
        <v>2017</v>
      </c>
      <c r="H6" s="395">
        <v>17932</v>
      </c>
      <c r="I6" s="395">
        <v>68</v>
      </c>
      <c r="J6" s="395">
        <v>1511</v>
      </c>
      <c r="K6" s="395">
        <v>18370</v>
      </c>
      <c r="L6" s="395">
        <v>8099</v>
      </c>
    </row>
    <row r="7" spans="1:12" ht="12.75" customHeight="1">
      <c r="A7" s="31"/>
      <c r="B7" s="395"/>
      <c r="C7" s="395"/>
      <c r="D7" s="395"/>
      <c r="E7" s="395"/>
      <c r="F7" s="395"/>
      <c r="G7" s="395"/>
      <c r="H7" s="395"/>
      <c r="I7" s="395"/>
      <c r="J7" s="395"/>
      <c r="K7" s="395"/>
      <c r="L7" s="395"/>
    </row>
    <row r="8" spans="1:12" ht="12.75" customHeight="1">
      <c r="A8" s="600" t="s">
        <v>979</v>
      </c>
      <c r="B8" s="395">
        <v>27</v>
      </c>
      <c r="C8" s="395">
        <v>3386</v>
      </c>
      <c r="D8" s="395">
        <v>2814</v>
      </c>
      <c r="E8" s="395">
        <v>572</v>
      </c>
      <c r="F8" s="395">
        <v>0</v>
      </c>
      <c r="G8" s="395">
        <v>0</v>
      </c>
      <c r="H8" s="395">
        <v>3386</v>
      </c>
      <c r="I8" s="395">
        <v>0</v>
      </c>
      <c r="J8" s="395">
        <v>0</v>
      </c>
      <c r="K8" s="395">
        <v>3386</v>
      </c>
      <c r="L8" s="395">
        <v>1413</v>
      </c>
    </row>
    <row r="9" spans="1:12" ht="12.75" customHeight="1">
      <c r="A9" s="224" t="s">
        <v>1011</v>
      </c>
      <c r="B9" s="395">
        <v>2</v>
      </c>
      <c r="C9" s="395">
        <v>122</v>
      </c>
      <c r="D9" s="395">
        <v>106</v>
      </c>
      <c r="E9" s="395">
        <v>16</v>
      </c>
      <c r="F9" s="395">
        <v>0</v>
      </c>
      <c r="G9" s="395">
        <v>0</v>
      </c>
      <c r="H9" s="395">
        <v>122</v>
      </c>
      <c r="I9" s="395">
        <v>0</v>
      </c>
      <c r="J9" s="395">
        <v>0</v>
      </c>
      <c r="K9" s="395">
        <v>122</v>
      </c>
      <c r="L9" s="395">
        <v>53</v>
      </c>
    </row>
    <row r="10" spans="1:12" ht="12.75" customHeight="1">
      <c r="A10" s="224" t="s">
        <v>1012</v>
      </c>
      <c r="B10" s="395">
        <v>4</v>
      </c>
      <c r="C10" s="395">
        <v>1316</v>
      </c>
      <c r="D10" s="395">
        <v>1300</v>
      </c>
      <c r="E10" s="395">
        <v>16</v>
      </c>
      <c r="F10" s="395">
        <v>0</v>
      </c>
      <c r="G10" s="395">
        <v>0</v>
      </c>
      <c r="H10" s="395">
        <v>1316</v>
      </c>
      <c r="I10" s="395">
        <v>0</v>
      </c>
      <c r="J10" s="395">
        <v>0</v>
      </c>
      <c r="K10" s="395">
        <v>1316</v>
      </c>
      <c r="L10" s="395">
        <v>541</v>
      </c>
    </row>
    <row r="11" spans="1:12" ht="12.75" customHeight="1">
      <c r="A11" s="224" t="s">
        <v>1013</v>
      </c>
      <c r="B11" s="395">
        <v>1</v>
      </c>
      <c r="C11" s="395">
        <v>16</v>
      </c>
      <c r="D11" s="395">
        <v>16</v>
      </c>
      <c r="E11" s="395">
        <v>0</v>
      </c>
      <c r="F11" s="395">
        <v>0</v>
      </c>
      <c r="G11" s="395">
        <v>0</v>
      </c>
      <c r="H11" s="395">
        <v>16</v>
      </c>
      <c r="I11" s="395">
        <v>0</v>
      </c>
      <c r="J11" s="395">
        <v>0</v>
      </c>
      <c r="K11" s="395">
        <v>16</v>
      </c>
      <c r="L11" s="395">
        <v>11</v>
      </c>
    </row>
    <row r="12" spans="1:12" ht="12.75" customHeight="1">
      <c r="A12" s="224" t="s">
        <v>980</v>
      </c>
      <c r="B12" s="395">
        <v>4</v>
      </c>
      <c r="C12" s="395">
        <v>341</v>
      </c>
      <c r="D12" s="395">
        <v>308</v>
      </c>
      <c r="E12" s="395">
        <v>33</v>
      </c>
      <c r="F12" s="395">
        <v>0</v>
      </c>
      <c r="G12" s="395">
        <v>0</v>
      </c>
      <c r="H12" s="395">
        <v>341</v>
      </c>
      <c r="I12" s="395">
        <v>0</v>
      </c>
      <c r="J12" s="395">
        <v>0</v>
      </c>
      <c r="K12" s="395">
        <v>341</v>
      </c>
      <c r="L12" s="395">
        <v>48</v>
      </c>
    </row>
    <row r="13" spans="1:12" ht="12.75" customHeight="1">
      <c r="A13" s="224" t="s">
        <v>981</v>
      </c>
      <c r="B13" s="395">
        <v>10</v>
      </c>
      <c r="C13" s="395">
        <v>971</v>
      </c>
      <c r="D13" s="395">
        <v>785</v>
      </c>
      <c r="E13" s="395">
        <v>186</v>
      </c>
      <c r="F13" s="395">
        <v>0</v>
      </c>
      <c r="G13" s="395">
        <v>0</v>
      </c>
      <c r="H13" s="395">
        <v>971</v>
      </c>
      <c r="I13" s="395">
        <v>0</v>
      </c>
      <c r="J13" s="395">
        <v>0</v>
      </c>
      <c r="K13" s="395">
        <v>971</v>
      </c>
      <c r="L13" s="395">
        <v>619</v>
      </c>
    </row>
    <row r="14" spans="1:12" ht="12.75" customHeight="1">
      <c r="A14" s="224" t="s">
        <v>987</v>
      </c>
      <c r="B14" s="395">
        <v>6</v>
      </c>
      <c r="C14" s="395">
        <v>620</v>
      </c>
      <c r="D14" s="395">
        <v>299</v>
      </c>
      <c r="E14" s="395">
        <v>321</v>
      </c>
      <c r="F14" s="395">
        <v>0</v>
      </c>
      <c r="G14" s="395">
        <v>0</v>
      </c>
      <c r="H14" s="395">
        <v>620</v>
      </c>
      <c r="I14" s="395">
        <v>0</v>
      </c>
      <c r="J14" s="395">
        <v>0</v>
      </c>
      <c r="K14" s="395">
        <v>620</v>
      </c>
      <c r="L14" s="395">
        <v>141</v>
      </c>
    </row>
    <row r="15" spans="1:12" ht="12.75" customHeight="1">
      <c r="A15" s="33"/>
      <c r="B15" s="395"/>
      <c r="C15" s="395"/>
      <c r="D15" s="395"/>
      <c r="E15" s="395"/>
      <c r="F15" s="395"/>
      <c r="G15" s="395"/>
      <c r="H15" s="395"/>
      <c r="I15" s="395"/>
      <c r="J15" s="395"/>
      <c r="K15" s="395"/>
      <c r="L15" s="395"/>
    </row>
    <row r="16" spans="1:12" ht="12.75" customHeight="1">
      <c r="A16" s="600" t="s">
        <v>982</v>
      </c>
      <c r="B16" s="395">
        <v>2</v>
      </c>
      <c r="C16" s="395">
        <v>60</v>
      </c>
      <c r="D16" s="395">
        <v>48</v>
      </c>
      <c r="E16" s="395">
        <v>12</v>
      </c>
      <c r="F16" s="395">
        <v>0</v>
      </c>
      <c r="G16" s="395">
        <v>0</v>
      </c>
      <c r="H16" s="395">
        <v>60</v>
      </c>
      <c r="I16" s="395">
        <v>0</v>
      </c>
      <c r="J16" s="395">
        <v>60</v>
      </c>
      <c r="K16" s="395">
        <v>0</v>
      </c>
      <c r="L16" s="395">
        <v>0</v>
      </c>
    </row>
    <row r="17" spans="1:12" ht="12.75" customHeight="1">
      <c r="A17" s="224" t="s">
        <v>1014</v>
      </c>
      <c r="B17" s="395">
        <v>2</v>
      </c>
      <c r="C17" s="395">
        <v>60</v>
      </c>
      <c r="D17" s="395">
        <v>48</v>
      </c>
      <c r="E17" s="395">
        <v>12</v>
      </c>
      <c r="F17" s="395">
        <v>0</v>
      </c>
      <c r="G17" s="395">
        <v>0</v>
      </c>
      <c r="H17" s="395">
        <v>60</v>
      </c>
      <c r="I17" s="395">
        <v>0</v>
      </c>
      <c r="J17" s="395">
        <v>60</v>
      </c>
      <c r="K17" s="395">
        <v>0</v>
      </c>
      <c r="L17" s="395">
        <v>0</v>
      </c>
    </row>
    <row r="18" spans="1:12" ht="12.75" customHeight="1">
      <c r="A18" s="184"/>
      <c r="B18" s="395"/>
      <c r="C18" s="395"/>
      <c r="D18" s="395"/>
      <c r="E18" s="395"/>
      <c r="F18" s="395"/>
      <c r="G18" s="395"/>
      <c r="H18" s="395"/>
      <c r="I18" s="395"/>
      <c r="J18" s="395"/>
      <c r="K18" s="395"/>
      <c r="L18" s="395"/>
    </row>
    <row r="19" spans="1:12" ht="12.75" customHeight="1">
      <c r="A19" s="33" t="s">
        <v>983</v>
      </c>
      <c r="B19" s="395">
        <v>73</v>
      </c>
      <c r="C19" s="395">
        <v>7409</v>
      </c>
      <c r="D19" s="395">
        <v>1990</v>
      </c>
      <c r="E19" s="395">
        <v>5419</v>
      </c>
      <c r="F19" s="395">
        <v>0</v>
      </c>
      <c r="G19" s="395">
        <v>584</v>
      </c>
      <c r="H19" s="395">
        <v>6825</v>
      </c>
      <c r="I19" s="395">
        <v>68</v>
      </c>
      <c r="J19" s="395">
        <v>1451</v>
      </c>
      <c r="K19" s="395">
        <v>5890</v>
      </c>
      <c r="L19" s="395">
        <v>2509</v>
      </c>
    </row>
    <row r="20" spans="1:12" ht="12.75" customHeight="1">
      <c r="A20" s="224" t="s">
        <v>1015</v>
      </c>
      <c r="B20" s="395">
        <v>33</v>
      </c>
      <c r="C20" s="395">
        <v>3870</v>
      </c>
      <c r="D20" s="395">
        <v>384</v>
      </c>
      <c r="E20" s="395">
        <v>3486</v>
      </c>
      <c r="F20" s="395">
        <v>0</v>
      </c>
      <c r="G20" s="395">
        <v>0</v>
      </c>
      <c r="H20" s="395">
        <v>3870</v>
      </c>
      <c r="I20" s="395">
        <v>0</v>
      </c>
      <c r="J20" s="395">
        <v>1321</v>
      </c>
      <c r="K20" s="395">
        <v>2549</v>
      </c>
      <c r="L20" s="395">
        <v>1182</v>
      </c>
    </row>
    <row r="21" spans="1:12" ht="12.75" customHeight="1">
      <c r="A21" s="224" t="s">
        <v>984</v>
      </c>
      <c r="B21" s="395">
        <v>7</v>
      </c>
      <c r="C21" s="395">
        <v>563</v>
      </c>
      <c r="D21" s="395">
        <v>98</v>
      </c>
      <c r="E21" s="395">
        <v>465</v>
      </c>
      <c r="F21" s="395">
        <v>0</v>
      </c>
      <c r="G21" s="395">
        <v>563</v>
      </c>
      <c r="H21" s="395">
        <v>0</v>
      </c>
      <c r="I21" s="395">
        <v>0</v>
      </c>
      <c r="J21" s="395">
        <v>0</v>
      </c>
      <c r="K21" s="395">
        <v>563</v>
      </c>
      <c r="L21" s="395">
        <v>328</v>
      </c>
    </row>
    <row r="22" spans="1:12" ht="12.75" customHeight="1">
      <c r="A22" s="224" t="s">
        <v>1016</v>
      </c>
      <c r="B22" s="395">
        <v>4</v>
      </c>
      <c r="C22" s="395">
        <v>374</v>
      </c>
      <c r="D22" s="395">
        <v>0</v>
      </c>
      <c r="E22" s="395">
        <v>374</v>
      </c>
      <c r="F22" s="395">
        <v>0</v>
      </c>
      <c r="G22" s="395">
        <v>0</v>
      </c>
      <c r="H22" s="395">
        <v>374</v>
      </c>
      <c r="I22" s="395">
        <v>0</v>
      </c>
      <c r="J22" s="395">
        <v>81</v>
      </c>
      <c r="K22" s="395">
        <v>293</v>
      </c>
      <c r="L22" s="395">
        <v>189</v>
      </c>
    </row>
    <row r="23" spans="1:12" ht="12.75" customHeight="1">
      <c r="A23" s="224" t="s">
        <v>1017</v>
      </c>
      <c r="B23" s="395">
        <v>2</v>
      </c>
      <c r="C23" s="395">
        <v>98</v>
      </c>
      <c r="D23" s="395">
        <v>65</v>
      </c>
      <c r="E23" s="395">
        <v>33</v>
      </c>
      <c r="F23" s="395">
        <v>0</v>
      </c>
      <c r="G23" s="395">
        <v>0</v>
      </c>
      <c r="H23" s="395">
        <v>98</v>
      </c>
      <c r="I23" s="395">
        <v>0</v>
      </c>
      <c r="J23" s="395">
        <v>0</v>
      </c>
      <c r="K23" s="395">
        <v>98</v>
      </c>
      <c r="L23" s="395">
        <v>47</v>
      </c>
    </row>
    <row r="24" spans="1:12" ht="12.75" customHeight="1">
      <c r="A24" s="224" t="s">
        <v>1018</v>
      </c>
      <c r="B24" s="395">
        <v>1</v>
      </c>
      <c r="C24" s="395">
        <v>169</v>
      </c>
      <c r="D24" s="395">
        <v>136</v>
      </c>
      <c r="E24" s="395">
        <v>33</v>
      </c>
      <c r="F24" s="395">
        <v>0</v>
      </c>
      <c r="G24" s="395">
        <v>0</v>
      </c>
      <c r="H24" s="395">
        <v>169</v>
      </c>
      <c r="I24" s="395">
        <v>0</v>
      </c>
      <c r="J24" s="395">
        <v>0</v>
      </c>
      <c r="K24" s="395">
        <v>169</v>
      </c>
      <c r="L24" s="395">
        <v>39</v>
      </c>
    </row>
    <row r="25" spans="1:12" ht="12.75" customHeight="1">
      <c r="A25" s="229" t="s">
        <v>1019</v>
      </c>
      <c r="B25" s="395">
        <v>5</v>
      </c>
      <c r="C25" s="395">
        <v>270</v>
      </c>
      <c r="D25" s="395">
        <v>181</v>
      </c>
      <c r="E25" s="395">
        <v>89</v>
      </c>
      <c r="F25" s="395">
        <v>0</v>
      </c>
      <c r="G25" s="395">
        <v>21</v>
      </c>
      <c r="H25" s="395">
        <v>249</v>
      </c>
      <c r="I25" s="395">
        <v>68</v>
      </c>
      <c r="J25" s="395">
        <v>0</v>
      </c>
      <c r="K25" s="395">
        <v>202</v>
      </c>
      <c r="L25" s="395">
        <v>64</v>
      </c>
    </row>
    <row r="26" spans="1:12" ht="12.75" customHeight="1">
      <c r="A26" s="229" t="s">
        <v>1020</v>
      </c>
      <c r="B26" s="395">
        <v>2</v>
      </c>
      <c r="C26" s="395">
        <v>376</v>
      </c>
      <c r="D26" s="395">
        <v>338</v>
      </c>
      <c r="E26" s="395">
        <v>38</v>
      </c>
      <c r="F26" s="395">
        <v>0</v>
      </c>
      <c r="G26" s="395">
        <v>0</v>
      </c>
      <c r="H26" s="395">
        <v>376</v>
      </c>
      <c r="I26" s="395">
        <v>0</v>
      </c>
      <c r="J26" s="395">
        <v>0</v>
      </c>
      <c r="K26" s="395">
        <v>376</v>
      </c>
      <c r="L26" s="395">
        <v>76</v>
      </c>
    </row>
    <row r="27" spans="1:12" ht="12.75" customHeight="1">
      <c r="A27" s="224" t="s">
        <v>1021</v>
      </c>
      <c r="B27" s="395">
        <v>4</v>
      </c>
      <c r="C27" s="395">
        <v>353</v>
      </c>
      <c r="D27" s="395">
        <v>168</v>
      </c>
      <c r="E27" s="395">
        <v>185</v>
      </c>
      <c r="F27" s="395">
        <v>0</v>
      </c>
      <c r="G27" s="395">
        <v>0</v>
      </c>
      <c r="H27" s="395">
        <v>353</v>
      </c>
      <c r="I27" s="395">
        <v>0</v>
      </c>
      <c r="J27" s="395">
        <v>0</v>
      </c>
      <c r="K27" s="395">
        <v>353</v>
      </c>
      <c r="L27" s="395">
        <v>74</v>
      </c>
    </row>
    <row r="28" spans="1:12" ht="12.75" customHeight="1">
      <c r="A28" s="224" t="s">
        <v>987</v>
      </c>
      <c r="B28" s="395">
        <v>15</v>
      </c>
      <c r="C28" s="395">
        <v>1336</v>
      </c>
      <c r="D28" s="395">
        <v>620</v>
      </c>
      <c r="E28" s="395">
        <v>716</v>
      </c>
      <c r="F28" s="395">
        <v>0</v>
      </c>
      <c r="G28" s="395">
        <v>0</v>
      </c>
      <c r="H28" s="395">
        <v>1336</v>
      </c>
      <c r="I28" s="395">
        <v>0</v>
      </c>
      <c r="J28" s="395">
        <v>49</v>
      </c>
      <c r="K28" s="395">
        <v>1287</v>
      </c>
      <c r="L28" s="395">
        <v>510</v>
      </c>
    </row>
    <row r="29" spans="1:12" ht="12.75" customHeight="1">
      <c r="A29" s="224"/>
      <c r="B29" s="395"/>
      <c r="C29" s="395"/>
      <c r="D29" s="395"/>
      <c r="E29" s="395"/>
      <c r="F29" s="395"/>
      <c r="G29" s="395"/>
      <c r="H29" s="395"/>
      <c r="I29" s="395"/>
      <c r="J29" s="395"/>
      <c r="K29" s="395"/>
      <c r="L29" s="395"/>
    </row>
    <row r="30" spans="1:12" ht="12.75" customHeight="1">
      <c r="A30" s="33" t="s">
        <v>985</v>
      </c>
      <c r="B30" s="395">
        <v>40</v>
      </c>
      <c r="C30" s="395">
        <v>3531</v>
      </c>
      <c r="D30" s="395">
        <v>1302</v>
      </c>
      <c r="E30" s="395">
        <v>2229</v>
      </c>
      <c r="F30" s="395">
        <v>0</v>
      </c>
      <c r="G30" s="395">
        <v>464</v>
      </c>
      <c r="H30" s="395">
        <v>3067</v>
      </c>
      <c r="I30" s="395">
        <v>0</v>
      </c>
      <c r="J30" s="395">
        <v>0</v>
      </c>
      <c r="K30" s="395">
        <v>3531</v>
      </c>
      <c r="L30" s="395">
        <v>1966</v>
      </c>
    </row>
    <row r="31" spans="1:12" ht="12.75" customHeight="1">
      <c r="A31" s="229" t="s">
        <v>1022</v>
      </c>
      <c r="B31" s="395">
        <v>2</v>
      </c>
      <c r="C31" s="395">
        <v>469</v>
      </c>
      <c r="D31" s="395">
        <v>84</v>
      </c>
      <c r="E31" s="395">
        <v>385</v>
      </c>
      <c r="F31" s="395">
        <v>0</v>
      </c>
      <c r="G31" s="395">
        <v>0</v>
      </c>
      <c r="H31" s="395">
        <v>469</v>
      </c>
      <c r="I31" s="395">
        <v>0</v>
      </c>
      <c r="J31" s="395">
        <v>0</v>
      </c>
      <c r="K31" s="395">
        <v>469</v>
      </c>
      <c r="L31" s="395">
        <v>205</v>
      </c>
    </row>
    <row r="32" spans="1:12" ht="12.75" customHeight="1">
      <c r="A32" s="229" t="s">
        <v>1023</v>
      </c>
      <c r="B32" s="395">
        <v>15</v>
      </c>
      <c r="C32" s="395">
        <v>823</v>
      </c>
      <c r="D32" s="395">
        <v>480</v>
      </c>
      <c r="E32" s="395">
        <v>343</v>
      </c>
      <c r="F32" s="395">
        <v>0</v>
      </c>
      <c r="G32" s="395">
        <v>358</v>
      </c>
      <c r="H32" s="395">
        <v>465</v>
      </c>
      <c r="I32" s="395">
        <v>0</v>
      </c>
      <c r="J32" s="395">
        <v>0</v>
      </c>
      <c r="K32" s="395">
        <v>823</v>
      </c>
      <c r="L32" s="395">
        <v>522</v>
      </c>
    </row>
    <row r="33" spans="1:12" ht="12.75" customHeight="1">
      <c r="A33" s="229" t="s">
        <v>1024</v>
      </c>
      <c r="B33" s="395">
        <v>5</v>
      </c>
      <c r="C33" s="395">
        <v>74</v>
      </c>
      <c r="D33" s="395">
        <v>61</v>
      </c>
      <c r="E33" s="395">
        <v>13</v>
      </c>
      <c r="F33" s="395">
        <v>0</v>
      </c>
      <c r="G33" s="395">
        <v>7</v>
      </c>
      <c r="H33" s="395">
        <v>67</v>
      </c>
      <c r="I33" s="395">
        <v>0</v>
      </c>
      <c r="J33" s="395">
        <v>0</v>
      </c>
      <c r="K33" s="395">
        <v>74</v>
      </c>
      <c r="L33" s="395">
        <v>45</v>
      </c>
    </row>
    <row r="34" spans="1:12" ht="12.75" customHeight="1">
      <c r="A34" s="224" t="s">
        <v>1025</v>
      </c>
      <c r="B34" s="395">
        <v>9</v>
      </c>
      <c r="C34" s="395">
        <v>1317</v>
      </c>
      <c r="D34" s="395">
        <v>476</v>
      </c>
      <c r="E34" s="395">
        <v>841</v>
      </c>
      <c r="F34" s="395">
        <v>0</v>
      </c>
      <c r="G34" s="395">
        <v>63</v>
      </c>
      <c r="H34" s="395">
        <v>1254</v>
      </c>
      <c r="I34" s="395">
        <v>0</v>
      </c>
      <c r="J34" s="395">
        <v>0</v>
      </c>
      <c r="K34" s="395">
        <v>1317</v>
      </c>
      <c r="L34" s="395">
        <v>623</v>
      </c>
    </row>
    <row r="35" spans="1:12" ht="12.75" customHeight="1">
      <c r="A35" s="224" t="s">
        <v>1026</v>
      </c>
      <c r="B35" s="395">
        <v>5</v>
      </c>
      <c r="C35" s="395">
        <v>488</v>
      </c>
      <c r="D35" s="395">
        <v>164</v>
      </c>
      <c r="E35" s="395">
        <v>324</v>
      </c>
      <c r="F35" s="395">
        <v>0</v>
      </c>
      <c r="G35" s="395">
        <v>0</v>
      </c>
      <c r="H35" s="395">
        <v>488</v>
      </c>
      <c r="I35" s="395">
        <v>0</v>
      </c>
      <c r="J35" s="395">
        <v>0</v>
      </c>
      <c r="K35" s="395">
        <v>488</v>
      </c>
      <c r="L35" s="395">
        <v>332</v>
      </c>
    </row>
    <row r="36" spans="1:12" ht="12.75" customHeight="1">
      <c r="A36" s="408" t="s">
        <v>987</v>
      </c>
      <c r="B36" s="395">
        <v>4</v>
      </c>
      <c r="C36" s="395">
        <v>360</v>
      </c>
      <c r="D36" s="395">
        <v>37</v>
      </c>
      <c r="E36" s="395">
        <v>323</v>
      </c>
      <c r="F36" s="395">
        <v>0</v>
      </c>
      <c r="G36" s="395">
        <v>36</v>
      </c>
      <c r="H36" s="395">
        <v>324</v>
      </c>
      <c r="I36" s="395">
        <v>0</v>
      </c>
      <c r="J36" s="395">
        <v>0</v>
      </c>
      <c r="K36" s="395">
        <v>360</v>
      </c>
      <c r="L36" s="395">
        <v>239</v>
      </c>
    </row>
    <row r="37" spans="1:12" ht="12.75" customHeight="1">
      <c r="A37" s="408"/>
      <c r="B37" s="395"/>
      <c r="C37" s="395"/>
      <c r="D37" s="395"/>
      <c r="E37" s="395"/>
      <c r="F37" s="395"/>
      <c r="G37" s="395"/>
      <c r="H37" s="395"/>
      <c r="I37" s="395"/>
      <c r="J37" s="395"/>
      <c r="K37" s="395"/>
      <c r="L37" s="395"/>
    </row>
    <row r="38" spans="1:12" ht="12.75" customHeight="1">
      <c r="A38" s="177" t="s">
        <v>374</v>
      </c>
      <c r="B38" s="395">
        <v>13</v>
      </c>
      <c r="C38" s="395">
        <v>1630</v>
      </c>
      <c r="D38" s="395">
        <v>602</v>
      </c>
      <c r="E38" s="395">
        <v>1028</v>
      </c>
      <c r="F38" s="395">
        <v>0</v>
      </c>
      <c r="G38" s="395">
        <v>0</v>
      </c>
      <c r="H38" s="395">
        <v>1630</v>
      </c>
      <c r="I38" s="395">
        <v>0</v>
      </c>
      <c r="J38" s="395">
        <v>0</v>
      </c>
      <c r="K38" s="395">
        <v>1630</v>
      </c>
      <c r="L38" s="395">
        <v>688</v>
      </c>
    </row>
    <row r="39" spans="1:12" ht="12.75" customHeight="1">
      <c r="A39" s="408" t="s">
        <v>1027</v>
      </c>
      <c r="B39" s="395">
        <v>3</v>
      </c>
      <c r="C39" s="395">
        <v>391</v>
      </c>
      <c r="D39" s="395">
        <v>74</v>
      </c>
      <c r="E39" s="395">
        <v>317</v>
      </c>
      <c r="F39" s="395">
        <v>0</v>
      </c>
      <c r="G39" s="395">
        <v>0</v>
      </c>
      <c r="H39" s="395">
        <v>391</v>
      </c>
      <c r="I39" s="395">
        <v>0</v>
      </c>
      <c r="J39" s="395">
        <v>0</v>
      </c>
      <c r="K39" s="395">
        <v>391</v>
      </c>
      <c r="L39" s="395">
        <v>186</v>
      </c>
    </row>
    <row r="40" spans="1:12" ht="12.75" customHeight="1">
      <c r="A40" s="408" t="s">
        <v>1028</v>
      </c>
      <c r="B40" s="395">
        <v>5</v>
      </c>
      <c r="C40" s="395">
        <v>593</v>
      </c>
      <c r="D40" s="395">
        <v>252</v>
      </c>
      <c r="E40" s="395">
        <v>341</v>
      </c>
      <c r="F40" s="395">
        <v>0</v>
      </c>
      <c r="G40" s="395">
        <v>0</v>
      </c>
      <c r="H40" s="395">
        <v>593</v>
      </c>
      <c r="I40" s="395">
        <v>0</v>
      </c>
      <c r="J40" s="395">
        <v>0</v>
      </c>
      <c r="K40" s="395">
        <v>593</v>
      </c>
      <c r="L40" s="395">
        <v>264</v>
      </c>
    </row>
    <row r="41" spans="1:12" ht="12.75" customHeight="1">
      <c r="A41" s="408" t="s">
        <v>1029</v>
      </c>
      <c r="B41" s="395">
        <v>2</v>
      </c>
      <c r="C41" s="395">
        <v>284</v>
      </c>
      <c r="D41" s="395">
        <v>137</v>
      </c>
      <c r="E41" s="395">
        <v>147</v>
      </c>
      <c r="F41" s="395">
        <v>0</v>
      </c>
      <c r="G41" s="395">
        <v>0</v>
      </c>
      <c r="H41" s="395">
        <v>284</v>
      </c>
      <c r="I41" s="395">
        <v>0</v>
      </c>
      <c r="J41" s="395">
        <v>0</v>
      </c>
      <c r="K41" s="395">
        <v>284</v>
      </c>
      <c r="L41" s="395">
        <v>95</v>
      </c>
    </row>
    <row r="42" spans="1:12" ht="12.75" customHeight="1">
      <c r="A42" s="408" t="s">
        <v>987</v>
      </c>
      <c r="B42" s="395">
        <v>3</v>
      </c>
      <c r="C42" s="395">
        <v>362</v>
      </c>
      <c r="D42" s="395">
        <v>139</v>
      </c>
      <c r="E42" s="395">
        <v>223</v>
      </c>
      <c r="F42" s="395">
        <v>0</v>
      </c>
      <c r="G42" s="395">
        <v>0</v>
      </c>
      <c r="H42" s="395">
        <v>362</v>
      </c>
      <c r="I42" s="395">
        <v>0</v>
      </c>
      <c r="J42" s="395">
        <v>0</v>
      </c>
      <c r="K42" s="395">
        <v>362</v>
      </c>
      <c r="L42" s="395">
        <v>143</v>
      </c>
    </row>
    <row r="43" spans="1:12" ht="12.75" customHeight="1">
      <c r="A43" s="408"/>
      <c r="B43" s="395"/>
      <c r="C43" s="395"/>
      <c r="D43" s="395"/>
      <c r="E43" s="395"/>
      <c r="F43" s="395"/>
      <c r="G43" s="395"/>
      <c r="H43" s="395"/>
      <c r="I43" s="395"/>
      <c r="J43" s="395"/>
      <c r="K43" s="395"/>
      <c r="L43" s="395"/>
    </row>
    <row r="44" spans="1:12" ht="12.75" customHeight="1">
      <c r="A44" s="177" t="s">
        <v>375</v>
      </c>
      <c r="B44" s="395">
        <v>32</v>
      </c>
      <c r="C44" s="395">
        <v>1853</v>
      </c>
      <c r="D44" s="395">
        <v>1225</v>
      </c>
      <c r="E44" s="395">
        <v>628</v>
      </c>
      <c r="F44" s="395">
        <v>0</v>
      </c>
      <c r="G44" s="395">
        <v>702</v>
      </c>
      <c r="H44" s="395">
        <v>1151</v>
      </c>
      <c r="I44" s="395">
        <v>0</v>
      </c>
      <c r="J44" s="395">
        <v>0</v>
      </c>
      <c r="K44" s="395">
        <v>1853</v>
      </c>
      <c r="L44" s="395">
        <v>720</v>
      </c>
    </row>
    <row r="45" spans="1:12" ht="12.75" customHeight="1">
      <c r="A45" s="408" t="s">
        <v>986</v>
      </c>
      <c r="B45" s="395">
        <v>14</v>
      </c>
      <c r="C45" s="395">
        <v>474</v>
      </c>
      <c r="D45" s="395">
        <v>342</v>
      </c>
      <c r="E45" s="395">
        <v>132</v>
      </c>
      <c r="F45" s="395">
        <v>0</v>
      </c>
      <c r="G45" s="395">
        <v>94</v>
      </c>
      <c r="H45" s="395">
        <v>380</v>
      </c>
      <c r="I45" s="395">
        <v>0</v>
      </c>
      <c r="J45" s="395">
        <v>0</v>
      </c>
      <c r="K45" s="395">
        <v>474</v>
      </c>
      <c r="L45" s="395">
        <v>278</v>
      </c>
    </row>
    <row r="46" spans="1:12" ht="12.75" customHeight="1">
      <c r="A46" s="408" t="s">
        <v>1030</v>
      </c>
      <c r="B46" s="395">
        <v>1</v>
      </c>
      <c r="C46" s="395">
        <v>43</v>
      </c>
      <c r="D46" s="395">
        <v>2</v>
      </c>
      <c r="E46" s="395">
        <v>41</v>
      </c>
      <c r="F46" s="395">
        <v>0</v>
      </c>
      <c r="G46" s="395">
        <v>0</v>
      </c>
      <c r="H46" s="395">
        <v>43</v>
      </c>
      <c r="I46" s="395">
        <v>0</v>
      </c>
      <c r="J46" s="395">
        <v>0</v>
      </c>
      <c r="K46" s="395">
        <v>43</v>
      </c>
      <c r="L46" s="395">
        <v>32</v>
      </c>
    </row>
    <row r="47" spans="1:12" ht="12.75" customHeight="1">
      <c r="A47" s="408" t="s">
        <v>1031</v>
      </c>
      <c r="B47" s="395">
        <v>2</v>
      </c>
      <c r="C47" s="395">
        <v>38</v>
      </c>
      <c r="D47" s="395">
        <v>19</v>
      </c>
      <c r="E47" s="395">
        <v>19</v>
      </c>
      <c r="F47" s="395">
        <v>0</v>
      </c>
      <c r="G47" s="395">
        <v>0</v>
      </c>
      <c r="H47" s="395">
        <v>38</v>
      </c>
      <c r="I47" s="395">
        <v>0</v>
      </c>
      <c r="J47" s="395">
        <v>0</v>
      </c>
      <c r="K47" s="395">
        <v>38</v>
      </c>
      <c r="L47" s="395">
        <v>22</v>
      </c>
    </row>
    <row r="48" spans="1:12" ht="12.75" customHeight="1">
      <c r="A48" s="408" t="s">
        <v>1032</v>
      </c>
      <c r="B48" s="395">
        <v>4</v>
      </c>
      <c r="C48" s="395">
        <v>460</v>
      </c>
      <c r="D48" s="395">
        <v>349</v>
      </c>
      <c r="E48" s="395">
        <v>111</v>
      </c>
      <c r="F48" s="395">
        <v>0</v>
      </c>
      <c r="G48" s="395">
        <v>0</v>
      </c>
      <c r="H48" s="395">
        <v>460</v>
      </c>
      <c r="I48" s="395">
        <v>0</v>
      </c>
      <c r="J48" s="395">
        <v>0</v>
      </c>
      <c r="K48" s="395">
        <v>460</v>
      </c>
      <c r="L48" s="395">
        <v>53</v>
      </c>
    </row>
    <row r="49" spans="1:12" ht="12.75" customHeight="1">
      <c r="A49" s="408" t="s">
        <v>1033</v>
      </c>
      <c r="B49" s="395">
        <v>1</v>
      </c>
      <c r="C49" s="395">
        <v>67</v>
      </c>
      <c r="D49" s="395">
        <v>3</v>
      </c>
      <c r="E49" s="395">
        <v>64</v>
      </c>
      <c r="F49" s="395">
        <v>0</v>
      </c>
      <c r="G49" s="395">
        <v>0</v>
      </c>
      <c r="H49" s="395">
        <v>67</v>
      </c>
      <c r="I49" s="395">
        <v>0</v>
      </c>
      <c r="J49" s="395">
        <v>0</v>
      </c>
      <c r="K49" s="395">
        <v>67</v>
      </c>
      <c r="L49" s="395">
        <v>0</v>
      </c>
    </row>
    <row r="50" spans="1:12" ht="12.75" customHeight="1">
      <c r="A50" s="408" t="s">
        <v>987</v>
      </c>
      <c r="B50" s="395">
        <v>10</v>
      </c>
      <c r="C50" s="395">
        <v>771</v>
      </c>
      <c r="D50" s="395">
        <v>510</v>
      </c>
      <c r="E50" s="395">
        <v>261</v>
      </c>
      <c r="F50" s="395">
        <v>0</v>
      </c>
      <c r="G50" s="395">
        <v>608</v>
      </c>
      <c r="H50" s="395">
        <v>163</v>
      </c>
      <c r="I50" s="395">
        <v>0</v>
      </c>
      <c r="J50" s="395">
        <v>0</v>
      </c>
      <c r="K50" s="395">
        <v>771</v>
      </c>
      <c r="L50" s="395">
        <v>335</v>
      </c>
    </row>
    <row r="51" spans="1:12" ht="12.75" customHeight="1">
      <c r="A51" s="408"/>
      <c r="B51" s="395"/>
      <c r="C51" s="395"/>
      <c r="D51" s="395"/>
      <c r="E51" s="395"/>
      <c r="F51" s="395"/>
      <c r="G51" s="395"/>
      <c r="H51" s="395"/>
      <c r="I51" s="395"/>
      <c r="J51" s="395"/>
      <c r="K51" s="395"/>
      <c r="L51" s="395"/>
    </row>
    <row r="52" spans="1:12" ht="12.75" customHeight="1">
      <c r="A52" s="177" t="s">
        <v>381</v>
      </c>
      <c r="B52" s="395">
        <v>31</v>
      </c>
      <c r="C52" s="395">
        <v>761</v>
      </c>
      <c r="D52" s="395">
        <v>165</v>
      </c>
      <c r="E52" s="395">
        <v>596</v>
      </c>
      <c r="F52" s="395">
        <v>0</v>
      </c>
      <c r="G52" s="395">
        <v>267</v>
      </c>
      <c r="H52" s="395">
        <v>494</v>
      </c>
      <c r="I52" s="395">
        <v>0</v>
      </c>
      <c r="J52" s="395">
        <v>0</v>
      </c>
      <c r="K52" s="395">
        <v>761</v>
      </c>
      <c r="L52" s="395">
        <v>349</v>
      </c>
    </row>
    <row r="53" spans="1:12" ht="12.75" customHeight="1">
      <c r="A53" s="602" t="s">
        <v>1034</v>
      </c>
      <c r="B53" s="395">
        <v>6</v>
      </c>
      <c r="C53" s="395">
        <v>208</v>
      </c>
      <c r="D53" s="395">
        <v>108</v>
      </c>
      <c r="E53" s="395">
        <v>100</v>
      </c>
      <c r="F53" s="395">
        <v>0</v>
      </c>
      <c r="G53" s="395">
        <v>158</v>
      </c>
      <c r="H53" s="395">
        <v>50</v>
      </c>
      <c r="I53" s="395">
        <v>0</v>
      </c>
      <c r="J53" s="395">
        <v>0</v>
      </c>
      <c r="K53" s="395">
        <v>208</v>
      </c>
      <c r="L53" s="395">
        <v>84</v>
      </c>
    </row>
    <row r="54" spans="1:12" ht="12.75" customHeight="1">
      <c r="A54" s="602" t="s">
        <v>989</v>
      </c>
      <c r="B54" s="395">
        <v>25</v>
      </c>
      <c r="C54" s="395">
        <v>553</v>
      </c>
      <c r="D54" s="395">
        <v>57</v>
      </c>
      <c r="E54" s="395">
        <v>496</v>
      </c>
      <c r="F54" s="395">
        <v>0</v>
      </c>
      <c r="G54" s="395">
        <v>109</v>
      </c>
      <c r="H54" s="395">
        <v>444</v>
      </c>
      <c r="I54" s="395">
        <v>0</v>
      </c>
      <c r="J54" s="395">
        <v>0</v>
      </c>
      <c r="K54" s="395">
        <v>553</v>
      </c>
      <c r="L54" s="395">
        <v>265</v>
      </c>
    </row>
    <row r="55" spans="1:12" ht="12.75" customHeight="1">
      <c r="A55" s="408"/>
      <c r="B55" s="395"/>
      <c r="C55" s="395"/>
      <c r="D55" s="395"/>
      <c r="E55" s="395"/>
      <c r="F55" s="395"/>
      <c r="G55" s="395"/>
      <c r="H55" s="395"/>
      <c r="I55" s="395"/>
      <c r="J55" s="395"/>
      <c r="K55" s="395"/>
      <c r="L55" s="395"/>
    </row>
    <row r="56" spans="1:12" ht="12.75" customHeight="1">
      <c r="A56" s="177" t="s">
        <v>376</v>
      </c>
      <c r="B56" s="395">
        <v>28</v>
      </c>
      <c r="C56" s="395">
        <v>1319</v>
      </c>
      <c r="D56" s="395">
        <v>758</v>
      </c>
      <c r="E56" s="395">
        <v>561</v>
      </c>
      <c r="F56" s="395">
        <v>0</v>
      </c>
      <c r="G56" s="395">
        <v>0</v>
      </c>
      <c r="H56" s="395">
        <v>1319</v>
      </c>
      <c r="I56" s="395">
        <v>0</v>
      </c>
      <c r="J56" s="395">
        <v>0</v>
      </c>
      <c r="K56" s="395">
        <v>1319</v>
      </c>
      <c r="L56" s="395">
        <v>454</v>
      </c>
    </row>
    <row r="57" spans="1:12" ht="12.75" customHeight="1">
      <c r="A57" s="602" t="s">
        <v>990</v>
      </c>
      <c r="B57" s="395">
        <v>3</v>
      </c>
      <c r="C57" s="395">
        <v>89</v>
      </c>
      <c r="D57" s="395">
        <v>55</v>
      </c>
      <c r="E57" s="395">
        <v>34</v>
      </c>
      <c r="F57" s="395">
        <v>0</v>
      </c>
      <c r="G57" s="395">
        <v>0</v>
      </c>
      <c r="H57" s="395">
        <v>89</v>
      </c>
      <c r="I57" s="395">
        <v>0</v>
      </c>
      <c r="J57" s="395">
        <v>0</v>
      </c>
      <c r="K57" s="395">
        <v>89</v>
      </c>
      <c r="L57" s="395">
        <v>0</v>
      </c>
    </row>
    <row r="58" spans="1:12" ht="12.75" customHeight="1">
      <c r="A58" s="602" t="s">
        <v>991</v>
      </c>
      <c r="B58" s="395">
        <v>5</v>
      </c>
      <c r="C58" s="395">
        <v>300</v>
      </c>
      <c r="D58" s="395">
        <v>180</v>
      </c>
      <c r="E58" s="395">
        <v>120</v>
      </c>
      <c r="F58" s="395">
        <v>0</v>
      </c>
      <c r="G58" s="395">
        <v>0</v>
      </c>
      <c r="H58" s="395">
        <v>300</v>
      </c>
      <c r="I58" s="395">
        <v>0</v>
      </c>
      <c r="J58" s="395">
        <v>0</v>
      </c>
      <c r="K58" s="395">
        <v>300</v>
      </c>
      <c r="L58" s="395">
        <v>37</v>
      </c>
    </row>
    <row r="59" spans="1:12" ht="12.75" customHeight="1">
      <c r="A59" s="602" t="s">
        <v>992</v>
      </c>
      <c r="B59" s="395">
        <v>1</v>
      </c>
      <c r="C59" s="395">
        <v>1</v>
      </c>
      <c r="D59" s="395">
        <v>0</v>
      </c>
      <c r="E59" s="395">
        <v>1</v>
      </c>
      <c r="F59" s="395">
        <v>0</v>
      </c>
      <c r="G59" s="395">
        <v>0</v>
      </c>
      <c r="H59" s="395">
        <v>1</v>
      </c>
      <c r="I59" s="395">
        <v>0</v>
      </c>
      <c r="J59" s="395">
        <v>0</v>
      </c>
      <c r="K59" s="395">
        <v>1</v>
      </c>
      <c r="L59" s="395">
        <v>7</v>
      </c>
    </row>
    <row r="60" spans="1:12" ht="12.75" customHeight="1">
      <c r="A60" s="602" t="s">
        <v>1035</v>
      </c>
      <c r="B60" s="395">
        <v>4</v>
      </c>
      <c r="C60" s="395">
        <v>276</v>
      </c>
      <c r="D60" s="395">
        <v>198</v>
      </c>
      <c r="E60" s="395">
        <v>78</v>
      </c>
      <c r="F60" s="395">
        <v>0</v>
      </c>
      <c r="G60" s="395">
        <v>0</v>
      </c>
      <c r="H60" s="395">
        <v>276</v>
      </c>
      <c r="I60" s="395">
        <v>0</v>
      </c>
      <c r="J60" s="395">
        <v>0</v>
      </c>
      <c r="K60" s="395">
        <v>276</v>
      </c>
      <c r="L60" s="395">
        <v>125</v>
      </c>
    </row>
    <row r="61" spans="1:12" ht="12.75" customHeight="1">
      <c r="A61" s="602" t="s">
        <v>1036</v>
      </c>
      <c r="B61" s="395">
        <v>1</v>
      </c>
      <c r="C61" s="395">
        <v>54</v>
      </c>
      <c r="D61" s="395">
        <v>25</v>
      </c>
      <c r="E61" s="395">
        <v>29</v>
      </c>
      <c r="F61" s="395">
        <v>0</v>
      </c>
      <c r="G61" s="395">
        <v>0</v>
      </c>
      <c r="H61" s="395">
        <v>54</v>
      </c>
      <c r="I61" s="395">
        <v>0</v>
      </c>
      <c r="J61" s="395">
        <v>0</v>
      </c>
      <c r="K61" s="395">
        <v>54</v>
      </c>
      <c r="L61" s="395">
        <v>19</v>
      </c>
    </row>
    <row r="62" spans="1:12" ht="12.75" customHeight="1">
      <c r="A62" s="603" t="s">
        <v>987</v>
      </c>
      <c r="B62" s="397">
        <v>14</v>
      </c>
      <c r="C62" s="397">
        <v>599</v>
      </c>
      <c r="D62" s="397">
        <v>300</v>
      </c>
      <c r="E62" s="397">
        <v>299</v>
      </c>
      <c r="F62" s="397">
        <v>0</v>
      </c>
      <c r="G62" s="397">
        <v>0</v>
      </c>
      <c r="H62" s="397">
        <v>599</v>
      </c>
      <c r="I62" s="397">
        <v>0</v>
      </c>
      <c r="J62" s="397">
        <v>0</v>
      </c>
      <c r="K62" s="397">
        <v>599</v>
      </c>
      <c r="L62" s="397">
        <v>266</v>
      </c>
    </row>
    <row r="63" spans="1:12" ht="12.75" customHeight="1">
      <c r="A63" s="178" t="s">
        <v>390</v>
      </c>
      <c r="B63" s="122"/>
      <c r="C63" s="122"/>
      <c r="D63" s="122"/>
      <c r="E63" s="122"/>
      <c r="F63" s="122"/>
      <c r="G63" s="122"/>
      <c r="H63" s="122"/>
      <c r="I63" s="122"/>
      <c r="J63" s="122"/>
      <c r="K63" s="122"/>
      <c r="L63" s="122"/>
    </row>
    <row r="64" spans="1:13" ht="12.75" customHeight="1">
      <c r="A64" s="231" t="s">
        <v>416</v>
      </c>
      <c r="B64" s="221"/>
      <c r="C64" s="221"/>
      <c r="D64" s="221"/>
      <c r="E64" s="221"/>
      <c r="F64" s="221"/>
      <c r="G64" s="221"/>
      <c r="H64" s="221"/>
      <c r="I64" s="221"/>
      <c r="J64" s="221"/>
      <c r="K64" s="221"/>
      <c r="L64" s="221"/>
      <c r="M64" s="232"/>
    </row>
    <row r="65" spans="1:33" ht="12.75" customHeight="1">
      <c r="A65" s="20" t="s">
        <v>382</v>
      </c>
      <c r="B65" s="44"/>
      <c r="C65" s="56"/>
      <c r="D65" s="56"/>
      <c r="E65" s="56"/>
      <c r="F65" s="56"/>
      <c r="G65" s="56"/>
      <c r="H65" s="56"/>
      <c r="I65" s="56"/>
      <c r="J65" s="56"/>
      <c r="K65" s="56"/>
      <c r="L65" s="56"/>
      <c r="N65" s="232"/>
      <c r="O65" s="232"/>
      <c r="P65" s="232"/>
      <c r="Q65" s="232"/>
      <c r="R65" s="232"/>
      <c r="S65" s="232"/>
      <c r="T65" s="232"/>
      <c r="U65" s="232"/>
      <c r="V65" s="232"/>
      <c r="W65" s="232"/>
      <c r="X65" s="232"/>
      <c r="Y65" s="232"/>
      <c r="Z65" s="232"/>
      <c r="AA65" s="232"/>
      <c r="AB65" s="232"/>
      <c r="AC65" s="232"/>
      <c r="AD65" s="232"/>
      <c r="AE65" s="232"/>
      <c r="AF65" s="232"/>
      <c r="AG65" s="232"/>
    </row>
    <row r="66" ht="12" customHeight="1">
      <c r="B66" s="166"/>
    </row>
    <row r="67" ht="12">
      <c r="B67" s="166"/>
    </row>
    <row r="68" ht="12">
      <c r="B68" s="166"/>
    </row>
    <row r="69" ht="12">
      <c r="B69" s="166"/>
    </row>
    <row r="70" ht="12">
      <c r="B70" s="166"/>
    </row>
    <row r="71" ht="12">
      <c r="B71" s="166"/>
    </row>
    <row r="72" ht="12">
      <c r="B72" s="166"/>
    </row>
    <row r="73" ht="12">
      <c r="B73" s="166"/>
    </row>
    <row r="74" ht="12">
      <c r="B74" s="166"/>
    </row>
    <row r="75" ht="12">
      <c r="B75" s="166"/>
    </row>
    <row r="76" ht="12">
      <c r="B76" s="166"/>
    </row>
    <row r="77" ht="12">
      <c r="B77" s="166"/>
    </row>
    <row r="78" ht="12">
      <c r="B78" s="166"/>
    </row>
    <row r="79" ht="12">
      <c r="B79" s="166"/>
    </row>
    <row r="80" ht="12">
      <c r="B80" s="166"/>
    </row>
    <row r="81" ht="12">
      <c r="B81" s="166"/>
    </row>
    <row r="82" ht="12">
      <c r="B82" s="166"/>
    </row>
    <row r="83" ht="12">
      <c r="B83" s="166"/>
    </row>
    <row r="84" ht="12">
      <c r="B84" s="166"/>
    </row>
    <row r="85" ht="12">
      <c r="B85" s="166"/>
    </row>
    <row r="86" ht="12">
      <c r="B86" s="166"/>
    </row>
    <row r="87" ht="12">
      <c r="B87" s="166"/>
    </row>
    <row r="88" ht="12">
      <c r="B88" s="166"/>
    </row>
    <row r="89" ht="12">
      <c r="B89" s="166"/>
    </row>
    <row r="90" ht="12">
      <c r="B90" s="166"/>
    </row>
    <row r="91" ht="12">
      <c r="B91" s="166"/>
    </row>
    <row r="92" ht="12">
      <c r="B92" s="166"/>
    </row>
    <row r="93" ht="12">
      <c r="B93" s="166"/>
    </row>
    <row r="94" ht="12">
      <c r="B94" s="166"/>
    </row>
    <row r="95" ht="12">
      <c r="B95" s="166"/>
    </row>
    <row r="96" ht="12">
      <c r="B96" s="166"/>
    </row>
    <row r="97" ht="12">
      <c r="B97" s="166"/>
    </row>
    <row r="98" ht="12">
      <c r="B98" s="166"/>
    </row>
    <row r="99" ht="12">
      <c r="B99" s="166"/>
    </row>
    <row r="100" ht="12">
      <c r="B100" s="166"/>
    </row>
    <row r="101" ht="12">
      <c r="B101" s="166"/>
    </row>
    <row r="102" ht="12">
      <c r="B102" s="166"/>
    </row>
    <row r="103" ht="12">
      <c r="B103" s="166"/>
    </row>
    <row r="104" ht="12">
      <c r="B104" s="166"/>
    </row>
    <row r="105" ht="12">
      <c r="B105" s="166"/>
    </row>
    <row r="106" ht="12">
      <c r="B106" s="166"/>
    </row>
    <row r="107" ht="12">
      <c r="B107" s="166"/>
    </row>
    <row r="108" ht="12">
      <c r="B108" s="166"/>
    </row>
    <row r="109" ht="12">
      <c r="B109" s="166"/>
    </row>
    <row r="110" ht="12">
      <c r="B110" s="166"/>
    </row>
    <row r="111" ht="12">
      <c r="B111" s="166"/>
    </row>
    <row r="112" ht="12">
      <c r="B112" s="166"/>
    </row>
    <row r="113" ht="12">
      <c r="B113" s="166"/>
    </row>
    <row r="114" ht="12">
      <c r="B114" s="166"/>
    </row>
    <row r="115" ht="12">
      <c r="B115" s="166"/>
    </row>
    <row r="116" ht="12">
      <c r="B116" s="166"/>
    </row>
    <row r="117" ht="12">
      <c r="B117" s="166"/>
    </row>
    <row r="118" ht="12">
      <c r="B118" s="166"/>
    </row>
    <row r="119" ht="12">
      <c r="B119" s="166"/>
    </row>
    <row r="120" ht="12">
      <c r="B120" s="167"/>
    </row>
  </sheetData>
  <mergeCells count="3">
    <mergeCell ref="C3:K3"/>
    <mergeCell ref="I4:K4"/>
    <mergeCell ref="F4:H4"/>
  </mergeCells>
  <printOptions/>
  <pageMargins left="0.5118110236220472" right="0.61" top="0.7086614173228347" bottom="0.6" header="0.1968503937007874" footer="0.1968503937007874"/>
  <pageSetup fitToHeight="1" fitToWidth="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W258"/>
  <sheetViews>
    <sheetView workbookViewId="0" topLeftCell="A1">
      <selection activeCell="B2" sqref="B2"/>
    </sheetView>
  </sheetViews>
  <sheetFormatPr defaultColWidth="9.00390625" defaultRowHeight="12.75"/>
  <cols>
    <col min="1" max="1" width="13.00390625" style="73" customWidth="1"/>
    <col min="2" max="2" width="3.75390625" style="74" customWidth="1"/>
    <col min="3" max="3" width="6.125" style="74" customWidth="1"/>
    <col min="4" max="9" width="6.25390625" style="74" customWidth="1"/>
    <col min="10" max="12" width="5.75390625" style="74" customWidth="1"/>
    <col min="13" max="16" width="6.25390625" style="74" customWidth="1"/>
    <col min="17" max="17" width="5.875" style="74" customWidth="1"/>
    <col min="18" max="18" width="5.25390625" style="74" customWidth="1"/>
    <col min="19" max="19" width="4.625" style="74" customWidth="1"/>
    <col min="20" max="16384" width="10.25390625" style="74" customWidth="1"/>
  </cols>
  <sheetData>
    <row r="1" spans="1:2" s="64" customFormat="1" ht="18">
      <c r="A1" s="409" t="s">
        <v>490</v>
      </c>
      <c r="B1" s="63"/>
    </row>
    <row r="2" spans="1:18" s="65" customFormat="1" ht="4.5" customHeight="1">
      <c r="A2" s="248"/>
      <c r="B2" s="69"/>
      <c r="C2" s="69"/>
      <c r="D2" s="69"/>
      <c r="E2" s="69"/>
      <c r="F2" s="69"/>
      <c r="G2" s="69"/>
      <c r="H2" s="69"/>
      <c r="I2" s="69"/>
      <c r="J2" s="69"/>
      <c r="K2" s="69"/>
      <c r="L2" s="69"/>
      <c r="M2" s="69"/>
      <c r="N2" s="69"/>
      <c r="O2" s="69"/>
      <c r="P2" s="69"/>
      <c r="Q2" s="249"/>
      <c r="R2" s="69"/>
    </row>
    <row r="3" spans="1:18" s="66" customFormat="1" ht="15.75" customHeight="1">
      <c r="A3" s="250"/>
      <c r="B3" s="285" t="s">
        <v>105</v>
      </c>
      <c r="C3" s="251"/>
      <c r="D3" s="252"/>
      <c r="E3" s="441" t="s">
        <v>438</v>
      </c>
      <c r="F3" s="252"/>
      <c r="G3" s="250"/>
      <c r="H3" s="238"/>
      <c r="I3" s="250"/>
      <c r="J3" s="245"/>
      <c r="K3" s="253"/>
      <c r="L3" s="253"/>
      <c r="M3" s="439" t="s">
        <v>436</v>
      </c>
      <c r="N3" s="253"/>
      <c r="O3" s="253"/>
      <c r="P3" s="254"/>
      <c r="Q3" s="244"/>
      <c r="R3" s="252"/>
    </row>
    <row r="4" spans="1:17" s="66" customFormat="1" ht="15.75" customHeight="1">
      <c r="A4" s="284" t="s">
        <v>1</v>
      </c>
      <c r="B4" s="286" t="s">
        <v>106</v>
      </c>
      <c r="C4" s="425"/>
      <c r="D4" s="426"/>
      <c r="E4" s="426"/>
      <c r="F4" s="426"/>
      <c r="G4" s="250"/>
      <c r="H4" s="270" t="s">
        <v>10</v>
      </c>
      <c r="I4" s="289" t="s">
        <v>4</v>
      </c>
      <c r="J4" s="91"/>
      <c r="K4" s="440" t="s">
        <v>437</v>
      </c>
      <c r="L4" s="68"/>
      <c r="M4" s="289"/>
      <c r="N4" s="289"/>
      <c r="O4" s="289"/>
      <c r="P4" s="289"/>
      <c r="Q4" s="90" t="s">
        <v>429</v>
      </c>
    </row>
    <row r="5" spans="1:18" s="66" customFormat="1" ht="15.75" customHeight="1">
      <c r="A5" s="68"/>
      <c r="B5" s="287" t="s">
        <v>111</v>
      </c>
      <c r="C5" s="288" t="s">
        <v>14</v>
      </c>
      <c r="D5" s="288" t="s">
        <v>107</v>
      </c>
      <c r="E5" s="288" t="s">
        <v>108</v>
      </c>
      <c r="F5" s="288" t="s">
        <v>109</v>
      </c>
      <c r="G5" s="288" t="s">
        <v>110</v>
      </c>
      <c r="H5" s="277" t="s">
        <v>7</v>
      </c>
      <c r="I5" s="277" t="s">
        <v>7</v>
      </c>
      <c r="J5" s="288" t="s">
        <v>14</v>
      </c>
      <c r="K5" s="288" t="s">
        <v>5</v>
      </c>
      <c r="L5" s="288" t="s">
        <v>6</v>
      </c>
      <c r="M5" s="288" t="s">
        <v>107</v>
      </c>
      <c r="N5" s="288" t="s">
        <v>108</v>
      </c>
      <c r="O5" s="288" t="s">
        <v>109</v>
      </c>
      <c r="P5" s="288" t="s">
        <v>110</v>
      </c>
      <c r="Q5" s="92" t="s">
        <v>393</v>
      </c>
      <c r="R5" s="67"/>
    </row>
    <row r="6" spans="1:18" s="65" customFormat="1" ht="15.75" customHeight="1">
      <c r="A6" s="255" t="s">
        <v>769</v>
      </c>
      <c r="B6" s="69">
        <v>3</v>
      </c>
      <c r="C6" s="69">
        <v>50</v>
      </c>
      <c r="D6" s="69">
        <v>2</v>
      </c>
      <c r="E6" s="69">
        <v>8</v>
      </c>
      <c r="F6" s="69">
        <v>8</v>
      </c>
      <c r="G6" s="69">
        <v>32</v>
      </c>
      <c r="H6" s="69">
        <v>124</v>
      </c>
      <c r="I6" s="69">
        <v>66</v>
      </c>
      <c r="J6" s="69">
        <v>129</v>
      </c>
      <c r="K6" s="69">
        <v>92</v>
      </c>
      <c r="L6" s="69">
        <v>37</v>
      </c>
      <c r="M6" s="69">
        <v>4</v>
      </c>
      <c r="N6" s="69">
        <v>20</v>
      </c>
      <c r="O6" s="69">
        <v>19</v>
      </c>
      <c r="P6" s="69">
        <v>86</v>
      </c>
      <c r="Q6" s="70">
        <v>11</v>
      </c>
      <c r="R6" s="69">
        <v>20</v>
      </c>
    </row>
    <row r="7" spans="1:18" s="69" customFormat="1" ht="15.75" customHeight="1">
      <c r="A7" s="255" t="s">
        <v>626</v>
      </c>
      <c r="B7" s="69">
        <v>3</v>
      </c>
      <c r="C7" s="69">
        <v>51</v>
      </c>
      <c r="D7" s="69">
        <v>2</v>
      </c>
      <c r="E7" s="69">
        <v>10</v>
      </c>
      <c r="F7" s="69">
        <v>7</v>
      </c>
      <c r="G7" s="69">
        <v>32</v>
      </c>
      <c r="H7" s="69">
        <v>124</v>
      </c>
      <c r="I7" s="69">
        <v>64</v>
      </c>
      <c r="J7" s="69">
        <v>128</v>
      </c>
      <c r="K7" s="69">
        <v>90</v>
      </c>
      <c r="L7" s="69">
        <v>38</v>
      </c>
      <c r="M7" s="69">
        <v>6</v>
      </c>
      <c r="N7" s="69">
        <v>21</v>
      </c>
      <c r="O7" s="69">
        <v>19</v>
      </c>
      <c r="P7" s="69">
        <v>82</v>
      </c>
      <c r="Q7" s="70">
        <v>9</v>
      </c>
      <c r="R7" s="69">
        <v>14</v>
      </c>
    </row>
    <row r="8" spans="1:18" s="69" customFormat="1" ht="15.75" customHeight="1">
      <c r="A8" s="255" t="s">
        <v>627</v>
      </c>
      <c r="B8" s="69">
        <v>3</v>
      </c>
      <c r="C8" s="69">
        <v>52</v>
      </c>
      <c r="D8" s="454">
        <v>2</v>
      </c>
      <c r="E8" s="454">
        <v>9</v>
      </c>
      <c r="F8" s="454">
        <v>7</v>
      </c>
      <c r="G8" s="454">
        <v>34</v>
      </c>
      <c r="H8" s="69">
        <v>126</v>
      </c>
      <c r="I8" s="69">
        <v>63</v>
      </c>
      <c r="J8" s="69">
        <v>120</v>
      </c>
      <c r="K8" s="69">
        <v>83</v>
      </c>
      <c r="L8" s="69">
        <v>37</v>
      </c>
      <c r="M8" s="69">
        <v>3</v>
      </c>
      <c r="N8" s="69">
        <v>18</v>
      </c>
      <c r="O8" s="69">
        <v>18</v>
      </c>
      <c r="P8" s="69">
        <v>81</v>
      </c>
      <c r="Q8" s="70">
        <v>10</v>
      </c>
      <c r="R8" s="69">
        <v>16</v>
      </c>
    </row>
    <row r="9" spans="1:18" s="65" customFormat="1" ht="15.75" customHeight="1">
      <c r="A9" s="255" t="s">
        <v>684</v>
      </c>
      <c r="B9" s="530">
        <v>3</v>
      </c>
      <c r="C9" s="69">
        <v>48</v>
      </c>
      <c r="D9" s="402">
        <v>2</v>
      </c>
      <c r="E9" s="402">
        <v>9</v>
      </c>
      <c r="F9" s="402">
        <v>5</v>
      </c>
      <c r="G9" s="402">
        <v>32</v>
      </c>
      <c r="H9" s="69">
        <v>125</v>
      </c>
      <c r="I9" s="69">
        <v>62</v>
      </c>
      <c r="J9" s="69">
        <v>109</v>
      </c>
      <c r="K9" s="69">
        <v>75</v>
      </c>
      <c r="L9" s="69">
        <v>34</v>
      </c>
      <c r="M9" s="69">
        <v>3</v>
      </c>
      <c r="N9" s="69">
        <v>21</v>
      </c>
      <c r="O9" s="69">
        <v>11</v>
      </c>
      <c r="P9" s="69">
        <v>74</v>
      </c>
      <c r="Q9" s="531">
        <v>9</v>
      </c>
      <c r="R9" s="454">
        <v>18</v>
      </c>
    </row>
    <row r="10" spans="1:18" s="65" customFormat="1" ht="15.75" customHeight="1">
      <c r="A10" s="256" t="s">
        <v>770</v>
      </c>
      <c r="B10" s="374">
        <v>3</v>
      </c>
      <c r="C10" s="71">
        <v>48</v>
      </c>
      <c r="D10" s="397">
        <v>2</v>
      </c>
      <c r="E10" s="397">
        <v>8</v>
      </c>
      <c r="F10" s="397">
        <v>7</v>
      </c>
      <c r="G10" s="397">
        <v>31</v>
      </c>
      <c r="H10" s="71">
        <v>122</v>
      </c>
      <c r="I10" s="71">
        <v>61</v>
      </c>
      <c r="J10" s="71">
        <v>110</v>
      </c>
      <c r="K10" s="71">
        <v>76</v>
      </c>
      <c r="L10" s="71">
        <v>34</v>
      </c>
      <c r="M10" s="71">
        <v>4</v>
      </c>
      <c r="N10" s="71">
        <v>19</v>
      </c>
      <c r="O10" s="71">
        <v>18</v>
      </c>
      <c r="P10" s="71">
        <v>69</v>
      </c>
      <c r="Q10" s="457">
        <v>15</v>
      </c>
      <c r="R10" s="379">
        <v>18</v>
      </c>
    </row>
    <row r="11" spans="1:18" s="65" customFormat="1" ht="12" customHeight="1">
      <c r="A11" s="248" t="s">
        <v>678</v>
      </c>
      <c r="B11" s="69"/>
      <c r="C11" s="69"/>
      <c r="D11" s="69"/>
      <c r="E11" s="69"/>
      <c r="F11" s="69"/>
      <c r="G11" s="69"/>
      <c r="H11" s="69"/>
      <c r="I11" s="69"/>
      <c r="J11" s="69"/>
      <c r="K11" s="69"/>
      <c r="L11" s="69"/>
      <c r="M11" s="69"/>
      <c r="N11" s="69"/>
      <c r="O11" s="69"/>
      <c r="P11" s="69"/>
      <c r="Q11" s="70"/>
      <c r="R11" s="69"/>
    </row>
    <row r="12" s="65" customFormat="1" ht="12" customHeight="1">
      <c r="A12" s="72" t="s">
        <v>112</v>
      </c>
    </row>
    <row r="13" ht="12.75" customHeight="1"/>
    <row r="14" spans="1:23" ht="18" customHeight="1">
      <c r="A14" s="410" t="s">
        <v>491</v>
      </c>
      <c r="B14" s="75"/>
      <c r="C14" s="76"/>
      <c r="D14" s="76"/>
      <c r="E14" s="76"/>
      <c r="F14" s="76"/>
      <c r="G14" s="76"/>
      <c r="H14" s="76"/>
      <c r="I14" s="76"/>
      <c r="J14" s="76"/>
      <c r="K14" s="76"/>
      <c r="L14" s="76"/>
      <c r="M14" s="76"/>
      <c r="N14" s="76"/>
      <c r="O14" s="76"/>
      <c r="P14" s="76"/>
      <c r="Q14" s="76"/>
      <c r="R14" s="76"/>
      <c r="S14" s="76"/>
      <c r="T14" s="76"/>
      <c r="U14" s="76"/>
      <c r="V14" s="76"/>
      <c r="W14" s="76"/>
    </row>
    <row r="15" spans="1:23" ht="4.5" customHeight="1">
      <c r="A15" s="236"/>
      <c r="B15" s="81"/>
      <c r="C15" s="81"/>
      <c r="D15" s="81"/>
      <c r="E15" s="81"/>
      <c r="F15" s="81"/>
      <c r="G15" s="81"/>
      <c r="H15" s="81"/>
      <c r="I15" s="81"/>
      <c r="J15" s="81"/>
      <c r="K15" s="81"/>
      <c r="L15" s="81"/>
      <c r="M15" s="81"/>
      <c r="N15" s="81"/>
      <c r="O15" s="81"/>
      <c r="P15" s="81"/>
      <c r="Q15" s="237"/>
      <c r="R15" s="81"/>
      <c r="S15" s="77"/>
      <c r="T15" s="77"/>
      <c r="U15" s="77"/>
      <c r="V15" s="77"/>
      <c r="W15" s="77"/>
    </row>
    <row r="16" spans="1:23" ht="15.75" customHeight="1">
      <c r="A16" s="238"/>
      <c r="B16" s="279" t="s">
        <v>105</v>
      </c>
      <c r="C16" s="251"/>
      <c r="D16" s="252"/>
      <c r="E16" s="441" t="s">
        <v>438</v>
      </c>
      <c r="F16" s="252"/>
      <c r="G16" s="250"/>
      <c r="H16" s="238"/>
      <c r="I16" s="238"/>
      <c r="J16" s="245"/>
      <c r="K16" s="253"/>
      <c r="L16" s="253"/>
      <c r="M16" s="439" t="s">
        <v>436</v>
      </c>
      <c r="N16" s="253"/>
      <c r="O16" s="253"/>
      <c r="P16" s="254"/>
      <c r="Q16" s="244"/>
      <c r="R16" s="239"/>
      <c r="S16" s="78"/>
      <c r="T16" s="78"/>
      <c r="U16" s="78"/>
      <c r="V16" s="78"/>
      <c r="W16" s="78"/>
    </row>
    <row r="17" spans="1:23" ht="15.75" customHeight="1">
      <c r="A17" s="278" t="s">
        <v>1</v>
      </c>
      <c r="B17" s="280" t="s">
        <v>106</v>
      </c>
      <c r="C17" s="427"/>
      <c r="D17" s="428"/>
      <c r="E17" s="428"/>
      <c r="F17" s="428"/>
      <c r="G17" s="428"/>
      <c r="H17" s="270" t="s">
        <v>10</v>
      </c>
      <c r="I17" s="283" t="s">
        <v>4</v>
      </c>
      <c r="J17" s="91"/>
      <c r="K17" s="440" t="s">
        <v>437</v>
      </c>
      <c r="L17" s="68"/>
      <c r="M17" s="283"/>
      <c r="N17" s="283"/>
      <c r="O17" s="283"/>
      <c r="P17" s="283"/>
      <c r="Q17" s="90" t="s">
        <v>429</v>
      </c>
      <c r="R17" s="78"/>
      <c r="S17" s="78"/>
      <c r="T17" s="78"/>
      <c r="U17" s="78"/>
      <c r="V17" s="78"/>
      <c r="W17" s="78"/>
    </row>
    <row r="18" spans="1:23" ht="15.75" customHeight="1">
      <c r="A18" s="80"/>
      <c r="B18" s="281" t="s">
        <v>111</v>
      </c>
      <c r="C18" s="282" t="s">
        <v>14</v>
      </c>
      <c r="D18" s="282" t="s">
        <v>107</v>
      </c>
      <c r="E18" s="282" t="s">
        <v>108</v>
      </c>
      <c r="F18" s="282" t="s">
        <v>109</v>
      </c>
      <c r="G18" s="282" t="s">
        <v>110</v>
      </c>
      <c r="H18" s="277" t="s">
        <v>7</v>
      </c>
      <c r="I18" s="277" t="s">
        <v>7</v>
      </c>
      <c r="J18" s="282" t="s">
        <v>14</v>
      </c>
      <c r="K18" s="282" t="s">
        <v>5</v>
      </c>
      <c r="L18" s="282" t="s">
        <v>6</v>
      </c>
      <c r="M18" s="282" t="s">
        <v>107</v>
      </c>
      <c r="N18" s="282" t="s">
        <v>108</v>
      </c>
      <c r="O18" s="282" t="s">
        <v>109</v>
      </c>
      <c r="P18" s="282" t="s">
        <v>110</v>
      </c>
      <c r="Q18" s="92" t="s">
        <v>393</v>
      </c>
      <c r="R18" s="79"/>
      <c r="S18" s="78"/>
      <c r="T18" s="78"/>
      <c r="U18" s="78"/>
      <c r="V18" s="78"/>
      <c r="W18" s="78"/>
    </row>
    <row r="19" spans="1:23" ht="15.75" customHeight="1">
      <c r="A19" s="255" t="s">
        <v>769</v>
      </c>
      <c r="B19" s="81">
        <v>5</v>
      </c>
      <c r="C19" s="81">
        <v>63</v>
      </c>
      <c r="D19" s="81">
        <v>12</v>
      </c>
      <c r="E19" s="81">
        <v>21</v>
      </c>
      <c r="F19" s="81">
        <v>14</v>
      </c>
      <c r="G19" s="81">
        <v>16</v>
      </c>
      <c r="H19" s="81">
        <v>175</v>
      </c>
      <c r="I19" s="81">
        <v>98</v>
      </c>
      <c r="J19" s="81">
        <v>237</v>
      </c>
      <c r="K19" s="81">
        <v>137</v>
      </c>
      <c r="L19" s="81">
        <v>100</v>
      </c>
      <c r="M19" s="81">
        <v>72</v>
      </c>
      <c r="N19" s="81">
        <v>56</v>
      </c>
      <c r="O19" s="81">
        <v>39</v>
      </c>
      <c r="P19" s="81">
        <v>70</v>
      </c>
      <c r="Q19" s="82">
        <v>22</v>
      </c>
      <c r="R19" s="81">
        <v>29</v>
      </c>
      <c r="S19" s="77"/>
      <c r="T19" s="77"/>
      <c r="U19" s="77"/>
      <c r="V19" s="77"/>
      <c r="W19" s="77"/>
    </row>
    <row r="20" spans="1:23" ht="15.75" customHeight="1">
      <c r="A20" s="255" t="s">
        <v>626</v>
      </c>
      <c r="B20" s="81">
        <v>5</v>
      </c>
      <c r="C20" s="81">
        <v>64</v>
      </c>
      <c r="D20" s="81">
        <v>12</v>
      </c>
      <c r="E20" s="81">
        <v>21</v>
      </c>
      <c r="F20" s="81">
        <v>15</v>
      </c>
      <c r="G20" s="81">
        <v>16</v>
      </c>
      <c r="H20" s="81">
        <v>175</v>
      </c>
      <c r="I20" s="81">
        <v>92</v>
      </c>
      <c r="J20" s="81">
        <v>230</v>
      </c>
      <c r="K20" s="81">
        <v>122</v>
      </c>
      <c r="L20" s="81">
        <v>108</v>
      </c>
      <c r="M20" s="81">
        <v>70</v>
      </c>
      <c r="N20" s="81">
        <v>56</v>
      </c>
      <c r="O20" s="81">
        <v>42</v>
      </c>
      <c r="P20" s="81">
        <v>62</v>
      </c>
      <c r="Q20" s="82">
        <v>24</v>
      </c>
      <c r="R20" s="81">
        <v>36</v>
      </c>
      <c r="S20" s="81"/>
      <c r="T20" s="81"/>
      <c r="U20" s="81"/>
      <c r="V20" s="81"/>
      <c r="W20" s="81"/>
    </row>
    <row r="21" spans="1:23" ht="15.75" customHeight="1">
      <c r="A21" s="255" t="s">
        <v>627</v>
      </c>
      <c r="B21" s="81">
        <v>5</v>
      </c>
      <c r="C21" s="81">
        <v>61</v>
      </c>
      <c r="D21" s="455">
        <v>10</v>
      </c>
      <c r="E21" s="455">
        <v>19</v>
      </c>
      <c r="F21" s="455">
        <v>17</v>
      </c>
      <c r="G21" s="455">
        <v>15</v>
      </c>
      <c r="H21" s="81">
        <v>173</v>
      </c>
      <c r="I21" s="81">
        <v>93</v>
      </c>
      <c r="J21" s="81">
        <v>219</v>
      </c>
      <c r="K21" s="81">
        <v>116</v>
      </c>
      <c r="L21" s="81">
        <v>103</v>
      </c>
      <c r="M21" s="81">
        <v>62</v>
      </c>
      <c r="N21" s="81">
        <v>56</v>
      </c>
      <c r="O21" s="81">
        <v>45</v>
      </c>
      <c r="P21" s="81">
        <v>56</v>
      </c>
      <c r="Q21" s="82">
        <v>19</v>
      </c>
      <c r="R21" s="81">
        <v>31</v>
      </c>
      <c r="S21" s="81"/>
      <c r="T21" s="81"/>
      <c r="U21" s="81"/>
      <c r="V21" s="81"/>
      <c r="W21" s="81"/>
    </row>
    <row r="22" spans="1:23" ht="15.75" customHeight="1">
      <c r="A22" s="255" t="s">
        <v>684</v>
      </c>
      <c r="B22" s="526">
        <v>5</v>
      </c>
      <c r="C22" s="81">
        <v>64</v>
      </c>
      <c r="D22" s="402">
        <v>10</v>
      </c>
      <c r="E22" s="402">
        <v>23</v>
      </c>
      <c r="F22" s="402">
        <v>14</v>
      </c>
      <c r="G22" s="402">
        <v>17</v>
      </c>
      <c r="H22" s="81">
        <v>171</v>
      </c>
      <c r="I22" s="81">
        <v>92</v>
      </c>
      <c r="J22" s="81">
        <v>219</v>
      </c>
      <c r="K22" s="81">
        <v>121</v>
      </c>
      <c r="L22" s="81">
        <v>98</v>
      </c>
      <c r="M22" s="81">
        <v>60</v>
      </c>
      <c r="N22" s="81">
        <v>62</v>
      </c>
      <c r="O22" s="81">
        <v>40</v>
      </c>
      <c r="P22" s="81">
        <v>57</v>
      </c>
      <c r="Q22" s="532">
        <v>20</v>
      </c>
      <c r="R22" s="455">
        <v>38</v>
      </c>
      <c r="S22" s="77"/>
      <c r="T22" s="77"/>
      <c r="U22" s="77"/>
      <c r="V22" s="77"/>
      <c r="W22" s="77"/>
    </row>
    <row r="23" spans="1:23" ht="15.75" customHeight="1">
      <c r="A23" s="256" t="s">
        <v>770</v>
      </c>
      <c r="B23" s="375">
        <v>5</v>
      </c>
      <c r="C23" s="83">
        <v>66</v>
      </c>
      <c r="D23" s="397">
        <v>10</v>
      </c>
      <c r="E23" s="397">
        <v>23</v>
      </c>
      <c r="F23" s="397">
        <v>15</v>
      </c>
      <c r="G23" s="397">
        <v>18</v>
      </c>
      <c r="H23" s="83">
        <v>175</v>
      </c>
      <c r="I23" s="83">
        <v>91</v>
      </c>
      <c r="J23" s="83">
        <v>227</v>
      </c>
      <c r="K23" s="83">
        <v>129</v>
      </c>
      <c r="L23" s="83">
        <v>98</v>
      </c>
      <c r="M23" s="83">
        <v>55</v>
      </c>
      <c r="N23" s="83">
        <v>71</v>
      </c>
      <c r="O23" s="83">
        <v>40</v>
      </c>
      <c r="P23" s="83">
        <v>61</v>
      </c>
      <c r="Q23" s="458">
        <v>18</v>
      </c>
      <c r="R23" s="380">
        <v>33</v>
      </c>
      <c r="S23" s="77"/>
      <c r="T23" s="77"/>
      <c r="U23" s="77"/>
      <c r="V23" s="77"/>
      <c r="W23" s="77"/>
    </row>
    <row r="24" spans="1:23" ht="12" customHeight="1">
      <c r="A24" s="234" t="s">
        <v>679</v>
      </c>
      <c r="B24" s="81"/>
      <c r="C24" s="81"/>
      <c r="D24" s="81"/>
      <c r="E24" s="81"/>
      <c r="F24" s="81"/>
      <c r="G24" s="81"/>
      <c r="H24" s="81"/>
      <c r="I24" s="81"/>
      <c r="J24" s="81"/>
      <c r="K24" s="81"/>
      <c r="L24" s="81"/>
      <c r="M24" s="81"/>
      <c r="N24" s="81"/>
      <c r="O24" s="81"/>
      <c r="P24" s="81"/>
      <c r="Q24" s="82"/>
      <c r="R24" s="81"/>
      <c r="S24" s="77"/>
      <c r="T24" s="77"/>
      <c r="U24" s="77"/>
      <c r="V24" s="77"/>
      <c r="W24" s="77"/>
    </row>
    <row r="25" spans="1:23" ht="12" customHeight="1">
      <c r="A25" s="84" t="s">
        <v>112</v>
      </c>
      <c r="B25" s="77"/>
      <c r="C25" s="77"/>
      <c r="D25" s="77"/>
      <c r="E25" s="77"/>
      <c r="F25" s="77"/>
      <c r="G25" s="77"/>
      <c r="H25" s="77"/>
      <c r="I25" s="77"/>
      <c r="J25" s="77"/>
      <c r="K25" s="77"/>
      <c r="L25" s="77"/>
      <c r="M25" s="77"/>
      <c r="N25" s="77"/>
      <c r="O25" s="77"/>
      <c r="P25" s="77"/>
      <c r="Q25" s="77"/>
      <c r="R25" s="77"/>
      <c r="S25" s="77"/>
      <c r="T25" s="77"/>
      <c r="U25" s="77"/>
      <c r="V25" s="77"/>
      <c r="W25" s="77"/>
    </row>
    <row r="26" spans="1:23" ht="12">
      <c r="A26" s="85"/>
      <c r="B26" s="86"/>
      <c r="C26" s="86"/>
      <c r="D26" s="86"/>
      <c r="E26" s="86"/>
      <c r="F26" s="86"/>
      <c r="G26" s="86"/>
      <c r="H26" s="86"/>
      <c r="I26" s="86"/>
      <c r="J26" s="86"/>
      <c r="K26" s="86"/>
      <c r="L26" s="86"/>
      <c r="M26" s="86"/>
      <c r="N26" s="86"/>
      <c r="O26" s="86"/>
      <c r="P26" s="86"/>
      <c r="Q26" s="86"/>
      <c r="R26" s="86"/>
      <c r="S26" s="86"/>
      <c r="T26" s="86"/>
      <c r="U26" s="86"/>
      <c r="V26" s="86"/>
      <c r="W26" s="86"/>
    </row>
    <row r="27" spans="1:23" ht="18">
      <c r="A27" s="411" t="s">
        <v>492</v>
      </c>
      <c r="B27" s="87"/>
      <c r="C27" s="87"/>
      <c r="D27" s="87"/>
      <c r="E27" s="87"/>
      <c r="F27" s="87"/>
      <c r="G27" s="87"/>
      <c r="H27" s="88"/>
      <c r="I27" s="88"/>
      <c r="J27" s="88"/>
      <c r="K27" s="88"/>
      <c r="L27" s="88"/>
      <c r="M27" s="88"/>
      <c r="N27" s="88"/>
      <c r="O27" s="88"/>
      <c r="P27" s="88"/>
      <c r="Q27" s="87"/>
      <c r="R27" s="87"/>
      <c r="S27" s="87"/>
      <c r="T27" s="87"/>
      <c r="U27" s="87"/>
      <c r="V27" s="87"/>
      <c r="W27" s="87"/>
    </row>
    <row r="28" spans="1:23" ht="4.5" customHeight="1">
      <c r="A28" s="240"/>
      <c r="B28" s="94"/>
      <c r="C28" s="94"/>
      <c r="D28" s="94"/>
      <c r="E28" s="94"/>
      <c r="F28" s="94"/>
      <c r="G28" s="94"/>
      <c r="H28" s="94"/>
      <c r="I28" s="94"/>
      <c r="J28" s="94"/>
      <c r="K28" s="94"/>
      <c r="L28" s="94"/>
      <c r="M28" s="94"/>
      <c r="N28" s="94"/>
      <c r="O28" s="94"/>
      <c r="P28" s="94"/>
      <c r="Q28" s="241"/>
      <c r="R28" s="242" t="s">
        <v>113</v>
      </c>
      <c r="S28" s="89"/>
      <c r="T28" s="89"/>
      <c r="U28" s="89"/>
      <c r="V28" s="89"/>
      <c r="W28" s="89"/>
    </row>
    <row r="29" spans="1:23" ht="15.75" customHeight="1">
      <c r="A29" s="243"/>
      <c r="B29" s="272" t="s">
        <v>105</v>
      </c>
      <c r="C29" s="251"/>
      <c r="D29" s="252"/>
      <c r="E29" s="441" t="s">
        <v>438</v>
      </c>
      <c r="F29" s="252"/>
      <c r="G29" s="250"/>
      <c r="H29" s="275"/>
      <c r="I29" s="243"/>
      <c r="J29" s="245"/>
      <c r="K29" s="253"/>
      <c r="L29" s="253"/>
      <c r="M29" s="439" t="s">
        <v>436</v>
      </c>
      <c r="N29" s="253"/>
      <c r="O29" s="253"/>
      <c r="P29" s="254"/>
      <c r="Q29" s="244"/>
      <c r="R29" s="239"/>
      <c r="S29" s="90"/>
      <c r="T29" s="90"/>
      <c r="U29" s="90"/>
      <c r="V29" s="90"/>
      <c r="W29" s="90"/>
    </row>
    <row r="30" spans="1:23" ht="15.75" customHeight="1">
      <c r="A30" s="270" t="s">
        <v>1</v>
      </c>
      <c r="B30" s="273" t="s">
        <v>106</v>
      </c>
      <c r="C30" s="425"/>
      <c r="D30" s="429"/>
      <c r="E30" s="429"/>
      <c r="F30" s="429"/>
      <c r="G30" s="243"/>
      <c r="H30" s="270" t="s">
        <v>10</v>
      </c>
      <c r="I30" s="276" t="s">
        <v>4</v>
      </c>
      <c r="J30" s="91"/>
      <c r="K30" s="440" t="s">
        <v>437</v>
      </c>
      <c r="L30" s="68"/>
      <c r="M30" s="276"/>
      <c r="N30" s="276"/>
      <c r="O30" s="276"/>
      <c r="P30" s="276"/>
      <c r="Q30" s="90" t="s">
        <v>429</v>
      </c>
      <c r="R30" s="78"/>
      <c r="S30" s="90"/>
      <c r="T30" s="90"/>
      <c r="U30" s="90"/>
      <c r="V30" s="90"/>
      <c r="W30" s="90"/>
    </row>
    <row r="31" spans="1:23" ht="15.75" customHeight="1">
      <c r="A31" s="93"/>
      <c r="B31" s="274" t="s">
        <v>111</v>
      </c>
      <c r="C31" s="271" t="s">
        <v>14</v>
      </c>
      <c r="D31" s="271" t="s">
        <v>107</v>
      </c>
      <c r="E31" s="271" t="s">
        <v>108</v>
      </c>
      <c r="F31" s="271" t="s">
        <v>109</v>
      </c>
      <c r="G31" s="271" t="s">
        <v>110</v>
      </c>
      <c r="H31" s="277" t="s">
        <v>7</v>
      </c>
      <c r="I31" s="277" t="s">
        <v>7</v>
      </c>
      <c r="J31" s="271" t="s">
        <v>14</v>
      </c>
      <c r="K31" s="271" t="s">
        <v>5</v>
      </c>
      <c r="L31" s="271" t="s">
        <v>6</v>
      </c>
      <c r="M31" s="271" t="s">
        <v>107</v>
      </c>
      <c r="N31" s="271" t="s">
        <v>108</v>
      </c>
      <c r="O31" s="271" t="s">
        <v>109</v>
      </c>
      <c r="P31" s="271" t="s">
        <v>110</v>
      </c>
      <c r="Q31" s="92" t="s">
        <v>393</v>
      </c>
      <c r="R31" s="79"/>
      <c r="S31" s="90"/>
      <c r="T31" s="90"/>
      <c r="U31" s="90"/>
      <c r="V31" s="90"/>
      <c r="W31" s="90"/>
    </row>
    <row r="32" spans="1:23" ht="15.75" customHeight="1">
      <c r="A32" s="255" t="s">
        <v>769</v>
      </c>
      <c r="B32" s="395">
        <v>33</v>
      </c>
      <c r="C32" s="395">
        <v>890</v>
      </c>
      <c r="D32" s="395">
        <v>5</v>
      </c>
      <c r="E32" s="395">
        <v>264</v>
      </c>
      <c r="F32" s="395">
        <v>228</v>
      </c>
      <c r="G32" s="395">
        <v>393</v>
      </c>
      <c r="H32" s="395">
        <v>2068</v>
      </c>
      <c r="I32" s="395">
        <v>565</v>
      </c>
      <c r="J32" s="395">
        <v>2957</v>
      </c>
      <c r="K32" s="395">
        <v>1868</v>
      </c>
      <c r="L32" s="395">
        <v>1089</v>
      </c>
      <c r="M32" s="395">
        <v>14</v>
      </c>
      <c r="N32" s="395">
        <v>735</v>
      </c>
      <c r="O32" s="395">
        <v>690</v>
      </c>
      <c r="P32" s="395">
        <v>1518</v>
      </c>
      <c r="Q32" s="96">
        <v>470</v>
      </c>
      <c r="R32" s="94">
        <v>697</v>
      </c>
      <c r="S32" s="89"/>
      <c r="T32" s="89"/>
      <c r="U32" s="89"/>
      <c r="V32" s="89"/>
      <c r="W32" s="89"/>
    </row>
    <row r="33" spans="1:23" ht="15.75" customHeight="1">
      <c r="A33" s="255" t="s">
        <v>626</v>
      </c>
      <c r="B33" s="395">
        <v>33</v>
      </c>
      <c r="C33" s="395">
        <v>902</v>
      </c>
      <c r="D33" s="395">
        <v>5</v>
      </c>
      <c r="E33" s="395">
        <v>264</v>
      </c>
      <c r="F33" s="395">
        <v>226</v>
      </c>
      <c r="G33" s="395">
        <v>407</v>
      </c>
      <c r="H33" s="395">
        <v>2095</v>
      </c>
      <c r="I33" s="395">
        <v>570</v>
      </c>
      <c r="J33" s="395">
        <v>3050</v>
      </c>
      <c r="K33" s="395">
        <v>1945</v>
      </c>
      <c r="L33" s="395">
        <v>1105</v>
      </c>
      <c r="M33" s="395">
        <v>15</v>
      </c>
      <c r="N33" s="395">
        <v>750</v>
      </c>
      <c r="O33" s="395">
        <v>698</v>
      </c>
      <c r="P33" s="395">
        <v>1587</v>
      </c>
      <c r="Q33" s="96">
        <v>469</v>
      </c>
      <c r="R33" s="94">
        <v>694</v>
      </c>
      <c r="S33" s="94"/>
      <c r="T33" s="94"/>
      <c r="U33" s="94"/>
      <c r="V33" s="94"/>
      <c r="W33" s="94"/>
    </row>
    <row r="34" spans="1:23" ht="15.75" customHeight="1">
      <c r="A34" s="255" t="s">
        <v>627</v>
      </c>
      <c r="B34" s="395">
        <v>33</v>
      </c>
      <c r="C34" s="395">
        <v>919</v>
      </c>
      <c r="D34" s="395">
        <v>5</v>
      </c>
      <c r="E34" s="395">
        <v>263</v>
      </c>
      <c r="F34" s="395">
        <v>219</v>
      </c>
      <c r="G34" s="395">
        <v>432</v>
      </c>
      <c r="H34" s="395">
        <v>2135</v>
      </c>
      <c r="I34" s="395">
        <v>553</v>
      </c>
      <c r="J34" s="395">
        <v>3158</v>
      </c>
      <c r="K34" s="395">
        <v>1994</v>
      </c>
      <c r="L34" s="395">
        <v>1164</v>
      </c>
      <c r="M34" s="395">
        <v>20</v>
      </c>
      <c r="N34" s="395">
        <v>762</v>
      </c>
      <c r="O34" s="395">
        <v>679</v>
      </c>
      <c r="P34" s="395">
        <v>1697</v>
      </c>
      <c r="Q34" s="96">
        <v>486</v>
      </c>
      <c r="R34" s="94">
        <v>740</v>
      </c>
      <c r="S34" s="94"/>
      <c r="T34" s="94"/>
      <c r="U34" s="94"/>
      <c r="V34" s="94"/>
      <c r="W34" s="94"/>
    </row>
    <row r="35" spans="1:23" ht="15.75" customHeight="1">
      <c r="A35" s="255" t="s">
        <v>684</v>
      </c>
      <c r="B35" s="395">
        <v>33</v>
      </c>
      <c r="C35" s="395">
        <v>918</v>
      </c>
      <c r="D35" s="395">
        <v>5</v>
      </c>
      <c r="E35" s="395">
        <v>259</v>
      </c>
      <c r="F35" s="395">
        <v>227</v>
      </c>
      <c r="G35" s="395">
        <v>427</v>
      </c>
      <c r="H35" s="395">
        <v>2167</v>
      </c>
      <c r="I35" s="395">
        <v>554</v>
      </c>
      <c r="J35" s="395">
        <v>3223</v>
      </c>
      <c r="K35" s="395">
        <v>2067</v>
      </c>
      <c r="L35" s="395">
        <v>1156</v>
      </c>
      <c r="M35" s="395">
        <v>16</v>
      </c>
      <c r="N35" s="395">
        <v>769</v>
      </c>
      <c r="O35" s="395">
        <v>725</v>
      </c>
      <c r="P35" s="395">
        <v>1713</v>
      </c>
      <c r="Q35" s="96">
        <v>527</v>
      </c>
      <c r="R35" s="94">
        <v>741</v>
      </c>
      <c r="S35" s="89"/>
      <c r="T35" s="89"/>
      <c r="U35" s="89"/>
      <c r="V35" s="89"/>
      <c r="W35" s="89"/>
    </row>
    <row r="36" spans="1:23" ht="15.75" customHeight="1">
      <c r="A36" s="256" t="s">
        <v>770</v>
      </c>
      <c r="B36" s="397">
        <v>34</v>
      </c>
      <c r="C36" s="397">
        <v>945</v>
      </c>
      <c r="D36" s="397">
        <v>4</v>
      </c>
      <c r="E36" s="397">
        <v>271</v>
      </c>
      <c r="F36" s="397">
        <v>232</v>
      </c>
      <c r="G36" s="397">
        <v>438</v>
      </c>
      <c r="H36" s="397">
        <v>2236</v>
      </c>
      <c r="I36" s="397">
        <v>566</v>
      </c>
      <c r="J36" s="397">
        <v>3322</v>
      </c>
      <c r="K36" s="397">
        <v>2141</v>
      </c>
      <c r="L36" s="397">
        <v>1181</v>
      </c>
      <c r="M36" s="397">
        <v>10</v>
      </c>
      <c r="N36" s="397">
        <v>795</v>
      </c>
      <c r="O36" s="397">
        <v>732</v>
      </c>
      <c r="P36" s="397">
        <v>1785</v>
      </c>
      <c r="Q36" s="459">
        <v>536</v>
      </c>
      <c r="R36" s="460">
        <v>777</v>
      </c>
      <c r="S36" s="89"/>
      <c r="T36" s="89"/>
      <c r="U36" s="89"/>
      <c r="V36" s="89"/>
      <c r="W36" s="89"/>
    </row>
    <row r="37" spans="1:23" ht="12">
      <c r="A37" s="398" t="s">
        <v>679</v>
      </c>
      <c r="B37" s="94"/>
      <c r="C37" s="94"/>
      <c r="D37" s="94"/>
      <c r="E37" s="94"/>
      <c r="F37" s="94"/>
      <c r="G37" s="94"/>
      <c r="H37" s="95"/>
      <c r="I37" s="95"/>
      <c r="J37" s="95"/>
      <c r="K37" s="95"/>
      <c r="L37" s="95"/>
      <c r="M37" s="95"/>
      <c r="N37" s="95"/>
      <c r="O37" s="95"/>
      <c r="P37" s="95"/>
      <c r="Q37" s="96"/>
      <c r="R37" s="94"/>
      <c r="S37" s="89"/>
      <c r="T37" s="89"/>
      <c r="U37" s="89"/>
      <c r="V37" s="89"/>
      <c r="W37" s="89"/>
    </row>
    <row r="38" spans="1:23" ht="12">
      <c r="A38" s="97" t="s">
        <v>112</v>
      </c>
      <c r="B38" s="89"/>
      <c r="C38" s="89"/>
      <c r="D38" s="89"/>
      <c r="E38" s="89"/>
      <c r="F38" s="89"/>
      <c r="G38" s="89"/>
      <c r="H38" s="89"/>
      <c r="I38" s="89"/>
      <c r="J38" s="89"/>
      <c r="K38" s="89"/>
      <c r="L38" s="89"/>
      <c r="M38" s="89"/>
      <c r="N38" s="89"/>
      <c r="O38" s="89"/>
      <c r="P38" s="89"/>
      <c r="Q38" s="89"/>
      <c r="R38" s="89"/>
      <c r="S38" s="89"/>
      <c r="T38" s="89"/>
      <c r="U38" s="89"/>
      <c r="V38" s="89"/>
      <c r="W38" s="89"/>
    </row>
    <row r="39" spans="1:23" ht="12">
      <c r="A39" s="98"/>
      <c r="B39" s="99"/>
      <c r="C39" s="99"/>
      <c r="D39" s="99"/>
      <c r="E39" s="99"/>
      <c r="F39" s="99"/>
      <c r="G39" s="99"/>
      <c r="H39" s="100"/>
      <c r="I39" s="100"/>
      <c r="J39" s="100"/>
      <c r="K39" s="100"/>
      <c r="L39" s="100"/>
      <c r="M39" s="100"/>
      <c r="N39" s="100"/>
      <c r="O39" s="100"/>
      <c r="P39" s="100"/>
      <c r="Q39" s="99"/>
      <c r="R39" s="99"/>
      <c r="S39" s="99"/>
      <c r="T39" s="99"/>
      <c r="U39" s="99"/>
      <c r="V39" s="99"/>
      <c r="W39" s="99"/>
    </row>
    <row r="40" spans="1:23" ht="18" customHeight="1">
      <c r="A40" s="412" t="s">
        <v>493</v>
      </c>
      <c r="B40" s="101"/>
      <c r="C40" s="102"/>
      <c r="D40" s="102"/>
      <c r="E40" s="102"/>
      <c r="F40" s="103"/>
      <c r="G40" s="103"/>
      <c r="H40" s="103"/>
      <c r="I40" s="103"/>
      <c r="J40" s="103"/>
      <c r="K40" s="103"/>
      <c r="L40" s="103"/>
      <c r="M40" s="103"/>
      <c r="N40" s="103"/>
      <c r="O40" s="100"/>
      <c r="P40" s="100"/>
      <c r="Q40" s="99"/>
      <c r="R40" s="99"/>
      <c r="S40" s="99"/>
      <c r="T40" s="99"/>
      <c r="U40" s="99"/>
      <c r="V40" s="99"/>
      <c r="W40" s="99"/>
    </row>
    <row r="41" spans="1:23" ht="4.5" customHeight="1">
      <c r="A41" s="246"/>
      <c r="B41" s="105"/>
      <c r="C41" s="106"/>
      <c r="D41" s="106"/>
      <c r="E41" s="106"/>
      <c r="F41" s="105"/>
      <c r="G41" s="105"/>
      <c r="H41" s="246"/>
      <c r="I41" s="105"/>
      <c r="J41" s="105"/>
      <c r="K41" s="105"/>
      <c r="L41" s="105"/>
      <c r="M41" s="247"/>
      <c r="N41" s="104"/>
      <c r="O41" s="100"/>
      <c r="P41" s="100"/>
      <c r="Q41" s="99"/>
      <c r="R41" s="99"/>
      <c r="S41" s="99"/>
      <c r="T41" s="99"/>
      <c r="U41" s="99"/>
      <c r="V41" s="99"/>
      <c r="W41" s="99"/>
    </row>
    <row r="42" spans="1:23" ht="15.75" customHeight="1">
      <c r="A42" s="269"/>
      <c r="B42" s="264" t="s">
        <v>392</v>
      </c>
      <c r="C42" s="259"/>
      <c r="D42" s="258"/>
      <c r="E42" s="260" t="s">
        <v>439</v>
      </c>
      <c r="F42" s="258"/>
      <c r="G42" s="260"/>
      <c r="H42" s="261"/>
      <c r="I42" s="262"/>
      <c r="J42" s="257"/>
      <c r="K42" s="262"/>
      <c r="L42" s="257"/>
      <c r="M42" s="679" t="s">
        <v>537</v>
      </c>
      <c r="N42" s="646"/>
      <c r="O42" s="647"/>
      <c r="P42" s="679" t="s">
        <v>536</v>
      </c>
      <c r="Q42" s="646"/>
      <c r="R42" s="646"/>
      <c r="S42" s="99"/>
      <c r="T42" s="99"/>
      <c r="U42" s="99"/>
      <c r="V42" s="99"/>
      <c r="W42" s="99"/>
    </row>
    <row r="43" spans="1:23" ht="15.75" customHeight="1">
      <c r="A43" s="267" t="s">
        <v>1</v>
      </c>
      <c r="B43" s="265" t="s">
        <v>391</v>
      </c>
      <c r="C43" s="680" t="s">
        <v>531</v>
      </c>
      <c r="D43" s="647"/>
      <c r="E43" s="680" t="s">
        <v>532</v>
      </c>
      <c r="F43" s="647"/>
      <c r="G43" s="680" t="s">
        <v>533</v>
      </c>
      <c r="H43" s="647"/>
      <c r="I43" s="678" t="s">
        <v>534</v>
      </c>
      <c r="J43" s="649"/>
      <c r="K43" s="678" t="s">
        <v>535</v>
      </c>
      <c r="L43" s="649"/>
      <c r="M43" s="266" t="s">
        <v>14</v>
      </c>
      <c r="N43" s="267" t="s">
        <v>5</v>
      </c>
      <c r="O43" s="267" t="s">
        <v>6</v>
      </c>
      <c r="P43" s="267" t="s">
        <v>14</v>
      </c>
      <c r="Q43" s="267" t="s">
        <v>5</v>
      </c>
      <c r="R43" s="268" t="s">
        <v>6</v>
      </c>
      <c r="S43" s="99"/>
      <c r="T43" s="99"/>
      <c r="U43" s="99"/>
      <c r="V43" s="99"/>
      <c r="W43" s="99"/>
    </row>
    <row r="44" spans="1:23" ht="15.75" customHeight="1">
      <c r="A44" s="255" t="s">
        <v>769</v>
      </c>
      <c r="B44" s="105">
        <v>2</v>
      </c>
      <c r="C44" s="675">
        <v>3125</v>
      </c>
      <c r="D44" s="675"/>
      <c r="E44" s="675">
        <v>1523</v>
      </c>
      <c r="F44" s="675"/>
      <c r="G44" s="675">
        <v>1602</v>
      </c>
      <c r="H44" s="675"/>
      <c r="I44" s="675">
        <v>1105</v>
      </c>
      <c r="J44" s="675"/>
      <c r="K44" s="676">
        <v>578</v>
      </c>
      <c r="L44" s="676"/>
      <c r="M44" s="105">
        <v>53</v>
      </c>
      <c r="N44" s="105">
        <v>38</v>
      </c>
      <c r="O44" s="105">
        <v>15</v>
      </c>
      <c r="P44" s="105">
        <v>69</v>
      </c>
      <c r="Q44" s="105">
        <v>41</v>
      </c>
      <c r="R44" s="105">
        <v>28</v>
      </c>
      <c r="S44" s="86"/>
      <c r="T44" s="86"/>
      <c r="U44" s="86"/>
      <c r="V44" s="86"/>
      <c r="W44" s="86"/>
    </row>
    <row r="45" spans="1:23" ht="15.75" customHeight="1">
      <c r="A45" s="255" t="s">
        <v>626</v>
      </c>
      <c r="B45" s="105">
        <v>2</v>
      </c>
      <c r="C45" s="675">
        <v>2951</v>
      </c>
      <c r="D45" s="675"/>
      <c r="E45" s="675">
        <v>1379</v>
      </c>
      <c r="F45" s="675"/>
      <c r="G45" s="675">
        <v>1572</v>
      </c>
      <c r="H45" s="675"/>
      <c r="I45" s="675">
        <v>972</v>
      </c>
      <c r="J45" s="675"/>
      <c r="K45" s="676">
        <v>655</v>
      </c>
      <c r="L45" s="676"/>
      <c r="M45" s="105">
        <v>51</v>
      </c>
      <c r="N45" s="105">
        <v>37</v>
      </c>
      <c r="O45" s="105">
        <v>14</v>
      </c>
      <c r="P45" s="456">
        <v>68</v>
      </c>
      <c r="Q45" s="456">
        <v>37</v>
      </c>
      <c r="R45" s="456">
        <v>31</v>
      </c>
      <c r="S45" s="86"/>
      <c r="T45" s="86"/>
      <c r="U45" s="86"/>
      <c r="V45" s="86"/>
      <c r="W45" s="86"/>
    </row>
    <row r="46" spans="1:23" ht="15.75" customHeight="1">
      <c r="A46" s="255" t="s">
        <v>627</v>
      </c>
      <c r="B46" s="376">
        <v>2</v>
      </c>
      <c r="C46" s="675">
        <v>2814</v>
      </c>
      <c r="D46" s="675"/>
      <c r="E46" s="675">
        <v>1281</v>
      </c>
      <c r="F46" s="675"/>
      <c r="G46" s="675">
        <v>1533</v>
      </c>
      <c r="H46" s="675"/>
      <c r="I46" s="675">
        <v>925</v>
      </c>
      <c r="J46" s="675"/>
      <c r="K46" s="675">
        <v>656</v>
      </c>
      <c r="L46" s="675"/>
      <c r="M46" s="105">
        <v>52</v>
      </c>
      <c r="N46" s="105">
        <v>38</v>
      </c>
      <c r="O46" s="105">
        <v>14</v>
      </c>
      <c r="P46" s="402">
        <v>76</v>
      </c>
      <c r="Q46" s="402">
        <v>47</v>
      </c>
      <c r="R46" s="402">
        <v>29</v>
      </c>
      <c r="S46" s="86"/>
      <c r="T46" s="86"/>
      <c r="U46" s="86"/>
      <c r="V46" s="86"/>
      <c r="W46" s="86"/>
    </row>
    <row r="47" spans="1:23" ht="15.75" customHeight="1">
      <c r="A47" s="255" t="s">
        <v>684</v>
      </c>
      <c r="B47" s="376">
        <v>2</v>
      </c>
      <c r="C47" s="675">
        <v>2650</v>
      </c>
      <c r="D47" s="675"/>
      <c r="E47" s="675">
        <v>1188</v>
      </c>
      <c r="F47" s="675"/>
      <c r="G47" s="675">
        <v>1462</v>
      </c>
      <c r="H47" s="675"/>
      <c r="I47" s="675">
        <v>921</v>
      </c>
      <c r="J47" s="677"/>
      <c r="K47" s="675">
        <v>592</v>
      </c>
      <c r="L47" s="677"/>
      <c r="M47" s="105">
        <v>50</v>
      </c>
      <c r="N47" s="105">
        <v>36</v>
      </c>
      <c r="O47" s="105">
        <v>14</v>
      </c>
      <c r="P47" s="402">
        <v>86</v>
      </c>
      <c r="Q47" s="402">
        <v>52</v>
      </c>
      <c r="R47" s="402">
        <v>34</v>
      </c>
      <c r="S47" s="86"/>
      <c r="T47" s="86"/>
      <c r="U47" s="86"/>
      <c r="V47" s="86"/>
      <c r="W47" s="86"/>
    </row>
    <row r="48" spans="1:23" ht="15.75" customHeight="1">
      <c r="A48" s="256" t="s">
        <v>770</v>
      </c>
      <c r="B48" s="263">
        <v>2</v>
      </c>
      <c r="C48" s="681">
        <v>2608</v>
      </c>
      <c r="D48" s="681"/>
      <c r="E48" s="681">
        <v>1219</v>
      </c>
      <c r="F48" s="681"/>
      <c r="G48" s="681">
        <v>1389</v>
      </c>
      <c r="H48" s="681"/>
      <c r="I48" s="681">
        <v>900</v>
      </c>
      <c r="J48" s="662"/>
      <c r="K48" s="681">
        <v>537</v>
      </c>
      <c r="L48" s="662"/>
      <c r="M48" s="107">
        <v>50</v>
      </c>
      <c r="N48" s="107">
        <v>38</v>
      </c>
      <c r="O48" s="107">
        <v>12</v>
      </c>
      <c r="P48" s="397">
        <v>87</v>
      </c>
      <c r="Q48" s="397">
        <v>51</v>
      </c>
      <c r="R48" s="397">
        <v>36</v>
      </c>
      <c r="S48" s="86"/>
      <c r="T48" s="86"/>
      <c r="U48" s="86"/>
      <c r="V48" s="86"/>
      <c r="W48" s="86"/>
    </row>
    <row r="49" spans="1:23" ht="12" customHeight="1">
      <c r="A49" s="235" t="s">
        <v>680</v>
      </c>
      <c r="B49" s="105"/>
      <c r="C49" s="106"/>
      <c r="D49" s="106"/>
      <c r="E49" s="106"/>
      <c r="F49" s="105"/>
      <c r="G49" s="105"/>
      <c r="H49" s="105"/>
      <c r="I49" s="105"/>
      <c r="J49" s="105"/>
      <c r="K49" s="105"/>
      <c r="L49" s="105"/>
      <c r="M49" s="105"/>
      <c r="N49" s="104"/>
      <c r="O49" s="86"/>
      <c r="P49" s="86"/>
      <c r="Q49" s="86"/>
      <c r="R49" s="86"/>
      <c r="S49" s="86"/>
      <c r="T49" s="86"/>
      <c r="U49" s="86"/>
      <c r="V49" s="86"/>
      <c r="W49" s="86"/>
    </row>
    <row r="50" spans="1:23" ht="12">
      <c r="A50" s="108"/>
      <c r="B50" s="109"/>
      <c r="C50" s="110"/>
      <c r="D50" s="110"/>
      <c r="E50" s="110"/>
      <c r="F50" s="109"/>
      <c r="G50" s="109"/>
      <c r="H50" s="109"/>
      <c r="I50" s="109"/>
      <c r="J50" s="109"/>
      <c r="K50" s="109"/>
      <c r="L50" s="109"/>
      <c r="M50" s="109"/>
      <c r="N50" s="393"/>
      <c r="O50" s="393"/>
      <c r="P50" s="393"/>
      <c r="Q50" s="393"/>
      <c r="R50" s="86"/>
      <c r="S50" s="86"/>
      <c r="T50" s="86"/>
      <c r="U50" s="86"/>
      <c r="V50" s="86"/>
      <c r="W50" s="86"/>
    </row>
    <row r="51" spans="1:23" ht="18" customHeight="1">
      <c r="A51" s="410" t="s">
        <v>580</v>
      </c>
      <c r="B51" s="75"/>
      <c r="C51" s="76"/>
      <c r="D51" s="76"/>
      <c r="E51" s="76"/>
      <c r="F51" s="76"/>
      <c r="G51" s="76"/>
      <c r="H51" s="76"/>
      <c r="I51" s="76"/>
      <c r="J51" s="76"/>
      <c r="K51" s="76"/>
      <c r="L51" s="76"/>
      <c r="M51" s="76"/>
      <c r="N51" s="76"/>
      <c r="O51" s="76"/>
      <c r="P51" s="76"/>
      <c r="Q51" s="76"/>
      <c r="R51" s="76"/>
      <c r="S51" s="76"/>
      <c r="T51" s="76"/>
      <c r="U51" s="76"/>
      <c r="V51" s="76"/>
      <c r="W51" s="76"/>
    </row>
    <row r="52" spans="1:23" ht="4.5" customHeight="1">
      <c r="A52" s="236"/>
      <c r="B52" s="81"/>
      <c r="C52" s="81"/>
      <c r="D52" s="81"/>
      <c r="E52" s="81"/>
      <c r="F52" s="81"/>
      <c r="G52" s="81"/>
      <c r="H52" s="81"/>
      <c r="I52" s="81"/>
      <c r="J52" s="81"/>
      <c r="K52" s="81"/>
      <c r="L52" s="81"/>
      <c r="M52" s="81"/>
      <c r="N52" s="81"/>
      <c r="O52" s="81"/>
      <c r="P52" s="81"/>
      <c r="Q52" s="237"/>
      <c r="R52" s="81"/>
      <c r="S52" s="77"/>
      <c r="T52" s="77"/>
      <c r="U52" s="77"/>
      <c r="V52" s="77"/>
      <c r="W52" s="77"/>
    </row>
    <row r="53" spans="1:23" ht="15.75" customHeight="1">
      <c r="A53" s="238"/>
      <c r="B53" s="279" t="s">
        <v>105</v>
      </c>
      <c r="C53" s="251"/>
      <c r="D53" s="252"/>
      <c r="E53" s="257"/>
      <c r="F53" s="441" t="s">
        <v>582</v>
      </c>
      <c r="G53" s="252"/>
      <c r="H53" s="239"/>
      <c r="I53" s="238"/>
      <c r="J53" s="251"/>
      <c r="K53" s="252"/>
      <c r="L53" s="257"/>
      <c r="M53" s="441" t="s">
        <v>591</v>
      </c>
      <c r="N53" s="252"/>
      <c r="O53" s="239"/>
      <c r="P53" s="238"/>
      <c r="Q53" s="238"/>
      <c r="R53" s="238"/>
      <c r="S53" s="78"/>
      <c r="T53" s="78"/>
      <c r="U53" s="78"/>
      <c r="V53" s="78"/>
      <c r="W53" s="78"/>
    </row>
    <row r="54" spans="1:23" ht="15.75" customHeight="1">
      <c r="A54" s="278" t="s">
        <v>1</v>
      </c>
      <c r="B54" s="467" t="s">
        <v>106</v>
      </c>
      <c r="C54" s="285" t="s">
        <v>438</v>
      </c>
      <c r="D54" s="470"/>
      <c r="E54" s="471"/>
      <c r="F54" s="674" t="s">
        <v>590</v>
      </c>
      <c r="G54" s="674"/>
      <c r="H54" s="472" t="s">
        <v>589</v>
      </c>
      <c r="I54" s="473" t="s">
        <v>589</v>
      </c>
      <c r="J54" s="285" t="s">
        <v>438</v>
      </c>
      <c r="K54" s="470"/>
      <c r="L54" s="471"/>
      <c r="M54" s="674" t="s">
        <v>590</v>
      </c>
      <c r="N54" s="674"/>
      <c r="O54" s="472" t="s">
        <v>589</v>
      </c>
      <c r="P54" s="473" t="s">
        <v>589</v>
      </c>
      <c r="Q54" s="475" t="s">
        <v>10</v>
      </c>
      <c r="R54" s="476" t="s">
        <v>4</v>
      </c>
      <c r="S54" s="78"/>
      <c r="T54" s="78"/>
      <c r="U54" s="78"/>
      <c r="V54" s="78"/>
      <c r="W54" s="78"/>
    </row>
    <row r="55" spans="1:23" ht="15.75" customHeight="1">
      <c r="A55" s="80"/>
      <c r="B55" s="281" t="s">
        <v>111</v>
      </c>
      <c r="C55" s="282" t="s">
        <v>581</v>
      </c>
      <c r="D55" s="468" t="s">
        <v>583</v>
      </c>
      <c r="E55" s="468" t="s">
        <v>584</v>
      </c>
      <c r="F55" s="468" t="s">
        <v>585</v>
      </c>
      <c r="G55" s="468" t="s">
        <v>586</v>
      </c>
      <c r="H55" s="469" t="s">
        <v>587</v>
      </c>
      <c r="I55" s="474" t="s">
        <v>588</v>
      </c>
      <c r="J55" s="282" t="s">
        <v>581</v>
      </c>
      <c r="K55" s="468" t="s">
        <v>583</v>
      </c>
      <c r="L55" s="468" t="s">
        <v>584</v>
      </c>
      <c r="M55" s="468" t="s">
        <v>585</v>
      </c>
      <c r="N55" s="468" t="s">
        <v>586</v>
      </c>
      <c r="O55" s="469" t="s">
        <v>587</v>
      </c>
      <c r="P55" s="468" t="s">
        <v>588</v>
      </c>
      <c r="Q55" s="483" t="s">
        <v>7</v>
      </c>
      <c r="R55" s="483" t="s">
        <v>7</v>
      </c>
      <c r="S55" s="78"/>
      <c r="T55" s="78"/>
      <c r="U55" s="78"/>
      <c r="V55" s="78"/>
      <c r="W55" s="78"/>
    </row>
    <row r="56" spans="1:23" ht="15.75" customHeight="1">
      <c r="A56" s="485" t="s">
        <v>579</v>
      </c>
      <c r="B56" s="486">
        <v>1</v>
      </c>
      <c r="C56" s="487">
        <v>2</v>
      </c>
      <c r="D56" s="487">
        <v>80</v>
      </c>
      <c r="E56" s="487">
        <v>33</v>
      </c>
      <c r="F56" s="487">
        <v>47</v>
      </c>
      <c r="G56" s="487">
        <v>80</v>
      </c>
      <c r="H56" s="488">
        <v>0</v>
      </c>
      <c r="I56" s="488">
        <v>0</v>
      </c>
      <c r="J56" s="488">
        <v>0</v>
      </c>
      <c r="K56" s="488">
        <v>0</v>
      </c>
      <c r="L56" s="488">
        <v>0</v>
      </c>
      <c r="M56" s="488">
        <v>0</v>
      </c>
      <c r="N56" s="488">
        <v>0</v>
      </c>
      <c r="O56" s="488">
        <v>0</v>
      </c>
      <c r="P56" s="488">
        <v>0</v>
      </c>
      <c r="Q56" s="489">
        <v>12</v>
      </c>
      <c r="R56" s="487">
        <v>2</v>
      </c>
      <c r="S56" s="77"/>
      <c r="T56" s="77"/>
      <c r="U56" s="77"/>
      <c r="V56" s="77"/>
      <c r="W56" s="77"/>
    </row>
    <row r="57" spans="1:23" ht="15.75" customHeight="1">
      <c r="A57" s="255" t="s">
        <v>628</v>
      </c>
      <c r="B57" s="526">
        <v>1</v>
      </c>
      <c r="C57" s="81">
        <v>4</v>
      </c>
      <c r="D57" s="81">
        <v>157</v>
      </c>
      <c r="E57" s="81">
        <v>57</v>
      </c>
      <c r="F57" s="81">
        <v>100</v>
      </c>
      <c r="G57" s="81">
        <v>80</v>
      </c>
      <c r="H57" s="527">
        <v>77</v>
      </c>
      <c r="I57" s="527">
        <v>0</v>
      </c>
      <c r="J57" s="527">
        <v>0</v>
      </c>
      <c r="K57" s="527">
        <v>0</v>
      </c>
      <c r="L57" s="527">
        <v>0</v>
      </c>
      <c r="M57" s="527">
        <v>0</v>
      </c>
      <c r="N57" s="527">
        <v>0</v>
      </c>
      <c r="O57" s="527">
        <v>0</v>
      </c>
      <c r="P57" s="527">
        <v>0</v>
      </c>
      <c r="Q57" s="528">
        <v>18</v>
      </c>
      <c r="R57" s="81">
        <v>2</v>
      </c>
      <c r="S57" s="77"/>
      <c r="T57" s="77"/>
      <c r="U57" s="77"/>
      <c r="V57" s="77"/>
      <c r="W57" s="77"/>
    </row>
    <row r="58" spans="1:23" ht="15.75" customHeight="1">
      <c r="A58" s="256" t="s">
        <v>772</v>
      </c>
      <c r="B58" s="375">
        <v>1</v>
      </c>
      <c r="C58" s="83">
        <v>6</v>
      </c>
      <c r="D58" s="83">
        <v>232</v>
      </c>
      <c r="E58" s="83">
        <v>71</v>
      </c>
      <c r="F58" s="83">
        <v>161</v>
      </c>
      <c r="G58" s="83">
        <v>80</v>
      </c>
      <c r="H58" s="490">
        <v>77</v>
      </c>
      <c r="I58" s="490">
        <v>75</v>
      </c>
      <c r="J58" s="490">
        <v>0</v>
      </c>
      <c r="K58" s="490">
        <v>0</v>
      </c>
      <c r="L58" s="490">
        <v>0</v>
      </c>
      <c r="M58" s="490">
        <v>0</v>
      </c>
      <c r="N58" s="490">
        <v>0</v>
      </c>
      <c r="O58" s="490">
        <v>0</v>
      </c>
      <c r="P58" s="490">
        <v>0</v>
      </c>
      <c r="Q58" s="491">
        <v>23</v>
      </c>
      <c r="R58" s="83">
        <v>3</v>
      </c>
      <c r="S58" s="77"/>
      <c r="T58" s="77"/>
      <c r="U58" s="77"/>
      <c r="V58" s="77"/>
      <c r="W58" s="77"/>
    </row>
    <row r="59" spans="1:23" ht="12">
      <c r="A59" s="234" t="s">
        <v>679</v>
      </c>
      <c r="B59" s="81"/>
      <c r="C59" s="81"/>
      <c r="D59" s="81"/>
      <c r="E59" s="81"/>
      <c r="F59" s="81"/>
      <c r="G59" s="81"/>
      <c r="H59" s="81"/>
      <c r="I59" s="81"/>
      <c r="J59" s="81"/>
      <c r="K59" s="81"/>
      <c r="L59" s="81"/>
      <c r="M59" s="81"/>
      <c r="N59" s="81"/>
      <c r="O59" s="81"/>
      <c r="P59" s="81"/>
      <c r="Q59" s="82"/>
      <c r="R59" s="81"/>
      <c r="S59" s="86"/>
      <c r="T59" s="86"/>
      <c r="U59" s="86"/>
      <c r="V59" s="86"/>
      <c r="W59" s="86"/>
    </row>
    <row r="60" spans="1:23" ht="12">
      <c r="A60" s="108"/>
      <c r="B60" s="109"/>
      <c r="C60" s="110"/>
      <c r="D60" s="110"/>
      <c r="E60" s="110"/>
      <c r="F60" s="109"/>
      <c r="G60" s="109"/>
      <c r="H60" s="109"/>
      <c r="I60" s="109"/>
      <c r="J60" s="109"/>
      <c r="K60" s="109"/>
      <c r="L60" s="109"/>
      <c r="M60" s="109"/>
      <c r="N60" s="109"/>
      <c r="O60" s="86"/>
      <c r="P60" s="86"/>
      <c r="Q60" s="86"/>
      <c r="R60" s="86"/>
      <c r="S60" s="86"/>
      <c r="T60" s="86"/>
      <c r="U60" s="86"/>
      <c r="V60" s="86"/>
      <c r="W60" s="86"/>
    </row>
    <row r="61" spans="1:23" ht="12">
      <c r="A61" s="108"/>
      <c r="B61" s="109"/>
      <c r="C61" s="110"/>
      <c r="D61" s="110"/>
      <c r="E61" s="110"/>
      <c r="F61" s="109"/>
      <c r="G61" s="109"/>
      <c r="H61" s="109"/>
      <c r="I61" s="109"/>
      <c r="J61" s="109"/>
      <c r="K61" s="109"/>
      <c r="L61" s="109"/>
      <c r="M61" s="109"/>
      <c r="N61" s="109"/>
      <c r="O61" s="86"/>
      <c r="P61" s="86"/>
      <c r="Q61" s="86"/>
      <c r="R61" s="86"/>
      <c r="S61" s="86"/>
      <c r="T61" s="86"/>
      <c r="U61" s="86"/>
      <c r="V61" s="86"/>
      <c r="W61" s="86"/>
    </row>
    <row r="62" spans="1:23" ht="12">
      <c r="A62" s="85"/>
      <c r="B62" s="86"/>
      <c r="C62" s="86"/>
      <c r="D62" s="86"/>
      <c r="E62" s="86"/>
      <c r="F62" s="86"/>
      <c r="G62" s="86"/>
      <c r="H62" s="86"/>
      <c r="I62" s="86"/>
      <c r="J62" s="86"/>
      <c r="K62" s="86"/>
      <c r="L62" s="86"/>
      <c r="M62" s="86"/>
      <c r="N62" s="86"/>
      <c r="O62" s="86"/>
      <c r="P62" s="86"/>
      <c r="Q62" s="86"/>
      <c r="R62" s="86"/>
      <c r="S62" s="86"/>
      <c r="T62" s="86"/>
      <c r="U62" s="86"/>
      <c r="V62" s="86"/>
      <c r="W62" s="86"/>
    </row>
    <row r="63" spans="1:23" ht="12">
      <c r="A63" s="85"/>
      <c r="B63" s="86"/>
      <c r="C63" s="86"/>
      <c r="D63" s="86"/>
      <c r="E63" s="86"/>
      <c r="F63" s="86"/>
      <c r="G63" s="86"/>
      <c r="H63" s="86"/>
      <c r="I63" s="86"/>
      <c r="J63" s="86"/>
      <c r="K63" s="86" t="s">
        <v>581</v>
      </c>
      <c r="L63" s="86"/>
      <c r="M63" s="86"/>
      <c r="N63" s="86"/>
      <c r="O63" s="86"/>
      <c r="P63" s="86"/>
      <c r="Q63" s="86"/>
      <c r="R63" s="86"/>
      <c r="S63" s="86"/>
      <c r="T63" s="86"/>
      <c r="U63" s="86"/>
      <c r="V63" s="86"/>
      <c r="W63" s="86"/>
    </row>
    <row r="64" spans="1:23" ht="12">
      <c r="A64" s="85"/>
      <c r="B64" s="86"/>
      <c r="C64" s="86"/>
      <c r="D64" s="86"/>
      <c r="E64" s="86"/>
      <c r="F64" s="86"/>
      <c r="G64" s="86"/>
      <c r="H64" s="86"/>
      <c r="I64" s="86"/>
      <c r="J64" s="86"/>
      <c r="K64" s="86"/>
      <c r="L64" s="86"/>
      <c r="M64" s="86"/>
      <c r="N64" s="86"/>
      <c r="O64" s="86"/>
      <c r="P64" s="86"/>
      <c r="Q64" s="86"/>
      <c r="R64" s="86"/>
      <c r="S64" s="86"/>
      <c r="T64" s="86"/>
      <c r="U64" s="86"/>
      <c r="V64" s="86"/>
      <c r="W64" s="86"/>
    </row>
    <row r="65" spans="1:23" ht="12">
      <c r="A65" s="85"/>
      <c r="B65" s="86"/>
      <c r="C65" s="86"/>
      <c r="D65" s="86"/>
      <c r="E65" s="86"/>
      <c r="F65" s="86"/>
      <c r="G65" s="86"/>
      <c r="H65" s="86"/>
      <c r="I65" s="86"/>
      <c r="J65" s="86"/>
      <c r="K65" s="86"/>
      <c r="L65" s="86"/>
      <c r="M65" s="86"/>
      <c r="N65" s="86"/>
      <c r="O65" s="86"/>
      <c r="P65" s="86"/>
      <c r="Q65" s="86"/>
      <c r="R65" s="86"/>
      <c r="S65" s="86"/>
      <c r="T65" s="86"/>
      <c r="U65" s="86"/>
      <c r="V65" s="86"/>
      <c r="W65" s="86"/>
    </row>
    <row r="66" spans="1:23" ht="12">
      <c r="A66" s="85"/>
      <c r="B66" s="86"/>
      <c r="C66" s="86"/>
      <c r="D66" s="86"/>
      <c r="E66" s="86"/>
      <c r="F66" s="86"/>
      <c r="G66" s="86"/>
      <c r="H66" s="86"/>
      <c r="I66" s="86"/>
      <c r="J66" s="86"/>
      <c r="K66" s="86"/>
      <c r="L66" s="86"/>
      <c r="M66" s="86"/>
      <c r="N66" s="86"/>
      <c r="O66" s="86"/>
      <c r="P66" s="86"/>
      <c r="Q66" s="86"/>
      <c r="R66" s="86"/>
      <c r="S66" s="86"/>
      <c r="T66" s="86"/>
      <c r="U66" s="86"/>
      <c r="V66" s="86"/>
      <c r="W66" s="86"/>
    </row>
    <row r="67" spans="1:23" ht="12">
      <c r="A67" s="85"/>
      <c r="B67" s="86"/>
      <c r="C67" s="86"/>
      <c r="D67" s="86"/>
      <c r="E67" s="86"/>
      <c r="F67" s="86"/>
      <c r="G67" s="86"/>
      <c r="H67" s="86"/>
      <c r="I67" s="86"/>
      <c r="J67" s="86"/>
      <c r="K67" s="86"/>
      <c r="L67" s="86"/>
      <c r="M67" s="86"/>
      <c r="N67" s="86"/>
      <c r="O67" s="86"/>
      <c r="P67" s="86"/>
      <c r="Q67" s="86"/>
      <c r="R67" s="86"/>
      <c r="S67" s="86"/>
      <c r="T67" s="86"/>
      <c r="U67" s="86"/>
      <c r="V67" s="86"/>
      <c r="W67" s="86"/>
    </row>
    <row r="68" spans="1:23" ht="12">
      <c r="A68" s="85"/>
      <c r="B68" s="86"/>
      <c r="C68" s="86"/>
      <c r="D68" s="86"/>
      <c r="E68" s="86"/>
      <c r="F68" s="86"/>
      <c r="G68" s="86"/>
      <c r="H68" s="86"/>
      <c r="I68" s="86"/>
      <c r="J68" s="86"/>
      <c r="K68" s="86"/>
      <c r="L68" s="86"/>
      <c r="M68" s="86"/>
      <c r="N68" s="86"/>
      <c r="O68" s="86"/>
      <c r="P68" s="86"/>
      <c r="Q68" s="86"/>
      <c r="R68" s="86"/>
      <c r="S68" s="86"/>
      <c r="T68" s="86"/>
      <c r="U68" s="86"/>
      <c r="V68" s="86"/>
      <c r="W68" s="86"/>
    </row>
    <row r="69" spans="1:23" ht="12">
      <c r="A69" s="85"/>
      <c r="B69" s="86"/>
      <c r="C69" s="86"/>
      <c r="D69" s="86"/>
      <c r="E69" s="86"/>
      <c r="F69" s="86"/>
      <c r="G69" s="86"/>
      <c r="H69" s="86"/>
      <c r="I69" s="86"/>
      <c r="J69" s="86"/>
      <c r="K69" s="86"/>
      <c r="L69" s="86"/>
      <c r="M69" s="86"/>
      <c r="N69" s="86"/>
      <c r="O69" s="86"/>
      <c r="P69" s="86"/>
      <c r="Q69" s="86"/>
      <c r="R69" s="86"/>
      <c r="S69" s="86"/>
      <c r="T69" s="86"/>
      <c r="U69" s="86"/>
      <c r="V69" s="86"/>
      <c r="W69" s="86"/>
    </row>
    <row r="70" spans="1:23" ht="12">
      <c r="A70" s="85"/>
      <c r="B70" s="86"/>
      <c r="C70" s="86"/>
      <c r="D70" s="86"/>
      <c r="E70" s="86"/>
      <c r="F70" s="86"/>
      <c r="G70" s="86"/>
      <c r="H70" s="86"/>
      <c r="I70" s="86"/>
      <c r="J70" s="86"/>
      <c r="K70" s="86"/>
      <c r="L70" s="86"/>
      <c r="M70" s="86"/>
      <c r="N70" s="86"/>
      <c r="O70" s="86"/>
      <c r="P70" s="86"/>
      <c r="Q70" s="86"/>
      <c r="R70" s="86"/>
      <c r="S70" s="86"/>
      <c r="T70" s="86"/>
      <c r="U70" s="86"/>
      <c r="V70" s="86"/>
      <c r="W70" s="86"/>
    </row>
    <row r="71" spans="1:23" ht="12">
      <c r="A71" s="85"/>
      <c r="B71" s="86"/>
      <c r="C71" s="86"/>
      <c r="D71" s="86"/>
      <c r="E71" s="86"/>
      <c r="F71" s="86"/>
      <c r="G71" s="86"/>
      <c r="H71" s="86"/>
      <c r="I71" s="86"/>
      <c r="J71" s="86"/>
      <c r="K71" s="86"/>
      <c r="L71" s="86"/>
      <c r="M71" s="86"/>
      <c r="N71" s="86"/>
      <c r="O71" s="86"/>
      <c r="P71" s="86"/>
      <c r="Q71" s="86"/>
      <c r="R71" s="86"/>
      <c r="S71" s="86"/>
      <c r="T71" s="86"/>
      <c r="U71" s="86"/>
      <c r="V71" s="86"/>
      <c r="W71" s="86"/>
    </row>
    <row r="72" spans="1:23" ht="12">
      <c r="A72" s="85"/>
      <c r="B72" s="86"/>
      <c r="C72" s="86"/>
      <c r="D72" s="86"/>
      <c r="E72" s="86"/>
      <c r="F72" s="86"/>
      <c r="G72" s="86"/>
      <c r="H72" s="86"/>
      <c r="I72" s="86"/>
      <c r="J72" s="86"/>
      <c r="K72" s="86"/>
      <c r="L72" s="86"/>
      <c r="M72" s="86"/>
      <c r="N72" s="86"/>
      <c r="O72" s="86"/>
      <c r="P72" s="86"/>
      <c r="Q72" s="86"/>
      <c r="R72" s="86"/>
      <c r="S72" s="86"/>
      <c r="T72" s="86"/>
      <c r="U72" s="86"/>
      <c r="V72" s="86"/>
      <c r="W72" s="86"/>
    </row>
    <row r="73" spans="1:23" ht="12">
      <c r="A73" s="85"/>
      <c r="B73" s="86"/>
      <c r="C73" s="86"/>
      <c r="D73" s="86"/>
      <c r="E73" s="86"/>
      <c r="F73" s="86"/>
      <c r="G73" s="86"/>
      <c r="H73" s="86"/>
      <c r="I73" s="86"/>
      <c r="J73" s="86"/>
      <c r="K73" s="86"/>
      <c r="L73" s="86"/>
      <c r="M73" s="86"/>
      <c r="N73" s="86"/>
      <c r="O73" s="86"/>
      <c r="P73" s="86"/>
      <c r="Q73" s="86"/>
      <c r="R73" s="86"/>
      <c r="S73" s="86"/>
      <c r="T73" s="86"/>
      <c r="U73" s="86"/>
      <c r="V73" s="86"/>
      <c r="W73" s="86"/>
    </row>
    <row r="74" spans="1:23" ht="12">
      <c r="A74" s="85"/>
      <c r="B74" s="86"/>
      <c r="C74" s="86"/>
      <c r="D74" s="86"/>
      <c r="E74" s="86"/>
      <c r="F74" s="86"/>
      <c r="G74" s="86"/>
      <c r="H74" s="86"/>
      <c r="I74" s="86"/>
      <c r="J74" s="86"/>
      <c r="K74" s="86"/>
      <c r="L74" s="86"/>
      <c r="M74" s="86"/>
      <c r="N74" s="86"/>
      <c r="O74" s="86"/>
      <c r="P74" s="86"/>
      <c r="Q74" s="86"/>
      <c r="R74" s="86"/>
      <c r="S74" s="86"/>
      <c r="T74" s="86"/>
      <c r="U74" s="86"/>
      <c r="V74" s="86"/>
      <c r="W74" s="86"/>
    </row>
    <row r="75" spans="1:23" ht="12">
      <c r="A75" s="85"/>
      <c r="B75" s="86"/>
      <c r="C75" s="86"/>
      <c r="D75" s="86"/>
      <c r="E75" s="86"/>
      <c r="F75" s="86"/>
      <c r="G75" s="86"/>
      <c r="H75" s="86"/>
      <c r="I75" s="86"/>
      <c r="J75" s="86"/>
      <c r="K75" s="86"/>
      <c r="L75" s="86"/>
      <c r="M75" s="86"/>
      <c r="N75" s="86"/>
      <c r="O75" s="86"/>
      <c r="P75" s="86"/>
      <c r="Q75" s="86"/>
      <c r="R75" s="86"/>
      <c r="S75" s="86"/>
      <c r="T75" s="86"/>
      <c r="U75" s="86"/>
      <c r="V75" s="86"/>
      <c r="W75" s="86"/>
    </row>
    <row r="76" spans="1:23" ht="12">
      <c r="A76" s="85"/>
      <c r="B76" s="86"/>
      <c r="C76" s="86"/>
      <c r="D76" s="86"/>
      <c r="E76" s="86"/>
      <c r="F76" s="86"/>
      <c r="G76" s="86"/>
      <c r="H76" s="86"/>
      <c r="I76" s="86"/>
      <c r="J76" s="86"/>
      <c r="K76" s="86"/>
      <c r="L76" s="86"/>
      <c r="M76" s="86"/>
      <c r="N76" s="86"/>
      <c r="O76" s="86"/>
      <c r="P76" s="86"/>
      <c r="Q76" s="86"/>
      <c r="R76" s="86"/>
      <c r="S76" s="86"/>
      <c r="T76" s="86"/>
      <c r="U76" s="86"/>
      <c r="V76" s="86"/>
      <c r="W76" s="86"/>
    </row>
    <row r="77" spans="1:23" ht="12">
      <c r="A77" s="85"/>
      <c r="B77" s="86"/>
      <c r="C77" s="86"/>
      <c r="D77" s="86"/>
      <c r="E77" s="86"/>
      <c r="F77" s="86"/>
      <c r="G77" s="86"/>
      <c r="H77" s="86"/>
      <c r="I77" s="86"/>
      <c r="J77" s="86"/>
      <c r="K77" s="86"/>
      <c r="L77" s="86"/>
      <c r="M77" s="86"/>
      <c r="N77" s="86"/>
      <c r="O77" s="86"/>
      <c r="P77" s="86"/>
      <c r="Q77" s="86"/>
      <c r="R77" s="86"/>
      <c r="S77" s="86"/>
      <c r="T77" s="86"/>
      <c r="U77" s="86"/>
      <c r="V77" s="86"/>
      <c r="W77" s="86"/>
    </row>
    <row r="78" spans="1:23" ht="12">
      <c r="A78" s="85"/>
      <c r="B78" s="86"/>
      <c r="C78" s="86"/>
      <c r="D78" s="86"/>
      <c r="E78" s="86"/>
      <c r="F78" s="86"/>
      <c r="G78" s="86"/>
      <c r="H78" s="86"/>
      <c r="I78" s="86"/>
      <c r="J78" s="86"/>
      <c r="K78" s="86"/>
      <c r="L78" s="86"/>
      <c r="M78" s="86"/>
      <c r="N78" s="86"/>
      <c r="O78" s="86"/>
      <c r="P78" s="86"/>
      <c r="Q78" s="86"/>
      <c r="R78" s="86"/>
      <c r="S78" s="86"/>
      <c r="T78" s="86"/>
      <c r="U78" s="86"/>
      <c r="V78" s="86"/>
      <c r="W78" s="86"/>
    </row>
    <row r="79" spans="1:23" ht="12">
      <c r="A79" s="85"/>
      <c r="B79" s="86"/>
      <c r="C79" s="86"/>
      <c r="D79" s="86"/>
      <c r="E79" s="86"/>
      <c r="F79" s="86"/>
      <c r="G79" s="86"/>
      <c r="H79" s="86"/>
      <c r="I79" s="86"/>
      <c r="J79" s="86"/>
      <c r="K79" s="86"/>
      <c r="L79" s="86"/>
      <c r="M79" s="86"/>
      <c r="N79" s="86"/>
      <c r="O79" s="86"/>
      <c r="P79" s="86"/>
      <c r="Q79" s="86"/>
      <c r="R79" s="86"/>
      <c r="S79" s="86"/>
      <c r="T79" s="86"/>
      <c r="U79" s="86"/>
      <c r="V79" s="86"/>
      <c r="W79" s="86"/>
    </row>
    <row r="80" spans="1:23" ht="12">
      <c r="A80" s="85"/>
      <c r="B80" s="86"/>
      <c r="C80" s="86"/>
      <c r="D80" s="86"/>
      <c r="E80" s="86"/>
      <c r="F80" s="86"/>
      <c r="G80" s="86"/>
      <c r="H80" s="86"/>
      <c r="I80" s="86"/>
      <c r="J80" s="86"/>
      <c r="K80" s="86"/>
      <c r="L80" s="86"/>
      <c r="M80" s="86"/>
      <c r="N80" s="86"/>
      <c r="O80" s="86"/>
      <c r="P80" s="86"/>
      <c r="Q80" s="86"/>
      <c r="R80" s="86"/>
      <c r="S80" s="86"/>
      <c r="T80" s="86"/>
      <c r="U80" s="86"/>
      <c r="V80" s="86"/>
      <c r="W80" s="86"/>
    </row>
    <row r="81" spans="1:23" ht="12">
      <c r="A81" s="85"/>
      <c r="B81" s="86"/>
      <c r="C81" s="86"/>
      <c r="D81" s="86"/>
      <c r="E81" s="86"/>
      <c r="F81" s="86"/>
      <c r="G81" s="86"/>
      <c r="H81" s="86"/>
      <c r="I81" s="86"/>
      <c r="J81" s="86"/>
      <c r="K81" s="86"/>
      <c r="L81" s="86"/>
      <c r="M81" s="86"/>
      <c r="N81" s="86"/>
      <c r="O81" s="86"/>
      <c r="P81" s="86"/>
      <c r="Q81" s="86"/>
      <c r="R81" s="86"/>
      <c r="S81" s="86"/>
      <c r="T81" s="86"/>
      <c r="U81" s="86"/>
      <c r="V81" s="86"/>
      <c r="W81" s="86"/>
    </row>
    <row r="82" spans="1:23" ht="12">
      <c r="A82" s="85"/>
      <c r="B82" s="86"/>
      <c r="C82" s="86"/>
      <c r="D82" s="86"/>
      <c r="E82" s="86"/>
      <c r="F82" s="86"/>
      <c r="G82" s="86"/>
      <c r="H82" s="86"/>
      <c r="I82" s="86"/>
      <c r="J82" s="86"/>
      <c r="K82" s="86"/>
      <c r="L82" s="86"/>
      <c r="M82" s="86"/>
      <c r="N82" s="86"/>
      <c r="O82" s="86"/>
      <c r="P82" s="86"/>
      <c r="Q82" s="86"/>
      <c r="R82" s="86"/>
      <c r="S82" s="86"/>
      <c r="T82" s="86"/>
      <c r="U82" s="86"/>
      <c r="V82" s="86"/>
      <c r="W82" s="86"/>
    </row>
    <row r="83" spans="1:23" ht="12">
      <c r="A83" s="85"/>
      <c r="B83" s="86"/>
      <c r="C83" s="86"/>
      <c r="D83" s="86"/>
      <c r="E83" s="86"/>
      <c r="F83" s="86"/>
      <c r="G83" s="86"/>
      <c r="H83" s="86"/>
      <c r="I83" s="86"/>
      <c r="J83" s="86"/>
      <c r="K83" s="86"/>
      <c r="L83" s="86"/>
      <c r="M83" s="86"/>
      <c r="N83" s="86"/>
      <c r="O83" s="86"/>
      <c r="P83" s="86"/>
      <c r="Q83" s="86"/>
      <c r="R83" s="86"/>
      <c r="S83" s="86"/>
      <c r="T83" s="86"/>
      <c r="U83" s="86"/>
      <c r="V83" s="86"/>
      <c r="W83" s="86"/>
    </row>
    <row r="84" spans="1:23" ht="12">
      <c r="A84" s="85"/>
      <c r="B84" s="86"/>
      <c r="C84" s="86"/>
      <c r="D84" s="86"/>
      <c r="E84" s="86"/>
      <c r="F84" s="86"/>
      <c r="G84" s="86"/>
      <c r="H84" s="86"/>
      <c r="I84" s="86"/>
      <c r="J84" s="86"/>
      <c r="K84" s="86"/>
      <c r="L84" s="86"/>
      <c r="M84" s="86"/>
      <c r="N84" s="86"/>
      <c r="O84" s="86"/>
      <c r="P84" s="86"/>
      <c r="Q84" s="86"/>
      <c r="R84" s="86"/>
      <c r="S84" s="86"/>
      <c r="T84" s="86"/>
      <c r="U84" s="86"/>
      <c r="V84" s="86"/>
      <c r="W84" s="86"/>
    </row>
    <row r="85" spans="1:23" ht="12">
      <c r="A85" s="85"/>
      <c r="B85" s="86"/>
      <c r="C85" s="86"/>
      <c r="D85" s="86"/>
      <c r="E85" s="86"/>
      <c r="F85" s="86"/>
      <c r="G85" s="86"/>
      <c r="H85" s="86"/>
      <c r="I85" s="86"/>
      <c r="J85" s="86"/>
      <c r="K85" s="86"/>
      <c r="L85" s="86"/>
      <c r="M85" s="86"/>
      <c r="N85" s="86"/>
      <c r="O85" s="86"/>
      <c r="P85" s="86"/>
      <c r="Q85" s="86"/>
      <c r="R85" s="86"/>
      <c r="S85" s="86"/>
      <c r="T85" s="86"/>
      <c r="U85" s="86"/>
      <c r="V85" s="86"/>
      <c r="W85" s="86"/>
    </row>
    <row r="86" spans="1:23" ht="12">
      <c r="A86" s="85"/>
      <c r="B86" s="86"/>
      <c r="C86" s="86"/>
      <c r="D86" s="86"/>
      <c r="E86" s="86"/>
      <c r="F86" s="86"/>
      <c r="G86" s="86"/>
      <c r="H86" s="86"/>
      <c r="I86" s="86"/>
      <c r="J86" s="86"/>
      <c r="K86" s="86"/>
      <c r="L86" s="86"/>
      <c r="M86" s="86"/>
      <c r="N86" s="86"/>
      <c r="O86" s="86"/>
      <c r="P86" s="86"/>
      <c r="Q86" s="86"/>
      <c r="R86" s="86"/>
      <c r="S86" s="86"/>
      <c r="T86" s="86"/>
      <c r="U86" s="86"/>
      <c r="V86" s="86"/>
      <c r="W86" s="86"/>
    </row>
    <row r="87" spans="1:23" ht="12">
      <c r="A87" s="85"/>
      <c r="B87" s="86"/>
      <c r="C87" s="86"/>
      <c r="D87" s="86"/>
      <c r="E87" s="86"/>
      <c r="F87" s="86"/>
      <c r="G87" s="86"/>
      <c r="H87" s="86"/>
      <c r="I87" s="86"/>
      <c r="J87" s="86"/>
      <c r="K87" s="86"/>
      <c r="L87" s="86"/>
      <c r="M87" s="86"/>
      <c r="N87" s="86"/>
      <c r="O87" s="86"/>
      <c r="P87" s="86"/>
      <c r="Q87" s="86"/>
      <c r="R87" s="86"/>
      <c r="S87" s="86"/>
      <c r="T87" s="86"/>
      <c r="U87" s="86"/>
      <c r="V87" s="86"/>
      <c r="W87" s="86"/>
    </row>
    <row r="88" spans="1:23" ht="12">
      <c r="A88" s="85"/>
      <c r="B88" s="86"/>
      <c r="C88" s="86"/>
      <c r="D88" s="86"/>
      <c r="E88" s="86"/>
      <c r="F88" s="86"/>
      <c r="G88" s="86"/>
      <c r="H88" s="86"/>
      <c r="I88" s="86"/>
      <c r="J88" s="86"/>
      <c r="K88" s="86"/>
      <c r="L88" s="86"/>
      <c r="M88" s="86"/>
      <c r="N88" s="86"/>
      <c r="O88" s="86"/>
      <c r="P88" s="86"/>
      <c r="Q88" s="86"/>
      <c r="R88" s="86"/>
      <c r="S88" s="86"/>
      <c r="T88" s="86"/>
      <c r="U88" s="86"/>
      <c r="V88" s="86"/>
      <c r="W88" s="86"/>
    </row>
    <row r="89" spans="1:23" ht="12">
      <c r="A89" s="85"/>
      <c r="B89" s="86"/>
      <c r="C89" s="86"/>
      <c r="D89" s="86"/>
      <c r="E89" s="86"/>
      <c r="F89" s="86"/>
      <c r="G89" s="86"/>
      <c r="H89" s="86"/>
      <c r="I89" s="86"/>
      <c r="J89" s="86"/>
      <c r="K89" s="86"/>
      <c r="L89" s="86"/>
      <c r="M89" s="86"/>
      <c r="N89" s="86"/>
      <c r="O89" s="86"/>
      <c r="P89" s="86"/>
      <c r="Q89" s="86"/>
      <c r="R89" s="86"/>
      <c r="S89" s="86"/>
      <c r="T89" s="86"/>
      <c r="U89" s="86"/>
      <c r="V89" s="86"/>
      <c r="W89" s="86"/>
    </row>
    <row r="90" spans="1:23" ht="12">
      <c r="A90" s="85"/>
      <c r="B90" s="86"/>
      <c r="C90" s="86"/>
      <c r="D90" s="86"/>
      <c r="E90" s="86"/>
      <c r="F90" s="86"/>
      <c r="G90" s="86"/>
      <c r="H90" s="86"/>
      <c r="I90" s="86"/>
      <c r="J90" s="86"/>
      <c r="K90" s="86"/>
      <c r="L90" s="86"/>
      <c r="M90" s="86"/>
      <c r="N90" s="86"/>
      <c r="O90" s="86"/>
      <c r="P90" s="86"/>
      <c r="Q90" s="86"/>
      <c r="R90" s="86"/>
      <c r="S90" s="86"/>
      <c r="T90" s="86"/>
      <c r="U90" s="86"/>
      <c r="V90" s="86"/>
      <c r="W90" s="86"/>
    </row>
    <row r="91" spans="1:23" ht="12">
      <c r="A91" s="85"/>
      <c r="B91" s="86"/>
      <c r="C91" s="86"/>
      <c r="D91" s="86"/>
      <c r="E91" s="86"/>
      <c r="F91" s="86"/>
      <c r="G91" s="86"/>
      <c r="H91" s="86"/>
      <c r="I91" s="86"/>
      <c r="J91" s="86"/>
      <c r="K91" s="86"/>
      <c r="L91" s="86"/>
      <c r="M91" s="86"/>
      <c r="N91" s="86"/>
      <c r="O91" s="86"/>
      <c r="P91" s="86"/>
      <c r="Q91" s="86"/>
      <c r="R91" s="86"/>
      <c r="S91" s="86"/>
      <c r="T91" s="86"/>
      <c r="U91" s="86"/>
      <c r="V91" s="86"/>
      <c r="W91" s="86"/>
    </row>
    <row r="92" spans="1:23" ht="12">
      <c r="A92" s="85"/>
      <c r="B92" s="86"/>
      <c r="C92" s="86"/>
      <c r="D92" s="86"/>
      <c r="E92" s="86"/>
      <c r="F92" s="86"/>
      <c r="G92" s="86"/>
      <c r="H92" s="86"/>
      <c r="I92" s="86"/>
      <c r="J92" s="86"/>
      <c r="K92" s="86"/>
      <c r="L92" s="86"/>
      <c r="M92" s="86"/>
      <c r="N92" s="86"/>
      <c r="O92" s="86"/>
      <c r="P92" s="86"/>
      <c r="Q92" s="86"/>
      <c r="R92" s="86"/>
      <c r="S92" s="86"/>
      <c r="T92" s="86"/>
      <c r="U92" s="86"/>
      <c r="V92" s="86"/>
      <c r="W92" s="86"/>
    </row>
    <row r="93" spans="1:23" ht="12">
      <c r="A93" s="85"/>
      <c r="B93" s="86"/>
      <c r="C93" s="86"/>
      <c r="D93" s="86"/>
      <c r="E93" s="86"/>
      <c r="F93" s="86"/>
      <c r="G93" s="86"/>
      <c r="H93" s="86"/>
      <c r="I93" s="86"/>
      <c r="J93" s="86"/>
      <c r="K93" s="86"/>
      <c r="L93" s="86"/>
      <c r="M93" s="86"/>
      <c r="N93" s="86"/>
      <c r="O93" s="86"/>
      <c r="P93" s="86"/>
      <c r="Q93" s="86"/>
      <c r="R93" s="86"/>
      <c r="S93" s="86"/>
      <c r="T93" s="86"/>
      <c r="U93" s="86"/>
      <c r="V93" s="86"/>
      <c r="W93" s="86"/>
    </row>
    <row r="94" spans="1:23" ht="12">
      <c r="A94" s="85"/>
      <c r="B94" s="86"/>
      <c r="C94" s="86"/>
      <c r="D94" s="86"/>
      <c r="E94" s="86"/>
      <c r="F94" s="86"/>
      <c r="G94" s="86"/>
      <c r="H94" s="86"/>
      <c r="I94" s="86"/>
      <c r="J94" s="86"/>
      <c r="K94" s="86"/>
      <c r="L94" s="86"/>
      <c r="M94" s="86"/>
      <c r="N94" s="86"/>
      <c r="O94" s="86"/>
      <c r="P94" s="86"/>
      <c r="Q94" s="86"/>
      <c r="R94" s="86"/>
      <c r="S94" s="86"/>
      <c r="T94" s="86"/>
      <c r="U94" s="86"/>
      <c r="V94" s="86"/>
      <c r="W94" s="86"/>
    </row>
    <row r="95" spans="1:23" ht="12">
      <c r="A95" s="85"/>
      <c r="B95" s="86"/>
      <c r="C95" s="86"/>
      <c r="D95" s="86"/>
      <c r="E95" s="86"/>
      <c r="F95" s="86"/>
      <c r="G95" s="86"/>
      <c r="H95" s="86"/>
      <c r="I95" s="86"/>
      <c r="J95" s="86"/>
      <c r="K95" s="86"/>
      <c r="L95" s="86"/>
      <c r="M95" s="86"/>
      <c r="N95" s="86"/>
      <c r="O95" s="86"/>
      <c r="P95" s="86"/>
      <c r="Q95" s="86"/>
      <c r="R95" s="86"/>
      <c r="S95" s="86"/>
      <c r="T95" s="86"/>
      <c r="U95" s="86"/>
      <c r="V95" s="86"/>
      <c r="W95" s="86"/>
    </row>
    <row r="96" spans="1:23" ht="12">
      <c r="A96" s="85"/>
      <c r="B96" s="86"/>
      <c r="C96" s="86"/>
      <c r="D96" s="86"/>
      <c r="E96" s="86"/>
      <c r="F96" s="86"/>
      <c r="G96" s="86"/>
      <c r="H96" s="86"/>
      <c r="I96" s="86"/>
      <c r="J96" s="86"/>
      <c r="K96" s="86"/>
      <c r="L96" s="86"/>
      <c r="M96" s="86"/>
      <c r="N96" s="86"/>
      <c r="O96" s="86"/>
      <c r="P96" s="86"/>
      <c r="Q96" s="86"/>
      <c r="R96" s="86"/>
      <c r="S96" s="86"/>
      <c r="T96" s="86"/>
      <c r="U96" s="86"/>
      <c r="V96" s="86"/>
      <c r="W96" s="86"/>
    </row>
    <row r="97" spans="1:23" ht="12">
      <c r="A97" s="85"/>
      <c r="B97" s="86"/>
      <c r="C97" s="86"/>
      <c r="D97" s="86"/>
      <c r="E97" s="86"/>
      <c r="F97" s="86"/>
      <c r="G97" s="86"/>
      <c r="H97" s="86"/>
      <c r="I97" s="86"/>
      <c r="J97" s="86"/>
      <c r="K97" s="86"/>
      <c r="L97" s="86"/>
      <c r="M97" s="86"/>
      <c r="N97" s="86"/>
      <c r="O97" s="86"/>
      <c r="P97" s="86"/>
      <c r="Q97" s="86"/>
      <c r="R97" s="86"/>
      <c r="S97" s="86"/>
      <c r="T97" s="86"/>
      <c r="U97" s="86"/>
      <c r="V97" s="86"/>
      <c r="W97" s="86"/>
    </row>
    <row r="98" spans="1:23" ht="12">
      <c r="A98" s="85"/>
      <c r="B98" s="86"/>
      <c r="C98" s="86"/>
      <c r="D98" s="86"/>
      <c r="E98" s="86"/>
      <c r="F98" s="86"/>
      <c r="G98" s="86"/>
      <c r="H98" s="86"/>
      <c r="I98" s="86"/>
      <c r="J98" s="86"/>
      <c r="K98" s="86"/>
      <c r="L98" s="86"/>
      <c r="M98" s="86"/>
      <c r="N98" s="86"/>
      <c r="O98" s="86"/>
      <c r="P98" s="86"/>
      <c r="Q98" s="86"/>
      <c r="R98" s="86"/>
      <c r="S98" s="86"/>
      <c r="T98" s="86"/>
      <c r="U98" s="86"/>
      <c r="V98" s="86"/>
      <c r="W98" s="86"/>
    </row>
    <row r="99" spans="1:23" ht="12">
      <c r="A99" s="85"/>
      <c r="B99" s="86"/>
      <c r="C99" s="86"/>
      <c r="D99" s="86"/>
      <c r="E99" s="86"/>
      <c r="F99" s="86"/>
      <c r="G99" s="86"/>
      <c r="H99" s="86"/>
      <c r="I99" s="86"/>
      <c r="J99" s="86"/>
      <c r="K99" s="86"/>
      <c r="L99" s="86"/>
      <c r="M99" s="86"/>
      <c r="N99" s="86"/>
      <c r="O99" s="86"/>
      <c r="P99" s="86"/>
      <c r="Q99" s="86"/>
      <c r="R99" s="86"/>
      <c r="S99" s="86"/>
      <c r="T99" s="86"/>
      <c r="U99" s="86"/>
      <c r="V99" s="86"/>
      <c r="W99" s="86"/>
    </row>
    <row r="100" spans="1:23" ht="12">
      <c r="A100" s="85"/>
      <c r="B100" s="86"/>
      <c r="C100" s="86"/>
      <c r="D100" s="86"/>
      <c r="E100" s="86"/>
      <c r="F100" s="86"/>
      <c r="G100" s="86"/>
      <c r="H100" s="86"/>
      <c r="I100" s="86"/>
      <c r="J100" s="86"/>
      <c r="K100" s="86"/>
      <c r="L100" s="86"/>
      <c r="M100" s="86"/>
      <c r="N100" s="86"/>
      <c r="O100" s="86"/>
      <c r="P100" s="86"/>
      <c r="Q100" s="86"/>
      <c r="R100" s="86"/>
      <c r="S100" s="86"/>
      <c r="T100" s="86"/>
      <c r="U100" s="86"/>
      <c r="V100" s="86"/>
      <c r="W100" s="86"/>
    </row>
    <row r="101" spans="1:23" ht="12">
      <c r="A101" s="85"/>
      <c r="B101" s="86"/>
      <c r="C101" s="86"/>
      <c r="D101" s="86"/>
      <c r="E101" s="86"/>
      <c r="F101" s="86"/>
      <c r="G101" s="86"/>
      <c r="H101" s="86"/>
      <c r="I101" s="86"/>
      <c r="J101" s="86"/>
      <c r="K101" s="86"/>
      <c r="L101" s="86"/>
      <c r="M101" s="86"/>
      <c r="N101" s="86"/>
      <c r="O101" s="86"/>
      <c r="P101" s="86"/>
      <c r="Q101" s="86"/>
      <c r="R101" s="86"/>
      <c r="S101" s="86"/>
      <c r="T101" s="86"/>
      <c r="U101" s="86"/>
      <c r="V101" s="86"/>
      <c r="W101" s="86"/>
    </row>
    <row r="102" spans="1:23" ht="12">
      <c r="A102" s="85"/>
      <c r="B102" s="86"/>
      <c r="C102" s="86"/>
      <c r="D102" s="86"/>
      <c r="E102" s="86"/>
      <c r="F102" s="86"/>
      <c r="G102" s="86"/>
      <c r="H102" s="86"/>
      <c r="I102" s="86"/>
      <c r="J102" s="86"/>
      <c r="K102" s="86"/>
      <c r="L102" s="86"/>
      <c r="M102" s="86"/>
      <c r="N102" s="86"/>
      <c r="O102" s="86"/>
      <c r="P102" s="86"/>
      <c r="Q102" s="86"/>
      <c r="R102" s="86"/>
      <c r="S102" s="86"/>
      <c r="T102" s="86"/>
      <c r="U102" s="86"/>
      <c r="V102" s="86"/>
      <c r="W102" s="86"/>
    </row>
    <row r="103" spans="1:23" ht="12">
      <c r="A103" s="85"/>
      <c r="B103" s="86"/>
      <c r="C103" s="86"/>
      <c r="D103" s="86"/>
      <c r="E103" s="86"/>
      <c r="F103" s="86"/>
      <c r="G103" s="86"/>
      <c r="H103" s="86"/>
      <c r="I103" s="86"/>
      <c r="J103" s="86"/>
      <c r="K103" s="86"/>
      <c r="L103" s="86"/>
      <c r="M103" s="86"/>
      <c r="N103" s="86"/>
      <c r="O103" s="86"/>
      <c r="P103" s="86"/>
      <c r="Q103" s="86"/>
      <c r="R103" s="86"/>
      <c r="S103" s="86"/>
      <c r="T103" s="86"/>
      <c r="U103" s="86"/>
      <c r="V103" s="86"/>
      <c r="W103" s="86"/>
    </row>
    <row r="104" spans="1:23" ht="12">
      <c r="A104" s="85"/>
      <c r="B104" s="86"/>
      <c r="C104" s="86"/>
      <c r="D104" s="86"/>
      <c r="E104" s="86"/>
      <c r="F104" s="86"/>
      <c r="G104" s="86"/>
      <c r="H104" s="86"/>
      <c r="I104" s="86"/>
      <c r="J104" s="86"/>
      <c r="K104" s="86"/>
      <c r="L104" s="86"/>
      <c r="M104" s="86"/>
      <c r="N104" s="86"/>
      <c r="O104" s="86"/>
      <c r="P104" s="86"/>
      <c r="Q104" s="86"/>
      <c r="R104" s="86"/>
      <c r="S104" s="86"/>
      <c r="T104" s="86"/>
      <c r="U104" s="86"/>
      <c r="V104" s="86"/>
      <c r="W104" s="86"/>
    </row>
    <row r="105" spans="1:23" ht="12">
      <c r="A105" s="85"/>
      <c r="B105" s="86"/>
      <c r="C105" s="86"/>
      <c r="D105" s="86"/>
      <c r="E105" s="86"/>
      <c r="F105" s="86"/>
      <c r="G105" s="86"/>
      <c r="H105" s="86"/>
      <c r="I105" s="86"/>
      <c r="J105" s="86"/>
      <c r="K105" s="86"/>
      <c r="L105" s="86"/>
      <c r="M105" s="86"/>
      <c r="N105" s="86"/>
      <c r="O105" s="86"/>
      <c r="P105" s="86"/>
      <c r="Q105" s="86"/>
      <c r="R105" s="86"/>
      <c r="S105" s="86"/>
      <c r="T105" s="86"/>
      <c r="U105" s="86"/>
      <c r="V105" s="86"/>
      <c r="W105" s="86"/>
    </row>
    <row r="106" spans="1:23" ht="12">
      <c r="A106" s="85"/>
      <c r="B106" s="86"/>
      <c r="C106" s="86"/>
      <c r="D106" s="86"/>
      <c r="E106" s="86"/>
      <c r="F106" s="86"/>
      <c r="G106" s="86"/>
      <c r="H106" s="86"/>
      <c r="I106" s="86"/>
      <c r="J106" s="86"/>
      <c r="K106" s="86"/>
      <c r="L106" s="86"/>
      <c r="M106" s="86"/>
      <c r="N106" s="86"/>
      <c r="O106" s="86"/>
      <c r="P106" s="86"/>
      <c r="Q106" s="86"/>
      <c r="R106" s="86"/>
      <c r="S106" s="86"/>
      <c r="T106" s="86"/>
      <c r="U106" s="86"/>
      <c r="V106" s="86"/>
      <c r="W106" s="86"/>
    </row>
    <row r="107" spans="1:23" ht="12">
      <c r="A107" s="85"/>
      <c r="B107" s="86"/>
      <c r="C107" s="86"/>
      <c r="D107" s="86"/>
      <c r="E107" s="86"/>
      <c r="F107" s="86"/>
      <c r="G107" s="86"/>
      <c r="H107" s="86"/>
      <c r="I107" s="86"/>
      <c r="J107" s="86"/>
      <c r="K107" s="86"/>
      <c r="L107" s="86"/>
      <c r="M107" s="86"/>
      <c r="N107" s="86"/>
      <c r="O107" s="86"/>
      <c r="P107" s="86"/>
      <c r="Q107" s="86"/>
      <c r="R107" s="86"/>
      <c r="S107" s="86"/>
      <c r="T107" s="86"/>
      <c r="U107" s="86"/>
      <c r="V107" s="86"/>
      <c r="W107" s="86"/>
    </row>
    <row r="108" spans="1:23" ht="12">
      <c r="A108" s="85"/>
      <c r="B108" s="86"/>
      <c r="C108" s="86"/>
      <c r="D108" s="86"/>
      <c r="E108" s="86"/>
      <c r="F108" s="86"/>
      <c r="G108" s="86"/>
      <c r="H108" s="86"/>
      <c r="I108" s="86"/>
      <c r="J108" s="86"/>
      <c r="K108" s="86"/>
      <c r="L108" s="86"/>
      <c r="M108" s="86"/>
      <c r="N108" s="86"/>
      <c r="O108" s="86"/>
      <c r="P108" s="86"/>
      <c r="Q108" s="86"/>
      <c r="R108" s="86"/>
      <c r="S108" s="86"/>
      <c r="T108" s="86"/>
      <c r="U108" s="86"/>
      <c r="V108" s="86"/>
      <c r="W108" s="86"/>
    </row>
    <row r="109" spans="1:23" ht="12">
      <c r="A109" s="85"/>
      <c r="B109" s="86"/>
      <c r="C109" s="86"/>
      <c r="D109" s="86"/>
      <c r="E109" s="86"/>
      <c r="F109" s="86"/>
      <c r="G109" s="86"/>
      <c r="H109" s="86"/>
      <c r="I109" s="86"/>
      <c r="J109" s="86"/>
      <c r="K109" s="86"/>
      <c r="L109" s="86"/>
      <c r="M109" s="86"/>
      <c r="N109" s="86"/>
      <c r="O109" s="86"/>
      <c r="P109" s="86"/>
      <c r="Q109" s="86"/>
      <c r="R109" s="86"/>
      <c r="S109" s="86"/>
      <c r="T109" s="86"/>
      <c r="U109" s="86"/>
      <c r="V109" s="86"/>
      <c r="W109" s="86"/>
    </row>
    <row r="110" spans="1:23" ht="12">
      <c r="A110" s="85"/>
      <c r="B110" s="86"/>
      <c r="C110" s="86"/>
      <c r="D110" s="86"/>
      <c r="E110" s="86"/>
      <c r="F110" s="86"/>
      <c r="G110" s="86"/>
      <c r="H110" s="86"/>
      <c r="I110" s="86"/>
      <c r="J110" s="86"/>
      <c r="K110" s="86"/>
      <c r="L110" s="86"/>
      <c r="M110" s="86"/>
      <c r="N110" s="86"/>
      <c r="O110" s="86"/>
      <c r="P110" s="86"/>
      <c r="Q110" s="86"/>
      <c r="R110" s="86"/>
      <c r="S110" s="86"/>
      <c r="T110" s="86"/>
      <c r="U110" s="86"/>
      <c r="V110" s="86"/>
      <c r="W110" s="86"/>
    </row>
    <row r="111" spans="1:23" ht="12">
      <c r="A111" s="85"/>
      <c r="B111" s="86"/>
      <c r="C111" s="86"/>
      <c r="D111" s="86"/>
      <c r="E111" s="86"/>
      <c r="F111" s="86"/>
      <c r="G111" s="86"/>
      <c r="H111" s="86"/>
      <c r="I111" s="86"/>
      <c r="J111" s="86"/>
      <c r="K111" s="86"/>
      <c r="L111" s="86"/>
      <c r="M111" s="86"/>
      <c r="N111" s="86"/>
      <c r="O111" s="86"/>
      <c r="P111" s="86"/>
      <c r="Q111" s="86"/>
      <c r="R111" s="86"/>
      <c r="S111" s="86"/>
      <c r="T111" s="86"/>
      <c r="U111" s="86"/>
      <c r="V111" s="86"/>
      <c r="W111" s="86"/>
    </row>
    <row r="112" spans="1:23" ht="12">
      <c r="A112" s="85"/>
      <c r="B112" s="86"/>
      <c r="C112" s="86"/>
      <c r="D112" s="86"/>
      <c r="E112" s="86"/>
      <c r="F112" s="86"/>
      <c r="G112" s="86"/>
      <c r="H112" s="86"/>
      <c r="I112" s="86"/>
      <c r="J112" s="86"/>
      <c r="K112" s="86"/>
      <c r="L112" s="86"/>
      <c r="M112" s="86"/>
      <c r="N112" s="86"/>
      <c r="O112" s="86"/>
      <c r="P112" s="86"/>
      <c r="Q112" s="86"/>
      <c r="R112" s="86"/>
      <c r="S112" s="86"/>
      <c r="T112" s="86"/>
      <c r="U112" s="86"/>
      <c r="V112" s="86"/>
      <c r="W112" s="86"/>
    </row>
    <row r="113" spans="1:23" ht="12">
      <c r="A113" s="85"/>
      <c r="B113" s="86"/>
      <c r="C113" s="86"/>
      <c r="D113" s="86"/>
      <c r="E113" s="86"/>
      <c r="F113" s="86"/>
      <c r="G113" s="86"/>
      <c r="H113" s="86"/>
      <c r="I113" s="86"/>
      <c r="J113" s="86"/>
      <c r="K113" s="86"/>
      <c r="L113" s="86"/>
      <c r="M113" s="86"/>
      <c r="N113" s="86"/>
      <c r="O113" s="86"/>
      <c r="P113" s="86"/>
      <c r="Q113" s="86"/>
      <c r="R113" s="86"/>
      <c r="S113" s="86"/>
      <c r="T113" s="86"/>
      <c r="U113" s="86"/>
      <c r="V113" s="86"/>
      <c r="W113" s="86"/>
    </row>
    <row r="114" spans="1:23" ht="12">
      <c r="A114" s="85"/>
      <c r="B114" s="86"/>
      <c r="C114" s="86"/>
      <c r="D114" s="86"/>
      <c r="E114" s="86"/>
      <c r="F114" s="86"/>
      <c r="G114" s="86"/>
      <c r="H114" s="86"/>
      <c r="I114" s="86"/>
      <c r="J114" s="86"/>
      <c r="K114" s="86"/>
      <c r="L114" s="86"/>
      <c r="M114" s="86"/>
      <c r="N114" s="86"/>
      <c r="O114" s="86"/>
      <c r="P114" s="86"/>
      <c r="Q114" s="86"/>
      <c r="R114" s="86"/>
      <c r="S114" s="86"/>
      <c r="T114" s="86"/>
      <c r="U114" s="86"/>
      <c r="V114" s="86"/>
      <c r="W114" s="86"/>
    </row>
    <row r="115" spans="1:23" ht="12">
      <c r="A115" s="85"/>
      <c r="B115" s="86"/>
      <c r="C115" s="86"/>
      <c r="D115" s="86"/>
      <c r="E115" s="86"/>
      <c r="F115" s="86"/>
      <c r="G115" s="86"/>
      <c r="H115" s="86"/>
      <c r="I115" s="86"/>
      <c r="J115" s="86"/>
      <c r="K115" s="86"/>
      <c r="L115" s="86"/>
      <c r="M115" s="86"/>
      <c r="N115" s="86"/>
      <c r="O115" s="86"/>
      <c r="P115" s="86"/>
      <c r="Q115" s="86"/>
      <c r="R115" s="86"/>
      <c r="S115" s="86"/>
      <c r="T115" s="86"/>
      <c r="U115" s="86"/>
      <c r="V115" s="86"/>
      <c r="W115" s="86"/>
    </row>
    <row r="116" spans="1:23" ht="12">
      <c r="A116" s="85"/>
      <c r="B116" s="86"/>
      <c r="C116" s="86"/>
      <c r="D116" s="86"/>
      <c r="E116" s="86"/>
      <c r="F116" s="86"/>
      <c r="G116" s="86"/>
      <c r="H116" s="86"/>
      <c r="I116" s="86"/>
      <c r="J116" s="86"/>
      <c r="K116" s="86"/>
      <c r="L116" s="86"/>
      <c r="M116" s="86"/>
      <c r="N116" s="86"/>
      <c r="O116" s="86"/>
      <c r="P116" s="86"/>
      <c r="Q116" s="86"/>
      <c r="R116" s="86"/>
      <c r="S116" s="86"/>
      <c r="T116" s="86"/>
      <c r="U116" s="86"/>
      <c r="V116" s="86"/>
      <c r="W116" s="86"/>
    </row>
    <row r="117" spans="1:23" ht="12">
      <c r="A117" s="85"/>
      <c r="B117" s="86"/>
      <c r="C117" s="86"/>
      <c r="D117" s="86"/>
      <c r="E117" s="86"/>
      <c r="F117" s="86"/>
      <c r="G117" s="86"/>
      <c r="H117" s="86"/>
      <c r="I117" s="86"/>
      <c r="J117" s="86"/>
      <c r="K117" s="86"/>
      <c r="L117" s="86"/>
      <c r="M117" s="86"/>
      <c r="N117" s="86"/>
      <c r="O117" s="86"/>
      <c r="P117" s="86"/>
      <c r="Q117" s="86"/>
      <c r="R117" s="86"/>
      <c r="S117" s="86"/>
      <c r="T117" s="86"/>
      <c r="U117" s="86"/>
      <c r="V117" s="86"/>
      <c r="W117" s="86"/>
    </row>
    <row r="118" spans="1:23" ht="12">
      <c r="A118" s="85"/>
      <c r="B118" s="86"/>
      <c r="C118" s="86"/>
      <c r="D118" s="86"/>
      <c r="E118" s="86"/>
      <c r="F118" s="86"/>
      <c r="G118" s="86"/>
      <c r="H118" s="86"/>
      <c r="I118" s="86"/>
      <c r="J118" s="86"/>
      <c r="K118" s="86"/>
      <c r="L118" s="86"/>
      <c r="M118" s="86"/>
      <c r="N118" s="86"/>
      <c r="O118" s="86"/>
      <c r="P118" s="86"/>
      <c r="Q118" s="86"/>
      <c r="R118" s="86"/>
      <c r="S118" s="86"/>
      <c r="T118" s="86"/>
      <c r="U118" s="86"/>
      <c r="V118" s="86"/>
      <c r="W118" s="86"/>
    </row>
    <row r="119" spans="1:23" ht="12">
      <c r="A119" s="85"/>
      <c r="B119" s="86"/>
      <c r="C119" s="86"/>
      <c r="D119" s="86"/>
      <c r="E119" s="86"/>
      <c r="F119" s="86"/>
      <c r="G119" s="86"/>
      <c r="H119" s="86"/>
      <c r="I119" s="86"/>
      <c r="J119" s="86"/>
      <c r="K119" s="86"/>
      <c r="L119" s="86"/>
      <c r="M119" s="86"/>
      <c r="N119" s="86"/>
      <c r="O119" s="86"/>
      <c r="P119" s="86"/>
      <c r="Q119" s="86"/>
      <c r="R119" s="86"/>
      <c r="S119" s="86"/>
      <c r="T119" s="86"/>
      <c r="U119" s="86"/>
      <c r="V119" s="86"/>
      <c r="W119" s="86"/>
    </row>
    <row r="120" spans="1:23" ht="12">
      <c r="A120" s="85"/>
      <c r="B120" s="86"/>
      <c r="C120" s="86"/>
      <c r="D120" s="86"/>
      <c r="E120" s="86"/>
      <c r="F120" s="86"/>
      <c r="G120" s="86"/>
      <c r="H120" s="86"/>
      <c r="I120" s="86"/>
      <c r="J120" s="86"/>
      <c r="K120" s="86"/>
      <c r="L120" s="86"/>
      <c r="M120" s="86"/>
      <c r="N120" s="86"/>
      <c r="O120" s="86"/>
      <c r="P120" s="86"/>
      <c r="Q120" s="86"/>
      <c r="R120" s="86"/>
      <c r="S120" s="86"/>
      <c r="T120" s="86"/>
      <c r="U120" s="86"/>
      <c r="V120" s="86"/>
      <c r="W120" s="86"/>
    </row>
    <row r="121" spans="1:23" ht="12">
      <c r="A121" s="85"/>
      <c r="B121" s="86"/>
      <c r="C121" s="86"/>
      <c r="D121" s="86"/>
      <c r="E121" s="86"/>
      <c r="F121" s="86"/>
      <c r="G121" s="86"/>
      <c r="H121" s="86"/>
      <c r="I121" s="86"/>
      <c r="J121" s="86"/>
      <c r="K121" s="86"/>
      <c r="L121" s="86"/>
      <c r="M121" s="86"/>
      <c r="N121" s="86"/>
      <c r="O121" s="86"/>
      <c r="P121" s="86"/>
      <c r="Q121" s="86"/>
      <c r="R121" s="86"/>
      <c r="S121" s="86"/>
      <c r="T121" s="86"/>
      <c r="U121" s="86"/>
      <c r="V121" s="86"/>
      <c r="W121" s="86"/>
    </row>
    <row r="122" spans="1:23" ht="12">
      <c r="A122" s="85"/>
      <c r="B122" s="86"/>
      <c r="C122" s="86"/>
      <c r="D122" s="86"/>
      <c r="E122" s="86"/>
      <c r="F122" s="86"/>
      <c r="G122" s="86"/>
      <c r="H122" s="86"/>
      <c r="I122" s="86"/>
      <c r="J122" s="86"/>
      <c r="K122" s="86"/>
      <c r="L122" s="86"/>
      <c r="M122" s="86"/>
      <c r="N122" s="86"/>
      <c r="O122" s="86"/>
      <c r="P122" s="86"/>
      <c r="Q122" s="86"/>
      <c r="R122" s="86"/>
      <c r="S122" s="86"/>
      <c r="T122" s="86"/>
      <c r="U122" s="86"/>
      <c r="V122" s="86"/>
      <c r="W122" s="86"/>
    </row>
    <row r="123" spans="1:23" ht="12">
      <c r="A123" s="85"/>
      <c r="B123" s="86"/>
      <c r="C123" s="86"/>
      <c r="D123" s="86"/>
      <c r="E123" s="86"/>
      <c r="F123" s="86"/>
      <c r="G123" s="86"/>
      <c r="H123" s="86"/>
      <c r="I123" s="86"/>
      <c r="J123" s="86"/>
      <c r="K123" s="86"/>
      <c r="L123" s="86"/>
      <c r="M123" s="86"/>
      <c r="N123" s="86"/>
      <c r="O123" s="86"/>
      <c r="P123" s="86"/>
      <c r="Q123" s="86"/>
      <c r="R123" s="86"/>
      <c r="S123" s="86"/>
      <c r="T123" s="86"/>
      <c r="U123" s="86"/>
      <c r="V123" s="86"/>
      <c r="W123" s="86"/>
    </row>
    <row r="124" spans="1:23" ht="12">
      <c r="A124" s="85"/>
      <c r="B124" s="86"/>
      <c r="C124" s="86"/>
      <c r="D124" s="86"/>
      <c r="E124" s="86"/>
      <c r="F124" s="86"/>
      <c r="G124" s="86"/>
      <c r="H124" s="86"/>
      <c r="I124" s="86"/>
      <c r="J124" s="86"/>
      <c r="K124" s="86"/>
      <c r="L124" s="86"/>
      <c r="M124" s="86"/>
      <c r="N124" s="86"/>
      <c r="O124" s="86"/>
      <c r="P124" s="86"/>
      <c r="Q124" s="86"/>
      <c r="R124" s="86"/>
      <c r="S124" s="86"/>
      <c r="T124" s="86"/>
      <c r="U124" s="86"/>
      <c r="V124" s="86"/>
      <c r="W124" s="86"/>
    </row>
    <row r="125" spans="1:23" ht="12">
      <c r="A125" s="85"/>
      <c r="B125" s="86"/>
      <c r="C125" s="86"/>
      <c r="D125" s="86"/>
      <c r="E125" s="86"/>
      <c r="F125" s="86"/>
      <c r="G125" s="86"/>
      <c r="H125" s="86"/>
      <c r="I125" s="86"/>
      <c r="J125" s="86"/>
      <c r="K125" s="86"/>
      <c r="L125" s="86"/>
      <c r="M125" s="86"/>
      <c r="N125" s="86"/>
      <c r="O125" s="86"/>
      <c r="P125" s="86"/>
      <c r="Q125" s="86"/>
      <c r="R125" s="86"/>
      <c r="S125" s="86"/>
      <c r="T125" s="86"/>
      <c r="U125" s="86"/>
      <c r="V125" s="86"/>
      <c r="W125" s="86"/>
    </row>
    <row r="126" spans="1:23" ht="12">
      <c r="A126" s="85"/>
      <c r="B126" s="86"/>
      <c r="C126" s="86"/>
      <c r="D126" s="86"/>
      <c r="E126" s="86"/>
      <c r="F126" s="86"/>
      <c r="G126" s="86"/>
      <c r="H126" s="86"/>
      <c r="I126" s="86"/>
      <c r="J126" s="86"/>
      <c r="K126" s="86"/>
      <c r="L126" s="86"/>
      <c r="M126" s="86"/>
      <c r="N126" s="86"/>
      <c r="O126" s="86"/>
      <c r="P126" s="86"/>
      <c r="Q126" s="86"/>
      <c r="R126" s="86"/>
      <c r="S126" s="86"/>
      <c r="T126" s="86"/>
      <c r="U126" s="86"/>
      <c r="V126" s="86"/>
      <c r="W126" s="86"/>
    </row>
    <row r="127" spans="1:23" ht="12">
      <c r="A127" s="85"/>
      <c r="B127" s="86"/>
      <c r="C127" s="86"/>
      <c r="D127" s="86"/>
      <c r="E127" s="86"/>
      <c r="F127" s="86"/>
      <c r="G127" s="86"/>
      <c r="H127" s="86"/>
      <c r="I127" s="86"/>
      <c r="J127" s="86"/>
      <c r="K127" s="86"/>
      <c r="L127" s="86"/>
      <c r="M127" s="86"/>
      <c r="N127" s="86"/>
      <c r="O127" s="86"/>
      <c r="P127" s="86"/>
      <c r="Q127" s="86"/>
      <c r="R127" s="86"/>
      <c r="S127" s="86"/>
      <c r="T127" s="86"/>
      <c r="U127" s="86"/>
      <c r="V127" s="86"/>
      <c r="W127" s="86"/>
    </row>
    <row r="128" spans="1:23" ht="12">
      <c r="A128" s="85"/>
      <c r="B128" s="86"/>
      <c r="C128" s="86"/>
      <c r="D128" s="86"/>
      <c r="E128" s="86"/>
      <c r="F128" s="86"/>
      <c r="G128" s="86"/>
      <c r="H128" s="86"/>
      <c r="I128" s="86"/>
      <c r="J128" s="86"/>
      <c r="K128" s="86"/>
      <c r="L128" s="86"/>
      <c r="M128" s="86"/>
      <c r="N128" s="86"/>
      <c r="O128" s="86"/>
      <c r="P128" s="86"/>
      <c r="Q128" s="86"/>
      <c r="R128" s="86"/>
      <c r="S128" s="86"/>
      <c r="T128" s="86"/>
      <c r="U128" s="86"/>
      <c r="V128" s="86"/>
      <c r="W128" s="86"/>
    </row>
    <row r="129" spans="1:23" ht="12">
      <c r="A129" s="85"/>
      <c r="B129" s="86"/>
      <c r="C129" s="86"/>
      <c r="D129" s="86"/>
      <c r="E129" s="86"/>
      <c r="F129" s="86"/>
      <c r="G129" s="86"/>
      <c r="H129" s="86"/>
      <c r="I129" s="86"/>
      <c r="J129" s="86"/>
      <c r="K129" s="86"/>
      <c r="L129" s="86"/>
      <c r="M129" s="86"/>
      <c r="N129" s="86"/>
      <c r="O129" s="86"/>
      <c r="P129" s="86"/>
      <c r="Q129" s="86"/>
      <c r="R129" s="86"/>
      <c r="S129" s="86"/>
      <c r="T129" s="86"/>
      <c r="U129" s="86"/>
      <c r="V129" s="86"/>
      <c r="W129" s="86"/>
    </row>
    <row r="130" spans="1:23" ht="12">
      <c r="A130" s="85"/>
      <c r="B130" s="86"/>
      <c r="C130" s="86"/>
      <c r="D130" s="86"/>
      <c r="E130" s="86"/>
      <c r="F130" s="86"/>
      <c r="G130" s="86"/>
      <c r="H130" s="86"/>
      <c r="I130" s="86"/>
      <c r="J130" s="86"/>
      <c r="K130" s="86"/>
      <c r="L130" s="86"/>
      <c r="M130" s="86"/>
      <c r="N130" s="86"/>
      <c r="O130" s="86"/>
      <c r="P130" s="86"/>
      <c r="Q130" s="86"/>
      <c r="R130" s="86"/>
      <c r="S130" s="86"/>
      <c r="T130" s="86"/>
      <c r="U130" s="86"/>
      <c r="V130" s="86"/>
      <c r="W130" s="86"/>
    </row>
    <row r="131" spans="1:23" ht="12">
      <c r="A131" s="85"/>
      <c r="B131" s="86"/>
      <c r="C131" s="86"/>
      <c r="D131" s="86"/>
      <c r="E131" s="86"/>
      <c r="F131" s="86"/>
      <c r="G131" s="86"/>
      <c r="H131" s="86"/>
      <c r="I131" s="86"/>
      <c r="J131" s="86"/>
      <c r="K131" s="86"/>
      <c r="L131" s="86"/>
      <c r="M131" s="86"/>
      <c r="N131" s="86"/>
      <c r="O131" s="86"/>
      <c r="P131" s="86"/>
      <c r="Q131" s="86"/>
      <c r="R131" s="86"/>
      <c r="S131" s="86"/>
      <c r="T131" s="86"/>
      <c r="U131" s="86"/>
      <c r="V131" s="86"/>
      <c r="W131" s="86"/>
    </row>
    <row r="132" spans="1:23" ht="12">
      <c r="A132" s="85"/>
      <c r="B132" s="86"/>
      <c r="C132" s="86"/>
      <c r="D132" s="86"/>
      <c r="E132" s="86"/>
      <c r="F132" s="86"/>
      <c r="G132" s="86"/>
      <c r="H132" s="86"/>
      <c r="I132" s="86"/>
      <c r="J132" s="86"/>
      <c r="K132" s="86"/>
      <c r="L132" s="86"/>
      <c r="M132" s="86"/>
      <c r="N132" s="86"/>
      <c r="O132" s="86"/>
      <c r="P132" s="86"/>
      <c r="Q132" s="86"/>
      <c r="R132" s="86"/>
      <c r="S132" s="86"/>
      <c r="T132" s="86"/>
      <c r="U132" s="86"/>
      <c r="V132" s="86"/>
      <c r="W132" s="86"/>
    </row>
    <row r="133" spans="1:23" ht="12">
      <c r="A133" s="85"/>
      <c r="B133" s="86"/>
      <c r="C133" s="86"/>
      <c r="D133" s="86"/>
      <c r="E133" s="86"/>
      <c r="F133" s="86"/>
      <c r="G133" s="86"/>
      <c r="H133" s="86"/>
      <c r="I133" s="86"/>
      <c r="J133" s="86"/>
      <c r="K133" s="86"/>
      <c r="L133" s="86"/>
      <c r="M133" s="86"/>
      <c r="N133" s="86"/>
      <c r="O133" s="86"/>
      <c r="P133" s="86"/>
      <c r="Q133" s="86"/>
      <c r="R133" s="86"/>
      <c r="S133" s="86"/>
      <c r="T133" s="86"/>
      <c r="U133" s="86"/>
      <c r="V133" s="86"/>
      <c r="W133" s="86"/>
    </row>
    <row r="134" spans="1:23" ht="12">
      <c r="A134" s="85"/>
      <c r="B134" s="86"/>
      <c r="C134" s="86"/>
      <c r="D134" s="86"/>
      <c r="E134" s="86"/>
      <c r="F134" s="86"/>
      <c r="G134" s="86"/>
      <c r="H134" s="86"/>
      <c r="I134" s="86"/>
      <c r="J134" s="86"/>
      <c r="K134" s="86"/>
      <c r="L134" s="86"/>
      <c r="M134" s="86"/>
      <c r="N134" s="86"/>
      <c r="O134" s="86"/>
      <c r="P134" s="86"/>
      <c r="Q134" s="86"/>
      <c r="R134" s="86"/>
      <c r="S134" s="86"/>
      <c r="T134" s="86"/>
      <c r="U134" s="86"/>
      <c r="V134" s="86"/>
      <c r="W134" s="86"/>
    </row>
    <row r="135" spans="1:23" ht="12">
      <c r="A135" s="85"/>
      <c r="B135" s="86"/>
      <c r="C135" s="86"/>
      <c r="D135" s="86"/>
      <c r="E135" s="86"/>
      <c r="F135" s="86"/>
      <c r="G135" s="86"/>
      <c r="H135" s="86"/>
      <c r="I135" s="86"/>
      <c r="J135" s="86"/>
      <c r="K135" s="86"/>
      <c r="L135" s="86"/>
      <c r="M135" s="86"/>
      <c r="N135" s="86"/>
      <c r="O135" s="86"/>
      <c r="P135" s="86"/>
      <c r="Q135" s="86"/>
      <c r="R135" s="86"/>
      <c r="S135" s="86"/>
      <c r="T135" s="86"/>
      <c r="U135" s="86"/>
      <c r="V135" s="86"/>
      <c r="W135" s="86"/>
    </row>
    <row r="136" spans="1:23" ht="12">
      <c r="A136" s="85"/>
      <c r="B136" s="86"/>
      <c r="C136" s="86"/>
      <c r="D136" s="86"/>
      <c r="E136" s="86"/>
      <c r="F136" s="86"/>
      <c r="G136" s="86"/>
      <c r="H136" s="86"/>
      <c r="I136" s="86"/>
      <c r="J136" s="86"/>
      <c r="K136" s="86"/>
      <c r="L136" s="86"/>
      <c r="M136" s="86"/>
      <c r="N136" s="86"/>
      <c r="O136" s="86"/>
      <c r="P136" s="86"/>
      <c r="Q136" s="86"/>
      <c r="R136" s="86"/>
      <c r="S136" s="86"/>
      <c r="T136" s="86"/>
      <c r="U136" s="86"/>
      <c r="V136" s="86"/>
      <c r="W136" s="86"/>
    </row>
    <row r="137" spans="1:23" ht="12">
      <c r="A137" s="85"/>
      <c r="B137" s="86"/>
      <c r="C137" s="86"/>
      <c r="D137" s="86"/>
      <c r="E137" s="86"/>
      <c r="F137" s="86"/>
      <c r="G137" s="86"/>
      <c r="H137" s="86"/>
      <c r="I137" s="86"/>
      <c r="J137" s="86"/>
      <c r="K137" s="86"/>
      <c r="L137" s="86"/>
      <c r="M137" s="86"/>
      <c r="N137" s="86"/>
      <c r="O137" s="86"/>
      <c r="P137" s="86"/>
      <c r="Q137" s="86"/>
      <c r="R137" s="86"/>
      <c r="S137" s="86"/>
      <c r="T137" s="86"/>
      <c r="U137" s="86"/>
      <c r="V137" s="86"/>
      <c r="W137" s="86"/>
    </row>
    <row r="138" spans="1:23" ht="12">
      <c r="A138" s="85"/>
      <c r="B138" s="86"/>
      <c r="C138" s="86"/>
      <c r="D138" s="86"/>
      <c r="E138" s="86"/>
      <c r="F138" s="86"/>
      <c r="G138" s="86"/>
      <c r="H138" s="86"/>
      <c r="I138" s="86"/>
      <c r="J138" s="86"/>
      <c r="K138" s="86"/>
      <c r="L138" s="86"/>
      <c r="M138" s="86"/>
      <c r="N138" s="86"/>
      <c r="O138" s="86"/>
      <c r="P138" s="86"/>
      <c r="Q138" s="86"/>
      <c r="R138" s="86"/>
      <c r="S138" s="86"/>
      <c r="T138" s="86"/>
      <c r="U138" s="86"/>
      <c r="V138" s="86"/>
      <c r="W138" s="86"/>
    </row>
    <row r="139" spans="1:23" ht="12">
      <c r="A139" s="85"/>
      <c r="B139" s="86"/>
      <c r="C139" s="86"/>
      <c r="D139" s="86"/>
      <c r="E139" s="86"/>
      <c r="F139" s="86"/>
      <c r="G139" s="86"/>
      <c r="H139" s="86"/>
      <c r="I139" s="86"/>
      <c r="J139" s="86"/>
      <c r="K139" s="86"/>
      <c r="L139" s="86"/>
      <c r="M139" s="86"/>
      <c r="N139" s="86"/>
      <c r="O139" s="86"/>
      <c r="P139" s="86"/>
      <c r="Q139" s="86"/>
      <c r="R139" s="86"/>
      <c r="S139" s="86"/>
      <c r="T139" s="86"/>
      <c r="U139" s="86"/>
      <c r="V139" s="86"/>
      <c r="W139" s="86"/>
    </row>
    <row r="140" spans="1:23" ht="12">
      <c r="A140" s="85"/>
      <c r="B140" s="86"/>
      <c r="C140" s="86"/>
      <c r="D140" s="86"/>
      <c r="E140" s="86"/>
      <c r="F140" s="86"/>
      <c r="G140" s="86"/>
      <c r="H140" s="86"/>
      <c r="I140" s="86"/>
      <c r="J140" s="86"/>
      <c r="K140" s="86"/>
      <c r="L140" s="86"/>
      <c r="M140" s="86"/>
      <c r="N140" s="86"/>
      <c r="O140" s="86"/>
      <c r="P140" s="86"/>
      <c r="Q140" s="86"/>
      <c r="R140" s="86"/>
      <c r="S140" s="86"/>
      <c r="T140" s="86"/>
      <c r="U140" s="86"/>
      <c r="V140" s="86"/>
      <c r="W140" s="86"/>
    </row>
    <row r="141" spans="1:23" ht="12">
      <c r="A141" s="85"/>
      <c r="B141" s="86"/>
      <c r="C141" s="86"/>
      <c r="D141" s="86"/>
      <c r="E141" s="86"/>
      <c r="F141" s="86"/>
      <c r="G141" s="86"/>
      <c r="H141" s="86"/>
      <c r="I141" s="86"/>
      <c r="J141" s="86"/>
      <c r="K141" s="86"/>
      <c r="L141" s="86"/>
      <c r="M141" s="86"/>
      <c r="N141" s="86"/>
      <c r="O141" s="86"/>
      <c r="P141" s="86"/>
      <c r="Q141" s="86"/>
      <c r="R141" s="86"/>
      <c r="S141" s="86"/>
      <c r="T141" s="86"/>
      <c r="U141" s="86"/>
      <c r="V141" s="86"/>
      <c r="W141" s="86"/>
    </row>
    <row r="142" spans="1:23" ht="12">
      <c r="A142" s="85"/>
      <c r="B142" s="86"/>
      <c r="C142" s="86"/>
      <c r="D142" s="86"/>
      <c r="E142" s="86"/>
      <c r="F142" s="86"/>
      <c r="G142" s="86"/>
      <c r="H142" s="86"/>
      <c r="I142" s="86"/>
      <c r="J142" s="86"/>
      <c r="K142" s="86"/>
      <c r="L142" s="86"/>
      <c r="M142" s="86"/>
      <c r="N142" s="86"/>
      <c r="O142" s="86"/>
      <c r="P142" s="86"/>
      <c r="Q142" s="86"/>
      <c r="R142" s="86"/>
      <c r="S142" s="86"/>
      <c r="T142" s="86"/>
      <c r="U142" s="86"/>
      <c r="V142" s="86"/>
      <c r="W142" s="86"/>
    </row>
    <row r="143" spans="1:23" ht="12">
      <c r="A143" s="85"/>
      <c r="B143" s="86"/>
      <c r="C143" s="86"/>
      <c r="D143" s="86"/>
      <c r="E143" s="86"/>
      <c r="F143" s="86"/>
      <c r="G143" s="86"/>
      <c r="H143" s="86"/>
      <c r="I143" s="86"/>
      <c r="J143" s="86"/>
      <c r="K143" s="86"/>
      <c r="L143" s="86"/>
      <c r="M143" s="86"/>
      <c r="N143" s="86"/>
      <c r="O143" s="86"/>
      <c r="P143" s="86"/>
      <c r="Q143" s="86"/>
      <c r="R143" s="86"/>
      <c r="S143" s="86"/>
      <c r="T143" s="86"/>
      <c r="U143" s="86"/>
      <c r="V143" s="86"/>
      <c r="W143" s="86"/>
    </row>
    <row r="144" spans="1:23" ht="12">
      <c r="A144" s="85"/>
      <c r="B144" s="86"/>
      <c r="C144" s="86"/>
      <c r="D144" s="86"/>
      <c r="E144" s="86"/>
      <c r="F144" s="86"/>
      <c r="G144" s="86"/>
      <c r="H144" s="86"/>
      <c r="I144" s="86"/>
      <c r="J144" s="86"/>
      <c r="K144" s="86"/>
      <c r="L144" s="86"/>
      <c r="M144" s="86"/>
      <c r="N144" s="86"/>
      <c r="O144" s="86"/>
      <c r="P144" s="86"/>
      <c r="Q144" s="86"/>
      <c r="R144" s="86"/>
      <c r="S144" s="86"/>
      <c r="T144" s="86"/>
      <c r="U144" s="86"/>
      <c r="V144" s="86"/>
      <c r="W144" s="86"/>
    </row>
    <row r="145" spans="1:23" ht="12">
      <c r="A145" s="85"/>
      <c r="B145" s="86"/>
      <c r="C145" s="86"/>
      <c r="D145" s="86"/>
      <c r="E145" s="86"/>
      <c r="F145" s="86"/>
      <c r="G145" s="86"/>
      <c r="H145" s="86"/>
      <c r="I145" s="86"/>
      <c r="J145" s="86"/>
      <c r="K145" s="86"/>
      <c r="L145" s="86"/>
      <c r="M145" s="86"/>
      <c r="N145" s="86"/>
      <c r="O145" s="86"/>
      <c r="P145" s="86"/>
      <c r="Q145" s="86"/>
      <c r="R145" s="86"/>
      <c r="S145" s="86"/>
      <c r="T145" s="86"/>
      <c r="U145" s="86"/>
      <c r="V145" s="86"/>
      <c r="W145" s="86"/>
    </row>
    <row r="146" spans="1:23" ht="12">
      <c r="A146" s="85"/>
      <c r="B146" s="86"/>
      <c r="C146" s="86"/>
      <c r="D146" s="86"/>
      <c r="E146" s="86"/>
      <c r="F146" s="86"/>
      <c r="G146" s="86"/>
      <c r="H146" s="86"/>
      <c r="I146" s="86"/>
      <c r="J146" s="86"/>
      <c r="K146" s="86"/>
      <c r="L146" s="86"/>
      <c r="M146" s="86"/>
      <c r="N146" s="86"/>
      <c r="O146" s="86"/>
      <c r="P146" s="86"/>
      <c r="Q146" s="86"/>
      <c r="R146" s="86"/>
      <c r="S146" s="86"/>
      <c r="T146" s="86"/>
      <c r="U146" s="86"/>
      <c r="V146" s="86"/>
      <c r="W146" s="86"/>
    </row>
    <row r="147" spans="1:23" ht="12">
      <c r="A147" s="85"/>
      <c r="B147" s="86"/>
      <c r="C147" s="86"/>
      <c r="D147" s="86"/>
      <c r="E147" s="86"/>
      <c r="F147" s="86"/>
      <c r="G147" s="86"/>
      <c r="H147" s="86"/>
      <c r="I147" s="86"/>
      <c r="J147" s="86"/>
      <c r="K147" s="86"/>
      <c r="L147" s="86"/>
      <c r="M147" s="86"/>
      <c r="N147" s="86"/>
      <c r="O147" s="86"/>
      <c r="P147" s="86"/>
      <c r="Q147" s="86"/>
      <c r="R147" s="86"/>
      <c r="S147" s="86"/>
      <c r="T147" s="86"/>
      <c r="U147" s="86"/>
      <c r="V147" s="86"/>
      <c r="W147" s="86"/>
    </row>
    <row r="148" spans="1:23" ht="12">
      <c r="A148" s="85"/>
      <c r="B148" s="86"/>
      <c r="C148" s="86"/>
      <c r="D148" s="86"/>
      <c r="E148" s="86"/>
      <c r="F148" s="86"/>
      <c r="G148" s="86"/>
      <c r="H148" s="86"/>
      <c r="I148" s="86"/>
      <c r="J148" s="86"/>
      <c r="K148" s="86"/>
      <c r="L148" s="86"/>
      <c r="M148" s="86"/>
      <c r="N148" s="86"/>
      <c r="O148" s="86"/>
      <c r="P148" s="86"/>
      <c r="Q148" s="86"/>
      <c r="R148" s="86"/>
      <c r="S148" s="86"/>
      <c r="T148" s="86"/>
      <c r="U148" s="86"/>
      <c r="V148" s="86"/>
      <c r="W148" s="86"/>
    </row>
    <row r="149" spans="1:23" ht="12">
      <c r="A149" s="85"/>
      <c r="B149" s="86"/>
      <c r="C149" s="86"/>
      <c r="D149" s="86"/>
      <c r="E149" s="86"/>
      <c r="F149" s="86"/>
      <c r="G149" s="86"/>
      <c r="H149" s="86"/>
      <c r="I149" s="86"/>
      <c r="J149" s="86"/>
      <c r="K149" s="86"/>
      <c r="L149" s="86"/>
      <c r="M149" s="86"/>
      <c r="N149" s="86"/>
      <c r="O149" s="86"/>
      <c r="P149" s="86"/>
      <c r="Q149" s="86"/>
      <c r="R149" s="86"/>
      <c r="S149" s="86"/>
      <c r="T149" s="86"/>
      <c r="U149" s="86"/>
      <c r="V149" s="86"/>
      <c r="W149" s="86"/>
    </row>
    <row r="150" spans="1:23" ht="12">
      <c r="A150" s="85"/>
      <c r="B150" s="86"/>
      <c r="C150" s="86"/>
      <c r="D150" s="86"/>
      <c r="E150" s="86"/>
      <c r="F150" s="86"/>
      <c r="G150" s="86"/>
      <c r="H150" s="86"/>
      <c r="I150" s="86"/>
      <c r="J150" s="86"/>
      <c r="K150" s="86"/>
      <c r="L150" s="86"/>
      <c r="M150" s="86"/>
      <c r="N150" s="86"/>
      <c r="O150" s="86"/>
      <c r="P150" s="86"/>
      <c r="Q150" s="86"/>
      <c r="R150" s="86"/>
      <c r="S150" s="86"/>
      <c r="T150" s="86"/>
      <c r="U150" s="86"/>
      <c r="V150" s="86"/>
      <c r="W150" s="86"/>
    </row>
    <row r="151" spans="1:23" ht="12">
      <c r="A151" s="85"/>
      <c r="B151" s="86"/>
      <c r="C151" s="86"/>
      <c r="D151" s="86"/>
      <c r="E151" s="86"/>
      <c r="F151" s="86"/>
      <c r="G151" s="86"/>
      <c r="H151" s="86"/>
      <c r="I151" s="86"/>
      <c r="J151" s="86"/>
      <c r="K151" s="86"/>
      <c r="L151" s="86"/>
      <c r="M151" s="86"/>
      <c r="N151" s="86"/>
      <c r="O151" s="86"/>
      <c r="P151" s="86"/>
      <c r="Q151" s="86"/>
      <c r="R151" s="86"/>
      <c r="S151" s="86"/>
      <c r="T151" s="86"/>
      <c r="U151" s="86"/>
      <c r="V151" s="86"/>
      <c r="W151" s="86"/>
    </row>
    <row r="152" spans="1:23" ht="12">
      <c r="A152" s="85"/>
      <c r="B152" s="86"/>
      <c r="C152" s="86"/>
      <c r="D152" s="86"/>
      <c r="E152" s="86"/>
      <c r="F152" s="86"/>
      <c r="G152" s="86"/>
      <c r="H152" s="86"/>
      <c r="I152" s="86"/>
      <c r="J152" s="86"/>
      <c r="K152" s="86"/>
      <c r="L152" s="86"/>
      <c r="M152" s="86"/>
      <c r="N152" s="86"/>
      <c r="O152" s="86"/>
      <c r="P152" s="86"/>
      <c r="Q152" s="86"/>
      <c r="R152" s="86"/>
      <c r="S152" s="86"/>
      <c r="T152" s="86"/>
      <c r="U152" s="86"/>
      <c r="V152" s="86"/>
      <c r="W152" s="86"/>
    </row>
    <row r="153" spans="1:23" ht="12">
      <c r="A153" s="85"/>
      <c r="B153" s="86"/>
      <c r="C153" s="86"/>
      <c r="D153" s="86"/>
      <c r="E153" s="86"/>
      <c r="F153" s="86"/>
      <c r="G153" s="86"/>
      <c r="H153" s="86"/>
      <c r="I153" s="86"/>
      <c r="J153" s="86"/>
      <c r="K153" s="86"/>
      <c r="L153" s="86"/>
      <c r="M153" s="86"/>
      <c r="N153" s="86"/>
      <c r="O153" s="86"/>
      <c r="P153" s="86"/>
      <c r="Q153" s="86"/>
      <c r="R153" s="86"/>
      <c r="S153" s="86"/>
      <c r="T153" s="86"/>
      <c r="U153" s="86"/>
      <c r="V153" s="86"/>
      <c r="W153" s="86"/>
    </row>
    <row r="154" spans="1:23" ht="12">
      <c r="A154" s="85"/>
      <c r="B154" s="86"/>
      <c r="C154" s="86"/>
      <c r="D154" s="86"/>
      <c r="E154" s="86"/>
      <c r="F154" s="86"/>
      <c r="G154" s="86"/>
      <c r="H154" s="86"/>
      <c r="I154" s="86"/>
      <c r="J154" s="86"/>
      <c r="K154" s="86"/>
      <c r="L154" s="86"/>
      <c r="M154" s="86"/>
      <c r="N154" s="86"/>
      <c r="O154" s="86"/>
      <c r="P154" s="86"/>
      <c r="Q154" s="86"/>
      <c r="R154" s="86"/>
      <c r="S154" s="86"/>
      <c r="T154" s="86"/>
      <c r="U154" s="86"/>
      <c r="V154" s="86"/>
      <c r="W154" s="86"/>
    </row>
    <row r="155" spans="1:23" ht="12">
      <c r="A155" s="85"/>
      <c r="B155" s="86"/>
      <c r="C155" s="86"/>
      <c r="D155" s="86"/>
      <c r="E155" s="86"/>
      <c r="F155" s="86"/>
      <c r="G155" s="86"/>
      <c r="H155" s="86"/>
      <c r="I155" s="86"/>
      <c r="J155" s="86"/>
      <c r="K155" s="86"/>
      <c r="L155" s="86"/>
      <c r="M155" s="86"/>
      <c r="N155" s="86"/>
      <c r="O155" s="86"/>
      <c r="P155" s="86"/>
      <c r="Q155" s="86"/>
      <c r="R155" s="86"/>
      <c r="S155" s="86"/>
      <c r="T155" s="86"/>
      <c r="U155" s="86"/>
      <c r="V155" s="86"/>
      <c r="W155" s="86"/>
    </row>
    <row r="156" spans="1:23" ht="12">
      <c r="A156" s="85"/>
      <c r="B156" s="86"/>
      <c r="C156" s="86"/>
      <c r="D156" s="86"/>
      <c r="E156" s="86"/>
      <c r="F156" s="86"/>
      <c r="G156" s="86"/>
      <c r="H156" s="86"/>
      <c r="I156" s="86"/>
      <c r="J156" s="86"/>
      <c r="K156" s="86"/>
      <c r="L156" s="86"/>
      <c r="M156" s="86"/>
      <c r="N156" s="86"/>
      <c r="O156" s="86"/>
      <c r="P156" s="86"/>
      <c r="Q156" s="86"/>
      <c r="R156" s="86"/>
      <c r="S156" s="86"/>
      <c r="T156" s="86"/>
      <c r="U156" s="86"/>
      <c r="V156" s="86"/>
      <c r="W156" s="86"/>
    </row>
    <row r="157" spans="1:23" ht="12">
      <c r="A157" s="85"/>
      <c r="B157" s="86"/>
      <c r="C157" s="86"/>
      <c r="D157" s="86"/>
      <c r="E157" s="86"/>
      <c r="F157" s="86"/>
      <c r="G157" s="86"/>
      <c r="H157" s="86"/>
      <c r="I157" s="86"/>
      <c r="J157" s="86"/>
      <c r="K157" s="86"/>
      <c r="L157" s="86"/>
      <c r="M157" s="86"/>
      <c r="N157" s="86"/>
      <c r="O157" s="86"/>
      <c r="P157" s="86"/>
      <c r="Q157" s="86"/>
      <c r="R157" s="86"/>
      <c r="S157" s="86"/>
      <c r="T157" s="86"/>
      <c r="U157" s="86"/>
      <c r="V157" s="86"/>
      <c r="W157" s="86"/>
    </row>
    <row r="158" spans="1:23" ht="12">
      <c r="A158" s="85"/>
      <c r="B158" s="86"/>
      <c r="C158" s="86"/>
      <c r="D158" s="86"/>
      <c r="E158" s="86"/>
      <c r="F158" s="86"/>
      <c r="G158" s="86"/>
      <c r="H158" s="86"/>
      <c r="I158" s="86"/>
      <c r="J158" s="86"/>
      <c r="K158" s="86"/>
      <c r="L158" s="86"/>
      <c r="M158" s="86"/>
      <c r="N158" s="86"/>
      <c r="O158" s="86"/>
      <c r="P158" s="86"/>
      <c r="Q158" s="86"/>
      <c r="R158" s="86"/>
      <c r="S158" s="86"/>
      <c r="T158" s="86"/>
      <c r="U158" s="86"/>
      <c r="V158" s="86"/>
      <c r="W158" s="86"/>
    </row>
    <row r="159" spans="1:23" ht="12">
      <c r="A159" s="85"/>
      <c r="B159" s="86"/>
      <c r="C159" s="86"/>
      <c r="D159" s="86"/>
      <c r="E159" s="86"/>
      <c r="F159" s="86"/>
      <c r="G159" s="86"/>
      <c r="H159" s="86"/>
      <c r="I159" s="86"/>
      <c r="J159" s="86"/>
      <c r="K159" s="86"/>
      <c r="L159" s="86"/>
      <c r="M159" s="86"/>
      <c r="N159" s="86"/>
      <c r="O159" s="86"/>
      <c r="P159" s="86"/>
      <c r="Q159" s="86"/>
      <c r="R159" s="86"/>
      <c r="S159" s="86"/>
      <c r="T159" s="86"/>
      <c r="U159" s="86"/>
      <c r="V159" s="86"/>
      <c r="W159" s="86"/>
    </row>
    <row r="160" spans="1:23" ht="12">
      <c r="A160" s="85"/>
      <c r="B160" s="86"/>
      <c r="C160" s="86"/>
      <c r="D160" s="86"/>
      <c r="E160" s="86"/>
      <c r="F160" s="86"/>
      <c r="G160" s="86"/>
      <c r="H160" s="86"/>
      <c r="I160" s="86"/>
      <c r="J160" s="86"/>
      <c r="K160" s="86"/>
      <c r="L160" s="86"/>
      <c r="M160" s="86"/>
      <c r="N160" s="86"/>
      <c r="O160" s="86"/>
      <c r="P160" s="86"/>
      <c r="Q160" s="86"/>
      <c r="R160" s="86"/>
      <c r="S160" s="86"/>
      <c r="T160" s="86"/>
      <c r="U160" s="86"/>
      <c r="V160" s="86"/>
      <c r="W160" s="86"/>
    </row>
    <row r="161" spans="1:23" ht="12">
      <c r="A161" s="85"/>
      <c r="B161" s="86"/>
      <c r="C161" s="86"/>
      <c r="D161" s="86"/>
      <c r="E161" s="86"/>
      <c r="F161" s="86"/>
      <c r="G161" s="86"/>
      <c r="H161" s="86"/>
      <c r="I161" s="86"/>
      <c r="J161" s="86"/>
      <c r="K161" s="86"/>
      <c r="L161" s="86"/>
      <c r="M161" s="86"/>
      <c r="N161" s="86"/>
      <c r="O161" s="86"/>
      <c r="P161" s="86"/>
      <c r="Q161" s="86"/>
      <c r="R161" s="86"/>
      <c r="S161" s="86"/>
      <c r="T161" s="86"/>
      <c r="U161" s="86"/>
      <c r="V161" s="86"/>
      <c r="W161" s="86"/>
    </row>
    <row r="162" spans="1:23" ht="12">
      <c r="A162" s="85"/>
      <c r="B162" s="86"/>
      <c r="C162" s="86"/>
      <c r="D162" s="86"/>
      <c r="E162" s="86"/>
      <c r="F162" s="86"/>
      <c r="G162" s="86"/>
      <c r="H162" s="86"/>
      <c r="I162" s="86"/>
      <c r="J162" s="86"/>
      <c r="K162" s="86"/>
      <c r="L162" s="86"/>
      <c r="M162" s="86"/>
      <c r="N162" s="86"/>
      <c r="O162" s="86"/>
      <c r="P162" s="86"/>
      <c r="Q162" s="86"/>
      <c r="R162" s="86"/>
      <c r="S162" s="86"/>
      <c r="T162" s="86"/>
      <c r="U162" s="86"/>
      <c r="V162" s="86"/>
      <c r="W162" s="86"/>
    </row>
    <row r="163" spans="1:23" ht="12">
      <c r="A163" s="85"/>
      <c r="B163" s="86"/>
      <c r="C163" s="86"/>
      <c r="D163" s="86"/>
      <c r="E163" s="86"/>
      <c r="F163" s="86"/>
      <c r="G163" s="86"/>
      <c r="H163" s="86"/>
      <c r="I163" s="86"/>
      <c r="J163" s="86"/>
      <c r="K163" s="86"/>
      <c r="L163" s="86"/>
      <c r="M163" s="86"/>
      <c r="N163" s="86"/>
      <c r="O163" s="86"/>
      <c r="P163" s="86"/>
      <c r="Q163" s="86"/>
      <c r="R163" s="86"/>
      <c r="S163" s="86"/>
      <c r="T163" s="86"/>
      <c r="U163" s="86"/>
      <c r="V163" s="86"/>
      <c r="W163" s="86"/>
    </row>
    <row r="164" spans="1:23" ht="12">
      <c r="A164" s="85"/>
      <c r="B164" s="86"/>
      <c r="C164" s="86"/>
      <c r="D164" s="86"/>
      <c r="E164" s="86"/>
      <c r="F164" s="86"/>
      <c r="G164" s="86"/>
      <c r="H164" s="86"/>
      <c r="I164" s="86"/>
      <c r="J164" s="86"/>
      <c r="K164" s="86"/>
      <c r="L164" s="86"/>
      <c r="M164" s="86"/>
      <c r="N164" s="86"/>
      <c r="O164" s="86"/>
      <c r="P164" s="86"/>
      <c r="Q164" s="86"/>
      <c r="R164" s="86"/>
      <c r="S164" s="86"/>
      <c r="T164" s="86"/>
      <c r="U164" s="86"/>
      <c r="V164" s="86"/>
      <c r="W164" s="86"/>
    </row>
    <row r="165" spans="1:23" ht="12">
      <c r="A165" s="85"/>
      <c r="B165" s="86"/>
      <c r="C165" s="86"/>
      <c r="D165" s="86"/>
      <c r="E165" s="86"/>
      <c r="F165" s="86"/>
      <c r="G165" s="86"/>
      <c r="H165" s="86"/>
      <c r="I165" s="86"/>
      <c r="J165" s="86"/>
      <c r="K165" s="86"/>
      <c r="L165" s="86"/>
      <c r="M165" s="86"/>
      <c r="N165" s="86"/>
      <c r="O165" s="86"/>
      <c r="P165" s="86"/>
      <c r="Q165" s="86"/>
      <c r="R165" s="86"/>
      <c r="S165" s="86"/>
      <c r="T165" s="86"/>
      <c r="U165" s="86"/>
      <c r="V165" s="86"/>
      <c r="W165" s="86"/>
    </row>
    <row r="166" spans="1:23" ht="12">
      <c r="A166" s="85"/>
      <c r="B166" s="86"/>
      <c r="C166" s="86"/>
      <c r="D166" s="86"/>
      <c r="E166" s="86"/>
      <c r="F166" s="86"/>
      <c r="G166" s="86"/>
      <c r="H166" s="86"/>
      <c r="I166" s="86"/>
      <c r="J166" s="86"/>
      <c r="K166" s="86"/>
      <c r="L166" s="86"/>
      <c r="M166" s="86"/>
      <c r="N166" s="86"/>
      <c r="O166" s="86"/>
      <c r="P166" s="86"/>
      <c r="Q166" s="86"/>
      <c r="R166" s="86"/>
      <c r="S166" s="86"/>
      <c r="T166" s="86"/>
      <c r="U166" s="86"/>
      <c r="V166" s="86"/>
      <c r="W166" s="86"/>
    </row>
    <row r="167" spans="1:23" ht="12">
      <c r="A167" s="85"/>
      <c r="B167" s="86"/>
      <c r="C167" s="86"/>
      <c r="D167" s="86"/>
      <c r="E167" s="86"/>
      <c r="F167" s="86"/>
      <c r="G167" s="86"/>
      <c r="H167" s="86"/>
      <c r="I167" s="86"/>
      <c r="J167" s="86"/>
      <c r="K167" s="86"/>
      <c r="L167" s="86"/>
      <c r="M167" s="86"/>
      <c r="N167" s="86"/>
      <c r="O167" s="86"/>
      <c r="P167" s="86"/>
      <c r="Q167" s="86"/>
      <c r="R167" s="86"/>
      <c r="S167" s="86"/>
      <c r="T167" s="86"/>
      <c r="U167" s="86"/>
      <c r="V167" s="86"/>
      <c r="W167" s="86"/>
    </row>
    <row r="168" spans="1:23" ht="12">
      <c r="A168" s="85"/>
      <c r="B168" s="86"/>
      <c r="C168" s="86"/>
      <c r="D168" s="86"/>
      <c r="E168" s="86"/>
      <c r="F168" s="86"/>
      <c r="G168" s="86"/>
      <c r="H168" s="86"/>
      <c r="I168" s="86"/>
      <c r="J168" s="86"/>
      <c r="K168" s="86"/>
      <c r="L168" s="86"/>
      <c r="M168" s="86"/>
      <c r="N168" s="86"/>
      <c r="O168" s="86"/>
      <c r="P168" s="86"/>
      <c r="Q168" s="86"/>
      <c r="R168" s="86"/>
      <c r="S168" s="86"/>
      <c r="T168" s="86"/>
      <c r="U168" s="86"/>
      <c r="V168" s="86"/>
      <c r="W168" s="86"/>
    </row>
    <row r="169" spans="1:23" ht="12">
      <c r="A169" s="85"/>
      <c r="B169" s="86"/>
      <c r="C169" s="86"/>
      <c r="D169" s="86"/>
      <c r="E169" s="86"/>
      <c r="F169" s="86"/>
      <c r="G169" s="86"/>
      <c r="H169" s="86"/>
      <c r="I169" s="86"/>
      <c r="J169" s="86"/>
      <c r="K169" s="86"/>
      <c r="L169" s="86"/>
      <c r="M169" s="86"/>
      <c r="N169" s="86"/>
      <c r="O169" s="86"/>
      <c r="P169" s="86"/>
      <c r="Q169" s="86"/>
      <c r="R169" s="86"/>
      <c r="S169" s="86"/>
      <c r="T169" s="86"/>
      <c r="U169" s="86"/>
      <c r="V169" s="86"/>
      <c r="W169" s="86"/>
    </row>
    <row r="170" spans="1:23" ht="12">
      <c r="A170" s="85"/>
      <c r="B170" s="86"/>
      <c r="C170" s="86"/>
      <c r="D170" s="86"/>
      <c r="E170" s="86"/>
      <c r="F170" s="86"/>
      <c r="G170" s="86"/>
      <c r="H170" s="86"/>
      <c r="I170" s="86"/>
      <c r="J170" s="86"/>
      <c r="K170" s="86"/>
      <c r="L170" s="86"/>
      <c r="M170" s="86"/>
      <c r="N170" s="86"/>
      <c r="O170" s="86"/>
      <c r="P170" s="86"/>
      <c r="Q170" s="86"/>
      <c r="R170" s="86"/>
      <c r="S170" s="86"/>
      <c r="T170" s="86"/>
      <c r="U170" s="86"/>
      <c r="V170" s="86"/>
      <c r="W170" s="86"/>
    </row>
    <row r="171" spans="1:23" ht="12">
      <c r="A171" s="85"/>
      <c r="B171" s="86"/>
      <c r="C171" s="86"/>
      <c r="D171" s="86"/>
      <c r="E171" s="86"/>
      <c r="F171" s="86"/>
      <c r="G171" s="86"/>
      <c r="H171" s="86"/>
      <c r="I171" s="86"/>
      <c r="J171" s="86"/>
      <c r="K171" s="86"/>
      <c r="L171" s="86"/>
      <c r="M171" s="86"/>
      <c r="N171" s="86"/>
      <c r="O171" s="86"/>
      <c r="P171" s="86"/>
      <c r="Q171" s="86"/>
      <c r="R171" s="86"/>
      <c r="S171" s="86"/>
      <c r="T171" s="86"/>
      <c r="U171" s="86"/>
      <c r="V171" s="86"/>
      <c r="W171" s="86"/>
    </row>
    <row r="172" spans="1:23" ht="12">
      <c r="A172" s="85"/>
      <c r="B172" s="86"/>
      <c r="C172" s="86"/>
      <c r="D172" s="86"/>
      <c r="E172" s="86"/>
      <c r="F172" s="86"/>
      <c r="G172" s="86"/>
      <c r="H172" s="86"/>
      <c r="I172" s="86"/>
      <c r="J172" s="86"/>
      <c r="K172" s="86"/>
      <c r="L172" s="86"/>
      <c r="M172" s="86"/>
      <c r="N172" s="86"/>
      <c r="O172" s="86"/>
      <c r="P172" s="86"/>
      <c r="Q172" s="86"/>
      <c r="R172" s="86"/>
      <c r="S172" s="86"/>
      <c r="T172" s="86"/>
      <c r="U172" s="86"/>
      <c r="V172" s="86"/>
      <c r="W172" s="86"/>
    </row>
    <row r="173" spans="1:23" ht="12">
      <c r="A173" s="85"/>
      <c r="B173" s="86"/>
      <c r="C173" s="86"/>
      <c r="D173" s="86"/>
      <c r="E173" s="86"/>
      <c r="F173" s="86"/>
      <c r="G173" s="86"/>
      <c r="H173" s="86"/>
      <c r="I173" s="86"/>
      <c r="J173" s="86"/>
      <c r="K173" s="86"/>
      <c r="L173" s="86"/>
      <c r="M173" s="86"/>
      <c r="N173" s="86"/>
      <c r="O173" s="86"/>
      <c r="P173" s="86"/>
      <c r="Q173" s="86"/>
      <c r="R173" s="86"/>
      <c r="S173" s="86"/>
      <c r="T173" s="86"/>
      <c r="U173" s="86"/>
      <c r="V173" s="86"/>
      <c r="W173" s="86"/>
    </row>
    <row r="174" spans="1:23" ht="12">
      <c r="A174" s="85"/>
      <c r="B174" s="86"/>
      <c r="C174" s="86"/>
      <c r="D174" s="86"/>
      <c r="E174" s="86"/>
      <c r="F174" s="86"/>
      <c r="G174" s="86"/>
      <c r="H174" s="86"/>
      <c r="I174" s="86"/>
      <c r="J174" s="86"/>
      <c r="K174" s="86"/>
      <c r="L174" s="86"/>
      <c r="M174" s="86"/>
      <c r="N174" s="86"/>
      <c r="O174" s="86"/>
      <c r="P174" s="86"/>
      <c r="Q174" s="86"/>
      <c r="R174" s="86"/>
      <c r="S174" s="86"/>
      <c r="T174" s="86"/>
      <c r="U174" s="86"/>
      <c r="V174" s="86"/>
      <c r="W174" s="86"/>
    </row>
    <row r="175" spans="1:23" ht="12">
      <c r="A175" s="85"/>
      <c r="B175" s="86"/>
      <c r="C175" s="86"/>
      <c r="D175" s="86"/>
      <c r="E175" s="86"/>
      <c r="F175" s="86"/>
      <c r="G175" s="86"/>
      <c r="H175" s="86"/>
      <c r="I175" s="86"/>
      <c r="J175" s="86"/>
      <c r="K175" s="86"/>
      <c r="L175" s="86"/>
      <c r="M175" s="86"/>
      <c r="N175" s="86"/>
      <c r="O175" s="86"/>
      <c r="P175" s="86"/>
      <c r="Q175" s="86"/>
      <c r="R175" s="86"/>
      <c r="S175" s="86"/>
      <c r="T175" s="86"/>
      <c r="U175" s="86"/>
      <c r="V175" s="86"/>
      <c r="W175" s="86"/>
    </row>
    <row r="176" spans="1:23" ht="12">
      <c r="A176" s="85"/>
      <c r="B176" s="86"/>
      <c r="C176" s="86"/>
      <c r="D176" s="86"/>
      <c r="E176" s="86"/>
      <c r="F176" s="86"/>
      <c r="G176" s="86"/>
      <c r="H176" s="86"/>
      <c r="I176" s="86"/>
      <c r="J176" s="86"/>
      <c r="K176" s="86"/>
      <c r="L176" s="86"/>
      <c r="M176" s="86"/>
      <c r="N176" s="86"/>
      <c r="O176" s="86"/>
      <c r="P176" s="86"/>
      <c r="Q176" s="86"/>
      <c r="R176" s="86"/>
      <c r="S176" s="86"/>
      <c r="T176" s="86"/>
      <c r="U176" s="86"/>
      <c r="V176" s="86"/>
      <c r="W176" s="86"/>
    </row>
    <row r="177" spans="1:23" ht="12">
      <c r="A177" s="85"/>
      <c r="B177" s="86"/>
      <c r="C177" s="86"/>
      <c r="D177" s="86"/>
      <c r="E177" s="86"/>
      <c r="F177" s="86"/>
      <c r="G177" s="86"/>
      <c r="H177" s="86"/>
      <c r="I177" s="86"/>
      <c r="J177" s="86"/>
      <c r="K177" s="86"/>
      <c r="L177" s="86"/>
      <c r="M177" s="86"/>
      <c r="N177" s="86"/>
      <c r="O177" s="86"/>
      <c r="P177" s="86"/>
      <c r="Q177" s="86"/>
      <c r="R177" s="86"/>
      <c r="S177" s="86"/>
      <c r="T177" s="86"/>
      <c r="U177" s="86"/>
      <c r="V177" s="86"/>
      <c r="W177" s="86"/>
    </row>
    <row r="178" spans="1:23" ht="12">
      <c r="A178" s="85"/>
      <c r="B178" s="86"/>
      <c r="C178" s="86"/>
      <c r="D178" s="86"/>
      <c r="E178" s="86"/>
      <c r="F178" s="86"/>
      <c r="G178" s="86"/>
      <c r="H178" s="86"/>
      <c r="I178" s="86"/>
      <c r="J178" s="86"/>
      <c r="K178" s="86"/>
      <c r="L178" s="86"/>
      <c r="M178" s="86"/>
      <c r="N178" s="86"/>
      <c r="O178" s="86"/>
      <c r="P178" s="86"/>
      <c r="Q178" s="86"/>
      <c r="R178" s="86"/>
      <c r="S178" s="86"/>
      <c r="T178" s="86"/>
      <c r="U178" s="86"/>
      <c r="V178" s="86"/>
      <c r="W178" s="86"/>
    </row>
    <row r="179" spans="1:23" ht="12">
      <c r="A179" s="85"/>
      <c r="B179" s="86"/>
      <c r="C179" s="86"/>
      <c r="D179" s="86"/>
      <c r="E179" s="86"/>
      <c r="F179" s="86"/>
      <c r="G179" s="86"/>
      <c r="H179" s="86"/>
      <c r="I179" s="86"/>
      <c r="J179" s="86"/>
      <c r="K179" s="86"/>
      <c r="L179" s="86"/>
      <c r="M179" s="86"/>
      <c r="N179" s="86"/>
      <c r="O179" s="86"/>
      <c r="P179" s="86"/>
      <c r="Q179" s="86"/>
      <c r="R179" s="86"/>
      <c r="S179" s="86"/>
      <c r="T179" s="86"/>
      <c r="U179" s="86"/>
      <c r="V179" s="86"/>
      <c r="W179" s="86"/>
    </row>
    <row r="180" spans="1:23" ht="12">
      <c r="A180" s="85"/>
      <c r="B180" s="86"/>
      <c r="C180" s="86"/>
      <c r="D180" s="86"/>
      <c r="E180" s="86"/>
      <c r="F180" s="86"/>
      <c r="G180" s="86"/>
      <c r="H180" s="86"/>
      <c r="I180" s="86"/>
      <c r="J180" s="86"/>
      <c r="K180" s="86"/>
      <c r="L180" s="86"/>
      <c r="M180" s="86"/>
      <c r="N180" s="86"/>
      <c r="O180" s="86"/>
      <c r="P180" s="86"/>
      <c r="Q180" s="86"/>
      <c r="R180" s="86"/>
      <c r="S180" s="86"/>
      <c r="T180" s="86"/>
      <c r="U180" s="86"/>
      <c r="V180" s="86"/>
      <c r="W180" s="86"/>
    </row>
    <row r="181" spans="1:23" ht="12">
      <c r="A181" s="85"/>
      <c r="B181" s="86"/>
      <c r="C181" s="86"/>
      <c r="D181" s="86"/>
      <c r="E181" s="86"/>
      <c r="F181" s="86"/>
      <c r="G181" s="86"/>
      <c r="H181" s="86"/>
      <c r="I181" s="86"/>
      <c r="J181" s="86"/>
      <c r="K181" s="86"/>
      <c r="L181" s="86"/>
      <c r="M181" s="86"/>
      <c r="N181" s="86"/>
      <c r="O181" s="86"/>
      <c r="P181" s="86"/>
      <c r="Q181" s="86"/>
      <c r="R181" s="86"/>
      <c r="S181" s="86"/>
      <c r="T181" s="86"/>
      <c r="U181" s="86"/>
      <c r="V181" s="86"/>
      <c r="W181" s="86"/>
    </row>
    <row r="182" spans="1:23" ht="12">
      <c r="A182" s="85"/>
      <c r="B182" s="86"/>
      <c r="C182" s="86"/>
      <c r="D182" s="86"/>
      <c r="E182" s="86"/>
      <c r="F182" s="86"/>
      <c r="G182" s="86"/>
      <c r="H182" s="86"/>
      <c r="I182" s="86"/>
      <c r="J182" s="86"/>
      <c r="K182" s="86"/>
      <c r="L182" s="86"/>
      <c r="M182" s="86"/>
      <c r="N182" s="86"/>
      <c r="O182" s="86"/>
      <c r="P182" s="86"/>
      <c r="Q182" s="86"/>
      <c r="R182" s="86"/>
      <c r="S182" s="86"/>
      <c r="T182" s="86"/>
      <c r="U182" s="86"/>
      <c r="V182" s="86"/>
      <c r="W182" s="86"/>
    </row>
    <row r="183" spans="1:23" ht="12">
      <c r="A183" s="85"/>
      <c r="B183" s="86"/>
      <c r="C183" s="86"/>
      <c r="D183" s="86"/>
      <c r="E183" s="86"/>
      <c r="F183" s="86"/>
      <c r="G183" s="86"/>
      <c r="H183" s="86"/>
      <c r="I183" s="86"/>
      <c r="J183" s="86"/>
      <c r="K183" s="86"/>
      <c r="L183" s="86"/>
      <c r="M183" s="86"/>
      <c r="N183" s="86"/>
      <c r="O183" s="86"/>
      <c r="P183" s="86"/>
      <c r="Q183" s="86"/>
      <c r="R183" s="86"/>
      <c r="S183" s="86"/>
      <c r="T183" s="86"/>
      <c r="U183" s="86"/>
      <c r="V183" s="86"/>
      <c r="W183" s="86"/>
    </row>
    <row r="184" spans="1:23" ht="12">
      <c r="A184" s="85"/>
      <c r="B184" s="86"/>
      <c r="C184" s="86"/>
      <c r="D184" s="86"/>
      <c r="E184" s="86"/>
      <c r="F184" s="86"/>
      <c r="G184" s="86"/>
      <c r="H184" s="86"/>
      <c r="I184" s="86"/>
      <c r="J184" s="86"/>
      <c r="K184" s="86"/>
      <c r="L184" s="86"/>
      <c r="M184" s="86"/>
      <c r="N184" s="86"/>
      <c r="O184" s="86"/>
      <c r="P184" s="86"/>
      <c r="Q184" s="86"/>
      <c r="R184" s="86"/>
      <c r="S184" s="86"/>
      <c r="T184" s="86"/>
      <c r="U184" s="86"/>
      <c r="V184" s="86"/>
      <c r="W184" s="86"/>
    </row>
    <row r="185" spans="1:23" ht="12">
      <c r="A185" s="85"/>
      <c r="B185" s="86"/>
      <c r="C185" s="86"/>
      <c r="D185" s="86"/>
      <c r="E185" s="86"/>
      <c r="F185" s="86"/>
      <c r="G185" s="86"/>
      <c r="H185" s="86"/>
      <c r="I185" s="86"/>
      <c r="J185" s="86"/>
      <c r="K185" s="86"/>
      <c r="L185" s="86"/>
      <c r="M185" s="86"/>
      <c r="N185" s="86"/>
      <c r="O185" s="86"/>
      <c r="P185" s="86"/>
      <c r="Q185" s="86"/>
      <c r="R185" s="86"/>
      <c r="S185" s="86"/>
      <c r="T185" s="86"/>
      <c r="U185" s="86"/>
      <c r="V185" s="86"/>
      <c r="W185" s="86"/>
    </row>
    <row r="186" spans="1:23" ht="12">
      <c r="A186" s="85"/>
      <c r="B186" s="86"/>
      <c r="C186" s="86"/>
      <c r="D186" s="86"/>
      <c r="E186" s="86"/>
      <c r="F186" s="86"/>
      <c r="G186" s="86"/>
      <c r="H186" s="86"/>
      <c r="I186" s="86"/>
      <c r="J186" s="86"/>
      <c r="K186" s="86"/>
      <c r="L186" s="86"/>
      <c r="M186" s="86"/>
      <c r="N186" s="86"/>
      <c r="O186" s="86"/>
      <c r="P186" s="86"/>
      <c r="Q186" s="86"/>
      <c r="R186" s="86"/>
      <c r="S186" s="86"/>
      <c r="T186" s="86"/>
      <c r="U186" s="86"/>
      <c r="V186" s="86"/>
      <c r="W186" s="86"/>
    </row>
    <row r="187" spans="1:23" ht="12">
      <c r="A187" s="85"/>
      <c r="B187" s="86"/>
      <c r="C187" s="86"/>
      <c r="D187" s="86"/>
      <c r="E187" s="86"/>
      <c r="F187" s="86"/>
      <c r="G187" s="86"/>
      <c r="H187" s="86"/>
      <c r="I187" s="86"/>
      <c r="J187" s="86"/>
      <c r="K187" s="86"/>
      <c r="L187" s="86"/>
      <c r="M187" s="86"/>
      <c r="N187" s="86"/>
      <c r="O187" s="86"/>
      <c r="P187" s="86"/>
      <c r="Q187" s="86"/>
      <c r="R187" s="86"/>
      <c r="S187" s="86"/>
      <c r="T187" s="86"/>
      <c r="U187" s="86"/>
      <c r="V187" s="86"/>
      <c r="W187" s="86"/>
    </row>
    <row r="188" spans="1:23" ht="12">
      <c r="A188" s="85"/>
      <c r="B188" s="86"/>
      <c r="C188" s="86"/>
      <c r="D188" s="86"/>
      <c r="E188" s="86"/>
      <c r="F188" s="86"/>
      <c r="G188" s="86"/>
      <c r="H188" s="86"/>
      <c r="I188" s="86"/>
      <c r="J188" s="86"/>
      <c r="K188" s="86"/>
      <c r="L188" s="86"/>
      <c r="M188" s="86"/>
      <c r="N188" s="86"/>
      <c r="O188" s="86"/>
      <c r="P188" s="86"/>
      <c r="Q188" s="86"/>
      <c r="R188" s="86"/>
      <c r="S188" s="86"/>
      <c r="T188" s="86"/>
      <c r="U188" s="86"/>
      <c r="V188" s="86"/>
      <c r="W188" s="86"/>
    </row>
    <row r="189" spans="1:23" ht="12">
      <c r="A189" s="85"/>
      <c r="B189" s="86"/>
      <c r="C189" s="86"/>
      <c r="D189" s="86"/>
      <c r="E189" s="86"/>
      <c r="F189" s="86"/>
      <c r="G189" s="86"/>
      <c r="H189" s="86"/>
      <c r="I189" s="86"/>
      <c r="J189" s="86"/>
      <c r="K189" s="86"/>
      <c r="L189" s="86"/>
      <c r="M189" s="86"/>
      <c r="N189" s="86"/>
      <c r="O189" s="86"/>
      <c r="P189" s="86"/>
      <c r="Q189" s="86"/>
      <c r="R189" s="86"/>
      <c r="S189" s="86"/>
      <c r="T189" s="86"/>
      <c r="U189" s="86"/>
      <c r="V189" s="86"/>
      <c r="W189" s="86"/>
    </row>
    <row r="190" spans="1:23" ht="12">
      <c r="A190" s="85"/>
      <c r="B190" s="86"/>
      <c r="C190" s="86"/>
      <c r="D190" s="86"/>
      <c r="E190" s="86"/>
      <c r="F190" s="86"/>
      <c r="G190" s="86"/>
      <c r="H190" s="86"/>
      <c r="I190" s="86"/>
      <c r="J190" s="86"/>
      <c r="K190" s="86"/>
      <c r="L190" s="86"/>
      <c r="M190" s="86"/>
      <c r="N190" s="86"/>
      <c r="O190" s="86"/>
      <c r="P190" s="86"/>
      <c r="Q190" s="86"/>
      <c r="R190" s="86"/>
      <c r="S190" s="86"/>
      <c r="T190" s="86"/>
      <c r="U190" s="86"/>
      <c r="V190" s="86"/>
      <c r="W190" s="86"/>
    </row>
    <row r="191" spans="1:23" ht="12">
      <c r="A191" s="85"/>
      <c r="B191" s="86"/>
      <c r="C191" s="86"/>
      <c r="D191" s="86"/>
      <c r="E191" s="86"/>
      <c r="F191" s="86"/>
      <c r="G191" s="86"/>
      <c r="H191" s="86"/>
      <c r="I191" s="86"/>
      <c r="J191" s="86"/>
      <c r="K191" s="86"/>
      <c r="L191" s="86"/>
      <c r="M191" s="86"/>
      <c r="N191" s="86"/>
      <c r="O191" s="86"/>
      <c r="P191" s="86"/>
      <c r="Q191" s="86"/>
      <c r="R191" s="86"/>
      <c r="S191" s="86"/>
      <c r="T191" s="86"/>
      <c r="U191" s="86"/>
      <c r="V191" s="86"/>
      <c r="W191" s="86"/>
    </row>
    <row r="192" spans="1:23" ht="12">
      <c r="A192" s="85"/>
      <c r="B192" s="86"/>
      <c r="C192" s="86"/>
      <c r="D192" s="86"/>
      <c r="E192" s="86"/>
      <c r="F192" s="86"/>
      <c r="G192" s="86"/>
      <c r="H192" s="86"/>
      <c r="I192" s="86"/>
      <c r="J192" s="86"/>
      <c r="K192" s="86"/>
      <c r="L192" s="86"/>
      <c r="M192" s="86"/>
      <c r="N192" s="86"/>
      <c r="O192" s="86"/>
      <c r="P192" s="86"/>
      <c r="Q192" s="86"/>
      <c r="R192" s="86"/>
      <c r="S192" s="86"/>
      <c r="T192" s="86"/>
      <c r="U192" s="86"/>
      <c r="V192" s="86"/>
      <c r="W192" s="86"/>
    </row>
    <row r="193" spans="1:23" ht="12">
      <c r="A193" s="85"/>
      <c r="B193" s="86"/>
      <c r="C193" s="86"/>
      <c r="D193" s="86"/>
      <c r="E193" s="86"/>
      <c r="F193" s="86"/>
      <c r="G193" s="86"/>
      <c r="H193" s="86"/>
      <c r="I193" s="86"/>
      <c r="J193" s="86"/>
      <c r="K193" s="86"/>
      <c r="L193" s="86"/>
      <c r="M193" s="86"/>
      <c r="N193" s="86"/>
      <c r="O193" s="86"/>
      <c r="P193" s="86"/>
      <c r="Q193" s="86"/>
      <c r="R193" s="86"/>
      <c r="S193" s="86"/>
      <c r="T193" s="86"/>
      <c r="U193" s="86"/>
      <c r="V193" s="86"/>
      <c r="W193" s="86"/>
    </row>
    <row r="194" spans="1:23" ht="12">
      <c r="A194" s="85"/>
      <c r="B194" s="86"/>
      <c r="C194" s="86"/>
      <c r="D194" s="86"/>
      <c r="E194" s="86"/>
      <c r="F194" s="86"/>
      <c r="G194" s="86"/>
      <c r="H194" s="86"/>
      <c r="I194" s="86"/>
      <c r="J194" s="86"/>
      <c r="K194" s="86"/>
      <c r="L194" s="86"/>
      <c r="M194" s="86"/>
      <c r="N194" s="86"/>
      <c r="O194" s="86"/>
      <c r="P194" s="86"/>
      <c r="Q194" s="86"/>
      <c r="R194" s="86"/>
      <c r="S194" s="86"/>
      <c r="T194" s="86"/>
      <c r="U194" s="86"/>
      <c r="V194" s="86"/>
      <c r="W194" s="86"/>
    </row>
    <row r="195" spans="1:23" ht="12">
      <c r="A195" s="85"/>
      <c r="B195" s="86"/>
      <c r="C195" s="86"/>
      <c r="D195" s="86"/>
      <c r="E195" s="86"/>
      <c r="F195" s="86"/>
      <c r="G195" s="86"/>
      <c r="H195" s="86"/>
      <c r="I195" s="86"/>
      <c r="J195" s="86"/>
      <c r="K195" s="86"/>
      <c r="L195" s="86"/>
      <c r="M195" s="86"/>
      <c r="N195" s="86"/>
      <c r="O195" s="86"/>
      <c r="P195" s="86"/>
      <c r="Q195" s="86"/>
      <c r="R195" s="86"/>
      <c r="S195" s="86"/>
      <c r="T195" s="86"/>
      <c r="U195" s="86"/>
      <c r="V195" s="86"/>
      <c r="W195" s="86"/>
    </row>
    <row r="196" spans="1:23" ht="12">
      <c r="A196" s="85"/>
      <c r="B196" s="86"/>
      <c r="C196" s="86"/>
      <c r="D196" s="86"/>
      <c r="E196" s="86"/>
      <c r="F196" s="86"/>
      <c r="G196" s="86"/>
      <c r="H196" s="86"/>
      <c r="I196" s="86"/>
      <c r="J196" s="86"/>
      <c r="K196" s="86"/>
      <c r="L196" s="86"/>
      <c r="M196" s="86"/>
      <c r="N196" s="86"/>
      <c r="O196" s="86"/>
      <c r="P196" s="86"/>
      <c r="Q196" s="86"/>
      <c r="R196" s="86"/>
      <c r="S196" s="86"/>
      <c r="T196" s="86"/>
      <c r="U196" s="86"/>
      <c r="V196" s="86"/>
      <c r="W196" s="86"/>
    </row>
    <row r="197" spans="1:23" ht="12">
      <c r="A197" s="85"/>
      <c r="B197" s="86"/>
      <c r="C197" s="86"/>
      <c r="D197" s="86"/>
      <c r="E197" s="86"/>
      <c r="F197" s="86"/>
      <c r="G197" s="86"/>
      <c r="H197" s="86"/>
      <c r="I197" s="86"/>
      <c r="J197" s="86"/>
      <c r="K197" s="86"/>
      <c r="L197" s="86"/>
      <c r="M197" s="86"/>
      <c r="N197" s="86"/>
      <c r="O197" s="86"/>
      <c r="P197" s="86"/>
      <c r="Q197" s="86"/>
      <c r="R197" s="86"/>
      <c r="S197" s="86"/>
      <c r="T197" s="86"/>
      <c r="U197" s="86"/>
      <c r="V197" s="86"/>
      <c r="W197" s="86"/>
    </row>
    <row r="198" spans="1:23" ht="12">
      <c r="A198" s="85"/>
      <c r="B198" s="86"/>
      <c r="C198" s="86"/>
      <c r="D198" s="86"/>
      <c r="E198" s="86"/>
      <c r="F198" s="86"/>
      <c r="G198" s="86"/>
      <c r="H198" s="86"/>
      <c r="I198" s="86"/>
      <c r="J198" s="86"/>
      <c r="K198" s="86"/>
      <c r="L198" s="86"/>
      <c r="M198" s="86"/>
      <c r="N198" s="86"/>
      <c r="O198" s="86"/>
      <c r="P198" s="86"/>
      <c r="Q198" s="86"/>
      <c r="R198" s="86"/>
      <c r="S198" s="86"/>
      <c r="T198" s="86"/>
      <c r="U198" s="86"/>
      <c r="V198" s="86"/>
      <c r="W198" s="86"/>
    </row>
    <row r="199" spans="1:23" ht="12">
      <c r="A199" s="85"/>
      <c r="B199" s="86"/>
      <c r="C199" s="86"/>
      <c r="D199" s="86"/>
      <c r="E199" s="86"/>
      <c r="F199" s="86"/>
      <c r="G199" s="86"/>
      <c r="H199" s="86"/>
      <c r="I199" s="86"/>
      <c r="J199" s="86"/>
      <c r="K199" s="86"/>
      <c r="L199" s="86"/>
      <c r="M199" s="86"/>
      <c r="N199" s="86"/>
      <c r="O199" s="86"/>
      <c r="P199" s="86"/>
      <c r="Q199" s="86"/>
      <c r="R199" s="86"/>
      <c r="S199" s="86"/>
      <c r="T199" s="86"/>
      <c r="U199" s="86"/>
      <c r="V199" s="86"/>
      <c r="W199" s="86"/>
    </row>
    <row r="200" spans="1:23" ht="12">
      <c r="A200" s="85"/>
      <c r="B200" s="86"/>
      <c r="C200" s="86"/>
      <c r="D200" s="86"/>
      <c r="E200" s="86"/>
      <c r="F200" s="86"/>
      <c r="G200" s="86"/>
      <c r="H200" s="86"/>
      <c r="I200" s="86"/>
      <c r="J200" s="86"/>
      <c r="K200" s="86"/>
      <c r="L200" s="86"/>
      <c r="M200" s="86"/>
      <c r="N200" s="86"/>
      <c r="O200" s="86"/>
      <c r="P200" s="86"/>
      <c r="Q200" s="86"/>
      <c r="R200" s="86"/>
      <c r="S200" s="86"/>
      <c r="T200" s="86"/>
      <c r="U200" s="86"/>
      <c r="V200" s="86"/>
      <c r="W200" s="86"/>
    </row>
    <row r="201" spans="1:23" ht="12">
      <c r="A201" s="85"/>
      <c r="B201" s="86"/>
      <c r="C201" s="86"/>
      <c r="D201" s="86"/>
      <c r="E201" s="86"/>
      <c r="F201" s="86"/>
      <c r="G201" s="86"/>
      <c r="H201" s="86"/>
      <c r="I201" s="86"/>
      <c r="J201" s="86"/>
      <c r="K201" s="86"/>
      <c r="L201" s="86"/>
      <c r="M201" s="86"/>
      <c r="N201" s="86"/>
      <c r="O201" s="86"/>
      <c r="P201" s="86"/>
      <c r="Q201" s="86"/>
      <c r="R201" s="86"/>
      <c r="S201" s="86"/>
      <c r="T201" s="86"/>
      <c r="U201" s="86"/>
      <c r="V201" s="86"/>
      <c r="W201" s="86"/>
    </row>
    <row r="202" spans="1:23" ht="12">
      <c r="A202" s="85"/>
      <c r="B202" s="86"/>
      <c r="C202" s="86"/>
      <c r="D202" s="86"/>
      <c r="E202" s="86"/>
      <c r="F202" s="86"/>
      <c r="G202" s="86"/>
      <c r="H202" s="86"/>
      <c r="I202" s="86"/>
      <c r="J202" s="86"/>
      <c r="K202" s="86"/>
      <c r="L202" s="86"/>
      <c r="M202" s="86"/>
      <c r="N202" s="86"/>
      <c r="O202" s="86"/>
      <c r="P202" s="86"/>
      <c r="Q202" s="86"/>
      <c r="R202" s="86"/>
      <c r="S202" s="86"/>
      <c r="T202" s="86"/>
      <c r="U202" s="86"/>
      <c r="V202" s="86"/>
      <c r="W202" s="86"/>
    </row>
    <row r="203" spans="1:23" ht="12">
      <c r="A203" s="85"/>
      <c r="B203" s="86"/>
      <c r="C203" s="86"/>
      <c r="D203" s="86"/>
      <c r="E203" s="86"/>
      <c r="F203" s="86"/>
      <c r="G203" s="86"/>
      <c r="H203" s="86"/>
      <c r="I203" s="86"/>
      <c r="J203" s="86"/>
      <c r="K203" s="86"/>
      <c r="L203" s="86"/>
      <c r="M203" s="86"/>
      <c r="N203" s="86"/>
      <c r="O203" s="86"/>
      <c r="P203" s="86"/>
      <c r="Q203" s="86"/>
      <c r="R203" s="86"/>
      <c r="S203" s="86"/>
      <c r="T203" s="86"/>
      <c r="U203" s="86"/>
      <c r="V203" s="86"/>
      <c r="W203" s="86"/>
    </row>
    <row r="204" spans="1:23" ht="12">
      <c r="A204" s="85"/>
      <c r="B204" s="86"/>
      <c r="C204" s="86"/>
      <c r="D204" s="86"/>
      <c r="E204" s="86"/>
      <c r="F204" s="86"/>
      <c r="G204" s="86"/>
      <c r="H204" s="86"/>
      <c r="I204" s="86"/>
      <c r="J204" s="86"/>
      <c r="K204" s="86"/>
      <c r="L204" s="86"/>
      <c r="M204" s="86"/>
      <c r="N204" s="86"/>
      <c r="O204" s="86"/>
      <c r="P204" s="86"/>
      <c r="Q204" s="86"/>
      <c r="R204" s="86"/>
      <c r="S204" s="86"/>
      <c r="T204" s="86"/>
      <c r="U204" s="86"/>
      <c r="V204" s="86"/>
      <c r="W204" s="86"/>
    </row>
    <row r="205" spans="1:23" ht="12">
      <c r="A205" s="85"/>
      <c r="B205" s="86"/>
      <c r="C205" s="86"/>
      <c r="D205" s="86"/>
      <c r="E205" s="86"/>
      <c r="F205" s="86"/>
      <c r="G205" s="86"/>
      <c r="H205" s="86"/>
      <c r="I205" s="86"/>
      <c r="J205" s="86"/>
      <c r="K205" s="86"/>
      <c r="L205" s="86"/>
      <c r="M205" s="86"/>
      <c r="N205" s="86"/>
      <c r="O205" s="86"/>
      <c r="P205" s="86"/>
      <c r="Q205" s="86"/>
      <c r="R205" s="86"/>
      <c r="S205" s="86"/>
      <c r="T205" s="86"/>
      <c r="U205" s="86"/>
      <c r="V205" s="86"/>
      <c r="W205" s="86"/>
    </row>
    <row r="206" spans="1:23" ht="12">
      <c r="A206" s="85"/>
      <c r="B206" s="86"/>
      <c r="C206" s="86"/>
      <c r="D206" s="86"/>
      <c r="E206" s="86"/>
      <c r="F206" s="86"/>
      <c r="G206" s="86"/>
      <c r="H206" s="86"/>
      <c r="I206" s="86"/>
      <c r="J206" s="86"/>
      <c r="K206" s="86"/>
      <c r="L206" s="86"/>
      <c r="M206" s="86"/>
      <c r="N206" s="86"/>
      <c r="O206" s="86"/>
      <c r="P206" s="86"/>
      <c r="Q206" s="86"/>
      <c r="R206" s="86"/>
      <c r="S206" s="86"/>
      <c r="T206" s="86"/>
      <c r="U206" s="86"/>
      <c r="V206" s="86"/>
      <c r="W206" s="86"/>
    </row>
    <row r="207" spans="1:23" ht="12">
      <c r="A207" s="85"/>
      <c r="B207" s="86"/>
      <c r="C207" s="86"/>
      <c r="D207" s="86"/>
      <c r="E207" s="86"/>
      <c r="F207" s="86"/>
      <c r="G207" s="86"/>
      <c r="H207" s="86"/>
      <c r="I207" s="86"/>
      <c r="J207" s="86"/>
      <c r="K207" s="86"/>
      <c r="L207" s="86"/>
      <c r="M207" s="86"/>
      <c r="N207" s="86"/>
      <c r="O207" s="86"/>
      <c r="P207" s="86"/>
      <c r="Q207" s="86"/>
      <c r="R207" s="86"/>
      <c r="S207" s="86"/>
      <c r="T207" s="86"/>
      <c r="U207" s="86"/>
      <c r="V207" s="86"/>
      <c r="W207" s="86"/>
    </row>
    <row r="208" spans="1:23" ht="12">
      <c r="A208" s="85"/>
      <c r="B208" s="86"/>
      <c r="C208" s="86"/>
      <c r="D208" s="86"/>
      <c r="E208" s="86"/>
      <c r="F208" s="86"/>
      <c r="G208" s="86"/>
      <c r="H208" s="86"/>
      <c r="I208" s="86"/>
      <c r="J208" s="86"/>
      <c r="K208" s="86"/>
      <c r="L208" s="86"/>
      <c r="M208" s="86"/>
      <c r="N208" s="86"/>
      <c r="O208" s="86"/>
      <c r="P208" s="86"/>
      <c r="Q208" s="86"/>
      <c r="R208" s="86"/>
      <c r="S208" s="86"/>
      <c r="T208" s="86"/>
      <c r="U208" s="86"/>
      <c r="V208" s="86"/>
      <c r="W208" s="86"/>
    </row>
    <row r="209" spans="1:23" ht="12">
      <c r="A209" s="85"/>
      <c r="B209" s="86"/>
      <c r="C209" s="86"/>
      <c r="D209" s="86"/>
      <c r="E209" s="86"/>
      <c r="F209" s="86"/>
      <c r="G209" s="86"/>
      <c r="H209" s="86"/>
      <c r="I209" s="86"/>
      <c r="J209" s="86"/>
      <c r="K209" s="86"/>
      <c r="L209" s="86"/>
      <c r="M209" s="86"/>
      <c r="N209" s="86"/>
      <c r="O209" s="86"/>
      <c r="P209" s="86"/>
      <c r="Q209" s="86"/>
      <c r="R209" s="86"/>
      <c r="S209" s="86"/>
      <c r="T209" s="86"/>
      <c r="U209" s="86"/>
      <c r="V209" s="86"/>
      <c r="W209" s="86"/>
    </row>
    <row r="210" spans="1:23" ht="12">
      <c r="A210" s="85"/>
      <c r="B210" s="86"/>
      <c r="C210" s="86"/>
      <c r="D210" s="86"/>
      <c r="E210" s="86"/>
      <c r="F210" s="86"/>
      <c r="G210" s="86"/>
      <c r="H210" s="86"/>
      <c r="I210" s="86"/>
      <c r="J210" s="86"/>
      <c r="K210" s="86"/>
      <c r="L210" s="86"/>
      <c r="M210" s="86"/>
      <c r="N210" s="86"/>
      <c r="O210" s="86"/>
      <c r="P210" s="86"/>
      <c r="Q210" s="86"/>
      <c r="R210" s="86"/>
      <c r="S210" s="86"/>
      <c r="T210" s="86"/>
      <c r="U210" s="86"/>
      <c r="V210" s="86"/>
      <c r="W210" s="86"/>
    </row>
    <row r="211" spans="1:23" ht="12">
      <c r="A211" s="85"/>
      <c r="B211" s="86"/>
      <c r="C211" s="86"/>
      <c r="D211" s="86"/>
      <c r="E211" s="86"/>
      <c r="F211" s="86"/>
      <c r="G211" s="86"/>
      <c r="H211" s="86"/>
      <c r="I211" s="86"/>
      <c r="J211" s="86"/>
      <c r="K211" s="86"/>
      <c r="L211" s="86"/>
      <c r="M211" s="86"/>
      <c r="N211" s="86"/>
      <c r="O211" s="86"/>
      <c r="P211" s="86"/>
      <c r="Q211" s="86"/>
      <c r="R211" s="86"/>
      <c r="S211" s="86"/>
      <c r="T211" s="86"/>
      <c r="U211" s="86"/>
      <c r="V211" s="86"/>
      <c r="W211" s="86"/>
    </row>
    <row r="212" spans="1:23" ht="12">
      <c r="A212" s="85"/>
      <c r="B212" s="86"/>
      <c r="C212" s="86"/>
      <c r="D212" s="86"/>
      <c r="E212" s="86"/>
      <c r="F212" s="86"/>
      <c r="G212" s="86"/>
      <c r="H212" s="86"/>
      <c r="I212" s="86"/>
      <c r="J212" s="86"/>
      <c r="K212" s="86"/>
      <c r="L212" s="86"/>
      <c r="M212" s="86"/>
      <c r="N212" s="86"/>
      <c r="O212" s="86"/>
      <c r="P212" s="86"/>
      <c r="Q212" s="86"/>
      <c r="R212" s="86"/>
      <c r="S212" s="86"/>
      <c r="T212" s="86"/>
      <c r="U212" s="86"/>
      <c r="V212" s="86"/>
      <c r="W212" s="86"/>
    </row>
    <row r="213" spans="1:23" ht="12">
      <c r="A213" s="85"/>
      <c r="B213" s="86"/>
      <c r="C213" s="86"/>
      <c r="D213" s="86"/>
      <c r="E213" s="86"/>
      <c r="F213" s="86"/>
      <c r="G213" s="86"/>
      <c r="H213" s="86"/>
      <c r="I213" s="86"/>
      <c r="J213" s="86"/>
      <c r="K213" s="86"/>
      <c r="L213" s="86"/>
      <c r="M213" s="86"/>
      <c r="N213" s="86"/>
      <c r="O213" s="86"/>
      <c r="P213" s="86"/>
      <c r="Q213" s="86"/>
      <c r="R213" s="86"/>
      <c r="S213" s="86"/>
      <c r="T213" s="86"/>
      <c r="U213" s="86"/>
      <c r="V213" s="86"/>
      <c r="W213" s="86"/>
    </row>
    <row r="214" spans="1:23" ht="12">
      <c r="A214" s="85"/>
      <c r="B214" s="86"/>
      <c r="C214" s="86"/>
      <c r="D214" s="86"/>
      <c r="E214" s="86"/>
      <c r="F214" s="86"/>
      <c r="G214" s="86"/>
      <c r="H214" s="86"/>
      <c r="I214" s="86"/>
      <c r="J214" s="86"/>
      <c r="K214" s="86"/>
      <c r="L214" s="86"/>
      <c r="M214" s="86"/>
      <c r="N214" s="86"/>
      <c r="O214" s="86"/>
      <c r="P214" s="86"/>
      <c r="Q214" s="86"/>
      <c r="R214" s="86"/>
      <c r="S214" s="86"/>
      <c r="T214" s="86"/>
      <c r="U214" s="86"/>
      <c r="V214" s="86"/>
      <c r="W214" s="86"/>
    </row>
    <row r="215" spans="1:23" ht="12">
      <c r="A215" s="85"/>
      <c r="B215" s="86"/>
      <c r="C215" s="86"/>
      <c r="D215" s="86"/>
      <c r="E215" s="86"/>
      <c r="F215" s="86"/>
      <c r="G215" s="86"/>
      <c r="H215" s="86"/>
      <c r="I215" s="86"/>
      <c r="J215" s="86"/>
      <c r="K215" s="86"/>
      <c r="L215" s="86"/>
      <c r="M215" s="86"/>
      <c r="N215" s="86"/>
      <c r="O215" s="86"/>
      <c r="P215" s="86"/>
      <c r="Q215" s="86"/>
      <c r="R215" s="86"/>
      <c r="S215" s="86"/>
      <c r="T215" s="86"/>
      <c r="U215" s="86"/>
      <c r="V215" s="86"/>
      <c r="W215" s="86"/>
    </row>
    <row r="216" spans="1:23" ht="12">
      <c r="A216" s="85"/>
      <c r="B216" s="86"/>
      <c r="C216" s="86"/>
      <c r="D216" s="86"/>
      <c r="E216" s="86"/>
      <c r="F216" s="86"/>
      <c r="G216" s="86"/>
      <c r="H216" s="86"/>
      <c r="I216" s="86"/>
      <c r="J216" s="86"/>
      <c r="K216" s="86"/>
      <c r="L216" s="86"/>
      <c r="M216" s="86"/>
      <c r="N216" s="86"/>
      <c r="O216" s="86"/>
      <c r="P216" s="86"/>
      <c r="Q216" s="86"/>
      <c r="R216" s="86"/>
      <c r="S216" s="86"/>
      <c r="T216" s="86"/>
      <c r="U216" s="86"/>
      <c r="V216" s="86"/>
      <c r="W216" s="86"/>
    </row>
    <row r="217" spans="1:23" ht="12">
      <c r="A217" s="85"/>
      <c r="B217" s="86"/>
      <c r="C217" s="86"/>
      <c r="D217" s="86"/>
      <c r="E217" s="86"/>
      <c r="F217" s="86"/>
      <c r="G217" s="86"/>
      <c r="H217" s="86"/>
      <c r="I217" s="86"/>
      <c r="J217" s="86"/>
      <c r="K217" s="86"/>
      <c r="L217" s="86"/>
      <c r="M217" s="86"/>
      <c r="N217" s="86"/>
      <c r="O217" s="86"/>
      <c r="P217" s="86"/>
      <c r="Q217" s="86"/>
      <c r="R217" s="86"/>
      <c r="S217" s="86"/>
      <c r="T217" s="86"/>
      <c r="U217" s="86"/>
      <c r="V217" s="86"/>
      <c r="W217" s="86"/>
    </row>
    <row r="218" spans="1:23" ht="12">
      <c r="A218" s="85"/>
      <c r="B218" s="86"/>
      <c r="C218" s="86"/>
      <c r="D218" s="86"/>
      <c r="E218" s="86"/>
      <c r="F218" s="86"/>
      <c r="G218" s="86"/>
      <c r="H218" s="86"/>
      <c r="I218" s="86"/>
      <c r="J218" s="86"/>
      <c r="K218" s="86"/>
      <c r="L218" s="86"/>
      <c r="M218" s="86"/>
      <c r="N218" s="86"/>
      <c r="O218" s="86"/>
      <c r="P218" s="86"/>
      <c r="Q218" s="86"/>
      <c r="R218" s="86"/>
      <c r="S218" s="86"/>
      <c r="T218" s="86"/>
      <c r="U218" s="86"/>
      <c r="V218" s="86"/>
      <c r="W218" s="86"/>
    </row>
    <row r="219" spans="1:23" ht="12">
      <c r="A219" s="85"/>
      <c r="B219" s="86"/>
      <c r="C219" s="86"/>
      <c r="D219" s="86"/>
      <c r="E219" s="86"/>
      <c r="F219" s="86"/>
      <c r="G219" s="86"/>
      <c r="H219" s="86"/>
      <c r="I219" s="86"/>
      <c r="J219" s="86"/>
      <c r="K219" s="86"/>
      <c r="L219" s="86"/>
      <c r="M219" s="86"/>
      <c r="N219" s="86"/>
      <c r="O219" s="86"/>
      <c r="P219" s="86"/>
      <c r="Q219" s="86"/>
      <c r="R219" s="86"/>
      <c r="S219" s="86"/>
      <c r="T219" s="86"/>
      <c r="U219" s="86"/>
      <c r="V219" s="86"/>
      <c r="W219" s="86"/>
    </row>
    <row r="220" spans="1:23" ht="12">
      <c r="A220" s="85"/>
      <c r="B220" s="86"/>
      <c r="C220" s="86"/>
      <c r="D220" s="86"/>
      <c r="E220" s="86"/>
      <c r="F220" s="86"/>
      <c r="G220" s="86"/>
      <c r="H220" s="86"/>
      <c r="I220" s="86"/>
      <c r="J220" s="86"/>
      <c r="K220" s="86"/>
      <c r="L220" s="86"/>
      <c r="M220" s="86"/>
      <c r="N220" s="86"/>
      <c r="O220" s="86"/>
      <c r="P220" s="86"/>
      <c r="Q220" s="86"/>
      <c r="R220" s="86"/>
      <c r="S220" s="86"/>
      <c r="T220" s="86"/>
      <c r="U220" s="86"/>
      <c r="V220" s="86"/>
      <c r="W220" s="86"/>
    </row>
    <row r="221" spans="1:23" ht="12">
      <c r="A221" s="85"/>
      <c r="B221" s="86"/>
      <c r="C221" s="86"/>
      <c r="D221" s="86"/>
      <c r="E221" s="86"/>
      <c r="F221" s="86"/>
      <c r="G221" s="86"/>
      <c r="H221" s="86"/>
      <c r="I221" s="86"/>
      <c r="J221" s="86"/>
      <c r="K221" s="86"/>
      <c r="L221" s="86"/>
      <c r="M221" s="86"/>
      <c r="N221" s="86"/>
      <c r="O221" s="86"/>
      <c r="P221" s="86"/>
      <c r="Q221" s="86"/>
      <c r="R221" s="86"/>
      <c r="S221" s="86"/>
      <c r="T221" s="86"/>
      <c r="U221" s="86"/>
      <c r="V221" s="86"/>
      <c r="W221" s="86"/>
    </row>
    <row r="222" spans="1:23" ht="12">
      <c r="A222" s="85"/>
      <c r="B222" s="86"/>
      <c r="C222" s="86"/>
      <c r="D222" s="86"/>
      <c r="E222" s="86"/>
      <c r="F222" s="86"/>
      <c r="G222" s="86"/>
      <c r="H222" s="86"/>
      <c r="I222" s="86"/>
      <c r="J222" s="86"/>
      <c r="K222" s="86"/>
      <c r="L222" s="86"/>
      <c r="M222" s="86"/>
      <c r="N222" s="86"/>
      <c r="O222" s="86"/>
      <c r="P222" s="86"/>
      <c r="Q222" s="86"/>
      <c r="R222" s="86"/>
      <c r="S222" s="86"/>
      <c r="T222" s="86"/>
      <c r="U222" s="86"/>
      <c r="V222" s="86"/>
      <c r="W222" s="86"/>
    </row>
    <row r="223" spans="1:23" ht="12">
      <c r="A223" s="85"/>
      <c r="B223" s="86"/>
      <c r="C223" s="86"/>
      <c r="D223" s="86"/>
      <c r="E223" s="86"/>
      <c r="F223" s="86"/>
      <c r="G223" s="86"/>
      <c r="H223" s="86"/>
      <c r="I223" s="86"/>
      <c r="J223" s="86"/>
      <c r="K223" s="86"/>
      <c r="L223" s="86"/>
      <c r="M223" s="86"/>
      <c r="N223" s="86"/>
      <c r="O223" s="86"/>
      <c r="P223" s="86"/>
      <c r="Q223" s="86"/>
      <c r="R223" s="86"/>
      <c r="S223" s="86"/>
      <c r="T223" s="86"/>
      <c r="U223" s="86"/>
      <c r="V223" s="86"/>
      <c r="W223" s="86"/>
    </row>
    <row r="224" spans="1:23" ht="12">
      <c r="A224" s="85"/>
      <c r="B224" s="86"/>
      <c r="C224" s="86"/>
      <c r="D224" s="86"/>
      <c r="E224" s="86"/>
      <c r="F224" s="86"/>
      <c r="G224" s="86"/>
      <c r="H224" s="86"/>
      <c r="I224" s="86"/>
      <c r="J224" s="86"/>
      <c r="K224" s="86"/>
      <c r="L224" s="86"/>
      <c r="M224" s="86"/>
      <c r="N224" s="86"/>
      <c r="O224" s="86"/>
      <c r="P224" s="86"/>
      <c r="Q224" s="86"/>
      <c r="R224" s="86"/>
      <c r="S224" s="86"/>
      <c r="T224" s="86"/>
      <c r="U224" s="86"/>
      <c r="V224" s="86"/>
      <c r="W224" s="86"/>
    </row>
    <row r="225" spans="1:23" ht="12">
      <c r="A225" s="85"/>
      <c r="B225" s="86"/>
      <c r="C225" s="86"/>
      <c r="D225" s="86"/>
      <c r="E225" s="86"/>
      <c r="F225" s="86"/>
      <c r="G225" s="86"/>
      <c r="H225" s="86"/>
      <c r="I225" s="86"/>
      <c r="J225" s="86"/>
      <c r="K225" s="86"/>
      <c r="L225" s="86"/>
      <c r="M225" s="86"/>
      <c r="N225" s="86"/>
      <c r="O225" s="86"/>
      <c r="P225" s="86"/>
      <c r="Q225" s="86"/>
      <c r="R225" s="86"/>
      <c r="S225" s="86"/>
      <c r="T225" s="86"/>
      <c r="U225" s="86"/>
      <c r="V225" s="86"/>
      <c r="W225" s="86"/>
    </row>
    <row r="226" spans="1:23" ht="12">
      <c r="A226" s="85"/>
      <c r="B226" s="86"/>
      <c r="C226" s="86"/>
      <c r="D226" s="86"/>
      <c r="E226" s="86"/>
      <c r="F226" s="86"/>
      <c r="G226" s="86"/>
      <c r="H226" s="86"/>
      <c r="I226" s="86"/>
      <c r="J226" s="86"/>
      <c r="K226" s="86"/>
      <c r="L226" s="86"/>
      <c r="M226" s="86"/>
      <c r="N226" s="86"/>
      <c r="O226" s="86"/>
      <c r="P226" s="86"/>
      <c r="Q226" s="86"/>
      <c r="R226" s="86"/>
      <c r="S226" s="86"/>
      <c r="T226" s="86"/>
      <c r="U226" s="86"/>
      <c r="V226" s="86"/>
      <c r="W226" s="86"/>
    </row>
    <row r="227" spans="1:23" ht="12">
      <c r="A227" s="85"/>
      <c r="B227" s="86"/>
      <c r="C227" s="86"/>
      <c r="D227" s="86"/>
      <c r="E227" s="86"/>
      <c r="F227" s="86"/>
      <c r="G227" s="86"/>
      <c r="H227" s="86"/>
      <c r="I227" s="86"/>
      <c r="J227" s="86"/>
      <c r="K227" s="86"/>
      <c r="L227" s="86"/>
      <c r="M227" s="86"/>
      <c r="N227" s="86"/>
      <c r="O227" s="86"/>
      <c r="P227" s="86"/>
      <c r="Q227" s="86"/>
      <c r="R227" s="86"/>
      <c r="S227" s="86"/>
      <c r="T227" s="86"/>
      <c r="U227" s="86"/>
      <c r="V227" s="86"/>
      <c r="W227" s="86"/>
    </row>
    <row r="228" spans="1:23" ht="12">
      <c r="A228" s="85"/>
      <c r="B228" s="86"/>
      <c r="C228" s="86"/>
      <c r="D228" s="86"/>
      <c r="E228" s="86"/>
      <c r="F228" s="86"/>
      <c r="G228" s="86"/>
      <c r="H228" s="86"/>
      <c r="I228" s="86"/>
      <c r="J228" s="86"/>
      <c r="K228" s="86"/>
      <c r="L228" s="86"/>
      <c r="M228" s="86"/>
      <c r="N228" s="86"/>
      <c r="O228" s="86"/>
      <c r="P228" s="86"/>
      <c r="Q228" s="86"/>
      <c r="R228" s="86"/>
      <c r="S228" s="86"/>
      <c r="T228" s="86"/>
      <c r="U228" s="86"/>
      <c r="V228" s="86"/>
      <c r="W228" s="86"/>
    </row>
    <row r="229" spans="1:23" ht="12">
      <c r="A229" s="85"/>
      <c r="B229" s="86"/>
      <c r="C229" s="86"/>
      <c r="D229" s="86"/>
      <c r="E229" s="86"/>
      <c r="F229" s="86"/>
      <c r="G229" s="86"/>
      <c r="H229" s="86"/>
      <c r="I229" s="86"/>
      <c r="J229" s="86"/>
      <c r="K229" s="86"/>
      <c r="L229" s="86"/>
      <c r="M229" s="86"/>
      <c r="N229" s="86"/>
      <c r="O229" s="86"/>
      <c r="P229" s="86"/>
      <c r="Q229" s="86"/>
      <c r="R229" s="86"/>
      <c r="S229" s="86"/>
      <c r="T229" s="86"/>
      <c r="U229" s="86"/>
      <c r="V229" s="86"/>
      <c r="W229" s="86"/>
    </row>
    <row r="230" spans="1:23" ht="12">
      <c r="A230" s="85"/>
      <c r="B230" s="86"/>
      <c r="C230" s="86"/>
      <c r="D230" s="86"/>
      <c r="E230" s="86"/>
      <c r="F230" s="86"/>
      <c r="G230" s="86"/>
      <c r="H230" s="86"/>
      <c r="I230" s="86"/>
      <c r="J230" s="86"/>
      <c r="K230" s="86"/>
      <c r="L230" s="86"/>
      <c r="M230" s="86"/>
      <c r="N230" s="86"/>
      <c r="O230" s="86"/>
      <c r="P230" s="86"/>
      <c r="Q230" s="86"/>
      <c r="R230" s="86"/>
      <c r="S230" s="86"/>
      <c r="T230" s="86"/>
      <c r="U230" s="86"/>
      <c r="V230" s="86"/>
      <c r="W230" s="86"/>
    </row>
    <row r="231" spans="1:23" ht="12">
      <c r="A231" s="85"/>
      <c r="B231" s="86"/>
      <c r="C231" s="86"/>
      <c r="D231" s="86"/>
      <c r="E231" s="86"/>
      <c r="F231" s="86"/>
      <c r="G231" s="86"/>
      <c r="H231" s="86"/>
      <c r="I231" s="86"/>
      <c r="J231" s="86"/>
      <c r="K231" s="86"/>
      <c r="L231" s="86"/>
      <c r="M231" s="86"/>
      <c r="N231" s="86"/>
      <c r="O231" s="86"/>
      <c r="P231" s="86"/>
      <c r="Q231" s="86"/>
      <c r="R231" s="86"/>
      <c r="S231" s="86"/>
      <c r="T231" s="86"/>
      <c r="U231" s="86"/>
      <c r="V231" s="86"/>
      <c r="W231" s="86"/>
    </row>
    <row r="232" spans="1:23" ht="12">
      <c r="A232" s="85"/>
      <c r="B232" s="86"/>
      <c r="C232" s="86"/>
      <c r="D232" s="86"/>
      <c r="E232" s="86"/>
      <c r="F232" s="86"/>
      <c r="G232" s="86"/>
      <c r="H232" s="86"/>
      <c r="I232" s="86"/>
      <c r="J232" s="86"/>
      <c r="K232" s="86"/>
      <c r="L232" s="86"/>
      <c r="M232" s="86"/>
      <c r="N232" s="86"/>
      <c r="O232" s="86"/>
      <c r="P232" s="86"/>
      <c r="Q232" s="86"/>
      <c r="R232" s="86"/>
      <c r="S232" s="86"/>
      <c r="T232" s="86"/>
      <c r="U232" s="86"/>
      <c r="V232" s="86"/>
      <c r="W232" s="86"/>
    </row>
    <row r="233" spans="1:23" ht="12">
      <c r="A233" s="85"/>
      <c r="B233" s="86"/>
      <c r="C233" s="86"/>
      <c r="D233" s="86"/>
      <c r="E233" s="86"/>
      <c r="F233" s="86"/>
      <c r="G233" s="86"/>
      <c r="H233" s="86"/>
      <c r="I233" s="86"/>
      <c r="J233" s="86"/>
      <c r="K233" s="86"/>
      <c r="L233" s="86"/>
      <c r="M233" s="86"/>
      <c r="N233" s="86"/>
      <c r="O233" s="86"/>
      <c r="P233" s="86"/>
      <c r="Q233" s="86"/>
      <c r="R233" s="86"/>
      <c r="S233" s="86"/>
      <c r="T233" s="86"/>
      <c r="U233" s="86"/>
      <c r="V233" s="86"/>
      <c r="W233" s="86"/>
    </row>
    <row r="234" spans="1:23" ht="12">
      <c r="A234" s="85"/>
      <c r="B234" s="86"/>
      <c r="C234" s="86"/>
      <c r="D234" s="86"/>
      <c r="E234" s="86"/>
      <c r="F234" s="86"/>
      <c r="G234" s="86"/>
      <c r="H234" s="86"/>
      <c r="I234" s="86"/>
      <c r="J234" s="86"/>
      <c r="K234" s="86"/>
      <c r="L234" s="86"/>
      <c r="M234" s="86"/>
      <c r="N234" s="86"/>
      <c r="O234" s="86"/>
      <c r="P234" s="86"/>
      <c r="Q234" s="86"/>
      <c r="R234" s="86"/>
      <c r="S234" s="86"/>
      <c r="T234" s="86"/>
      <c r="U234" s="86"/>
      <c r="V234" s="86"/>
      <c r="W234" s="86"/>
    </row>
    <row r="235" spans="1:23" ht="12">
      <c r="A235" s="85"/>
      <c r="B235" s="86"/>
      <c r="C235" s="86"/>
      <c r="D235" s="86"/>
      <c r="E235" s="86"/>
      <c r="F235" s="86"/>
      <c r="G235" s="86"/>
      <c r="H235" s="86"/>
      <c r="I235" s="86"/>
      <c r="J235" s="86"/>
      <c r="K235" s="86"/>
      <c r="L235" s="86"/>
      <c r="M235" s="86"/>
      <c r="N235" s="86"/>
      <c r="O235" s="86"/>
      <c r="P235" s="86"/>
      <c r="Q235" s="86"/>
      <c r="R235" s="86"/>
      <c r="S235" s="86"/>
      <c r="T235" s="86"/>
      <c r="U235" s="86"/>
      <c r="V235" s="86"/>
      <c r="W235" s="86"/>
    </row>
    <row r="236" spans="1:23" ht="12">
      <c r="A236" s="85"/>
      <c r="B236" s="86"/>
      <c r="C236" s="86"/>
      <c r="D236" s="86"/>
      <c r="E236" s="86"/>
      <c r="F236" s="86"/>
      <c r="G236" s="86"/>
      <c r="H236" s="86"/>
      <c r="I236" s="86"/>
      <c r="J236" s="86"/>
      <c r="K236" s="86"/>
      <c r="L236" s="86"/>
      <c r="M236" s="86"/>
      <c r="N236" s="86"/>
      <c r="O236" s="86"/>
      <c r="P236" s="86"/>
      <c r="Q236" s="86"/>
      <c r="R236" s="86"/>
      <c r="S236" s="86"/>
      <c r="T236" s="86"/>
      <c r="U236" s="86"/>
      <c r="V236" s="86"/>
      <c r="W236" s="86"/>
    </row>
    <row r="237" spans="1:23" ht="12">
      <c r="A237" s="85"/>
      <c r="B237" s="86"/>
      <c r="C237" s="86"/>
      <c r="D237" s="86"/>
      <c r="E237" s="86"/>
      <c r="F237" s="86"/>
      <c r="G237" s="86"/>
      <c r="H237" s="86"/>
      <c r="I237" s="86"/>
      <c r="J237" s="86"/>
      <c r="K237" s="86"/>
      <c r="L237" s="86"/>
      <c r="M237" s="86"/>
      <c r="N237" s="86"/>
      <c r="O237" s="86"/>
      <c r="P237" s="86"/>
      <c r="Q237" s="86"/>
      <c r="R237" s="86"/>
      <c r="S237" s="86"/>
      <c r="T237" s="86"/>
      <c r="U237" s="86"/>
      <c r="V237" s="86"/>
      <c r="W237" s="86"/>
    </row>
    <row r="238" spans="1:23" ht="12">
      <c r="A238" s="85"/>
      <c r="B238" s="86"/>
      <c r="C238" s="86"/>
      <c r="D238" s="86"/>
      <c r="E238" s="86"/>
      <c r="F238" s="86"/>
      <c r="G238" s="86"/>
      <c r="H238" s="86"/>
      <c r="I238" s="86"/>
      <c r="J238" s="86"/>
      <c r="K238" s="86"/>
      <c r="L238" s="86"/>
      <c r="M238" s="86"/>
      <c r="N238" s="86"/>
      <c r="O238" s="86"/>
      <c r="P238" s="86"/>
      <c r="Q238" s="86"/>
      <c r="R238" s="86"/>
      <c r="S238" s="86"/>
      <c r="T238" s="86"/>
      <c r="U238" s="86"/>
      <c r="V238" s="86"/>
      <c r="W238" s="86"/>
    </row>
    <row r="239" spans="1:23" ht="12">
      <c r="A239" s="85"/>
      <c r="B239" s="86"/>
      <c r="C239" s="86"/>
      <c r="D239" s="86"/>
      <c r="E239" s="86"/>
      <c r="F239" s="86"/>
      <c r="G239" s="86"/>
      <c r="H239" s="86"/>
      <c r="I239" s="86"/>
      <c r="J239" s="86"/>
      <c r="K239" s="86"/>
      <c r="L239" s="86"/>
      <c r="M239" s="86"/>
      <c r="N239" s="86"/>
      <c r="O239" s="86"/>
      <c r="P239" s="86"/>
      <c r="Q239" s="86"/>
      <c r="R239" s="86"/>
      <c r="S239" s="86"/>
      <c r="T239" s="86"/>
      <c r="U239" s="86"/>
      <c r="V239" s="86"/>
      <c r="W239" s="86"/>
    </row>
    <row r="240" spans="1:23" ht="12">
      <c r="A240" s="85"/>
      <c r="B240" s="86"/>
      <c r="C240" s="86"/>
      <c r="D240" s="86"/>
      <c r="E240" s="86"/>
      <c r="F240" s="86"/>
      <c r="G240" s="86"/>
      <c r="H240" s="86"/>
      <c r="I240" s="86"/>
      <c r="J240" s="86"/>
      <c r="K240" s="86"/>
      <c r="L240" s="86"/>
      <c r="M240" s="86"/>
      <c r="N240" s="86"/>
      <c r="O240" s="86"/>
      <c r="P240" s="86"/>
      <c r="Q240" s="86"/>
      <c r="R240" s="86"/>
      <c r="S240" s="86"/>
      <c r="T240" s="86"/>
      <c r="U240" s="86"/>
      <c r="V240" s="86"/>
      <c r="W240" s="86"/>
    </row>
    <row r="241" spans="1:23" ht="12">
      <c r="A241" s="85"/>
      <c r="B241" s="86"/>
      <c r="C241" s="86"/>
      <c r="D241" s="86"/>
      <c r="E241" s="86"/>
      <c r="F241" s="86"/>
      <c r="G241" s="86"/>
      <c r="H241" s="86"/>
      <c r="I241" s="86"/>
      <c r="J241" s="86"/>
      <c r="K241" s="86"/>
      <c r="L241" s="86"/>
      <c r="M241" s="86"/>
      <c r="N241" s="86"/>
      <c r="O241" s="86"/>
      <c r="P241" s="86"/>
      <c r="Q241" s="86"/>
      <c r="R241" s="86"/>
      <c r="S241" s="86"/>
      <c r="T241" s="86"/>
      <c r="U241" s="86"/>
      <c r="V241" s="86"/>
      <c r="W241" s="86"/>
    </row>
    <row r="242" spans="1:23" ht="12">
      <c r="A242" s="85"/>
      <c r="B242" s="86"/>
      <c r="C242" s="86"/>
      <c r="D242" s="86"/>
      <c r="E242" s="86"/>
      <c r="F242" s="86"/>
      <c r="G242" s="86"/>
      <c r="H242" s="86"/>
      <c r="I242" s="86"/>
      <c r="J242" s="86"/>
      <c r="K242" s="86"/>
      <c r="L242" s="86"/>
      <c r="M242" s="86"/>
      <c r="N242" s="86"/>
      <c r="O242" s="86"/>
      <c r="P242" s="86"/>
      <c r="Q242" s="86"/>
      <c r="R242" s="86"/>
      <c r="S242" s="86"/>
      <c r="T242" s="86"/>
      <c r="U242" s="86"/>
      <c r="V242" s="86"/>
      <c r="W242" s="86"/>
    </row>
    <row r="243" spans="1:23" ht="12">
      <c r="A243" s="85"/>
      <c r="B243" s="86"/>
      <c r="C243" s="86"/>
      <c r="D243" s="86"/>
      <c r="E243" s="86"/>
      <c r="F243" s="86"/>
      <c r="G243" s="86"/>
      <c r="H243" s="86"/>
      <c r="I243" s="86"/>
      <c r="J243" s="86"/>
      <c r="K243" s="86"/>
      <c r="L243" s="86"/>
      <c r="M243" s="86"/>
      <c r="N243" s="86"/>
      <c r="O243" s="86"/>
      <c r="P243" s="86"/>
      <c r="Q243" s="86"/>
      <c r="R243" s="86"/>
      <c r="S243" s="86"/>
      <c r="T243" s="86"/>
      <c r="U243" s="86"/>
      <c r="V243" s="86"/>
      <c r="W243" s="86"/>
    </row>
    <row r="244" spans="1:23" ht="12">
      <c r="A244" s="85"/>
      <c r="B244" s="86"/>
      <c r="C244" s="86"/>
      <c r="D244" s="86"/>
      <c r="E244" s="86"/>
      <c r="F244" s="86"/>
      <c r="G244" s="86"/>
      <c r="H244" s="86"/>
      <c r="I244" s="86"/>
      <c r="J244" s="86"/>
      <c r="K244" s="86"/>
      <c r="L244" s="86"/>
      <c r="M244" s="86"/>
      <c r="N244" s="86"/>
      <c r="O244" s="86"/>
      <c r="P244" s="86"/>
      <c r="Q244" s="86"/>
      <c r="R244" s="86"/>
      <c r="S244" s="86"/>
      <c r="T244" s="86"/>
      <c r="U244" s="86"/>
      <c r="V244" s="86"/>
      <c r="W244" s="86"/>
    </row>
    <row r="245" spans="1:23" ht="12">
      <c r="A245" s="85"/>
      <c r="B245" s="86"/>
      <c r="C245" s="86"/>
      <c r="D245" s="86"/>
      <c r="E245" s="86"/>
      <c r="F245" s="86"/>
      <c r="G245" s="86"/>
      <c r="H245" s="86"/>
      <c r="I245" s="86"/>
      <c r="J245" s="86"/>
      <c r="K245" s="86"/>
      <c r="L245" s="86"/>
      <c r="M245" s="86"/>
      <c r="N245" s="86"/>
      <c r="O245" s="86"/>
      <c r="P245" s="86"/>
      <c r="Q245" s="86"/>
      <c r="R245" s="86"/>
      <c r="S245" s="86"/>
      <c r="T245" s="86"/>
      <c r="U245" s="86"/>
      <c r="V245" s="86"/>
      <c r="W245" s="86"/>
    </row>
    <row r="246" spans="1:23" ht="12">
      <c r="A246" s="85"/>
      <c r="B246" s="86"/>
      <c r="C246" s="86"/>
      <c r="D246" s="86"/>
      <c r="E246" s="86"/>
      <c r="F246" s="86"/>
      <c r="G246" s="86"/>
      <c r="H246" s="86"/>
      <c r="I246" s="86"/>
      <c r="J246" s="86"/>
      <c r="K246" s="86"/>
      <c r="L246" s="86"/>
      <c r="M246" s="86"/>
      <c r="N246" s="86"/>
      <c r="O246" s="86"/>
      <c r="P246" s="86"/>
      <c r="Q246" s="86"/>
      <c r="R246" s="86"/>
      <c r="S246" s="86"/>
      <c r="T246" s="86"/>
      <c r="U246" s="86"/>
      <c r="V246" s="86"/>
      <c r="W246" s="86"/>
    </row>
    <row r="247" spans="1:23" ht="12">
      <c r="A247" s="85"/>
      <c r="B247" s="86"/>
      <c r="C247" s="86"/>
      <c r="D247" s="86"/>
      <c r="E247" s="86"/>
      <c r="F247" s="86"/>
      <c r="G247" s="86"/>
      <c r="H247" s="86"/>
      <c r="I247" s="86"/>
      <c r="J247" s="86"/>
      <c r="K247" s="86"/>
      <c r="L247" s="86"/>
      <c r="M247" s="86"/>
      <c r="N247" s="86"/>
      <c r="O247" s="86"/>
      <c r="P247" s="86"/>
      <c r="Q247" s="86"/>
      <c r="R247" s="86"/>
      <c r="S247" s="86"/>
      <c r="T247" s="86"/>
      <c r="U247" s="86"/>
      <c r="V247" s="86"/>
      <c r="W247" s="86"/>
    </row>
    <row r="248" spans="1:23" ht="12">
      <c r="A248" s="85"/>
      <c r="B248" s="86"/>
      <c r="C248" s="86"/>
      <c r="D248" s="86"/>
      <c r="E248" s="86"/>
      <c r="F248" s="86"/>
      <c r="G248" s="86"/>
      <c r="H248" s="86"/>
      <c r="I248" s="86"/>
      <c r="J248" s="86"/>
      <c r="K248" s="86"/>
      <c r="L248" s="86"/>
      <c r="M248" s="86"/>
      <c r="N248" s="86"/>
      <c r="O248" s="86"/>
      <c r="P248" s="86"/>
      <c r="Q248" s="86"/>
      <c r="R248" s="86"/>
      <c r="S248" s="86"/>
      <c r="T248" s="86"/>
      <c r="U248" s="86"/>
      <c r="V248" s="86"/>
      <c r="W248" s="86"/>
    </row>
    <row r="249" spans="1:23" ht="12">
      <c r="A249" s="85"/>
      <c r="B249" s="86"/>
      <c r="C249" s="86"/>
      <c r="D249" s="86"/>
      <c r="E249" s="86"/>
      <c r="F249" s="86"/>
      <c r="G249" s="86"/>
      <c r="H249" s="86"/>
      <c r="I249" s="86"/>
      <c r="J249" s="86"/>
      <c r="K249" s="86"/>
      <c r="L249" s="86"/>
      <c r="M249" s="86"/>
      <c r="N249" s="86"/>
      <c r="O249" s="86"/>
      <c r="P249" s="86"/>
      <c r="Q249" s="86"/>
      <c r="R249" s="86"/>
      <c r="S249" s="86"/>
      <c r="T249" s="86"/>
      <c r="U249" s="86"/>
      <c r="V249" s="86"/>
      <c r="W249" s="86"/>
    </row>
    <row r="250" spans="1:23" ht="12">
      <c r="A250" s="85"/>
      <c r="B250" s="86"/>
      <c r="C250" s="86"/>
      <c r="D250" s="86"/>
      <c r="E250" s="86"/>
      <c r="F250" s="86"/>
      <c r="G250" s="86"/>
      <c r="H250" s="86"/>
      <c r="I250" s="86"/>
      <c r="J250" s="86"/>
      <c r="K250" s="86"/>
      <c r="L250" s="86"/>
      <c r="M250" s="86"/>
      <c r="N250" s="86"/>
      <c r="O250" s="86"/>
      <c r="P250" s="86"/>
      <c r="Q250" s="86"/>
      <c r="R250" s="86"/>
      <c r="S250" s="86"/>
      <c r="T250" s="86"/>
      <c r="U250" s="86"/>
      <c r="V250" s="86"/>
      <c r="W250" s="86"/>
    </row>
    <row r="251" spans="1:23" ht="12">
      <c r="A251" s="85"/>
      <c r="B251" s="86"/>
      <c r="C251" s="86"/>
      <c r="D251" s="86"/>
      <c r="E251" s="86"/>
      <c r="F251" s="86"/>
      <c r="G251" s="86"/>
      <c r="H251" s="86"/>
      <c r="I251" s="86"/>
      <c r="J251" s="86"/>
      <c r="K251" s="86"/>
      <c r="L251" s="86"/>
      <c r="M251" s="86"/>
      <c r="N251" s="86"/>
      <c r="O251" s="86"/>
      <c r="P251" s="86"/>
      <c r="Q251" s="86"/>
      <c r="R251" s="86"/>
      <c r="S251" s="86"/>
      <c r="T251" s="86"/>
      <c r="U251" s="86"/>
      <c r="V251" s="86"/>
      <c r="W251" s="86"/>
    </row>
    <row r="252" spans="1:23" ht="12">
      <c r="A252" s="85"/>
      <c r="B252" s="86"/>
      <c r="C252" s="86"/>
      <c r="D252" s="86"/>
      <c r="E252" s="86"/>
      <c r="F252" s="86"/>
      <c r="G252" s="86"/>
      <c r="H252" s="86"/>
      <c r="I252" s="86"/>
      <c r="J252" s="86"/>
      <c r="K252" s="86"/>
      <c r="L252" s="86"/>
      <c r="M252" s="86"/>
      <c r="N252" s="86"/>
      <c r="O252" s="86"/>
      <c r="P252" s="86"/>
      <c r="Q252" s="86"/>
      <c r="R252" s="86"/>
      <c r="S252" s="86"/>
      <c r="T252" s="86"/>
      <c r="U252" s="86"/>
      <c r="V252" s="86"/>
      <c r="W252" s="86"/>
    </row>
    <row r="253" spans="1:23" ht="12">
      <c r="A253" s="85"/>
      <c r="B253" s="86"/>
      <c r="C253" s="86"/>
      <c r="D253" s="86"/>
      <c r="E253" s="86"/>
      <c r="F253" s="86"/>
      <c r="G253" s="86"/>
      <c r="H253" s="86"/>
      <c r="I253" s="86"/>
      <c r="J253" s="86"/>
      <c r="K253" s="86"/>
      <c r="L253" s="86"/>
      <c r="M253" s="86"/>
      <c r="N253" s="86"/>
      <c r="O253" s="86"/>
      <c r="P253" s="86"/>
      <c r="Q253" s="86"/>
      <c r="R253" s="86"/>
      <c r="S253" s="86"/>
      <c r="T253" s="86"/>
      <c r="U253" s="86"/>
      <c r="V253" s="86"/>
      <c r="W253" s="86"/>
    </row>
    <row r="254" spans="1:23" ht="12">
      <c r="A254" s="85"/>
      <c r="B254" s="86"/>
      <c r="C254" s="86"/>
      <c r="D254" s="86"/>
      <c r="E254" s="86"/>
      <c r="F254" s="86"/>
      <c r="G254" s="86"/>
      <c r="H254" s="86"/>
      <c r="I254" s="86"/>
      <c r="J254" s="86"/>
      <c r="K254" s="86"/>
      <c r="L254" s="86"/>
      <c r="M254" s="86"/>
      <c r="N254" s="86"/>
      <c r="O254" s="86"/>
      <c r="P254" s="86"/>
      <c r="Q254" s="86"/>
      <c r="R254" s="86"/>
      <c r="S254" s="86"/>
      <c r="T254" s="86"/>
      <c r="U254" s="86"/>
      <c r="V254" s="86"/>
      <c r="W254" s="86"/>
    </row>
    <row r="255" spans="1:23" ht="12">
      <c r="A255" s="85"/>
      <c r="B255" s="86"/>
      <c r="C255" s="86"/>
      <c r="D255" s="86"/>
      <c r="E255" s="86"/>
      <c r="F255" s="86"/>
      <c r="G255" s="86"/>
      <c r="H255" s="86"/>
      <c r="I255" s="86"/>
      <c r="J255" s="86"/>
      <c r="K255" s="86"/>
      <c r="L255" s="86"/>
      <c r="M255" s="86"/>
      <c r="N255" s="86"/>
      <c r="O255" s="86"/>
      <c r="P255" s="86"/>
      <c r="Q255" s="86"/>
      <c r="R255" s="86"/>
      <c r="S255" s="86"/>
      <c r="T255" s="86"/>
      <c r="U255" s="86"/>
      <c r="V255" s="86"/>
      <c r="W255" s="86"/>
    </row>
    <row r="256" spans="1:23" ht="12">
      <c r="A256" s="85"/>
      <c r="B256" s="86"/>
      <c r="C256" s="86"/>
      <c r="D256" s="86"/>
      <c r="E256" s="86"/>
      <c r="F256" s="86"/>
      <c r="G256" s="86"/>
      <c r="H256" s="86"/>
      <c r="I256" s="86"/>
      <c r="J256" s="86"/>
      <c r="K256" s="86"/>
      <c r="L256" s="86"/>
      <c r="M256" s="86"/>
      <c r="N256" s="86"/>
      <c r="O256" s="86"/>
      <c r="P256" s="86"/>
      <c r="Q256" s="86"/>
      <c r="R256" s="86"/>
      <c r="S256" s="86"/>
      <c r="T256" s="86"/>
      <c r="U256" s="86"/>
      <c r="V256" s="86"/>
      <c r="W256" s="86"/>
    </row>
    <row r="257" spans="1:23" ht="12">
      <c r="A257" s="85"/>
      <c r="B257" s="86"/>
      <c r="C257" s="86"/>
      <c r="D257" s="86"/>
      <c r="E257" s="86"/>
      <c r="F257" s="86"/>
      <c r="G257" s="86"/>
      <c r="H257" s="86"/>
      <c r="I257" s="86"/>
      <c r="J257" s="86"/>
      <c r="K257" s="86"/>
      <c r="L257" s="86"/>
      <c r="M257" s="86"/>
      <c r="N257" s="86"/>
      <c r="O257" s="86"/>
      <c r="P257" s="86"/>
      <c r="Q257" s="86"/>
      <c r="R257" s="86"/>
      <c r="S257" s="86"/>
      <c r="T257" s="86"/>
      <c r="U257" s="86"/>
      <c r="V257" s="86"/>
      <c r="W257" s="86"/>
    </row>
    <row r="258" spans="1:23" ht="12">
      <c r="A258" s="85"/>
      <c r="B258" s="86"/>
      <c r="C258" s="86"/>
      <c r="D258" s="86"/>
      <c r="E258" s="86"/>
      <c r="F258" s="86"/>
      <c r="G258" s="86"/>
      <c r="H258" s="86"/>
      <c r="I258" s="86"/>
      <c r="J258" s="86"/>
      <c r="K258" s="86"/>
      <c r="L258" s="86"/>
      <c r="M258" s="86"/>
      <c r="N258" s="86"/>
      <c r="O258" s="86"/>
      <c r="P258" s="86"/>
      <c r="Q258" s="86"/>
      <c r="R258" s="86"/>
      <c r="S258" s="86"/>
      <c r="T258" s="86"/>
      <c r="U258" s="86"/>
      <c r="V258" s="86"/>
      <c r="W258" s="86"/>
    </row>
  </sheetData>
  <mergeCells count="34">
    <mergeCell ref="K48:L48"/>
    <mergeCell ref="C48:D48"/>
    <mergeCell ref="E48:F48"/>
    <mergeCell ref="G48:H48"/>
    <mergeCell ref="I48:J48"/>
    <mergeCell ref="M42:O42"/>
    <mergeCell ref="P42:R42"/>
    <mergeCell ref="C43:D43"/>
    <mergeCell ref="E43:F43"/>
    <mergeCell ref="G43:H43"/>
    <mergeCell ref="I43:J43"/>
    <mergeCell ref="K45:L45"/>
    <mergeCell ref="C46:D46"/>
    <mergeCell ref="E46:F46"/>
    <mergeCell ref="K43:L43"/>
    <mergeCell ref="C45:D45"/>
    <mergeCell ref="E45:F45"/>
    <mergeCell ref="G45:H45"/>
    <mergeCell ref="I45:J45"/>
    <mergeCell ref="K47:L47"/>
    <mergeCell ref="C47:D47"/>
    <mergeCell ref="E47:F47"/>
    <mergeCell ref="G47:H47"/>
    <mergeCell ref="I47:J47"/>
    <mergeCell ref="F54:G54"/>
    <mergeCell ref="M54:N54"/>
    <mergeCell ref="C44:D44"/>
    <mergeCell ref="E44:F44"/>
    <mergeCell ref="G44:H44"/>
    <mergeCell ref="I44:J44"/>
    <mergeCell ref="K44:L44"/>
    <mergeCell ref="G46:H46"/>
    <mergeCell ref="I46:J46"/>
    <mergeCell ref="K46:L46"/>
  </mergeCells>
  <printOptions/>
  <pageMargins left="0.53" right="0.5" top="0.48" bottom="0.37" header="0.39" footer="0.33"/>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V77"/>
  <sheetViews>
    <sheetView zoomScaleSheetLayoutView="75" workbookViewId="0" topLeftCell="A1">
      <selection activeCell="F18" sqref="F18"/>
    </sheetView>
  </sheetViews>
  <sheetFormatPr defaultColWidth="9.00390625" defaultRowHeight="12.75"/>
  <cols>
    <col min="1" max="1" width="9.125" style="8" customWidth="1"/>
    <col min="2" max="2" width="3.625" style="8" customWidth="1"/>
    <col min="3" max="9" width="10.75390625" style="50" customWidth="1"/>
    <col min="10" max="11" width="10.75390625" style="7" customWidth="1"/>
    <col min="12" max="15" width="9.75390625" style="7" customWidth="1"/>
    <col min="16" max="16384" width="9.125" style="7" customWidth="1"/>
  </cols>
  <sheetData>
    <row r="1" spans="1:9" s="4" customFormat="1" ht="17.25">
      <c r="A1" s="30" t="s">
        <v>592</v>
      </c>
      <c r="B1" s="111"/>
      <c r="C1" s="48"/>
      <c r="D1" s="48"/>
      <c r="E1" s="48"/>
      <c r="F1" s="48"/>
      <c r="G1" s="48"/>
      <c r="H1" s="48"/>
      <c r="I1" s="48"/>
    </row>
    <row r="2" spans="1:9" ht="14.25">
      <c r="A2" s="201" t="s">
        <v>494</v>
      </c>
      <c r="B2" s="61"/>
      <c r="C2" s="120"/>
      <c r="D2" s="120"/>
      <c r="E2" s="120"/>
      <c r="F2" s="120"/>
      <c r="G2" s="120"/>
      <c r="H2" s="120"/>
      <c r="I2" s="290"/>
    </row>
    <row r="3" spans="1:11" s="8" customFormat="1" ht="12" customHeight="1">
      <c r="A3" s="114"/>
      <c r="B3" s="114"/>
      <c r="C3" s="311"/>
      <c r="D3" s="605"/>
      <c r="E3" s="605" t="s">
        <v>1043</v>
      </c>
      <c r="F3" s="605" t="s">
        <v>1044</v>
      </c>
      <c r="G3" s="605" t="s">
        <v>755</v>
      </c>
      <c r="H3" s="301" t="s">
        <v>116</v>
      </c>
      <c r="I3" s="301"/>
      <c r="J3" s="292"/>
      <c r="K3" s="511" t="s">
        <v>1039</v>
      </c>
    </row>
    <row r="4" spans="1:11" s="8" customFormat="1" ht="12" customHeight="1">
      <c r="A4" s="300"/>
      <c r="B4" s="33"/>
      <c r="C4" s="307" t="s">
        <v>115</v>
      </c>
      <c r="D4" s="606" t="s">
        <v>1037</v>
      </c>
      <c r="E4" s="606" t="s">
        <v>1045</v>
      </c>
      <c r="F4" s="606" t="s">
        <v>1046</v>
      </c>
      <c r="G4" s="606" t="s">
        <v>1047</v>
      </c>
      <c r="H4" s="306" t="s">
        <v>753</v>
      </c>
      <c r="I4" s="303" t="s">
        <v>761</v>
      </c>
      <c r="J4" s="304" t="s">
        <v>117</v>
      </c>
      <c r="K4" s="307" t="s">
        <v>752</v>
      </c>
    </row>
    <row r="5" spans="1:11" s="8" customFormat="1" ht="12" customHeight="1">
      <c r="A5" s="135" t="s">
        <v>421</v>
      </c>
      <c r="B5" s="12"/>
      <c r="C5" s="414"/>
      <c r="D5" s="607" t="s">
        <v>1038</v>
      </c>
      <c r="E5" s="607" t="s">
        <v>114</v>
      </c>
      <c r="F5" s="607" t="s">
        <v>754</v>
      </c>
      <c r="G5" s="607" t="s">
        <v>1048</v>
      </c>
      <c r="H5" s="309" t="s">
        <v>718</v>
      </c>
      <c r="I5" s="205"/>
      <c r="J5" s="413"/>
      <c r="K5" s="510" t="s">
        <v>118</v>
      </c>
    </row>
    <row r="6" spans="1:11" ht="12" customHeight="1">
      <c r="A6" s="296" t="s">
        <v>774</v>
      </c>
      <c r="B6" s="186"/>
      <c r="C6" s="395">
        <v>62446</v>
      </c>
      <c r="D6" s="395">
        <v>60486</v>
      </c>
      <c r="E6" s="512">
        <v>217</v>
      </c>
      <c r="F6" s="512">
        <v>104</v>
      </c>
      <c r="G6" s="512">
        <v>73</v>
      </c>
      <c r="H6" s="395">
        <v>775</v>
      </c>
      <c r="I6" s="37">
        <v>789</v>
      </c>
      <c r="J6" s="37">
        <v>11</v>
      </c>
      <c r="K6" s="37">
        <v>196</v>
      </c>
    </row>
    <row r="7" spans="1:11" ht="12" customHeight="1">
      <c r="A7" s="296" t="s">
        <v>615</v>
      </c>
      <c r="B7" s="186"/>
      <c r="C7" s="395">
        <v>60395</v>
      </c>
      <c r="D7" s="395">
        <v>58616</v>
      </c>
      <c r="E7" s="513">
        <v>223</v>
      </c>
      <c r="F7" s="513">
        <v>73</v>
      </c>
      <c r="G7" s="513">
        <v>49</v>
      </c>
      <c r="H7" s="395">
        <v>592</v>
      </c>
      <c r="I7" s="37">
        <v>817</v>
      </c>
      <c r="J7" s="37">
        <v>25</v>
      </c>
      <c r="K7" s="50">
        <v>155</v>
      </c>
    </row>
    <row r="8" spans="1:11" ht="12" customHeight="1">
      <c r="A8" s="296" t="s">
        <v>616</v>
      </c>
      <c r="B8" s="186"/>
      <c r="C8" s="395">
        <v>58346</v>
      </c>
      <c r="D8" s="395">
        <v>56755</v>
      </c>
      <c r="E8" s="513">
        <v>226</v>
      </c>
      <c r="F8" s="513">
        <v>78</v>
      </c>
      <c r="G8" s="513">
        <v>48</v>
      </c>
      <c r="H8" s="395">
        <v>452</v>
      </c>
      <c r="I8" s="37">
        <v>783</v>
      </c>
      <c r="J8" s="37">
        <v>4</v>
      </c>
      <c r="K8" s="50">
        <v>121</v>
      </c>
    </row>
    <row r="9" spans="1:11" ht="12" customHeight="1">
      <c r="A9" s="296" t="s">
        <v>629</v>
      </c>
      <c r="B9" s="229"/>
      <c r="C9" s="395">
        <v>57521</v>
      </c>
      <c r="D9" s="395">
        <v>55946</v>
      </c>
      <c r="E9" s="513">
        <v>156</v>
      </c>
      <c r="F9" s="513">
        <v>92</v>
      </c>
      <c r="G9" s="513">
        <v>47</v>
      </c>
      <c r="H9" s="395">
        <v>466</v>
      </c>
      <c r="I9" s="37">
        <v>809</v>
      </c>
      <c r="J9" s="37">
        <v>5</v>
      </c>
      <c r="K9" s="50">
        <v>111</v>
      </c>
    </row>
    <row r="10" spans="2:11" ht="7.5" customHeight="1">
      <c r="B10" s="186"/>
      <c r="C10" s="395"/>
      <c r="D10" s="395"/>
      <c r="E10" s="395"/>
      <c r="F10" s="36"/>
      <c r="G10" s="36"/>
      <c r="H10" s="395"/>
      <c r="I10" s="37"/>
      <c r="J10" s="37"/>
      <c r="K10" s="37"/>
    </row>
    <row r="11" spans="1:11" ht="12" customHeight="1">
      <c r="A11" s="296" t="s">
        <v>776</v>
      </c>
      <c r="B11" s="229" t="s">
        <v>14</v>
      </c>
      <c r="C11" s="395">
        <v>54990</v>
      </c>
      <c r="D11" s="395">
        <v>53558</v>
      </c>
      <c r="E11" s="513">
        <v>172</v>
      </c>
      <c r="F11" s="513">
        <v>75</v>
      </c>
      <c r="G11" s="513">
        <v>48</v>
      </c>
      <c r="H11" s="395">
        <v>443</v>
      </c>
      <c r="I11" s="37">
        <v>688</v>
      </c>
      <c r="J11" s="37">
        <v>6</v>
      </c>
      <c r="K11" s="50">
        <v>98</v>
      </c>
    </row>
    <row r="12" spans="2:11" ht="12" customHeight="1">
      <c r="B12" s="229" t="s">
        <v>5</v>
      </c>
      <c r="C12" s="395">
        <v>28169</v>
      </c>
      <c r="D12" s="395">
        <v>27337</v>
      </c>
      <c r="E12" s="513">
        <v>105</v>
      </c>
      <c r="F12" s="513">
        <v>35</v>
      </c>
      <c r="G12" s="513">
        <v>45</v>
      </c>
      <c r="H12" s="395">
        <v>312</v>
      </c>
      <c r="I12" s="37">
        <v>332</v>
      </c>
      <c r="J12" s="37">
        <v>3</v>
      </c>
      <c r="K12" s="50">
        <v>61</v>
      </c>
    </row>
    <row r="13" spans="2:11" ht="12" customHeight="1">
      <c r="B13" s="229" t="s">
        <v>6</v>
      </c>
      <c r="C13" s="395">
        <v>26821</v>
      </c>
      <c r="D13" s="395">
        <v>26221</v>
      </c>
      <c r="E13" s="513">
        <v>67</v>
      </c>
      <c r="F13" s="513">
        <v>40</v>
      </c>
      <c r="G13" s="513">
        <v>3</v>
      </c>
      <c r="H13" s="395">
        <v>131</v>
      </c>
      <c r="I13" s="37">
        <v>356</v>
      </c>
      <c r="J13" s="37">
        <v>3</v>
      </c>
      <c r="K13" s="50">
        <v>37</v>
      </c>
    </row>
    <row r="14" spans="2:11" ht="7.5" customHeight="1">
      <c r="B14" s="229"/>
      <c r="C14" s="395"/>
      <c r="D14" s="395"/>
      <c r="E14" s="395"/>
      <c r="F14" s="514"/>
      <c r="G14" s="514"/>
      <c r="H14" s="7"/>
      <c r="J14" s="50"/>
      <c r="K14" s="50"/>
    </row>
    <row r="15" spans="1:11" ht="12" customHeight="1">
      <c r="A15" s="296" t="s">
        <v>1040</v>
      </c>
      <c r="B15" s="204" t="s">
        <v>14</v>
      </c>
      <c r="C15" s="395">
        <v>358</v>
      </c>
      <c r="D15" s="395">
        <v>356</v>
      </c>
      <c r="E15" s="513">
        <v>0</v>
      </c>
      <c r="F15" s="513">
        <v>0</v>
      </c>
      <c r="G15" s="513">
        <v>0</v>
      </c>
      <c r="H15" s="395">
        <v>0</v>
      </c>
      <c r="I15" s="37">
        <v>2</v>
      </c>
      <c r="J15" s="37">
        <v>0</v>
      </c>
      <c r="K15" s="37">
        <v>0</v>
      </c>
    </row>
    <row r="16" spans="1:11" ht="12" customHeight="1">
      <c r="A16" s="132"/>
      <c r="B16" s="229" t="s">
        <v>5</v>
      </c>
      <c r="C16" s="395">
        <v>174</v>
      </c>
      <c r="D16" s="395">
        <v>173</v>
      </c>
      <c r="E16" s="513">
        <v>0</v>
      </c>
      <c r="F16" s="513">
        <v>0</v>
      </c>
      <c r="G16" s="513">
        <v>0</v>
      </c>
      <c r="H16" s="395">
        <v>0</v>
      </c>
      <c r="I16" s="37">
        <v>1</v>
      </c>
      <c r="J16" s="37">
        <v>0</v>
      </c>
      <c r="K16" s="37">
        <v>0</v>
      </c>
    </row>
    <row r="17" spans="1:11" ht="12" customHeight="1">
      <c r="A17" s="132"/>
      <c r="B17" s="229" t="s">
        <v>6</v>
      </c>
      <c r="C17" s="395">
        <v>184</v>
      </c>
      <c r="D17" s="395">
        <v>183</v>
      </c>
      <c r="E17" s="513">
        <v>0</v>
      </c>
      <c r="F17" s="513">
        <v>0</v>
      </c>
      <c r="G17" s="513">
        <v>0</v>
      </c>
      <c r="H17" s="395">
        <v>0</v>
      </c>
      <c r="I17" s="37">
        <v>1</v>
      </c>
      <c r="J17" s="37">
        <v>0</v>
      </c>
      <c r="K17" s="37">
        <v>0</v>
      </c>
    </row>
    <row r="18" spans="1:11" ht="7.5" customHeight="1">
      <c r="A18" s="132"/>
      <c r="B18" s="229"/>
      <c r="C18" s="395"/>
      <c r="D18" s="395"/>
      <c r="E18" s="513"/>
      <c r="F18" s="513"/>
      <c r="G18" s="513"/>
      <c r="H18" s="395"/>
      <c r="I18" s="37"/>
      <c r="J18" s="37"/>
      <c r="K18" s="50"/>
    </row>
    <row r="19" spans="1:11" ht="12" customHeight="1">
      <c r="A19" s="296" t="s">
        <v>1041</v>
      </c>
      <c r="B19" s="204" t="s">
        <v>14</v>
      </c>
      <c r="C19" s="395">
        <v>50438</v>
      </c>
      <c r="D19" s="395">
        <v>49027</v>
      </c>
      <c r="E19" s="513">
        <v>172</v>
      </c>
      <c r="F19" s="513">
        <v>72</v>
      </c>
      <c r="G19" s="513">
        <v>48</v>
      </c>
      <c r="H19" s="395">
        <v>442</v>
      </c>
      <c r="I19" s="37">
        <v>671</v>
      </c>
      <c r="J19" s="37">
        <v>6</v>
      </c>
      <c r="K19" s="37">
        <v>98</v>
      </c>
    </row>
    <row r="20" spans="1:11" ht="12" customHeight="1">
      <c r="A20" s="132"/>
      <c r="B20" s="229" t="s">
        <v>5</v>
      </c>
      <c r="C20" s="395">
        <v>26071</v>
      </c>
      <c r="D20" s="395">
        <v>25247</v>
      </c>
      <c r="E20" s="513">
        <v>105</v>
      </c>
      <c r="F20" s="513">
        <v>34</v>
      </c>
      <c r="G20" s="513">
        <v>45</v>
      </c>
      <c r="H20" s="395">
        <v>312</v>
      </c>
      <c r="I20" s="37">
        <v>325</v>
      </c>
      <c r="J20" s="37">
        <v>3</v>
      </c>
      <c r="K20" s="37">
        <v>61</v>
      </c>
    </row>
    <row r="21" spans="1:11" ht="12" customHeight="1">
      <c r="A21" s="132"/>
      <c r="B21" s="229" t="s">
        <v>6</v>
      </c>
      <c r="C21" s="395">
        <v>24367</v>
      </c>
      <c r="D21" s="395">
        <v>23780</v>
      </c>
      <c r="E21" s="513">
        <v>67</v>
      </c>
      <c r="F21" s="513">
        <v>38</v>
      </c>
      <c r="G21" s="513">
        <v>3</v>
      </c>
      <c r="H21" s="395">
        <v>130</v>
      </c>
      <c r="I21" s="37">
        <v>346</v>
      </c>
      <c r="J21" s="37">
        <v>3</v>
      </c>
      <c r="K21" s="37">
        <v>37</v>
      </c>
    </row>
    <row r="22" spans="1:11" ht="7.5" customHeight="1">
      <c r="A22" s="132"/>
      <c r="B22" s="229"/>
      <c r="C22" s="395"/>
      <c r="D22" s="395"/>
      <c r="E22" s="395"/>
      <c r="F22" s="514"/>
      <c r="G22" s="514"/>
      <c r="H22" s="7"/>
      <c r="J22" s="50"/>
      <c r="K22" s="50"/>
    </row>
    <row r="23" spans="1:11" ht="12" customHeight="1">
      <c r="A23" s="132" t="s">
        <v>119</v>
      </c>
      <c r="B23" s="354" t="s">
        <v>14</v>
      </c>
      <c r="C23" s="395">
        <v>4194</v>
      </c>
      <c r="D23" s="395">
        <v>4175</v>
      </c>
      <c r="E23" s="513">
        <v>0</v>
      </c>
      <c r="F23" s="513">
        <v>3</v>
      </c>
      <c r="G23" s="513">
        <v>0</v>
      </c>
      <c r="H23" s="395">
        <v>1</v>
      </c>
      <c r="I23" s="37">
        <v>15</v>
      </c>
      <c r="J23" s="37">
        <v>0</v>
      </c>
      <c r="K23" s="37">
        <v>0</v>
      </c>
    </row>
    <row r="24" spans="2:11" ht="12" customHeight="1">
      <c r="B24" s="229" t="s">
        <v>5</v>
      </c>
      <c r="C24" s="395">
        <v>1924</v>
      </c>
      <c r="D24" s="395">
        <v>1917</v>
      </c>
      <c r="E24" s="513">
        <v>0</v>
      </c>
      <c r="F24" s="513">
        <v>1</v>
      </c>
      <c r="G24" s="513">
        <v>0</v>
      </c>
      <c r="H24" s="395">
        <v>0</v>
      </c>
      <c r="I24" s="37">
        <v>6</v>
      </c>
      <c r="J24" s="37">
        <v>0</v>
      </c>
      <c r="K24" s="37">
        <v>0</v>
      </c>
    </row>
    <row r="25" spans="1:11" ht="12" customHeight="1">
      <c r="A25" s="34"/>
      <c r="B25" s="134" t="s">
        <v>6</v>
      </c>
      <c r="C25" s="397">
        <v>2270</v>
      </c>
      <c r="D25" s="397">
        <v>2258</v>
      </c>
      <c r="E25" s="515">
        <v>0</v>
      </c>
      <c r="F25" s="515">
        <v>2</v>
      </c>
      <c r="G25" s="515">
        <v>0</v>
      </c>
      <c r="H25" s="397">
        <v>1</v>
      </c>
      <c r="I25" s="39">
        <v>9</v>
      </c>
      <c r="J25" s="39">
        <v>0</v>
      </c>
      <c r="K25" s="39">
        <v>0</v>
      </c>
    </row>
    <row r="26" spans="1:9" ht="12" customHeight="1">
      <c r="A26" s="293" t="s">
        <v>1042</v>
      </c>
      <c r="B26" s="61"/>
      <c r="C26" s="44"/>
      <c r="D26" s="44"/>
      <c r="E26" s="44"/>
      <c r="F26" s="44"/>
      <c r="G26" s="44"/>
      <c r="H26" s="44"/>
      <c r="I26" s="44" t="s">
        <v>417</v>
      </c>
    </row>
    <row r="27" spans="1:5" ht="11.25">
      <c r="A27" s="8" t="s">
        <v>1052</v>
      </c>
      <c r="E27" s="37"/>
    </row>
    <row r="28" spans="14:22" ht="11.25">
      <c r="N28" s="56"/>
      <c r="O28" s="56"/>
      <c r="P28" s="56"/>
      <c r="Q28" s="56"/>
      <c r="R28" s="56"/>
      <c r="S28" s="56"/>
      <c r="T28" s="56"/>
      <c r="U28" s="56"/>
      <c r="V28" s="56"/>
    </row>
    <row r="29" spans="1:22" ht="14.25">
      <c r="A29" s="294" t="s">
        <v>1053</v>
      </c>
      <c r="B29" s="112"/>
      <c r="C29" s="113"/>
      <c r="D29" s="113"/>
      <c r="E29" s="113"/>
      <c r="F29" s="113"/>
      <c r="G29" s="113"/>
      <c r="H29" s="113"/>
      <c r="I29" s="113"/>
      <c r="J29" s="113"/>
      <c r="K29" s="113"/>
      <c r="L29" s="317"/>
      <c r="M29" s="295"/>
      <c r="N29" s="22"/>
      <c r="O29" s="22"/>
      <c r="P29" s="22"/>
      <c r="Q29" s="22"/>
      <c r="R29" s="22"/>
      <c r="S29" s="295"/>
      <c r="T29" s="22"/>
      <c r="U29" s="56"/>
      <c r="V29" s="56"/>
    </row>
    <row r="30" spans="1:22" ht="12" customHeight="1">
      <c r="A30" s="114"/>
      <c r="B30" s="115"/>
      <c r="C30" s="291"/>
      <c r="D30" s="644" t="s">
        <v>538</v>
      </c>
      <c r="E30" s="684"/>
      <c r="F30" s="684"/>
      <c r="G30" s="636" t="s">
        <v>539</v>
      </c>
      <c r="H30" s="685"/>
      <c r="I30" s="686"/>
      <c r="J30" s="298"/>
      <c r="K30" s="604" t="s">
        <v>617</v>
      </c>
      <c r="L30" s="56"/>
      <c r="N30" s="56"/>
      <c r="O30" s="56"/>
      <c r="P30" s="56"/>
      <c r="Q30" s="56"/>
      <c r="R30" s="56"/>
      <c r="S30" s="56"/>
      <c r="T30" s="61"/>
      <c r="U30" s="56"/>
      <c r="V30" s="56"/>
    </row>
    <row r="31" spans="1:20" ht="12" customHeight="1">
      <c r="A31" s="300"/>
      <c r="B31" s="31"/>
      <c r="C31" s="306" t="s">
        <v>121</v>
      </c>
      <c r="D31" s="306"/>
      <c r="E31" s="306"/>
      <c r="F31" s="306"/>
      <c r="G31" s="308"/>
      <c r="H31" s="303"/>
      <c r="I31" s="303"/>
      <c r="J31" s="316" t="s">
        <v>23</v>
      </c>
      <c r="K31" s="610" t="s">
        <v>618</v>
      </c>
      <c r="T31" s="8"/>
    </row>
    <row r="32" spans="1:20" ht="12" customHeight="1">
      <c r="A32" s="135" t="s">
        <v>421</v>
      </c>
      <c r="B32" s="187"/>
      <c r="C32" s="205"/>
      <c r="D32" s="205" t="s">
        <v>14</v>
      </c>
      <c r="E32" s="205" t="s">
        <v>103</v>
      </c>
      <c r="F32" s="205" t="s">
        <v>104</v>
      </c>
      <c r="G32" s="415" t="s">
        <v>14</v>
      </c>
      <c r="H32" s="213" t="s">
        <v>103</v>
      </c>
      <c r="I32" s="213" t="s">
        <v>104</v>
      </c>
      <c r="J32" s="313" t="s">
        <v>394</v>
      </c>
      <c r="K32" s="309" t="s">
        <v>619</v>
      </c>
      <c r="T32" s="8"/>
    </row>
    <row r="33" spans="1:11" ht="12" customHeight="1">
      <c r="A33" s="296" t="s">
        <v>774</v>
      </c>
      <c r="B33" s="33"/>
      <c r="C33" s="395">
        <v>60486</v>
      </c>
      <c r="D33" s="395">
        <f>SUM(E33:F33)</f>
        <v>58949</v>
      </c>
      <c r="E33" s="395">
        <v>57328</v>
      </c>
      <c r="F33" s="395">
        <v>1621</v>
      </c>
      <c r="G33" s="37">
        <v>0</v>
      </c>
      <c r="H33" s="37">
        <v>0</v>
      </c>
      <c r="I33" s="37">
        <v>0</v>
      </c>
      <c r="J33" s="37">
        <v>42</v>
      </c>
      <c r="K33" s="37">
        <v>0</v>
      </c>
    </row>
    <row r="34" spans="1:11" ht="12" customHeight="1">
      <c r="A34" s="296" t="s">
        <v>615</v>
      </c>
      <c r="B34" s="33"/>
      <c r="C34" s="395">
        <v>58616</v>
      </c>
      <c r="D34" s="395">
        <f>SUM(E34:F34)</f>
        <v>57182</v>
      </c>
      <c r="E34" s="395">
        <v>55580</v>
      </c>
      <c r="F34" s="395">
        <v>1602</v>
      </c>
      <c r="G34" s="37">
        <v>0</v>
      </c>
      <c r="H34" s="37">
        <v>0</v>
      </c>
      <c r="I34" s="37">
        <v>0</v>
      </c>
      <c r="J34" s="37">
        <v>25</v>
      </c>
      <c r="K34" s="37">
        <v>0</v>
      </c>
    </row>
    <row r="35" spans="1:11" ht="12" customHeight="1">
      <c r="A35" s="296" t="s">
        <v>616</v>
      </c>
      <c r="B35" s="33"/>
      <c r="C35" s="395">
        <v>56755</v>
      </c>
      <c r="D35" s="395">
        <f>SUM(E35:F35)</f>
        <v>55282</v>
      </c>
      <c r="E35" s="395">
        <v>53595</v>
      </c>
      <c r="F35" s="395">
        <v>1687</v>
      </c>
      <c r="G35" s="37">
        <v>0</v>
      </c>
      <c r="H35" s="37">
        <v>0</v>
      </c>
      <c r="I35" s="37">
        <v>0</v>
      </c>
      <c r="J35" s="37">
        <v>26</v>
      </c>
      <c r="K35" s="37">
        <v>0</v>
      </c>
    </row>
    <row r="36" spans="1:11" ht="12" customHeight="1">
      <c r="A36" s="296" t="s">
        <v>629</v>
      </c>
      <c r="B36" s="33"/>
      <c r="C36" s="395">
        <v>55946</v>
      </c>
      <c r="D36" s="395">
        <f>SUM(E36:F36)</f>
        <v>54469</v>
      </c>
      <c r="E36" s="395">
        <v>52764</v>
      </c>
      <c r="F36" s="395">
        <v>1705</v>
      </c>
      <c r="G36" s="37">
        <v>0</v>
      </c>
      <c r="H36" s="37">
        <v>0</v>
      </c>
      <c r="I36" s="37">
        <v>0</v>
      </c>
      <c r="J36" s="37">
        <v>0</v>
      </c>
      <c r="K36" s="37">
        <v>0</v>
      </c>
    </row>
    <row r="37" spans="2:11" ht="7.5" customHeight="1">
      <c r="B37" s="31"/>
      <c r="C37" s="395"/>
      <c r="D37" s="395"/>
      <c r="E37" s="395"/>
      <c r="F37" s="395"/>
      <c r="G37" s="37"/>
      <c r="H37" s="37"/>
      <c r="I37" s="37"/>
      <c r="J37" s="37"/>
      <c r="K37" s="37"/>
    </row>
    <row r="38" spans="1:11" ht="12" customHeight="1">
      <c r="A38" s="296" t="s">
        <v>776</v>
      </c>
      <c r="B38" s="224" t="s">
        <v>14</v>
      </c>
      <c r="C38" s="395">
        <v>53558</v>
      </c>
      <c r="D38" s="395">
        <v>52089</v>
      </c>
      <c r="E38" s="395">
        <v>50439</v>
      </c>
      <c r="F38" s="395">
        <v>1650</v>
      </c>
      <c r="G38" s="37">
        <v>0</v>
      </c>
      <c r="H38" s="37">
        <v>0</v>
      </c>
      <c r="I38" s="37">
        <v>0</v>
      </c>
      <c r="J38" s="37">
        <v>1</v>
      </c>
      <c r="K38" s="37">
        <v>0</v>
      </c>
    </row>
    <row r="39" spans="2:11" ht="12" customHeight="1">
      <c r="B39" s="224" t="s">
        <v>5</v>
      </c>
      <c r="C39" s="395">
        <v>27337</v>
      </c>
      <c r="D39" s="395">
        <v>26374</v>
      </c>
      <c r="E39" s="395">
        <v>25335</v>
      </c>
      <c r="F39" s="395">
        <v>1039</v>
      </c>
      <c r="G39" s="37">
        <v>0</v>
      </c>
      <c r="H39" s="37">
        <v>0</v>
      </c>
      <c r="I39" s="37">
        <v>0</v>
      </c>
      <c r="J39" s="37">
        <v>1</v>
      </c>
      <c r="K39" s="37">
        <v>0</v>
      </c>
    </row>
    <row r="40" spans="2:11" ht="12" customHeight="1">
      <c r="B40" s="224" t="s">
        <v>6</v>
      </c>
      <c r="C40" s="395">
        <v>26221</v>
      </c>
      <c r="D40" s="395">
        <v>25715</v>
      </c>
      <c r="E40" s="395">
        <v>25104</v>
      </c>
      <c r="F40" s="395">
        <v>611</v>
      </c>
      <c r="G40" s="37">
        <v>0</v>
      </c>
      <c r="H40" s="37">
        <v>0</v>
      </c>
      <c r="I40" s="37">
        <v>0</v>
      </c>
      <c r="J40" s="37">
        <v>0</v>
      </c>
      <c r="K40" s="37">
        <v>0</v>
      </c>
    </row>
    <row r="41" spans="2:11" ht="7.5" customHeight="1">
      <c r="B41" s="224"/>
      <c r="C41" s="395"/>
      <c r="D41" s="395"/>
      <c r="E41" s="395"/>
      <c r="F41" s="395"/>
      <c r="G41" s="37"/>
      <c r="H41" s="37"/>
      <c r="I41" s="37"/>
      <c r="J41" s="37"/>
      <c r="K41" s="37"/>
    </row>
    <row r="42" spans="1:11" ht="12" customHeight="1">
      <c r="A42" s="296" t="s">
        <v>1040</v>
      </c>
      <c r="B42" s="224" t="s">
        <v>14</v>
      </c>
      <c r="C42" s="395">
        <v>356</v>
      </c>
      <c r="D42" s="395">
        <v>347</v>
      </c>
      <c r="E42" s="395">
        <v>344</v>
      </c>
      <c r="F42" s="395">
        <v>3</v>
      </c>
      <c r="G42" s="37">
        <v>0</v>
      </c>
      <c r="H42" s="37">
        <v>0</v>
      </c>
      <c r="I42" s="37">
        <v>0</v>
      </c>
      <c r="J42" s="37">
        <v>0</v>
      </c>
      <c r="K42" s="37">
        <v>0</v>
      </c>
    </row>
    <row r="43" spans="1:11" ht="12" customHeight="1">
      <c r="A43" s="132"/>
      <c r="B43" s="224" t="s">
        <v>5</v>
      </c>
      <c r="C43" s="395">
        <v>173</v>
      </c>
      <c r="D43" s="395">
        <v>168</v>
      </c>
      <c r="E43" s="395">
        <v>166</v>
      </c>
      <c r="F43" s="395">
        <v>2</v>
      </c>
      <c r="G43" s="37">
        <v>0</v>
      </c>
      <c r="H43" s="37">
        <v>0</v>
      </c>
      <c r="I43" s="37">
        <v>0</v>
      </c>
      <c r="J43" s="37">
        <v>0</v>
      </c>
      <c r="K43" s="37">
        <v>0</v>
      </c>
    </row>
    <row r="44" spans="1:11" ht="12" customHeight="1">
      <c r="A44" s="132"/>
      <c r="B44" s="224" t="s">
        <v>6</v>
      </c>
      <c r="C44" s="395">
        <v>183</v>
      </c>
      <c r="D44" s="395">
        <v>179</v>
      </c>
      <c r="E44" s="395">
        <v>178</v>
      </c>
      <c r="F44" s="395">
        <v>1</v>
      </c>
      <c r="G44" s="37">
        <v>0</v>
      </c>
      <c r="H44" s="37">
        <v>0</v>
      </c>
      <c r="I44" s="37">
        <v>0</v>
      </c>
      <c r="J44" s="37">
        <v>0</v>
      </c>
      <c r="K44" s="37">
        <v>0</v>
      </c>
    </row>
    <row r="45" spans="1:11" ht="7.5" customHeight="1">
      <c r="A45" s="132"/>
      <c r="B45" s="224"/>
      <c r="C45" s="395"/>
      <c r="D45" s="395"/>
      <c r="E45" s="395"/>
      <c r="F45" s="395"/>
      <c r="G45" s="37"/>
      <c r="H45" s="37"/>
      <c r="I45" s="37"/>
      <c r="J45" s="37"/>
      <c r="K45" s="37"/>
    </row>
    <row r="46" spans="1:11" ht="12" customHeight="1">
      <c r="A46" s="296" t="s">
        <v>1041</v>
      </c>
      <c r="B46" s="224" t="s">
        <v>14</v>
      </c>
      <c r="C46" s="395">
        <v>49027</v>
      </c>
      <c r="D46" s="395">
        <v>47583</v>
      </c>
      <c r="E46" s="395">
        <v>45939</v>
      </c>
      <c r="F46" s="395">
        <v>1644</v>
      </c>
      <c r="G46" s="37">
        <v>0</v>
      </c>
      <c r="H46" s="37">
        <v>0</v>
      </c>
      <c r="I46" s="37">
        <v>0</v>
      </c>
      <c r="J46" s="37">
        <v>1</v>
      </c>
      <c r="K46" s="37">
        <v>0</v>
      </c>
    </row>
    <row r="47" spans="1:11" ht="12" customHeight="1">
      <c r="A47" s="132"/>
      <c r="B47" s="224" t="s">
        <v>5</v>
      </c>
      <c r="C47" s="395">
        <v>25247</v>
      </c>
      <c r="D47" s="395">
        <v>24297</v>
      </c>
      <c r="E47" s="395">
        <v>23263</v>
      </c>
      <c r="F47" s="395">
        <v>1034</v>
      </c>
      <c r="G47" s="37">
        <v>0</v>
      </c>
      <c r="H47" s="37">
        <v>0</v>
      </c>
      <c r="I47" s="37">
        <v>0</v>
      </c>
      <c r="J47" s="37">
        <v>1</v>
      </c>
      <c r="K47" s="37">
        <v>0</v>
      </c>
    </row>
    <row r="48" spans="1:11" ht="12" customHeight="1">
      <c r="A48" s="132"/>
      <c r="B48" s="224" t="s">
        <v>6</v>
      </c>
      <c r="C48" s="395">
        <v>23780</v>
      </c>
      <c r="D48" s="395">
        <v>23286</v>
      </c>
      <c r="E48" s="395">
        <v>22676</v>
      </c>
      <c r="F48" s="395">
        <v>610</v>
      </c>
      <c r="G48" s="37">
        <v>0</v>
      </c>
      <c r="H48" s="37">
        <v>0</v>
      </c>
      <c r="I48" s="37">
        <v>0</v>
      </c>
      <c r="J48" s="37">
        <v>0</v>
      </c>
      <c r="K48" s="37">
        <v>0</v>
      </c>
    </row>
    <row r="49" spans="1:11" ht="7.5" customHeight="1">
      <c r="A49" s="132"/>
      <c r="B49" s="224"/>
      <c r="C49" s="395"/>
      <c r="D49" s="395"/>
      <c r="E49" s="395"/>
      <c r="F49" s="395"/>
      <c r="G49" s="37"/>
      <c r="H49" s="37"/>
      <c r="I49" s="37"/>
      <c r="J49" s="37"/>
      <c r="K49" s="37"/>
    </row>
    <row r="50" spans="1:11" ht="12" customHeight="1">
      <c r="A50" s="132" t="s">
        <v>119</v>
      </c>
      <c r="B50" s="224" t="s">
        <v>14</v>
      </c>
      <c r="C50" s="395">
        <v>4175</v>
      </c>
      <c r="D50" s="395">
        <v>4159</v>
      </c>
      <c r="E50" s="395">
        <v>4156</v>
      </c>
      <c r="F50" s="395">
        <v>3</v>
      </c>
      <c r="G50" s="37">
        <v>0</v>
      </c>
      <c r="H50" s="37">
        <v>0</v>
      </c>
      <c r="I50" s="37">
        <v>0</v>
      </c>
      <c r="J50" s="37">
        <v>0</v>
      </c>
      <c r="K50" s="44">
        <v>0</v>
      </c>
    </row>
    <row r="51" spans="2:11" ht="12" customHeight="1">
      <c r="B51" s="224" t="s">
        <v>5</v>
      </c>
      <c r="C51" s="395">
        <v>1917</v>
      </c>
      <c r="D51" s="395">
        <v>1909</v>
      </c>
      <c r="E51" s="395">
        <v>1906</v>
      </c>
      <c r="F51" s="395">
        <v>3</v>
      </c>
      <c r="G51" s="37">
        <v>0</v>
      </c>
      <c r="H51" s="37">
        <v>0</v>
      </c>
      <c r="I51" s="37">
        <v>0</v>
      </c>
      <c r="J51" s="37">
        <v>0</v>
      </c>
      <c r="K51" s="44">
        <v>0</v>
      </c>
    </row>
    <row r="52" spans="1:11" ht="12" customHeight="1">
      <c r="A52" s="34"/>
      <c r="B52" s="323" t="s">
        <v>6</v>
      </c>
      <c r="C52" s="397">
        <v>2258</v>
      </c>
      <c r="D52" s="397">
        <v>2250</v>
      </c>
      <c r="E52" s="397">
        <v>2250</v>
      </c>
      <c r="F52" s="397">
        <v>0</v>
      </c>
      <c r="G52" s="39">
        <v>0</v>
      </c>
      <c r="H52" s="39">
        <v>0</v>
      </c>
      <c r="I52" s="39">
        <v>0</v>
      </c>
      <c r="J52" s="39">
        <v>0</v>
      </c>
      <c r="K52" s="39">
        <v>0</v>
      </c>
    </row>
    <row r="53" spans="1:13" ht="12" customHeight="1">
      <c r="A53" s="7"/>
      <c r="B53" s="7"/>
      <c r="J53" s="50"/>
      <c r="K53" s="50"/>
      <c r="L53" s="50"/>
      <c r="M53" s="50"/>
    </row>
    <row r="54" spans="1:12" ht="12" customHeight="1">
      <c r="A54" s="114"/>
      <c r="B54" s="115"/>
      <c r="C54" s="291"/>
      <c r="D54" s="311" t="s">
        <v>1050</v>
      </c>
      <c r="E54" s="611"/>
      <c r="F54" s="682" t="s">
        <v>1068</v>
      </c>
      <c r="G54" s="646"/>
      <c r="H54" s="646"/>
      <c r="I54" s="646"/>
      <c r="J54" s="646"/>
      <c r="K54" s="646"/>
      <c r="L54" s="50"/>
    </row>
    <row r="55" spans="1:12" ht="12" customHeight="1">
      <c r="A55" s="300"/>
      <c r="B55" s="31"/>
      <c r="C55" s="306" t="s">
        <v>120</v>
      </c>
      <c r="D55" s="312" t="s">
        <v>122</v>
      </c>
      <c r="E55" s="612" t="s">
        <v>23</v>
      </c>
      <c r="F55" s="683" t="s">
        <v>540</v>
      </c>
      <c r="G55" s="647"/>
      <c r="H55" s="478" t="s">
        <v>1051</v>
      </c>
      <c r="I55" s="477"/>
      <c r="J55" s="302" t="s">
        <v>395</v>
      </c>
      <c r="K55" s="608" t="s">
        <v>1050</v>
      </c>
      <c r="L55" s="50"/>
    </row>
    <row r="56" spans="1:12" ht="12" customHeight="1">
      <c r="A56" s="135" t="s">
        <v>421</v>
      </c>
      <c r="B56" s="12"/>
      <c r="C56" s="310" t="s">
        <v>123</v>
      </c>
      <c r="D56" s="313" t="s">
        <v>124</v>
      </c>
      <c r="E56" s="309" t="s">
        <v>422</v>
      </c>
      <c r="F56" s="381" t="s">
        <v>103</v>
      </c>
      <c r="G56" s="205" t="s">
        <v>104</v>
      </c>
      <c r="H56" s="314" t="s">
        <v>103</v>
      </c>
      <c r="I56" s="315" t="s">
        <v>104</v>
      </c>
      <c r="J56" s="205" t="s">
        <v>396</v>
      </c>
      <c r="K56" s="609" t="s">
        <v>1049</v>
      </c>
      <c r="L56" s="50"/>
    </row>
    <row r="57" spans="1:14" ht="12" customHeight="1">
      <c r="A57" s="296" t="s">
        <v>774</v>
      </c>
      <c r="B57" s="33"/>
      <c r="C57" s="37">
        <v>436</v>
      </c>
      <c r="D57" s="37">
        <v>308</v>
      </c>
      <c r="E57" s="37">
        <v>751</v>
      </c>
      <c r="F57" s="395">
        <v>57634</v>
      </c>
      <c r="G57" s="395">
        <v>1689</v>
      </c>
      <c r="H57" s="36">
        <v>0</v>
      </c>
      <c r="I57" s="36">
        <v>0</v>
      </c>
      <c r="J57" s="37">
        <v>465</v>
      </c>
      <c r="K57" s="37">
        <v>308</v>
      </c>
      <c r="N57" s="7" t="s">
        <v>620</v>
      </c>
    </row>
    <row r="58" spans="1:12" ht="12" customHeight="1">
      <c r="A58" s="296" t="s">
        <v>615</v>
      </c>
      <c r="B58" s="33"/>
      <c r="C58" s="37">
        <v>442</v>
      </c>
      <c r="D58" s="37">
        <v>316</v>
      </c>
      <c r="E58" s="37">
        <v>651</v>
      </c>
      <c r="F58" s="395">
        <v>55746</v>
      </c>
      <c r="G58" s="395">
        <v>1628</v>
      </c>
      <c r="H58" s="37">
        <v>0</v>
      </c>
      <c r="I58" s="37">
        <v>0</v>
      </c>
      <c r="J58" s="37">
        <v>449</v>
      </c>
      <c r="K58" s="37">
        <v>317</v>
      </c>
      <c r="L58" s="7" t="s">
        <v>498</v>
      </c>
    </row>
    <row r="59" spans="1:11" ht="12" customHeight="1">
      <c r="A59" s="296" t="s">
        <v>616</v>
      </c>
      <c r="B59" s="33"/>
      <c r="C59" s="37">
        <v>429</v>
      </c>
      <c r="D59" s="37">
        <v>349</v>
      </c>
      <c r="E59" s="37">
        <v>669</v>
      </c>
      <c r="F59" s="395">
        <v>53778</v>
      </c>
      <c r="G59" s="395">
        <v>1758</v>
      </c>
      <c r="H59" s="37">
        <v>0</v>
      </c>
      <c r="I59" s="37">
        <v>0</v>
      </c>
      <c r="J59" s="37">
        <v>445</v>
      </c>
      <c r="K59" s="37">
        <v>350</v>
      </c>
    </row>
    <row r="60" spans="1:11" ht="12" customHeight="1">
      <c r="A60" s="296" t="s">
        <v>629</v>
      </c>
      <c r="B60" s="33"/>
      <c r="C60" s="37">
        <v>431</v>
      </c>
      <c r="D60" s="37">
        <v>348</v>
      </c>
      <c r="E60" s="37">
        <v>698</v>
      </c>
      <c r="F60" s="395">
        <v>52903</v>
      </c>
      <c r="G60" s="395">
        <v>1760</v>
      </c>
      <c r="H60" s="37">
        <v>11</v>
      </c>
      <c r="I60" s="37">
        <v>0</v>
      </c>
      <c r="J60" s="37">
        <v>452</v>
      </c>
      <c r="K60" s="37">
        <v>352</v>
      </c>
    </row>
    <row r="61" spans="2:11" ht="7.5" customHeight="1">
      <c r="B61" s="31"/>
      <c r="C61" s="37"/>
      <c r="D61" s="37"/>
      <c r="E61" s="37"/>
      <c r="F61" s="395"/>
      <c r="G61" s="395"/>
      <c r="H61" s="37"/>
      <c r="I61" s="37"/>
      <c r="J61" s="37"/>
      <c r="K61" s="37"/>
    </row>
    <row r="62" spans="1:11" ht="12" customHeight="1">
      <c r="A62" s="296" t="s">
        <v>776</v>
      </c>
      <c r="B62" s="224" t="s">
        <v>14</v>
      </c>
      <c r="C62" s="37">
        <v>450</v>
      </c>
      <c r="D62" s="37">
        <v>359</v>
      </c>
      <c r="E62" s="37">
        <v>659</v>
      </c>
      <c r="F62" s="395">
        <v>50596</v>
      </c>
      <c r="G62" s="395">
        <v>1671</v>
      </c>
      <c r="H62" s="37">
        <v>2</v>
      </c>
      <c r="I62" s="37">
        <v>0</v>
      </c>
      <c r="J62" s="37">
        <v>459</v>
      </c>
      <c r="K62" s="37">
        <v>359</v>
      </c>
    </row>
    <row r="63" spans="2:11" ht="12" customHeight="1">
      <c r="B63" s="224" t="s">
        <v>5</v>
      </c>
      <c r="C63" s="37">
        <v>394</v>
      </c>
      <c r="D63" s="37">
        <v>237</v>
      </c>
      <c r="E63" s="37">
        <v>331</v>
      </c>
      <c r="F63" s="395">
        <v>25419</v>
      </c>
      <c r="G63" s="395">
        <v>1051</v>
      </c>
      <c r="H63" s="37">
        <v>0</v>
      </c>
      <c r="I63" s="37">
        <v>0</v>
      </c>
      <c r="J63" s="37">
        <v>399</v>
      </c>
      <c r="K63" s="37">
        <v>237</v>
      </c>
    </row>
    <row r="64" spans="2:11" ht="12" customHeight="1">
      <c r="B64" s="224" t="s">
        <v>6</v>
      </c>
      <c r="C64" s="37">
        <v>56</v>
      </c>
      <c r="D64" s="37">
        <v>122</v>
      </c>
      <c r="E64" s="37">
        <v>328</v>
      </c>
      <c r="F64" s="395">
        <v>25177</v>
      </c>
      <c r="G64" s="395">
        <v>620</v>
      </c>
      <c r="H64" s="37">
        <v>2</v>
      </c>
      <c r="I64" s="37">
        <v>0</v>
      </c>
      <c r="J64" s="37">
        <v>60</v>
      </c>
      <c r="K64" s="37">
        <v>122</v>
      </c>
    </row>
    <row r="65" spans="2:11" ht="7.5" customHeight="1">
      <c r="B65" s="224"/>
      <c r="C65" s="37"/>
      <c r="D65" s="37"/>
      <c r="E65" s="37"/>
      <c r="F65" s="395"/>
      <c r="G65" s="395"/>
      <c r="H65" s="37"/>
      <c r="I65" s="37"/>
      <c r="J65" s="37"/>
      <c r="K65" s="37"/>
    </row>
    <row r="66" spans="1:11" ht="12" customHeight="1">
      <c r="A66" s="296" t="s">
        <v>1040</v>
      </c>
      <c r="B66" s="224" t="s">
        <v>14</v>
      </c>
      <c r="C66" s="37">
        <v>8</v>
      </c>
      <c r="D66" s="37">
        <v>0</v>
      </c>
      <c r="E66" s="37">
        <v>1</v>
      </c>
      <c r="F66" s="395">
        <v>344</v>
      </c>
      <c r="G66" s="395">
        <v>3</v>
      </c>
      <c r="H66" s="37">
        <v>0</v>
      </c>
      <c r="I66" s="37">
        <v>0</v>
      </c>
      <c r="J66" s="37">
        <v>8</v>
      </c>
      <c r="K66" s="37">
        <v>0</v>
      </c>
    </row>
    <row r="67" spans="1:11" ht="12" customHeight="1">
      <c r="A67" s="132"/>
      <c r="B67" s="224" t="s">
        <v>5</v>
      </c>
      <c r="C67" s="37">
        <v>4</v>
      </c>
      <c r="D67" s="37">
        <v>0</v>
      </c>
      <c r="E67" s="37">
        <v>1</v>
      </c>
      <c r="F67" s="395">
        <v>166</v>
      </c>
      <c r="G67" s="395">
        <v>2</v>
      </c>
      <c r="H67" s="37">
        <v>0</v>
      </c>
      <c r="I67" s="37">
        <v>0</v>
      </c>
      <c r="J67" s="37">
        <v>4</v>
      </c>
      <c r="K67" s="37">
        <v>0</v>
      </c>
    </row>
    <row r="68" spans="1:11" ht="12" customHeight="1">
      <c r="A68" s="132"/>
      <c r="B68" s="224" t="s">
        <v>6</v>
      </c>
      <c r="C68" s="37">
        <v>4</v>
      </c>
      <c r="D68" s="37">
        <v>0</v>
      </c>
      <c r="E68" s="37">
        <v>0</v>
      </c>
      <c r="F68" s="395">
        <v>178</v>
      </c>
      <c r="G68" s="395">
        <v>1</v>
      </c>
      <c r="H68" s="37">
        <v>0</v>
      </c>
      <c r="I68" s="37">
        <v>0</v>
      </c>
      <c r="J68" s="37">
        <v>4</v>
      </c>
      <c r="K68" s="37">
        <v>0</v>
      </c>
    </row>
    <row r="69" spans="1:11" ht="7.5" customHeight="1">
      <c r="A69" s="132"/>
      <c r="B69" s="224"/>
      <c r="C69" s="37"/>
      <c r="D69" s="37"/>
      <c r="E69" s="37"/>
      <c r="F69" s="395"/>
      <c r="G69" s="395"/>
      <c r="H69" s="37"/>
      <c r="I69" s="37"/>
      <c r="J69" s="37"/>
      <c r="K69" s="37"/>
    </row>
    <row r="70" spans="1:11" ht="12" customHeight="1">
      <c r="A70" s="296" t="s">
        <v>1041</v>
      </c>
      <c r="B70" s="224" t="s">
        <v>14</v>
      </c>
      <c r="C70" s="37">
        <v>439</v>
      </c>
      <c r="D70" s="37">
        <v>359</v>
      </c>
      <c r="E70" s="37">
        <v>645</v>
      </c>
      <c r="F70" s="395">
        <v>46087</v>
      </c>
      <c r="G70" s="395">
        <v>1665</v>
      </c>
      <c r="H70" s="37">
        <v>2</v>
      </c>
      <c r="I70" s="37">
        <v>0</v>
      </c>
      <c r="J70" s="37">
        <v>448</v>
      </c>
      <c r="K70" s="37">
        <v>359</v>
      </c>
    </row>
    <row r="71" spans="1:11" ht="12" customHeight="1">
      <c r="A71" s="132"/>
      <c r="B71" s="224" t="s">
        <v>5</v>
      </c>
      <c r="C71" s="37">
        <v>387</v>
      </c>
      <c r="D71" s="37">
        <v>237</v>
      </c>
      <c r="E71" s="37">
        <v>325</v>
      </c>
      <c r="F71" s="395">
        <v>23346</v>
      </c>
      <c r="G71" s="395">
        <v>1046</v>
      </c>
      <c r="H71" s="37">
        <v>0</v>
      </c>
      <c r="I71" s="37">
        <v>0</v>
      </c>
      <c r="J71" s="37">
        <v>392</v>
      </c>
      <c r="K71" s="37">
        <v>237</v>
      </c>
    </row>
    <row r="72" spans="1:11" ht="12" customHeight="1">
      <c r="A72" s="132"/>
      <c r="B72" s="224" t="s">
        <v>6</v>
      </c>
      <c r="C72" s="37">
        <v>52</v>
      </c>
      <c r="D72" s="37">
        <v>122</v>
      </c>
      <c r="E72" s="37">
        <v>320</v>
      </c>
      <c r="F72" s="395">
        <v>22741</v>
      </c>
      <c r="G72" s="395">
        <v>619</v>
      </c>
      <c r="H72" s="37">
        <v>2</v>
      </c>
      <c r="I72" s="37">
        <v>0</v>
      </c>
      <c r="J72" s="37">
        <v>56</v>
      </c>
      <c r="K72" s="37">
        <v>122</v>
      </c>
    </row>
    <row r="73" spans="1:11" ht="7.5" customHeight="1">
      <c r="A73" s="132"/>
      <c r="B73" s="224"/>
      <c r="C73" s="37"/>
      <c r="D73" s="37"/>
      <c r="E73" s="37"/>
      <c r="F73" s="395"/>
      <c r="G73" s="395"/>
      <c r="H73" s="37"/>
      <c r="I73" s="37"/>
      <c r="J73" s="37"/>
      <c r="K73" s="37"/>
    </row>
    <row r="74" spans="1:11" ht="12" customHeight="1">
      <c r="A74" s="132" t="s">
        <v>119</v>
      </c>
      <c r="B74" s="224" t="s">
        <v>14</v>
      </c>
      <c r="C74" s="44">
        <v>3</v>
      </c>
      <c r="D74" s="44">
        <v>0</v>
      </c>
      <c r="E74" s="37">
        <v>13</v>
      </c>
      <c r="F74" s="395">
        <v>4165</v>
      </c>
      <c r="G74" s="395">
        <v>3</v>
      </c>
      <c r="H74" s="44">
        <v>0</v>
      </c>
      <c r="I74" s="44">
        <v>0</v>
      </c>
      <c r="J74" s="37">
        <v>3</v>
      </c>
      <c r="K74" s="44">
        <v>0</v>
      </c>
    </row>
    <row r="75" spans="1:11" ht="12" customHeight="1">
      <c r="A75" s="132"/>
      <c r="B75" s="224" t="s">
        <v>5</v>
      </c>
      <c r="C75" s="44">
        <v>3</v>
      </c>
      <c r="D75" s="44">
        <v>0</v>
      </c>
      <c r="E75" s="37">
        <v>5</v>
      </c>
      <c r="F75" s="395">
        <v>1907</v>
      </c>
      <c r="G75" s="395">
        <v>3</v>
      </c>
      <c r="H75" s="44">
        <v>0</v>
      </c>
      <c r="I75" s="44">
        <v>0</v>
      </c>
      <c r="J75" s="37">
        <v>3</v>
      </c>
      <c r="K75" s="44">
        <v>0</v>
      </c>
    </row>
    <row r="76" spans="1:11" ht="12" customHeight="1">
      <c r="A76" s="34"/>
      <c r="B76" s="323" t="s">
        <v>6</v>
      </c>
      <c r="C76" s="39">
        <v>0</v>
      </c>
      <c r="D76" s="39">
        <v>0</v>
      </c>
      <c r="E76" s="39">
        <v>8</v>
      </c>
      <c r="F76" s="397">
        <v>2258</v>
      </c>
      <c r="G76" s="397">
        <v>0</v>
      </c>
      <c r="H76" s="39">
        <v>0</v>
      </c>
      <c r="I76" s="39">
        <v>0</v>
      </c>
      <c r="J76" s="39">
        <v>0</v>
      </c>
      <c r="K76" s="39">
        <v>0</v>
      </c>
    </row>
    <row r="77" ht="12" customHeight="1">
      <c r="A77" s="293" t="s">
        <v>1042</v>
      </c>
    </row>
    <row r="78" ht="12" customHeight="1"/>
    <row r="79" ht="12" customHeight="1"/>
  </sheetData>
  <mergeCells count="4">
    <mergeCell ref="F54:K54"/>
    <mergeCell ref="F55:G55"/>
    <mergeCell ref="D30:F30"/>
    <mergeCell ref="G30:I30"/>
  </mergeCells>
  <printOptions/>
  <pageMargins left="0.58" right="0.59" top="0.7086614173228347" bottom="0.58" header="0.5118110236220472" footer="0.1968503937007874"/>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71"/>
  <sheetViews>
    <sheetView workbookViewId="0" topLeftCell="A1">
      <selection activeCell="A22" sqref="A22"/>
    </sheetView>
  </sheetViews>
  <sheetFormatPr defaultColWidth="9.00390625" defaultRowHeight="12.75"/>
  <cols>
    <col min="1" max="1" width="7.625" style="8" customWidth="1"/>
    <col min="2" max="2" width="2.75390625" style="8" customWidth="1"/>
    <col min="3" max="7" width="7.375" style="50" customWidth="1"/>
    <col min="8" max="15" width="7.375" style="7" customWidth="1"/>
    <col min="16" max="16" width="5.875" style="7" customWidth="1"/>
    <col min="17" max="17" width="6.25390625" style="7" customWidth="1"/>
    <col min="18" max="24" width="5.75390625" style="7" customWidth="1"/>
    <col min="25" max="34" width="6.75390625" style="7" customWidth="1"/>
    <col min="35" max="16384" width="9.125" style="7" customWidth="1"/>
  </cols>
  <sheetData>
    <row r="1" spans="1:7" s="4" customFormat="1" ht="17.25">
      <c r="A1" s="47" t="s">
        <v>593</v>
      </c>
      <c r="B1" s="26"/>
      <c r="C1" s="48"/>
      <c r="D1" s="48"/>
      <c r="E1" s="48"/>
      <c r="F1" s="48"/>
      <c r="G1" s="48"/>
    </row>
    <row r="2" spans="1:9" ht="14.25">
      <c r="A2" s="201" t="s">
        <v>594</v>
      </c>
      <c r="B2" s="61"/>
      <c r="C2" s="120"/>
      <c r="D2" s="120"/>
      <c r="E2" s="120"/>
      <c r="F2" s="120"/>
      <c r="G2" s="120"/>
      <c r="H2" s="56"/>
      <c r="I2" s="179"/>
    </row>
    <row r="3" spans="1:14" s="8" customFormat="1" ht="12" customHeight="1">
      <c r="A3" s="114"/>
      <c r="B3" s="115"/>
      <c r="C3" s="298"/>
      <c r="D3" s="115"/>
      <c r="E3" s="321"/>
      <c r="F3" s="115"/>
      <c r="G3" s="690" t="s">
        <v>756</v>
      </c>
      <c r="H3" s="690" t="s">
        <v>757</v>
      </c>
      <c r="I3" s="690" t="s">
        <v>758</v>
      </c>
      <c r="J3" s="690" t="s">
        <v>760</v>
      </c>
      <c r="K3" s="690" t="s">
        <v>762</v>
      </c>
      <c r="L3" s="114"/>
      <c r="M3" s="503"/>
      <c r="N3" s="687" t="s">
        <v>1072</v>
      </c>
    </row>
    <row r="4" spans="1:14" s="8" customFormat="1" ht="12" customHeight="1">
      <c r="A4" s="296"/>
      <c r="B4" s="31"/>
      <c r="C4" s="297" t="s">
        <v>759</v>
      </c>
      <c r="D4" s="31"/>
      <c r="E4" s="707" t="s">
        <v>1054</v>
      </c>
      <c r="F4" s="708"/>
      <c r="G4" s="691"/>
      <c r="H4" s="691"/>
      <c r="I4" s="691"/>
      <c r="J4" s="691"/>
      <c r="K4" s="691"/>
      <c r="L4" s="481" t="s">
        <v>721</v>
      </c>
      <c r="M4" s="504" t="s">
        <v>719</v>
      </c>
      <c r="N4" s="688"/>
    </row>
    <row r="5" spans="1:14" s="8" customFormat="1" ht="12" customHeight="1">
      <c r="A5" s="296"/>
      <c r="B5" s="31"/>
      <c r="C5" s="297"/>
      <c r="D5" s="31"/>
      <c r="E5" s="516"/>
      <c r="F5" s="517"/>
      <c r="G5" s="691"/>
      <c r="H5" s="691"/>
      <c r="I5" s="691"/>
      <c r="J5" s="691"/>
      <c r="K5" s="691"/>
      <c r="L5" s="481" t="s">
        <v>722</v>
      </c>
      <c r="M5" s="504" t="s">
        <v>720</v>
      </c>
      <c r="N5" s="688"/>
    </row>
    <row r="6" spans="1:14" s="8" customFormat="1" ht="12" customHeight="1">
      <c r="A6" s="135" t="s">
        <v>1</v>
      </c>
      <c r="B6" s="12"/>
      <c r="C6" s="299"/>
      <c r="D6" s="12"/>
      <c r="E6" s="518"/>
      <c r="F6" s="519"/>
      <c r="G6" s="692"/>
      <c r="H6" s="692"/>
      <c r="I6" s="692"/>
      <c r="J6" s="692"/>
      <c r="K6" s="692"/>
      <c r="L6" s="189"/>
      <c r="M6" s="505"/>
      <c r="N6" s="689"/>
    </row>
    <row r="7" spans="1:14" ht="12.75" customHeight="1">
      <c r="A7" s="296" t="s">
        <v>774</v>
      </c>
      <c r="B7" s="33"/>
      <c r="C7" s="699">
        <v>56798</v>
      </c>
      <c r="D7" s="700"/>
      <c r="E7" s="700">
        <v>31009</v>
      </c>
      <c r="F7" s="700"/>
      <c r="G7" s="572">
        <v>8177</v>
      </c>
      <c r="H7" s="572">
        <v>5185</v>
      </c>
      <c r="I7" s="572">
        <v>172</v>
      </c>
      <c r="J7" s="572">
        <v>7826</v>
      </c>
      <c r="K7" s="613" t="s">
        <v>269</v>
      </c>
      <c r="L7" s="572">
        <v>4428</v>
      </c>
      <c r="M7" s="590">
        <v>1</v>
      </c>
      <c r="N7" s="590">
        <v>84</v>
      </c>
    </row>
    <row r="8" spans="1:14" ht="12.75" customHeight="1">
      <c r="A8" s="296" t="s">
        <v>615</v>
      </c>
      <c r="B8" s="33"/>
      <c r="C8" s="699">
        <v>56352</v>
      </c>
      <c r="D8" s="700"/>
      <c r="E8" s="700">
        <v>29737</v>
      </c>
      <c r="F8" s="700"/>
      <c r="G8" s="572">
        <v>8485</v>
      </c>
      <c r="H8" s="572">
        <v>5805</v>
      </c>
      <c r="I8" s="572">
        <v>197</v>
      </c>
      <c r="J8" s="572">
        <v>7487</v>
      </c>
      <c r="K8" s="613" t="s">
        <v>269</v>
      </c>
      <c r="L8" s="572">
        <v>4628</v>
      </c>
      <c r="M8" s="590">
        <v>13</v>
      </c>
      <c r="N8" s="590">
        <v>53</v>
      </c>
    </row>
    <row r="9" spans="1:14" ht="12.75" customHeight="1">
      <c r="A9" s="296" t="s">
        <v>616</v>
      </c>
      <c r="B9" s="33"/>
      <c r="C9" s="699">
        <v>54668</v>
      </c>
      <c r="D9" s="700"/>
      <c r="E9" s="700">
        <v>28703</v>
      </c>
      <c r="F9" s="700"/>
      <c r="G9" s="572">
        <v>8837</v>
      </c>
      <c r="H9" s="572">
        <v>5374</v>
      </c>
      <c r="I9" s="572">
        <v>163</v>
      </c>
      <c r="J9" s="572">
        <v>7114</v>
      </c>
      <c r="K9" s="613" t="s">
        <v>269</v>
      </c>
      <c r="L9" s="572">
        <v>4470</v>
      </c>
      <c r="M9" s="590">
        <v>7</v>
      </c>
      <c r="N9" s="590">
        <v>41</v>
      </c>
    </row>
    <row r="10" spans="1:14" ht="12.75" customHeight="1">
      <c r="A10" s="296" t="s">
        <v>629</v>
      </c>
      <c r="B10" s="33"/>
      <c r="C10" s="699">
        <v>52951</v>
      </c>
      <c r="D10" s="700"/>
      <c r="E10" s="700">
        <v>27993</v>
      </c>
      <c r="F10" s="700"/>
      <c r="G10" s="572">
        <v>8952</v>
      </c>
      <c r="H10" s="572">
        <v>4642</v>
      </c>
      <c r="I10" s="572">
        <v>185</v>
      </c>
      <c r="J10" s="572">
        <v>6913</v>
      </c>
      <c r="K10" s="613">
        <v>1647</v>
      </c>
      <c r="L10" s="572">
        <v>2616</v>
      </c>
      <c r="M10" s="590">
        <v>3</v>
      </c>
      <c r="N10" s="590">
        <v>32</v>
      </c>
    </row>
    <row r="11" spans="2:14" ht="3.75" customHeight="1">
      <c r="B11" s="31"/>
      <c r="C11" s="699"/>
      <c r="D11" s="700"/>
      <c r="E11" s="700"/>
      <c r="F11" s="700"/>
      <c r="G11" s="572"/>
      <c r="H11" s="572"/>
      <c r="I11" s="572"/>
      <c r="J11" s="572"/>
      <c r="K11" s="572"/>
      <c r="L11" s="572"/>
      <c r="M11" s="590"/>
      <c r="N11" s="590"/>
    </row>
    <row r="12" spans="1:14" ht="12.75" customHeight="1">
      <c r="A12" s="296" t="s">
        <v>776</v>
      </c>
      <c r="B12" s="224" t="s">
        <v>14</v>
      </c>
      <c r="C12" s="699">
        <v>51589</v>
      </c>
      <c r="D12" s="700"/>
      <c r="E12" s="700">
        <v>28325</v>
      </c>
      <c r="F12" s="700"/>
      <c r="G12" s="590">
        <v>8623</v>
      </c>
      <c r="H12" s="590">
        <v>3820</v>
      </c>
      <c r="I12" s="590">
        <v>161</v>
      </c>
      <c r="J12" s="572">
        <v>7190</v>
      </c>
      <c r="K12" s="572">
        <v>1280</v>
      </c>
      <c r="L12" s="572">
        <v>2181</v>
      </c>
      <c r="M12" s="572">
        <v>9</v>
      </c>
      <c r="N12" s="572">
        <v>26</v>
      </c>
    </row>
    <row r="13" spans="1:14" ht="12.75" customHeight="1">
      <c r="A13" s="322"/>
      <c r="B13" s="224" t="s">
        <v>5</v>
      </c>
      <c r="C13" s="699">
        <v>25390</v>
      </c>
      <c r="D13" s="700"/>
      <c r="E13" s="700">
        <v>13389</v>
      </c>
      <c r="F13" s="700"/>
      <c r="G13" s="590">
        <v>3456</v>
      </c>
      <c r="H13" s="590">
        <v>2614</v>
      </c>
      <c r="I13" s="590">
        <v>146</v>
      </c>
      <c r="J13" s="572">
        <v>4367</v>
      </c>
      <c r="K13" s="572">
        <v>456</v>
      </c>
      <c r="L13" s="572">
        <v>953</v>
      </c>
      <c r="M13" s="572">
        <v>9</v>
      </c>
      <c r="N13" s="572">
        <v>9</v>
      </c>
    </row>
    <row r="14" spans="1:14" ht="12.75" customHeight="1">
      <c r="A14" s="132"/>
      <c r="B14" s="224" t="s">
        <v>6</v>
      </c>
      <c r="C14" s="699">
        <v>26199</v>
      </c>
      <c r="D14" s="700"/>
      <c r="E14" s="700">
        <v>14936</v>
      </c>
      <c r="F14" s="700"/>
      <c r="G14" s="590">
        <v>5167</v>
      </c>
      <c r="H14" s="590">
        <v>1206</v>
      </c>
      <c r="I14" s="590">
        <v>15</v>
      </c>
      <c r="J14" s="572">
        <v>2823</v>
      </c>
      <c r="K14" s="572">
        <v>824</v>
      </c>
      <c r="L14" s="572">
        <v>1228</v>
      </c>
      <c r="M14" s="572">
        <v>0</v>
      </c>
      <c r="N14" s="572">
        <v>17</v>
      </c>
    </row>
    <row r="15" spans="1:14" ht="3.75" customHeight="1">
      <c r="A15" s="132"/>
      <c r="B15" s="224"/>
      <c r="C15" s="699"/>
      <c r="D15" s="700"/>
      <c r="E15" s="700"/>
      <c r="F15" s="700"/>
      <c r="G15" s="572"/>
      <c r="H15" s="572"/>
      <c r="I15" s="572"/>
      <c r="J15" s="572"/>
      <c r="K15" s="572"/>
      <c r="L15" s="572"/>
      <c r="M15" s="590"/>
      <c r="N15" s="590"/>
    </row>
    <row r="16" spans="1:14" ht="12.75" customHeight="1">
      <c r="A16" s="305" t="s">
        <v>125</v>
      </c>
      <c r="B16" s="224" t="s">
        <v>14</v>
      </c>
      <c r="C16" s="699">
        <v>38843</v>
      </c>
      <c r="D16" s="700"/>
      <c r="E16" s="700">
        <v>20628</v>
      </c>
      <c r="F16" s="700"/>
      <c r="G16" s="590">
        <v>7133</v>
      </c>
      <c r="H16" s="590">
        <v>2814</v>
      </c>
      <c r="I16" s="590">
        <v>148</v>
      </c>
      <c r="J16" s="572">
        <v>5808</v>
      </c>
      <c r="K16" s="572">
        <v>1010</v>
      </c>
      <c r="L16" s="572">
        <v>1297</v>
      </c>
      <c r="M16" s="590">
        <v>5</v>
      </c>
      <c r="N16" s="590">
        <v>25</v>
      </c>
    </row>
    <row r="17" spans="1:14" ht="12.75" customHeight="1">
      <c r="A17" s="322"/>
      <c r="B17" s="224" t="s">
        <v>5</v>
      </c>
      <c r="C17" s="699">
        <v>19147</v>
      </c>
      <c r="D17" s="700"/>
      <c r="E17" s="700">
        <v>9770</v>
      </c>
      <c r="F17" s="700"/>
      <c r="G17" s="590">
        <v>2813</v>
      </c>
      <c r="H17" s="590">
        <v>1919</v>
      </c>
      <c r="I17" s="590">
        <v>133</v>
      </c>
      <c r="J17" s="572">
        <v>3547</v>
      </c>
      <c r="K17" s="572">
        <v>391</v>
      </c>
      <c r="L17" s="572">
        <v>569</v>
      </c>
      <c r="M17" s="590">
        <v>5</v>
      </c>
      <c r="N17" s="590">
        <v>9</v>
      </c>
    </row>
    <row r="18" spans="1:14" ht="12.75" customHeight="1">
      <c r="A18" s="132"/>
      <c r="B18" s="224" t="s">
        <v>6</v>
      </c>
      <c r="C18" s="699">
        <v>19696</v>
      </c>
      <c r="D18" s="700"/>
      <c r="E18" s="700">
        <v>10858</v>
      </c>
      <c r="F18" s="700"/>
      <c r="G18" s="590">
        <v>4320</v>
      </c>
      <c r="H18" s="590">
        <v>895</v>
      </c>
      <c r="I18" s="590">
        <v>15</v>
      </c>
      <c r="J18" s="572">
        <v>2261</v>
      </c>
      <c r="K18" s="572">
        <v>619</v>
      </c>
      <c r="L18" s="572">
        <v>728</v>
      </c>
      <c r="M18" s="590">
        <v>0</v>
      </c>
      <c r="N18" s="590">
        <v>16</v>
      </c>
    </row>
    <row r="19" spans="1:14" ht="3.75" customHeight="1">
      <c r="A19" s="132"/>
      <c r="B19" s="224"/>
      <c r="C19" s="699"/>
      <c r="D19" s="700"/>
      <c r="E19" s="700"/>
      <c r="F19" s="700"/>
      <c r="G19" s="572"/>
      <c r="H19" s="572"/>
      <c r="I19" s="572"/>
      <c r="J19" s="572"/>
      <c r="K19" s="572"/>
      <c r="L19" s="572"/>
      <c r="M19" s="590"/>
      <c r="N19" s="590"/>
    </row>
    <row r="20" spans="1:14" ht="12.75" customHeight="1">
      <c r="A20" s="305" t="s">
        <v>119</v>
      </c>
      <c r="B20" s="224" t="s">
        <v>14</v>
      </c>
      <c r="C20" s="699">
        <v>12746</v>
      </c>
      <c r="D20" s="700"/>
      <c r="E20" s="700">
        <v>7697</v>
      </c>
      <c r="F20" s="700"/>
      <c r="G20" s="590">
        <v>1490</v>
      </c>
      <c r="H20" s="590">
        <v>1006</v>
      </c>
      <c r="I20" s="590">
        <v>13</v>
      </c>
      <c r="J20" s="572">
        <v>1382</v>
      </c>
      <c r="K20" s="572">
        <v>270</v>
      </c>
      <c r="L20" s="572">
        <v>884</v>
      </c>
      <c r="M20" s="590">
        <v>4</v>
      </c>
      <c r="N20" s="590">
        <v>1</v>
      </c>
    </row>
    <row r="21" spans="1:14" ht="12.75" customHeight="1">
      <c r="A21" s="322"/>
      <c r="B21" s="224" t="s">
        <v>5</v>
      </c>
      <c r="C21" s="699">
        <v>6243</v>
      </c>
      <c r="D21" s="700"/>
      <c r="E21" s="700">
        <v>3619</v>
      </c>
      <c r="F21" s="700"/>
      <c r="G21" s="590">
        <v>643</v>
      </c>
      <c r="H21" s="590">
        <v>695</v>
      </c>
      <c r="I21" s="590">
        <v>13</v>
      </c>
      <c r="J21" s="572">
        <v>820</v>
      </c>
      <c r="K21" s="572">
        <v>65</v>
      </c>
      <c r="L21" s="572">
        <v>384</v>
      </c>
      <c r="M21" s="590">
        <v>4</v>
      </c>
      <c r="N21" s="590">
        <v>0</v>
      </c>
    </row>
    <row r="22" spans="1:14" ht="12.75" customHeight="1">
      <c r="A22" s="135"/>
      <c r="B22" s="323" t="s">
        <v>6</v>
      </c>
      <c r="C22" s="702">
        <v>6503</v>
      </c>
      <c r="D22" s="701"/>
      <c r="E22" s="701">
        <v>4078</v>
      </c>
      <c r="F22" s="701"/>
      <c r="G22" s="615">
        <v>847</v>
      </c>
      <c r="H22" s="615">
        <v>311</v>
      </c>
      <c r="I22" s="615">
        <v>0</v>
      </c>
      <c r="J22" s="614">
        <v>562</v>
      </c>
      <c r="K22" s="614">
        <v>205</v>
      </c>
      <c r="L22" s="614">
        <v>500</v>
      </c>
      <c r="M22" s="615">
        <v>0</v>
      </c>
      <c r="N22" s="615">
        <v>1</v>
      </c>
    </row>
    <row r="23" spans="1:9" ht="12" customHeight="1">
      <c r="A23" s="61" t="s">
        <v>397</v>
      </c>
      <c r="B23" s="20"/>
      <c r="C23" s="44"/>
      <c r="D23" s="44"/>
      <c r="E23" s="44"/>
      <c r="F23" s="44"/>
      <c r="G23" s="44"/>
      <c r="H23" s="44"/>
      <c r="I23" s="44"/>
    </row>
    <row r="24" spans="1:9" ht="12" customHeight="1">
      <c r="A24" s="27" t="s">
        <v>1055</v>
      </c>
      <c r="B24" s="20"/>
      <c r="C24" s="44"/>
      <c r="D24" s="44"/>
      <c r="E24" s="44"/>
      <c r="F24" s="44"/>
      <c r="G24" s="44"/>
      <c r="H24" s="44"/>
      <c r="I24" s="44"/>
    </row>
    <row r="25" spans="1:9" ht="12" customHeight="1">
      <c r="A25" s="27" t="s">
        <v>1056</v>
      </c>
      <c r="B25" s="20"/>
      <c r="C25" s="44"/>
      <c r="D25" s="44"/>
      <c r="E25" s="44"/>
      <c r="F25" s="44"/>
      <c r="G25" s="44"/>
      <c r="H25" s="44"/>
      <c r="I25" s="44"/>
    </row>
    <row r="26" ht="6.75" customHeight="1"/>
    <row r="27" spans="1:7" ht="14.25">
      <c r="A27" s="201" t="s">
        <v>595</v>
      </c>
      <c r="B27" s="61"/>
      <c r="C27" s="120"/>
      <c r="D27" s="120"/>
      <c r="E27" s="120"/>
      <c r="F27" s="120"/>
      <c r="G27" s="179"/>
    </row>
    <row r="28" spans="1:12" ht="12" customHeight="1">
      <c r="A28" s="114"/>
      <c r="B28" s="115"/>
      <c r="C28" s="298"/>
      <c r="D28" s="324"/>
      <c r="E28" s="620"/>
      <c r="F28" s="620"/>
      <c r="G28" s="620" t="s">
        <v>1062</v>
      </c>
      <c r="H28" s="620" t="s">
        <v>1062</v>
      </c>
      <c r="I28" s="620"/>
      <c r="J28" s="616" t="s">
        <v>1066</v>
      </c>
      <c r="K28" s="506" t="s">
        <v>1071</v>
      </c>
      <c r="L28" s="325"/>
    </row>
    <row r="29" spans="1:12" ht="12" customHeight="1">
      <c r="A29" s="61"/>
      <c r="B29" s="31"/>
      <c r="C29" s="707" t="s">
        <v>121</v>
      </c>
      <c r="D29" s="708"/>
      <c r="E29" s="610" t="s">
        <v>1070</v>
      </c>
      <c r="F29" s="621" t="s">
        <v>1069</v>
      </c>
      <c r="G29" s="621" t="s">
        <v>1060</v>
      </c>
      <c r="H29" s="621" t="s">
        <v>1060</v>
      </c>
      <c r="I29" s="621" t="s">
        <v>1064</v>
      </c>
      <c r="J29" s="617" t="s">
        <v>1067</v>
      </c>
      <c r="K29" s="604" t="s">
        <v>1057</v>
      </c>
      <c r="L29" s="628" t="s">
        <v>1069</v>
      </c>
    </row>
    <row r="30" spans="1:12" ht="12" customHeight="1">
      <c r="A30" s="135" t="s">
        <v>1</v>
      </c>
      <c r="B30" s="187"/>
      <c r="C30" s="598"/>
      <c r="D30" s="574"/>
      <c r="E30" s="309" t="s">
        <v>1058</v>
      </c>
      <c r="F30" s="622" t="s">
        <v>1059</v>
      </c>
      <c r="G30" s="618" t="s">
        <v>1061</v>
      </c>
      <c r="H30" s="622" t="s">
        <v>1063</v>
      </c>
      <c r="I30" s="622" t="s">
        <v>1065</v>
      </c>
      <c r="J30" s="619" t="s">
        <v>1065</v>
      </c>
      <c r="K30" s="309" t="s">
        <v>1058</v>
      </c>
      <c r="L30" s="629" t="s">
        <v>1059</v>
      </c>
    </row>
    <row r="31" spans="1:12" ht="12.75" customHeight="1">
      <c r="A31" s="296" t="s">
        <v>774</v>
      </c>
      <c r="B31" s="33"/>
      <c r="C31" s="697">
        <v>31009</v>
      </c>
      <c r="D31" s="698"/>
      <c r="E31" s="623">
        <v>24651</v>
      </c>
      <c r="F31" s="623">
        <v>6267</v>
      </c>
      <c r="G31" s="623">
        <v>16</v>
      </c>
      <c r="H31" s="623">
        <v>9</v>
      </c>
      <c r="I31" s="623">
        <v>64</v>
      </c>
      <c r="J31" s="623">
        <v>2</v>
      </c>
      <c r="K31" s="624" t="s">
        <v>269</v>
      </c>
      <c r="L31" s="624" t="s">
        <v>791</v>
      </c>
    </row>
    <row r="32" spans="1:12" ht="12.75" customHeight="1">
      <c r="A32" s="296" t="s">
        <v>615</v>
      </c>
      <c r="B32" s="33"/>
      <c r="C32" s="697">
        <v>29737</v>
      </c>
      <c r="D32" s="698"/>
      <c r="E32" s="625">
        <v>23951</v>
      </c>
      <c r="F32" s="625">
        <v>5722</v>
      </c>
      <c r="G32" s="625">
        <v>19</v>
      </c>
      <c r="H32" s="625">
        <v>0</v>
      </c>
      <c r="I32" s="625">
        <v>44</v>
      </c>
      <c r="J32" s="625">
        <v>1</v>
      </c>
      <c r="K32" s="626">
        <v>30968</v>
      </c>
      <c r="L32" s="626">
        <v>5916</v>
      </c>
    </row>
    <row r="33" spans="1:12" ht="12.75" customHeight="1">
      <c r="A33" s="296" t="s">
        <v>616</v>
      </c>
      <c r="B33" s="33"/>
      <c r="C33" s="697">
        <v>28703</v>
      </c>
      <c r="D33" s="698"/>
      <c r="E33" s="625">
        <v>23340</v>
      </c>
      <c r="F33" s="625">
        <v>5279</v>
      </c>
      <c r="G33" s="625">
        <v>28</v>
      </c>
      <c r="H33" s="625">
        <v>1</v>
      </c>
      <c r="I33" s="625">
        <v>54</v>
      </c>
      <c r="J33" s="625">
        <v>1</v>
      </c>
      <c r="K33" s="626">
        <v>29633</v>
      </c>
      <c r="L33" s="626">
        <v>5453</v>
      </c>
    </row>
    <row r="34" spans="1:12" ht="12.75" customHeight="1">
      <c r="A34" s="296" t="s">
        <v>629</v>
      </c>
      <c r="B34" s="33"/>
      <c r="C34" s="697">
        <v>27993</v>
      </c>
      <c r="D34" s="698"/>
      <c r="E34" s="625">
        <v>23053</v>
      </c>
      <c r="F34" s="625">
        <v>4831</v>
      </c>
      <c r="G34" s="625">
        <v>26</v>
      </c>
      <c r="H34" s="625">
        <v>18</v>
      </c>
      <c r="I34" s="625">
        <v>64</v>
      </c>
      <c r="J34" s="625">
        <v>1</v>
      </c>
      <c r="K34" s="626">
        <v>28387</v>
      </c>
      <c r="L34" s="626">
        <v>5007</v>
      </c>
    </row>
    <row r="35" spans="2:12" ht="3.75" customHeight="1">
      <c r="B35" s="31"/>
      <c r="C35" s="697"/>
      <c r="D35" s="698"/>
      <c r="E35" s="625"/>
      <c r="F35" s="625"/>
      <c r="G35" s="625"/>
      <c r="H35" s="625"/>
      <c r="I35" s="625"/>
      <c r="J35" s="625"/>
      <c r="K35" s="625"/>
      <c r="L35" s="625"/>
    </row>
    <row r="36" spans="1:12" ht="12.75" customHeight="1">
      <c r="A36" s="296" t="s">
        <v>776</v>
      </c>
      <c r="B36" s="224" t="s">
        <v>14</v>
      </c>
      <c r="C36" s="697">
        <v>28325</v>
      </c>
      <c r="D36" s="698"/>
      <c r="E36" s="625">
        <v>23815</v>
      </c>
      <c r="F36" s="625">
        <v>4382</v>
      </c>
      <c r="G36" s="625">
        <v>18</v>
      </c>
      <c r="H36" s="625">
        <v>28</v>
      </c>
      <c r="I36" s="625">
        <v>82</v>
      </c>
      <c r="J36" s="625">
        <v>0</v>
      </c>
      <c r="K36" s="625">
        <v>28411</v>
      </c>
      <c r="L36" s="625">
        <v>4522</v>
      </c>
    </row>
    <row r="37" spans="1:12" ht="12.75" customHeight="1">
      <c r="A37" s="322"/>
      <c r="B37" s="224" t="s">
        <v>5</v>
      </c>
      <c r="C37" s="697">
        <v>13389</v>
      </c>
      <c r="D37" s="698"/>
      <c r="E37" s="625">
        <v>12903</v>
      </c>
      <c r="F37" s="625">
        <v>467</v>
      </c>
      <c r="G37" s="625">
        <v>6</v>
      </c>
      <c r="H37" s="625">
        <v>3</v>
      </c>
      <c r="I37" s="625">
        <v>10</v>
      </c>
      <c r="J37" s="625">
        <v>0</v>
      </c>
      <c r="K37" s="625">
        <v>15933</v>
      </c>
      <c r="L37" s="625">
        <v>509</v>
      </c>
    </row>
    <row r="38" spans="1:12" ht="12.75" customHeight="1">
      <c r="A38" s="132"/>
      <c r="B38" s="224" t="s">
        <v>6</v>
      </c>
      <c r="C38" s="697">
        <v>14936</v>
      </c>
      <c r="D38" s="698"/>
      <c r="E38" s="625">
        <v>10912</v>
      </c>
      <c r="F38" s="625">
        <v>3915</v>
      </c>
      <c r="G38" s="625">
        <v>12</v>
      </c>
      <c r="H38" s="625">
        <v>25</v>
      </c>
      <c r="I38" s="625">
        <v>72</v>
      </c>
      <c r="J38" s="625">
        <v>0</v>
      </c>
      <c r="K38" s="625">
        <v>12478</v>
      </c>
      <c r="L38" s="625">
        <v>4013</v>
      </c>
    </row>
    <row r="39" spans="1:12" ht="3.75" customHeight="1">
      <c r="A39" s="132"/>
      <c r="B39" s="224"/>
      <c r="C39" s="697"/>
      <c r="D39" s="698"/>
      <c r="E39" s="625"/>
      <c r="F39" s="625"/>
      <c r="G39" s="625"/>
      <c r="H39" s="625"/>
      <c r="I39" s="625"/>
      <c r="J39" s="625"/>
      <c r="K39" s="625"/>
      <c r="L39" s="625"/>
    </row>
    <row r="40" spans="1:12" ht="12.75" customHeight="1">
      <c r="A40" s="305" t="s">
        <v>125</v>
      </c>
      <c r="B40" s="224" t="s">
        <v>14</v>
      </c>
      <c r="C40" s="697">
        <v>20628</v>
      </c>
      <c r="D40" s="698"/>
      <c r="E40" s="625">
        <v>17170</v>
      </c>
      <c r="F40" s="625">
        <v>3353</v>
      </c>
      <c r="G40" s="625">
        <v>18</v>
      </c>
      <c r="H40" s="625">
        <v>5</v>
      </c>
      <c r="I40" s="625">
        <v>82</v>
      </c>
      <c r="J40" s="625">
        <v>0</v>
      </c>
      <c r="K40" s="625">
        <v>20585</v>
      </c>
      <c r="L40" s="625">
        <v>3466</v>
      </c>
    </row>
    <row r="41" spans="1:12" ht="12.75" customHeight="1">
      <c r="A41" s="322"/>
      <c r="B41" s="224" t="s">
        <v>5</v>
      </c>
      <c r="C41" s="697">
        <v>9770</v>
      </c>
      <c r="D41" s="698"/>
      <c r="E41" s="625">
        <v>9382</v>
      </c>
      <c r="F41" s="625">
        <v>370</v>
      </c>
      <c r="G41" s="625">
        <v>6</v>
      </c>
      <c r="H41" s="625">
        <v>2</v>
      </c>
      <c r="I41" s="625">
        <v>10</v>
      </c>
      <c r="J41" s="625">
        <v>0</v>
      </c>
      <c r="K41" s="625">
        <v>11604</v>
      </c>
      <c r="L41" s="625">
        <v>402</v>
      </c>
    </row>
    <row r="42" spans="1:12" ht="12.75" customHeight="1">
      <c r="A42" s="132"/>
      <c r="B42" s="224" t="s">
        <v>6</v>
      </c>
      <c r="C42" s="697">
        <v>10858</v>
      </c>
      <c r="D42" s="698"/>
      <c r="E42" s="625">
        <v>7788</v>
      </c>
      <c r="F42" s="625">
        <v>2983</v>
      </c>
      <c r="G42" s="625">
        <v>12</v>
      </c>
      <c r="H42" s="625">
        <v>3</v>
      </c>
      <c r="I42" s="625">
        <v>72</v>
      </c>
      <c r="J42" s="625">
        <v>0</v>
      </c>
      <c r="K42" s="625">
        <v>8981</v>
      </c>
      <c r="L42" s="625">
        <v>3064</v>
      </c>
    </row>
    <row r="43" spans="1:12" ht="3.75" customHeight="1">
      <c r="A43" s="132"/>
      <c r="B43" s="224"/>
      <c r="C43" s="697"/>
      <c r="D43" s="698"/>
      <c r="E43" s="625"/>
      <c r="F43" s="625"/>
      <c r="G43" s="625"/>
      <c r="H43" s="625"/>
      <c r="I43" s="625"/>
      <c r="J43" s="625"/>
      <c r="K43" s="625"/>
      <c r="L43" s="625"/>
    </row>
    <row r="44" spans="1:12" ht="12.75" customHeight="1">
      <c r="A44" s="305" t="s">
        <v>119</v>
      </c>
      <c r="B44" s="224" t="s">
        <v>14</v>
      </c>
      <c r="C44" s="697">
        <v>7697</v>
      </c>
      <c r="D44" s="698"/>
      <c r="E44" s="625">
        <v>6645</v>
      </c>
      <c r="F44" s="625">
        <v>1029</v>
      </c>
      <c r="G44" s="625">
        <v>0</v>
      </c>
      <c r="H44" s="625">
        <v>23</v>
      </c>
      <c r="I44" s="625">
        <v>0</v>
      </c>
      <c r="J44" s="625">
        <v>0</v>
      </c>
      <c r="K44" s="625">
        <v>7826</v>
      </c>
      <c r="L44" s="625">
        <v>1056</v>
      </c>
    </row>
    <row r="45" spans="1:12" ht="12.75" customHeight="1">
      <c r="A45" s="322"/>
      <c r="B45" s="224" t="s">
        <v>5</v>
      </c>
      <c r="C45" s="697">
        <v>3619</v>
      </c>
      <c r="D45" s="698"/>
      <c r="E45" s="625">
        <v>3521</v>
      </c>
      <c r="F45" s="625">
        <v>97</v>
      </c>
      <c r="G45" s="625">
        <v>0</v>
      </c>
      <c r="H45" s="625">
        <v>1</v>
      </c>
      <c r="I45" s="625">
        <v>0</v>
      </c>
      <c r="J45" s="625">
        <v>0</v>
      </c>
      <c r="K45" s="625">
        <v>4329</v>
      </c>
      <c r="L45" s="625">
        <v>107</v>
      </c>
    </row>
    <row r="46" spans="1:12" ht="12.75" customHeight="1">
      <c r="A46" s="135"/>
      <c r="B46" s="323" t="s">
        <v>6</v>
      </c>
      <c r="C46" s="709">
        <v>4078</v>
      </c>
      <c r="D46" s="710"/>
      <c r="E46" s="627">
        <v>3124</v>
      </c>
      <c r="F46" s="627">
        <v>932</v>
      </c>
      <c r="G46" s="627">
        <v>0</v>
      </c>
      <c r="H46" s="627">
        <v>22</v>
      </c>
      <c r="I46" s="627">
        <v>0</v>
      </c>
      <c r="J46" s="627">
        <v>0</v>
      </c>
      <c r="K46" s="627">
        <v>3497</v>
      </c>
      <c r="L46" s="627">
        <v>949</v>
      </c>
    </row>
    <row r="47" spans="1:6" ht="12" customHeight="1">
      <c r="A47" s="8" t="s">
        <v>397</v>
      </c>
      <c r="F47" s="7"/>
    </row>
    <row r="48" ht="6" customHeight="1">
      <c r="G48" s="7"/>
    </row>
    <row r="49" spans="1:7" ht="17.25">
      <c r="A49" s="116" t="s">
        <v>596</v>
      </c>
      <c r="B49" s="19"/>
      <c r="C49" s="117"/>
      <c r="D49" s="117"/>
      <c r="E49" s="117"/>
      <c r="F49" s="4"/>
      <c r="G49" s="4"/>
    </row>
    <row r="50" spans="1:7" ht="14.25">
      <c r="A50" s="201" t="s">
        <v>597</v>
      </c>
      <c r="B50" s="119"/>
      <c r="C50" s="119"/>
      <c r="D50" s="119"/>
      <c r="E50" s="119"/>
      <c r="F50" s="319"/>
      <c r="G50" s="7"/>
    </row>
    <row r="51" spans="1:12" ht="12.75" customHeight="1">
      <c r="A51" s="420" t="s">
        <v>1</v>
      </c>
      <c r="B51" s="421"/>
      <c r="C51" s="422" t="s">
        <v>398</v>
      </c>
      <c r="D51" s="421"/>
      <c r="E51" s="422" t="s">
        <v>399</v>
      </c>
      <c r="F51" s="421"/>
      <c r="G51" s="422" t="s">
        <v>400</v>
      </c>
      <c r="H51" s="421"/>
      <c r="I51" s="422" t="s">
        <v>401</v>
      </c>
      <c r="J51" s="421"/>
      <c r="K51" s="356" t="s">
        <v>402</v>
      </c>
      <c r="L51" s="423"/>
    </row>
    <row r="52" spans="1:12" ht="12.75" customHeight="1">
      <c r="A52" s="179"/>
      <c r="B52" s="229" t="s">
        <v>777</v>
      </c>
      <c r="C52" s="693">
        <v>971</v>
      </c>
      <c r="D52" s="694"/>
      <c r="E52" s="695">
        <v>30</v>
      </c>
      <c r="F52" s="696"/>
      <c r="G52" s="695">
        <v>527</v>
      </c>
      <c r="H52" s="696"/>
      <c r="I52" s="695">
        <v>399</v>
      </c>
      <c r="J52" s="696"/>
      <c r="K52" s="695">
        <v>15</v>
      </c>
      <c r="L52" s="696"/>
    </row>
    <row r="53" spans="1:12" ht="12.75" customHeight="1">
      <c r="A53" s="179"/>
      <c r="B53" s="229" t="s">
        <v>778</v>
      </c>
      <c r="C53" s="693">
        <v>747</v>
      </c>
      <c r="D53" s="694"/>
      <c r="E53" s="695">
        <v>16</v>
      </c>
      <c r="F53" s="696"/>
      <c r="G53" s="695">
        <v>346</v>
      </c>
      <c r="H53" s="696"/>
      <c r="I53" s="695">
        <v>369</v>
      </c>
      <c r="J53" s="696"/>
      <c r="K53" s="695">
        <v>16</v>
      </c>
      <c r="L53" s="696"/>
    </row>
    <row r="54" spans="1:12" ht="12.75" customHeight="1">
      <c r="A54" s="179"/>
      <c r="B54" s="229" t="s">
        <v>779</v>
      </c>
      <c r="C54" s="693">
        <v>573</v>
      </c>
      <c r="D54" s="694"/>
      <c r="E54" s="695">
        <v>21</v>
      </c>
      <c r="F54" s="696"/>
      <c r="G54" s="695">
        <v>283</v>
      </c>
      <c r="H54" s="696"/>
      <c r="I54" s="695">
        <v>245</v>
      </c>
      <c r="J54" s="696"/>
      <c r="K54" s="695">
        <v>24</v>
      </c>
      <c r="L54" s="696"/>
    </row>
    <row r="55" spans="1:12" ht="12.75" customHeight="1">
      <c r="A55" s="179"/>
      <c r="B55" s="229" t="s">
        <v>775</v>
      </c>
      <c r="C55" s="693">
        <v>577</v>
      </c>
      <c r="D55" s="694"/>
      <c r="E55" s="695">
        <v>14</v>
      </c>
      <c r="F55" s="696"/>
      <c r="G55" s="695">
        <v>283</v>
      </c>
      <c r="H55" s="696"/>
      <c r="I55" s="695">
        <v>267</v>
      </c>
      <c r="J55" s="696"/>
      <c r="K55" s="695">
        <v>13</v>
      </c>
      <c r="L55" s="696"/>
    </row>
    <row r="56" spans="1:12" ht="12.75" customHeight="1">
      <c r="A56" s="133"/>
      <c r="B56" s="134" t="s">
        <v>776</v>
      </c>
      <c r="C56" s="705">
        <v>541</v>
      </c>
      <c r="D56" s="706"/>
      <c r="E56" s="703">
        <v>15</v>
      </c>
      <c r="F56" s="704"/>
      <c r="G56" s="703">
        <v>293</v>
      </c>
      <c r="H56" s="704"/>
      <c r="I56" s="703">
        <v>223</v>
      </c>
      <c r="J56" s="704"/>
      <c r="K56" s="703">
        <v>10</v>
      </c>
      <c r="L56" s="704"/>
    </row>
    <row r="57" spans="1:7" ht="11.25">
      <c r="A57" s="320" t="s">
        <v>397</v>
      </c>
      <c r="B57" s="119"/>
      <c r="C57" s="119"/>
      <c r="D57" s="119"/>
      <c r="E57" s="119"/>
      <c r="F57" s="56"/>
      <c r="G57" s="7"/>
    </row>
    <row r="58" spans="1:7" ht="11.25" customHeight="1">
      <c r="A58" s="27" t="s">
        <v>127</v>
      </c>
      <c r="B58" s="118"/>
      <c r="C58" s="118"/>
      <c r="D58" s="118"/>
      <c r="E58" s="118"/>
      <c r="F58" s="7"/>
      <c r="G58" s="7"/>
    </row>
    <row r="59" spans="2:7" ht="6.75" customHeight="1">
      <c r="B59" s="118"/>
      <c r="C59" s="118"/>
      <c r="D59" s="118"/>
      <c r="E59" s="118"/>
      <c r="F59" s="7"/>
      <c r="G59" s="7"/>
    </row>
    <row r="60" spans="1:14" ht="14.25">
      <c r="A60" s="125" t="s">
        <v>598</v>
      </c>
      <c r="B60" s="120"/>
      <c r="C60" s="120"/>
      <c r="D60" s="120"/>
      <c r="E60" s="120"/>
      <c r="F60" s="120"/>
      <c r="G60" s="120"/>
      <c r="H60" s="120"/>
      <c r="I60" s="120"/>
      <c r="J60" s="120"/>
      <c r="K60" s="120"/>
      <c r="L60" s="120"/>
      <c r="M60" s="120"/>
      <c r="N60" s="290"/>
    </row>
    <row r="61" spans="1:16" ht="42.75" customHeight="1">
      <c r="A61" s="520"/>
      <c r="B61" s="521" t="s">
        <v>1</v>
      </c>
      <c r="C61" s="522" t="s">
        <v>33</v>
      </c>
      <c r="D61" s="522" t="s">
        <v>763</v>
      </c>
      <c r="E61" s="523" t="s">
        <v>128</v>
      </c>
      <c r="F61" s="523" t="s">
        <v>129</v>
      </c>
      <c r="G61" s="522" t="s">
        <v>130</v>
      </c>
      <c r="H61" s="525" t="s">
        <v>1073</v>
      </c>
      <c r="I61" s="523" t="s">
        <v>764</v>
      </c>
      <c r="J61" s="523" t="s">
        <v>1074</v>
      </c>
      <c r="K61" s="523" t="s">
        <v>765</v>
      </c>
      <c r="L61" s="523" t="s">
        <v>766</v>
      </c>
      <c r="M61" s="523" t="s">
        <v>767</v>
      </c>
      <c r="N61" s="523" t="s">
        <v>131</v>
      </c>
      <c r="O61" s="524" t="s">
        <v>761</v>
      </c>
      <c r="P61" s="8"/>
    </row>
    <row r="62" spans="1:16" ht="12.75" customHeight="1">
      <c r="A62" s="179"/>
      <c r="B62" s="229" t="s">
        <v>777</v>
      </c>
      <c r="C62" s="401">
        <v>7910</v>
      </c>
      <c r="D62" s="401">
        <v>59</v>
      </c>
      <c r="E62" s="401">
        <v>1</v>
      </c>
      <c r="F62" s="401">
        <v>558</v>
      </c>
      <c r="G62" s="401">
        <v>3443</v>
      </c>
      <c r="H62" s="401">
        <v>54</v>
      </c>
      <c r="I62" s="401">
        <v>373</v>
      </c>
      <c r="J62" s="401">
        <v>1255</v>
      </c>
      <c r="K62" s="401">
        <v>134</v>
      </c>
      <c r="L62" s="401">
        <v>22</v>
      </c>
      <c r="M62" s="401">
        <v>1717</v>
      </c>
      <c r="N62" s="401">
        <v>267</v>
      </c>
      <c r="O62" s="401">
        <v>27</v>
      </c>
      <c r="P62" s="56"/>
    </row>
    <row r="63" spans="1:16" ht="12.75" customHeight="1">
      <c r="A63" s="179"/>
      <c r="B63" s="229" t="s">
        <v>778</v>
      </c>
      <c r="C63" s="401">
        <v>7540</v>
      </c>
      <c r="D63" s="401">
        <v>62</v>
      </c>
      <c r="E63" s="401">
        <v>7</v>
      </c>
      <c r="F63" s="401">
        <v>473</v>
      </c>
      <c r="G63" s="401">
        <v>3010</v>
      </c>
      <c r="H63" s="401">
        <v>67</v>
      </c>
      <c r="I63" s="401">
        <v>400</v>
      </c>
      <c r="J63" s="401">
        <v>1305</v>
      </c>
      <c r="K63" s="401">
        <v>88</v>
      </c>
      <c r="L63" s="401">
        <v>25</v>
      </c>
      <c r="M63" s="401">
        <v>1790</v>
      </c>
      <c r="N63" s="401">
        <v>284</v>
      </c>
      <c r="O63" s="401">
        <v>29</v>
      </c>
      <c r="P63" s="56"/>
    </row>
    <row r="64" spans="1:15" ht="12.75" customHeight="1">
      <c r="A64" s="179"/>
      <c r="B64" s="229" t="s">
        <v>779</v>
      </c>
      <c r="C64" s="401">
        <v>7155</v>
      </c>
      <c r="D64" s="401">
        <v>66</v>
      </c>
      <c r="E64" s="401">
        <v>4</v>
      </c>
      <c r="F64" s="401">
        <v>488</v>
      </c>
      <c r="G64" s="401">
        <v>2760</v>
      </c>
      <c r="H64" s="401">
        <v>61</v>
      </c>
      <c r="I64" s="401">
        <v>485</v>
      </c>
      <c r="J64" s="401">
        <v>1441</v>
      </c>
      <c r="K64" s="401">
        <v>77</v>
      </c>
      <c r="L64" s="401">
        <v>34</v>
      </c>
      <c r="M64" s="401">
        <v>1414</v>
      </c>
      <c r="N64" s="401">
        <v>281</v>
      </c>
      <c r="O64" s="401">
        <v>44</v>
      </c>
    </row>
    <row r="65" spans="1:15" ht="12.75" customHeight="1">
      <c r="A65" s="179"/>
      <c r="B65" s="229" t="s">
        <v>775</v>
      </c>
      <c r="C65" s="401">
        <v>6945</v>
      </c>
      <c r="D65" s="401">
        <v>56</v>
      </c>
      <c r="E65" s="401">
        <v>6</v>
      </c>
      <c r="F65" s="401">
        <v>452</v>
      </c>
      <c r="G65" s="401">
        <v>2972</v>
      </c>
      <c r="H65" s="401">
        <v>100</v>
      </c>
      <c r="I65" s="401">
        <v>429</v>
      </c>
      <c r="J65" s="401">
        <v>1200</v>
      </c>
      <c r="K65" s="401">
        <v>54</v>
      </c>
      <c r="L65" s="401">
        <v>38</v>
      </c>
      <c r="M65" s="401">
        <v>1366</v>
      </c>
      <c r="N65" s="401">
        <v>268</v>
      </c>
      <c r="O65" s="401">
        <v>4</v>
      </c>
    </row>
    <row r="66" spans="1:16" ht="12.75" customHeight="1">
      <c r="A66" s="133"/>
      <c r="B66" s="134" t="s">
        <v>776</v>
      </c>
      <c r="C66" s="400">
        <f>SUM(D66:O66)</f>
        <v>7216</v>
      </c>
      <c r="D66" s="400">
        <v>72</v>
      </c>
      <c r="E66" s="400">
        <v>24</v>
      </c>
      <c r="F66" s="400">
        <v>400</v>
      </c>
      <c r="G66" s="400">
        <v>3258</v>
      </c>
      <c r="H66" s="400">
        <v>89</v>
      </c>
      <c r="I66" s="400">
        <v>495</v>
      </c>
      <c r="J66" s="400">
        <v>1224</v>
      </c>
      <c r="K66" s="400">
        <v>63</v>
      </c>
      <c r="L66" s="400">
        <v>23</v>
      </c>
      <c r="M66" s="400">
        <v>1263</v>
      </c>
      <c r="N66" s="400">
        <v>304</v>
      </c>
      <c r="O66" s="400">
        <v>1</v>
      </c>
      <c r="P66" s="507"/>
    </row>
    <row r="67" spans="1:15" ht="12" customHeight="1">
      <c r="A67" s="320" t="s">
        <v>397</v>
      </c>
      <c r="B67" s="7"/>
      <c r="C67" s="120"/>
      <c r="D67" s="120"/>
      <c r="E67" s="120"/>
      <c r="F67" s="120"/>
      <c r="G67" s="120"/>
      <c r="H67" s="120"/>
      <c r="I67" s="120"/>
      <c r="J67" s="120"/>
      <c r="K67" s="120"/>
      <c r="L67" s="120"/>
      <c r="M67" s="120"/>
      <c r="N67" s="120"/>
      <c r="O67" s="120"/>
    </row>
    <row r="68" spans="1:7" ht="12" customHeight="1">
      <c r="A68" s="27" t="s">
        <v>621</v>
      </c>
      <c r="B68" s="118"/>
      <c r="C68" s="118"/>
      <c r="D68" s="118"/>
      <c r="E68" s="118"/>
      <c r="F68" s="7"/>
      <c r="G68" s="7"/>
    </row>
    <row r="69" spans="1:14" ht="11.25">
      <c r="A69" s="7" t="s">
        <v>622</v>
      </c>
      <c r="B69" s="50"/>
      <c r="H69" s="50"/>
      <c r="I69" s="50"/>
      <c r="J69" s="50"/>
      <c r="K69" s="50"/>
      <c r="L69" s="50"/>
      <c r="M69" s="50"/>
      <c r="N69" s="50"/>
    </row>
    <row r="70" spans="1:14" ht="11.25">
      <c r="A70" s="7"/>
      <c r="B70" s="50"/>
      <c r="H70" s="50"/>
      <c r="I70" s="50"/>
      <c r="J70" s="50"/>
      <c r="K70" s="50"/>
      <c r="L70" s="50"/>
      <c r="M70" s="50"/>
      <c r="N70" s="50"/>
    </row>
    <row r="71" spans="1:14" ht="11.25">
      <c r="A71" s="7"/>
      <c r="B71" s="50"/>
      <c r="H71" s="50"/>
      <c r="I71" s="50"/>
      <c r="J71" s="50"/>
      <c r="K71" s="50"/>
      <c r="L71" s="50"/>
      <c r="M71" s="50"/>
      <c r="N71" s="50"/>
    </row>
  </sheetData>
  <mergeCells count="81">
    <mergeCell ref="E4:F4"/>
    <mergeCell ref="C29:D29"/>
    <mergeCell ref="C45:D45"/>
    <mergeCell ref="C46:D46"/>
    <mergeCell ref="C16:D16"/>
    <mergeCell ref="C12:D12"/>
    <mergeCell ref="C13:D13"/>
    <mergeCell ref="C14:D14"/>
    <mergeCell ref="C15:D15"/>
    <mergeCell ref="C7:D7"/>
    <mergeCell ref="K56:L56"/>
    <mergeCell ref="C56:D56"/>
    <mergeCell ref="E56:F56"/>
    <mergeCell ref="G56:H56"/>
    <mergeCell ref="I56:J56"/>
    <mergeCell ref="C8:D8"/>
    <mergeCell ref="C9:D9"/>
    <mergeCell ref="C11:D11"/>
    <mergeCell ref="C10:D10"/>
    <mergeCell ref="C17:D17"/>
    <mergeCell ref="C18:D18"/>
    <mergeCell ref="C19:D19"/>
    <mergeCell ref="E17:F17"/>
    <mergeCell ref="E18:F18"/>
    <mergeCell ref="E7:F7"/>
    <mergeCell ref="E9:F9"/>
    <mergeCell ref="E12:F12"/>
    <mergeCell ref="E13:F13"/>
    <mergeCell ref="E8:F8"/>
    <mergeCell ref="E11:F11"/>
    <mergeCell ref="E10:F10"/>
    <mergeCell ref="E14:F14"/>
    <mergeCell ref="E15:F15"/>
    <mergeCell ref="E16:F16"/>
    <mergeCell ref="E20:F20"/>
    <mergeCell ref="E19:F19"/>
    <mergeCell ref="E21:F21"/>
    <mergeCell ref="C31:D31"/>
    <mergeCell ref="E22:F22"/>
    <mergeCell ref="C21:D21"/>
    <mergeCell ref="C22:D22"/>
    <mergeCell ref="C20:D20"/>
    <mergeCell ref="C32:D32"/>
    <mergeCell ref="C33:D33"/>
    <mergeCell ref="C35:D35"/>
    <mergeCell ref="C36:D36"/>
    <mergeCell ref="C34:D34"/>
    <mergeCell ref="C37:D37"/>
    <mergeCell ref="C38:D38"/>
    <mergeCell ref="C39:D39"/>
    <mergeCell ref="C40:D40"/>
    <mergeCell ref="C41:D41"/>
    <mergeCell ref="C42:D42"/>
    <mergeCell ref="C43:D43"/>
    <mergeCell ref="C44:D44"/>
    <mergeCell ref="E52:F52"/>
    <mergeCell ref="G52:H52"/>
    <mergeCell ref="C52:D52"/>
    <mergeCell ref="E53:F53"/>
    <mergeCell ref="G53:H53"/>
    <mergeCell ref="I53:J53"/>
    <mergeCell ref="K53:L53"/>
    <mergeCell ref="I54:J54"/>
    <mergeCell ref="K54:L54"/>
    <mergeCell ref="I52:J52"/>
    <mergeCell ref="K52:L52"/>
    <mergeCell ref="C53:D53"/>
    <mergeCell ref="C54:D54"/>
    <mergeCell ref="C55:D55"/>
    <mergeCell ref="K3:K6"/>
    <mergeCell ref="E55:F55"/>
    <mergeCell ref="G55:H55"/>
    <mergeCell ref="I55:J55"/>
    <mergeCell ref="K55:L55"/>
    <mergeCell ref="E54:F54"/>
    <mergeCell ref="G54:H54"/>
    <mergeCell ref="N3:N6"/>
    <mergeCell ref="J3:J6"/>
    <mergeCell ref="G3:G6"/>
    <mergeCell ref="H3:H6"/>
    <mergeCell ref="I3:I6"/>
  </mergeCells>
  <printOptions/>
  <pageMargins left="0.6" right="0.61" top="0.63" bottom="0.49" header="0.5118110236220472" footer="0.196850393700787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U41"/>
  <sheetViews>
    <sheetView workbookViewId="0" topLeftCell="A1">
      <selection activeCell="B2" sqref="B2"/>
    </sheetView>
  </sheetViews>
  <sheetFormatPr defaultColWidth="9.00390625" defaultRowHeight="12.75"/>
  <cols>
    <col min="1" max="1" width="23.75390625" style="8" customWidth="1"/>
    <col min="2" max="8" width="11.75390625" style="121" customWidth="1"/>
    <col min="9" max="16384" width="9.125" style="7" customWidth="1"/>
  </cols>
  <sheetData>
    <row r="1" ht="17.25">
      <c r="A1" s="30" t="s">
        <v>599</v>
      </c>
    </row>
    <row r="2" spans="1:8" ht="14.25">
      <c r="A2" s="334" t="s">
        <v>600</v>
      </c>
      <c r="B2" s="332"/>
      <c r="C2" s="332"/>
      <c r="D2" s="332"/>
      <c r="E2" s="332"/>
      <c r="F2" s="332"/>
      <c r="G2" s="332"/>
      <c r="H2" s="332"/>
    </row>
    <row r="3" spans="1:21" s="8" customFormat="1" ht="13.5" customHeight="1">
      <c r="A3" s="115"/>
      <c r="B3" s="333"/>
      <c r="C3" s="333"/>
      <c r="D3" s="333"/>
      <c r="E3" s="333"/>
      <c r="F3" s="338" t="s">
        <v>406</v>
      </c>
      <c r="G3" s="339" t="s">
        <v>408</v>
      </c>
      <c r="H3" s="61"/>
      <c r="I3" s="61"/>
      <c r="J3" s="61"/>
      <c r="K3" s="61"/>
      <c r="L3" s="61"/>
      <c r="M3" s="61"/>
      <c r="N3" s="61"/>
      <c r="O3" s="61"/>
      <c r="P3" s="61"/>
      <c r="Q3" s="61"/>
      <c r="R3" s="61"/>
      <c r="S3" s="61"/>
      <c r="T3" s="61"/>
      <c r="U3" s="61"/>
    </row>
    <row r="4" spans="1:8" s="8" customFormat="1" ht="13.5" customHeight="1">
      <c r="A4" s="187" t="s">
        <v>425</v>
      </c>
      <c r="B4" s="335" t="s">
        <v>132</v>
      </c>
      <c r="C4" s="335" t="s">
        <v>17</v>
      </c>
      <c r="D4" s="335" t="s">
        <v>21</v>
      </c>
      <c r="E4" s="335" t="s">
        <v>22</v>
      </c>
      <c r="F4" s="336" t="s">
        <v>405</v>
      </c>
      <c r="G4" s="337" t="s">
        <v>407</v>
      </c>
      <c r="H4" s="61"/>
    </row>
    <row r="5" spans="1:8" ht="21.75" customHeight="1">
      <c r="A5" s="224" t="s">
        <v>780</v>
      </c>
      <c r="B5" s="570">
        <v>662448579</v>
      </c>
      <c r="C5" s="570">
        <v>23050149</v>
      </c>
      <c r="D5" s="570">
        <v>302514510</v>
      </c>
      <c r="E5" s="570">
        <v>158380434</v>
      </c>
      <c r="F5" s="570">
        <v>34832020</v>
      </c>
      <c r="G5" s="570">
        <v>127683160</v>
      </c>
      <c r="H5" s="7"/>
    </row>
    <row r="6" spans="1:8" ht="21.75" customHeight="1">
      <c r="A6" s="224" t="s">
        <v>551</v>
      </c>
      <c r="B6" s="570">
        <v>677003931</v>
      </c>
      <c r="C6" s="570">
        <v>23155890</v>
      </c>
      <c r="D6" s="570">
        <v>297006061</v>
      </c>
      <c r="E6" s="570">
        <v>163247528</v>
      </c>
      <c r="F6" s="570">
        <v>35298938</v>
      </c>
      <c r="G6" s="570">
        <v>136966186</v>
      </c>
      <c r="H6" s="7"/>
    </row>
    <row r="7" spans="1:8" ht="21.75" customHeight="1">
      <c r="A7" s="224" t="s">
        <v>552</v>
      </c>
      <c r="B7" s="570">
        <v>664425328</v>
      </c>
      <c r="C7" s="570">
        <v>23268671</v>
      </c>
      <c r="D7" s="570">
        <v>291937690</v>
      </c>
      <c r="E7" s="570">
        <v>159043707</v>
      </c>
      <c r="F7" s="570">
        <v>36161511</v>
      </c>
      <c r="G7" s="570">
        <v>136590152</v>
      </c>
      <c r="H7" s="7"/>
    </row>
    <row r="8" spans="1:8" ht="21.75" customHeight="1">
      <c r="A8" s="224" t="s">
        <v>630</v>
      </c>
      <c r="B8" s="570">
        <v>649922790</v>
      </c>
      <c r="C8" s="570">
        <v>22115909</v>
      </c>
      <c r="D8" s="570">
        <v>294880015</v>
      </c>
      <c r="E8" s="570">
        <v>145661369</v>
      </c>
      <c r="F8" s="570">
        <v>37005028</v>
      </c>
      <c r="G8" s="570">
        <v>133445497</v>
      </c>
      <c r="H8" s="7"/>
    </row>
    <row r="9" spans="1:8" ht="21.75" customHeight="1">
      <c r="A9" s="224" t="s">
        <v>781</v>
      </c>
      <c r="B9" s="570">
        <v>660379160</v>
      </c>
      <c r="C9" s="570">
        <v>20513224</v>
      </c>
      <c r="D9" s="570">
        <v>293456089</v>
      </c>
      <c r="E9" s="570">
        <v>144061497</v>
      </c>
      <c r="F9" s="570">
        <v>35846424</v>
      </c>
      <c r="G9" s="570">
        <v>148182200</v>
      </c>
      <c r="H9" s="493"/>
    </row>
    <row r="10" spans="1:8" ht="12" customHeight="1">
      <c r="A10" s="224"/>
      <c r="B10" s="569"/>
      <c r="C10" s="572"/>
      <c r="D10" s="572"/>
      <c r="E10" s="572"/>
      <c r="F10" s="572"/>
      <c r="G10" s="572"/>
      <c r="H10" s="493"/>
    </row>
    <row r="11" spans="1:8" ht="21.75" customHeight="1">
      <c r="A11" s="186" t="s">
        <v>423</v>
      </c>
      <c r="B11" s="570">
        <f aca="true" t="shared" si="0" ref="B11:G11">SUM(B13:B17)</f>
        <v>660040632</v>
      </c>
      <c r="C11" s="570">
        <f t="shared" si="0"/>
        <v>20485984</v>
      </c>
      <c r="D11" s="570">
        <f t="shared" si="0"/>
        <v>293325867</v>
      </c>
      <c r="E11" s="570">
        <f t="shared" si="0"/>
        <v>143920324</v>
      </c>
      <c r="F11" s="570">
        <f t="shared" si="0"/>
        <v>35842827</v>
      </c>
      <c r="G11" s="570">
        <f t="shared" si="0"/>
        <v>148157222</v>
      </c>
      <c r="H11" s="493"/>
    </row>
    <row r="12" spans="1:8" ht="12" customHeight="1">
      <c r="A12" s="229"/>
      <c r="B12" s="569"/>
      <c r="C12" s="569"/>
      <c r="D12" s="569"/>
      <c r="E12" s="569"/>
      <c r="F12" s="569"/>
      <c r="G12" s="569"/>
      <c r="H12" s="493"/>
    </row>
    <row r="13" spans="1:8" ht="21.75" customHeight="1">
      <c r="A13" s="229" t="s">
        <v>134</v>
      </c>
      <c r="B13" s="570">
        <f>SUM(C13:G13,B32:G32)</f>
        <v>96566620</v>
      </c>
      <c r="C13" s="570">
        <v>4617</v>
      </c>
      <c r="D13" s="570">
        <v>59179807</v>
      </c>
      <c r="E13" s="570">
        <v>32197235</v>
      </c>
      <c r="F13" s="570">
        <v>4827630</v>
      </c>
      <c r="G13" s="570">
        <v>198640</v>
      </c>
      <c r="H13" s="493"/>
    </row>
    <row r="14" spans="1:8" ht="21.75" customHeight="1">
      <c r="A14" s="229" t="s">
        <v>135</v>
      </c>
      <c r="B14" s="570">
        <f aca="true" t="shared" si="1" ref="B14:B19">SUM(C14:G14,B33:G33)</f>
        <v>347271676</v>
      </c>
      <c r="C14" s="570">
        <v>6993</v>
      </c>
      <c r="D14" s="570">
        <v>138787212</v>
      </c>
      <c r="E14" s="570">
        <v>70439142</v>
      </c>
      <c r="F14" s="570">
        <v>28240402</v>
      </c>
      <c r="G14" s="570">
        <v>100608203</v>
      </c>
      <c r="H14" s="493"/>
    </row>
    <row r="15" spans="1:8" ht="21.75" customHeight="1">
      <c r="A15" s="229" t="s">
        <v>136</v>
      </c>
      <c r="B15" s="570">
        <f t="shared" si="1"/>
        <v>192291590</v>
      </c>
      <c r="C15" s="570">
        <v>20460776</v>
      </c>
      <c r="D15" s="570">
        <v>85615484</v>
      </c>
      <c r="E15" s="570">
        <v>38839144</v>
      </c>
      <c r="F15" s="570">
        <v>2521059</v>
      </c>
      <c r="G15" s="570">
        <v>36429834</v>
      </c>
      <c r="H15" s="493"/>
    </row>
    <row r="16" spans="1:8" ht="21.75" customHeight="1">
      <c r="A16" s="229" t="s">
        <v>137</v>
      </c>
      <c r="B16" s="570">
        <f t="shared" si="1"/>
        <v>23881236</v>
      </c>
      <c r="C16" s="570">
        <v>13248</v>
      </c>
      <c r="D16" s="570">
        <v>9725651</v>
      </c>
      <c r="E16" s="570">
        <v>2440634</v>
      </c>
      <c r="F16" s="570">
        <v>253564</v>
      </c>
      <c r="G16" s="570">
        <v>10920239</v>
      </c>
      <c r="H16" s="493"/>
    </row>
    <row r="17" spans="1:8" ht="21.75" customHeight="1">
      <c r="A17" s="229" t="s">
        <v>403</v>
      </c>
      <c r="B17" s="570">
        <f t="shared" si="1"/>
        <v>29510</v>
      </c>
      <c r="C17" s="570">
        <v>350</v>
      </c>
      <c r="D17" s="570">
        <v>17713</v>
      </c>
      <c r="E17" s="570">
        <v>4169</v>
      </c>
      <c r="F17" s="569">
        <v>172</v>
      </c>
      <c r="G17" s="569">
        <v>306</v>
      </c>
      <c r="H17" s="493"/>
    </row>
    <row r="18" spans="1:8" ht="12" customHeight="1">
      <c r="A18" s="224"/>
      <c r="B18" s="570"/>
      <c r="C18" s="570"/>
      <c r="D18" s="570"/>
      <c r="E18" s="570"/>
      <c r="F18" s="570"/>
      <c r="G18" s="570"/>
      <c r="H18" s="493"/>
    </row>
    <row r="19" spans="1:8" ht="21.75" customHeight="1">
      <c r="A19" s="187" t="s">
        <v>424</v>
      </c>
      <c r="B19" s="573">
        <f t="shared" si="1"/>
        <v>338528</v>
      </c>
      <c r="C19" s="573">
        <v>27240</v>
      </c>
      <c r="D19" s="573">
        <v>130222</v>
      </c>
      <c r="E19" s="573">
        <v>141173</v>
      </c>
      <c r="F19" s="573">
        <v>3597</v>
      </c>
      <c r="G19" s="573">
        <v>24978</v>
      </c>
      <c r="H19" s="493"/>
    </row>
    <row r="20" spans="1:8" ht="15" customHeight="1">
      <c r="A20" s="27"/>
      <c r="G20" s="7"/>
      <c r="H20" s="7"/>
    </row>
    <row r="21" ht="15" customHeight="1"/>
    <row r="22" spans="1:8" ht="13.5" customHeight="1">
      <c r="A22" s="115"/>
      <c r="B22" s="338" t="s">
        <v>408</v>
      </c>
      <c r="C22" s="338" t="s">
        <v>408</v>
      </c>
      <c r="D22" s="338"/>
      <c r="E22" s="338"/>
      <c r="F22" s="338"/>
      <c r="G22" s="339"/>
      <c r="H22" s="7"/>
    </row>
    <row r="23" spans="1:8" ht="13.5" customHeight="1">
      <c r="A23" s="187" t="s">
        <v>425</v>
      </c>
      <c r="B23" s="336" t="s">
        <v>409</v>
      </c>
      <c r="C23" s="336" t="s">
        <v>410</v>
      </c>
      <c r="D23" s="335" t="s">
        <v>495</v>
      </c>
      <c r="E23" s="335" t="s">
        <v>30</v>
      </c>
      <c r="F23" s="335" t="s">
        <v>31</v>
      </c>
      <c r="G23" s="337" t="s">
        <v>27</v>
      </c>
      <c r="H23" s="7"/>
    </row>
    <row r="24" spans="1:8" ht="21.75" customHeight="1">
      <c r="A24" s="224" t="s">
        <v>780</v>
      </c>
      <c r="B24" s="569">
        <v>10939474</v>
      </c>
      <c r="C24" s="569">
        <v>895624</v>
      </c>
      <c r="D24" s="569">
        <v>0</v>
      </c>
      <c r="E24" s="569">
        <v>2100165</v>
      </c>
      <c r="F24" s="569">
        <v>0</v>
      </c>
      <c r="G24" s="569">
        <v>2053043</v>
      </c>
      <c r="H24" s="7"/>
    </row>
    <row r="25" spans="1:8" ht="21.75" customHeight="1">
      <c r="A25" s="224" t="s">
        <v>551</v>
      </c>
      <c r="B25" s="569">
        <v>16396846</v>
      </c>
      <c r="C25" s="569">
        <v>911091</v>
      </c>
      <c r="D25" s="569">
        <v>27036</v>
      </c>
      <c r="E25" s="569">
        <v>1972874</v>
      </c>
      <c r="F25" s="569">
        <v>0</v>
      </c>
      <c r="G25" s="569">
        <v>2021481</v>
      </c>
      <c r="H25" s="7"/>
    </row>
    <row r="26" spans="1:8" ht="21.75" customHeight="1">
      <c r="A26" s="224" t="s">
        <v>552</v>
      </c>
      <c r="B26" s="569">
        <v>12488449</v>
      </c>
      <c r="C26" s="569">
        <v>784530</v>
      </c>
      <c r="D26" s="569">
        <v>207972</v>
      </c>
      <c r="E26" s="569">
        <v>1914612</v>
      </c>
      <c r="F26" s="569">
        <v>0</v>
      </c>
      <c r="G26" s="569">
        <v>2028034</v>
      </c>
      <c r="H26" s="7"/>
    </row>
    <row r="27" spans="1:8" ht="21.75" customHeight="1">
      <c r="A27" s="224" t="s">
        <v>630</v>
      </c>
      <c r="B27" s="569">
        <v>11919691</v>
      </c>
      <c r="C27" s="569">
        <v>741283</v>
      </c>
      <c r="D27" s="569">
        <v>291796</v>
      </c>
      <c r="E27" s="569">
        <v>1874348</v>
      </c>
      <c r="F27" s="569">
        <v>0</v>
      </c>
      <c r="G27" s="569">
        <v>1987854</v>
      </c>
      <c r="H27" s="7"/>
    </row>
    <row r="28" spans="1:8" ht="21.75" customHeight="1">
      <c r="A28" s="224" t="s">
        <v>781</v>
      </c>
      <c r="B28" s="570">
        <f aca="true" t="shared" si="2" ref="B28:G28">SUM(B30,B38)</f>
        <v>12480471</v>
      </c>
      <c r="C28" s="570">
        <f t="shared" si="2"/>
        <v>783349</v>
      </c>
      <c r="D28" s="570">
        <f t="shared" si="2"/>
        <v>1007617</v>
      </c>
      <c r="E28" s="570">
        <f t="shared" si="2"/>
        <v>1844376</v>
      </c>
      <c r="F28" s="570">
        <f t="shared" si="2"/>
        <v>0</v>
      </c>
      <c r="G28" s="570">
        <f t="shared" si="2"/>
        <v>2203913</v>
      </c>
      <c r="H28" s="7"/>
    </row>
    <row r="29" spans="1:8" ht="12" customHeight="1">
      <c r="A29" s="224"/>
      <c r="B29" s="569"/>
      <c r="C29" s="569"/>
      <c r="D29" s="569"/>
      <c r="E29" s="569"/>
      <c r="F29" s="569"/>
      <c r="G29" s="569"/>
      <c r="H29" s="7"/>
    </row>
    <row r="30" spans="1:8" ht="21.75" customHeight="1">
      <c r="A30" s="186" t="s">
        <v>423</v>
      </c>
      <c r="B30" s="570">
        <f aca="true" t="shared" si="3" ref="B30:G30">SUM(B32:B36)</f>
        <v>12480131</v>
      </c>
      <c r="C30" s="570">
        <f t="shared" si="3"/>
        <v>783349</v>
      </c>
      <c r="D30" s="570">
        <f t="shared" si="3"/>
        <v>1007617</v>
      </c>
      <c r="E30" s="570">
        <f t="shared" si="3"/>
        <v>1844376</v>
      </c>
      <c r="F30" s="570">
        <f t="shared" si="3"/>
        <v>0</v>
      </c>
      <c r="G30" s="570">
        <f t="shared" si="3"/>
        <v>2192935</v>
      </c>
      <c r="H30" s="7"/>
    </row>
    <row r="31" spans="1:9" ht="12" customHeight="1">
      <c r="A31" s="229"/>
      <c r="B31" s="569"/>
      <c r="C31" s="569"/>
      <c r="D31" s="569"/>
      <c r="E31" s="569"/>
      <c r="F31" s="569"/>
      <c r="G31" s="569"/>
      <c r="H31" s="7"/>
      <c r="I31" s="7" t="s">
        <v>541</v>
      </c>
    </row>
    <row r="32" spans="1:8" ht="21.75" customHeight="1">
      <c r="A32" s="229" t="s">
        <v>134</v>
      </c>
      <c r="B32" s="424">
        <v>0</v>
      </c>
      <c r="C32" s="569">
        <v>0</v>
      </c>
      <c r="D32" s="569">
        <v>158231</v>
      </c>
      <c r="E32" s="569">
        <v>460</v>
      </c>
      <c r="F32" s="569">
        <v>0</v>
      </c>
      <c r="G32" s="569">
        <v>0</v>
      </c>
      <c r="H32" s="7"/>
    </row>
    <row r="33" spans="1:8" ht="21.75" customHeight="1">
      <c r="A33" s="229" t="s">
        <v>135</v>
      </c>
      <c r="B33" s="424">
        <v>7009063</v>
      </c>
      <c r="C33" s="569">
        <v>783349</v>
      </c>
      <c r="D33" s="569">
        <v>321486</v>
      </c>
      <c r="E33" s="569">
        <v>1075826</v>
      </c>
      <c r="F33" s="569">
        <v>0</v>
      </c>
      <c r="G33" s="569">
        <v>0</v>
      </c>
      <c r="H33" s="7"/>
    </row>
    <row r="34" spans="1:8" ht="21.75" customHeight="1">
      <c r="A34" s="229" t="s">
        <v>136</v>
      </c>
      <c r="B34" s="424">
        <v>5471068</v>
      </c>
      <c r="C34" s="569">
        <v>0</v>
      </c>
      <c r="D34" s="569">
        <v>0</v>
      </c>
      <c r="E34" s="569">
        <v>768090</v>
      </c>
      <c r="F34" s="569">
        <v>0</v>
      </c>
      <c r="G34" s="569">
        <v>2186135</v>
      </c>
      <c r="H34" s="7"/>
    </row>
    <row r="35" spans="1:8" ht="21.75" customHeight="1">
      <c r="A35" s="229" t="s">
        <v>137</v>
      </c>
      <c r="B35" s="424">
        <v>0</v>
      </c>
      <c r="C35" s="569">
        <v>0</v>
      </c>
      <c r="D35" s="569">
        <v>527900</v>
      </c>
      <c r="E35" s="569">
        <v>0</v>
      </c>
      <c r="F35" s="569">
        <v>0</v>
      </c>
      <c r="G35" s="569">
        <v>0</v>
      </c>
      <c r="H35" s="7"/>
    </row>
    <row r="36" spans="1:8" ht="21.75" customHeight="1">
      <c r="A36" s="229" t="s">
        <v>403</v>
      </c>
      <c r="B36" s="424">
        <v>0</v>
      </c>
      <c r="C36" s="569">
        <v>0</v>
      </c>
      <c r="D36" s="569">
        <v>0</v>
      </c>
      <c r="E36" s="569">
        <v>0</v>
      </c>
      <c r="F36" s="569">
        <v>0</v>
      </c>
      <c r="G36" s="569">
        <v>6800</v>
      </c>
      <c r="H36" s="7"/>
    </row>
    <row r="37" spans="1:8" ht="12" customHeight="1">
      <c r="A37" s="224"/>
      <c r="B37" s="569"/>
      <c r="C37" s="569"/>
      <c r="D37" s="569"/>
      <c r="E37" s="569"/>
      <c r="F37" s="569"/>
      <c r="G37" s="569"/>
      <c r="H37" s="7"/>
    </row>
    <row r="38" spans="1:8" ht="21.75" customHeight="1">
      <c r="A38" s="187" t="s">
        <v>424</v>
      </c>
      <c r="B38" s="571">
        <v>340</v>
      </c>
      <c r="C38" s="571">
        <v>0</v>
      </c>
      <c r="D38" s="571">
        <v>0</v>
      </c>
      <c r="E38" s="571">
        <v>0</v>
      </c>
      <c r="F38" s="571">
        <v>0</v>
      </c>
      <c r="G38" s="571">
        <v>10978</v>
      </c>
      <c r="H38" s="7"/>
    </row>
    <row r="39" spans="1:8" ht="12" customHeight="1">
      <c r="A39" s="8" t="s">
        <v>404</v>
      </c>
      <c r="H39" s="7"/>
    </row>
    <row r="40" ht="12" customHeight="1">
      <c r="A40" s="27" t="s">
        <v>139</v>
      </c>
    </row>
    <row r="41" ht="12" customHeight="1">
      <c r="A41" s="8" t="s">
        <v>782</v>
      </c>
    </row>
    <row r="42" ht="12" customHeight="1"/>
    <row r="43" ht="12" customHeight="1"/>
    <row r="44" ht="12" customHeight="1"/>
  </sheetData>
  <printOptions/>
  <pageMargins left="0.5905511811023623" right="0.61" top="0.5905511811023623" bottom="0.6"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45"/>
  <sheetViews>
    <sheetView workbookViewId="0" topLeftCell="A1">
      <selection activeCell="A20" sqref="A20"/>
    </sheetView>
  </sheetViews>
  <sheetFormatPr defaultColWidth="9.00390625" defaultRowHeight="12.75"/>
  <cols>
    <col min="1" max="1" width="17.75390625" style="8" customWidth="1"/>
    <col min="2" max="7" width="12.25390625" style="121" customWidth="1"/>
    <col min="8" max="10" width="11.75390625" style="121" customWidth="1"/>
    <col min="11" max="13" width="17.75390625" style="121" customWidth="1"/>
    <col min="14" max="16384" width="8.875" style="7" customWidth="1"/>
  </cols>
  <sheetData>
    <row r="1" spans="1:12" s="4" customFormat="1" ht="17.25">
      <c r="A1" s="30"/>
      <c r="B1" s="123"/>
      <c r="C1" s="123"/>
      <c r="D1" s="123"/>
      <c r="E1" s="123"/>
      <c r="F1" s="123"/>
      <c r="G1" s="123"/>
      <c r="H1" s="123"/>
      <c r="I1" s="123"/>
      <c r="J1" s="123"/>
      <c r="K1" s="123"/>
      <c r="L1" s="123"/>
    </row>
    <row r="2" spans="1:13" ht="14.25">
      <c r="A2" s="334" t="s">
        <v>601</v>
      </c>
      <c r="B2" s="332"/>
      <c r="C2" s="332"/>
      <c r="D2" s="332"/>
      <c r="E2" s="332"/>
      <c r="F2" s="332"/>
      <c r="G2" s="332"/>
      <c r="H2" s="331"/>
      <c r="I2" s="331"/>
      <c r="J2" s="331"/>
      <c r="K2" s="332"/>
      <c r="L2" s="332"/>
      <c r="M2" s="332"/>
    </row>
    <row r="3" spans="1:7" s="8" customFormat="1" ht="13.5" customHeight="1">
      <c r="A3" s="326"/>
      <c r="B3" s="340"/>
      <c r="C3" s="344" t="s">
        <v>411</v>
      </c>
      <c r="D3" s="342"/>
      <c r="E3" s="340"/>
      <c r="F3" s="344" t="s">
        <v>412</v>
      </c>
      <c r="G3" s="341"/>
    </row>
    <row r="4" spans="1:7" s="8" customFormat="1" ht="13.5" customHeight="1">
      <c r="A4" s="187" t="s">
        <v>1</v>
      </c>
      <c r="B4" s="336" t="s">
        <v>14</v>
      </c>
      <c r="C4" s="335" t="s">
        <v>133</v>
      </c>
      <c r="D4" s="335" t="s">
        <v>138</v>
      </c>
      <c r="E4" s="336" t="s">
        <v>14</v>
      </c>
      <c r="F4" s="335" t="s">
        <v>133</v>
      </c>
      <c r="G4" s="343" t="s">
        <v>138</v>
      </c>
    </row>
    <row r="5" spans="1:13" ht="19.5" customHeight="1">
      <c r="A5" s="224" t="s">
        <v>780</v>
      </c>
      <c r="B5" s="395">
        <v>302514510</v>
      </c>
      <c r="C5" s="395">
        <v>302382784</v>
      </c>
      <c r="D5" s="395">
        <v>131726</v>
      </c>
      <c r="E5" s="395">
        <v>158380434</v>
      </c>
      <c r="F5" s="395">
        <v>158253286</v>
      </c>
      <c r="G5" s="395">
        <v>127148</v>
      </c>
      <c r="H5" s="7"/>
      <c r="I5" s="7"/>
      <c r="J5" s="7"/>
      <c r="K5" s="7"/>
      <c r="L5" s="7"/>
      <c r="M5" s="7"/>
    </row>
    <row r="6" spans="1:13" ht="19.5" customHeight="1">
      <c r="A6" s="224" t="s">
        <v>551</v>
      </c>
      <c r="B6" s="395">
        <v>297006061</v>
      </c>
      <c r="C6" s="395">
        <v>296853124</v>
      </c>
      <c r="D6" s="395">
        <v>152937</v>
      </c>
      <c r="E6" s="395">
        <v>163247528</v>
      </c>
      <c r="F6" s="395">
        <v>163115498</v>
      </c>
      <c r="G6" s="395">
        <v>132030</v>
      </c>
      <c r="H6" s="7"/>
      <c r="I6" s="7"/>
      <c r="J6" s="7"/>
      <c r="K6" s="7"/>
      <c r="L6" s="7"/>
      <c r="M6" s="7"/>
    </row>
    <row r="7" spans="1:13" ht="19.5" customHeight="1">
      <c r="A7" s="224" t="s">
        <v>552</v>
      </c>
      <c r="B7" s="395">
        <v>291937690</v>
      </c>
      <c r="C7" s="395">
        <v>291807633</v>
      </c>
      <c r="D7" s="395">
        <v>130057</v>
      </c>
      <c r="E7" s="395">
        <v>159043707</v>
      </c>
      <c r="F7" s="395">
        <v>158912136</v>
      </c>
      <c r="G7" s="395">
        <v>131571</v>
      </c>
      <c r="H7" s="7"/>
      <c r="I7" s="7"/>
      <c r="J7" s="7"/>
      <c r="K7" s="7"/>
      <c r="L7" s="7"/>
      <c r="M7" s="7"/>
    </row>
    <row r="8" spans="1:13" ht="19.5" customHeight="1">
      <c r="A8" s="224" t="s">
        <v>630</v>
      </c>
      <c r="B8" s="395">
        <v>294880015</v>
      </c>
      <c r="C8" s="395">
        <v>294740858</v>
      </c>
      <c r="D8" s="395">
        <v>139157</v>
      </c>
      <c r="E8" s="395">
        <v>145661369</v>
      </c>
      <c r="F8" s="395">
        <v>145525534</v>
      </c>
      <c r="G8" s="395">
        <v>135835</v>
      </c>
      <c r="H8" s="7"/>
      <c r="I8" s="7"/>
      <c r="J8" s="7"/>
      <c r="K8" s="7"/>
      <c r="L8" s="7"/>
      <c r="M8" s="7"/>
    </row>
    <row r="9" spans="1:13" ht="19.5" customHeight="1">
      <c r="A9" s="224" t="s">
        <v>781</v>
      </c>
      <c r="B9" s="395">
        <f aca="true" t="shared" si="0" ref="B9:G9">SUM(B11,B19,B21)</f>
        <v>293456089</v>
      </c>
      <c r="C9" s="395">
        <f t="shared" si="0"/>
        <v>293325867</v>
      </c>
      <c r="D9" s="395">
        <f t="shared" si="0"/>
        <v>130222</v>
      </c>
      <c r="E9" s="395">
        <f t="shared" si="0"/>
        <v>144061497</v>
      </c>
      <c r="F9" s="395">
        <f t="shared" si="0"/>
        <v>143920324</v>
      </c>
      <c r="G9" s="395">
        <f t="shared" si="0"/>
        <v>141173</v>
      </c>
      <c r="H9" s="7"/>
      <c r="I9" s="7"/>
      <c r="J9" s="7"/>
      <c r="K9" s="7"/>
      <c r="L9" s="7"/>
      <c r="M9" s="7"/>
    </row>
    <row r="10" spans="1:13" ht="12" customHeight="1">
      <c r="A10" s="224"/>
      <c r="B10" s="568"/>
      <c r="C10" s="494"/>
      <c r="D10" s="494"/>
      <c r="E10" s="494"/>
      <c r="F10" s="494"/>
      <c r="G10" s="494"/>
      <c r="H10" s="7"/>
      <c r="I10" s="7"/>
      <c r="J10" s="7"/>
      <c r="K10" s="7"/>
      <c r="L10" s="7"/>
      <c r="M10" s="7"/>
    </row>
    <row r="11" spans="1:13" ht="19.5" customHeight="1">
      <c r="A11" s="184" t="s">
        <v>140</v>
      </c>
      <c r="B11" s="395">
        <f aca="true" t="shared" si="1" ref="B11:G11">SUM(B13:B17)</f>
        <v>240863484</v>
      </c>
      <c r="C11" s="395">
        <f t="shared" si="1"/>
        <v>240816148</v>
      </c>
      <c r="D11" s="395">
        <f t="shared" si="1"/>
        <v>47336</v>
      </c>
      <c r="E11" s="395">
        <f t="shared" si="1"/>
        <v>119755170</v>
      </c>
      <c r="F11" s="395">
        <f t="shared" si="1"/>
        <v>119662459</v>
      </c>
      <c r="G11" s="395">
        <f t="shared" si="1"/>
        <v>92711</v>
      </c>
      <c r="H11" s="7"/>
      <c r="I11" s="7"/>
      <c r="J11" s="7"/>
      <c r="K11" s="7"/>
      <c r="L11" s="7"/>
      <c r="M11" s="7"/>
    </row>
    <row r="12" spans="1:13" ht="12" customHeight="1">
      <c r="A12" s="224"/>
      <c r="B12" s="395"/>
      <c r="C12" s="395"/>
      <c r="D12" s="395"/>
      <c r="E12" s="395"/>
      <c r="F12" s="395"/>
      <c r="G12" s="395"/>
      <c r="H12" s="7"/>
      <c r="I12" s="7"/>
      <c r="J12" s="7"/>
      <c r="K12" s="7"/>
      <c r="L12" s="7"/>
      <c r="M12" s="7"/>
    </row>
    <row r="13" spans="1:13" ht="19.5" customHeight="1">
      <c r="A13" s="229" t="s">
        <v>141</v>
      </c>
      <c r="B13" s="395">
        <f>SUM(C13:D13)</f>
        <v>214959092</v>
      </c>
      <c r="C13" s="395">
        <v>214959092</v>
      </c>
      <c r="D13" s="395">
        <v>0</v>
      </c>
      <c r="E13" s="395">
        <f>SUM(F13:G13)</f>
        <v>106457726</v>
      </c>
      <c r="F13" s="395">
        <v>106457726</v>
      </c>
      <c r="G13" s="395">
        <v>0</v>
      </c>
      <c r="H13" s="7"/>
      <c r="I13" s="7"/>
      <c r="J13" s="7"/>
      <c r="K13" s="7"/>
      <c r="L13" s="7"/>
      <c r="M13" s="7"/>
    </row>
    <row r="14" spans="1:13" ht="19.5" customHeight="1">
      <c r="A14" s="229" t="s">
        <v>142</v>
      </c>
      <c r="B14" s="395">
        <f aca="true" t="shared" si="2" ref="B14:B21">SUM(C14:D14)</f>
        <v>6192738</v>
      </c>
      <c r="C14" s="395">
        <v>6153141</v>
      </c>
      <c r="D14" s="395">
        <v>39597</v>
      </c>
      <c r="E14" s="395">
        <f aca="true" t="shared" si="3" ref="E14:E21">SUM(F14:G14)</f>
        <v>3775146</v>
      </c>
      <c r="F14" s="395">
        <v>3693478</v>
      </c>
      <c r="G14" s="395">
        <v>81668</v>
      </c>
      <c r="H14" s="7"/>
      <c r="I14" s="7"/>
      <c r="J14" s="7"/>
      <c r="K14" s="7"/>
      <c r="L14" s="7"/>
      <c r="M14" s="7"/>
    </row>
    <row r="15" spans="1:13" ht="19.5" customHeight="1">
      <c r="A15" s="229" t="s">
        <v>143</v>
      </c>
      <c r="B15" s="395">
        <f t="shared" si="2"/>
        <v>10950457</v>
      </c>
      <c r="C15" s="395">
        <v>10944871</v>
      </c>
      <c r="D15" s="395">
        <v>5586</v>
      </c>
      <c r="E15" s="395">
        <f t="shared" si="3"/>
        <v>5557757</v>
      </c>
      <c r="F15" s="395">
        <v>5547500</v>
      </c>
      <c r="G15" s="395">
        <v>10257</v>
      </c>
      <c r="H15" s="7"/>
      <c r="I15" s="7"/>
      <c r="J15" s="7"/>
      <c r="K15" s="7"/>
      <c r="L15" s="7"/>
      <c r="M15" s="7"/>
    </row>
    <row r="16" spans="1:13" ht="19.5" customHeight="1">
      <c r="A16" s="229" t="s">
        <v>144</v>
      </c>
      <c r="B16" s="395">
        <f t="shared" si="2"/>
        <v>7086279</v>
      </c>
      <c r="C16" s="395">
        <v>7084498</v>
      </c>
      <c r="D16" s="395">
        <v>1781</v>
      </c>
      <c r="E16" s="395">
        <f t="shared" si="3"/>
        <v>2975203</v>
      </c>
      <c r="F16" s="395">
        <v>2975084</v>
      </c>
      <c r="G16" s="395">
        <v>119</v>
      </c>
      <c r="H16" s="7"/>
      <c r="I16" s="7"/>
      <c r="J16" s="7"/>
      <c r="K16" s="7"/>
      <c r="L16" s="7"/>
      <c r="M16" s="7"/>
    </row>
    <row r="17" spans="1:13" ht="19.5" customHeight="1">
      <c r="A17" s="229" t="s">
        <v>145</v>
      </c>
      <c r="B17" s="395">
        <f t="shared" si="2"/>
        <v>1674918</v>
      </c>
      <c r="C17" s="395">
        <v>1674546</v>
      </c>
      <c r="D17" s="395">
        <v>372</v>
      </c>
      <c r="E17" s="395">
        <f t="shared" si="3"/>
        <v>989338</v>
      </c>
      <c r="F17" s="395">
        <v>988671</v>
      </c>
      <c r="G17" s="395">
        <v>667</v>
      </c>
      <c r="H17" s="7"/>
      <c r="I17" s="7"/>
      <c r="J17" s="7"/>
      <c r="K17" s="7"/>
      <c r="L17" s="7"/>
      <c r="M17" s="7"/>
    </row>
    <row r="18" spans="1:13" ht="12" customHeight="1">
      <c r="A18" s="229"/>
      <c r="B18" s="395"/>
      <c r="C18" s="395"/>
      <c r="D18" s="395"/>
      <c r="E18" s="395"/>
      <c r="F18" s="395"/>
      <c r="G18" s="395"/>
      <c r="H18" s="7"/>
      <c r="I18" s="7"/>
      <c r="J18" s="7"/>
      <c r="K18" s="7"/>
      <c r="L18" s="7"/>
      <c r="M18" s="7"/>
    </row>
    <row r="19" spans="1:13" ht="19.5" customHeight="1">
      <c r="A19" s="184" t="s">
        <v>146</v>
      </c>
      <c r="B19" s="395">
        <f t="shared" si="2"/>
        <v>32209763</v>
      </c>
      <c r="C19" s="395">
        <v>32126877</v>
      </c>
      <c r="D19" s="395">
        <v>82886</v>
      </c>
      <c r="E19" s="395">
        <f t="shared" si="3"/>
        <v>13357748</v>
      </c>
      <c r="F19" s="395">
        <v>13309286</v>
      </c>
      <c r="G19" s="395">
        <v>48462</v>
      </c>
      <c r="H19" s="7"/>
      <c r="I19" s="7"/>
      <c r="J19" s="7"/>
      <c r="K19" s="7"/>
      <c r="L19" s="7"/>
      <c r="M19" s="7"/>
    </row>
    <row r="20" spans="1:13" ht="12" customHeight="1">
      <c r="A20" s="184"/>
      <c r="B20" s="395"/>
      <c r="C20" s="395"/>
      <c r="D20" s="395"/>
      <c r="E20" s="395"/>
      <c r="F20" s="395"/>
      <c r="G20" s="395"/>
      <c r="H20" s="7"/>
      <c r="I20" s="7"/>
      <c r="J20" s="7"/>
      <c r="K20" s="7"/>
      <c r="L20" s="7"/>
      <c r="M20" s="7"/>
    </row>
    <row r="21" spans="1:13" ht="19.5" customHeight="1">
      <c r="A21" s="318" t="s">
        <v>147</v>
      </c>
      <c r="B21" s="397">
        <f t="shared" si="2"/>
        <v>20382842</v>
      </c>
      <c r="C21" s="397">
        <v>20382842</v>
      </c>
      <c r="D21" s="397">
        <v>0</v>
      </c>
      <c r="E21" s="397">
        <f t="shared" si="3"/>
        <v>10948579</v>
      </c>
      <c r="F21" s="397">
        <v>10948579</v>
      </c>
      <c r="G21" s="397">
        <v>0</v>
      </c>
      <c r="H21" s="7"/>
      <c r="I21" s="7"/>
      <c r="J21" s="7"/>
      <c r="K21" s="7"/>
      <c r="L21" s="7"/>
      <c r="M21" s="7"/>
    </row>
    <row r="22" spans="1:13" ht="19.5" customHeight="1">
      <c r="A22" s="430"/>
      <c r="B22" s="402"/>
      <c r="C22" s="402"/>
      <c r="D22" s="402"/>
      <c r="E22" s="402"/>
      <c r="F22" s="402"/>
      <c r="G22" s="402"/>
      <c r="H22" s="7"/>
      <c r="I22" s="7"/>
      <c r="J22" s="7"/>
      <c r="K22" s="7"/>
      <c r="L22" s="7"/>
      <c r="M22" s="7"/>
    </row>
    <row r="23" spans="1:13" ht="12" customHeight="1">
      <c r="A23" s="27"/>
      <c r="H23" s="7"/>
      <c r="I23" s="7"/>
      <c r="J23" s="7"/>
      <c r="K23" s="7"/>
      <c r="L23" s="7"/>
      <c r="M23" s="7"/>
    </row>
    <row r="24" spans="1:13" ht="13.5" customHeight="1">
      <c r="A24" s="326"/>
      <c r="B24" s="340" t="s">
        <v>413</v>
      </c>
      <c r="C24" s="341"/>
      <c r="D24" s="342"/>
      <c r="E24" s="340" t="s">
        <v>414</v>
      </c>
      <c r="F24" s="341"/>
      <c r="G24" s="341"/>
      <c r="H24" s="8"/>
      <c r="I24" s="8"/>
      <c r="J24" s="7"/>
      <c r="K24" s="7"/>
      <c r="L24" s="7"/>
      <c r="M24" s="7"/>
    </row>
    <row r="25" spans="1:13" ht="13.5" customHeight="1">
      <c r="A25" s="187" t="s">
        <v>1</v>
      </c>
      <c r="B25" s="336" t="s">
        <v>14</v>
      </c>
      <c r="C25" s="335" t="s">
        <v>133</v>
      </c>
      <c r="D25" s="335" t="s">
        <v>138</v>
      </c>
      <c r="E25" s="336" t="s">
        <v>14</v>
      </c>
      <c r="F25" s="335" t="s">
        <v>133</v>
      </c>
      <c r="G25" s="343" t="s">
        <v>138</v>
      </c>
      <c r="H25" s="8"/>
      <c r="I25" s="8"/>
      <c r="J25" s="7"/>
      <c r="K25" s="7"/>
      <c r="L25" s="7"/>
      <c r="M25" s="7"/>
    </row>
    <row r="26" spans="1:9" ht="19.5" customHeight="1">
      <c r="A26" s="224" t="s">
        <v>780</v>
      </c>
      <c r="B26" s="395">
        <v>127683160</v>
      </c>
      <c r="C26" s="395">
        <v>127640683</v>
      </c>
      <c r="D26" s="395">
        <v>42477</v>
      </c>
      <c r="E26" s="395">
        <v>10939474</v>
      </c>
      <c r="F26" s="395">
        <v>10938919</v>
      </c>
      <c r="G26" s="395">
        <v>555</v>
      </c>
      <c r="H26" s="7"/>
      <c r="I26" s="7"/>
    </row>
    <row r="27" spans="1:9" ht="19.5" customHeight="1">
      <c r="A27" s="224" t="s">
        <v>551</v>
      </c>
      <c r="B27" s="395">
        <v>136966186</v>
      </c>
      <c r="C27" s="395">
        <v>136760215</v>
      </c>
      <c r="D27" s="395">
        <v>205971</v>
      </c>
      <c r="E27" s="395">
        <v>16396846</v>
      </c>
      <c r="F27" s="395">
        <v>16396515</v>
      </c>
      <c r="G27" s="395">
        <v>331</v>
      </c>
      <c r="H27" s="7"/>
      <c r="I27" s="7"/>
    </row>
    <row r="28" spans="1:9" ht="19.5" customHeight="1">
      <c r="A28" s="224" t="s">
        <v>552</v>
      </c>
      <c r="B28" s="395">
        <v>136590152</v>
      </c>
      <c r="C28" s="395">
        <v>136558883</v>
      </c>
      <c r="D28" s="395">
        <v>31269</v>
      </c>
      <c r="E28" s="395">
        <v>12488449</v>
      </c>
      <c r="F28" s="395">
        <v>12488151</v>
      </c>
      <c r="G28" s="395">
        <v>298</v>
      </c>
      <c r="H28" s="7"/>
      <c r="I28" s="7"/>
    </row>
    <row r="29" spans="1:9" ht="19.5" customHeight="1">
      <c r="A29" s="224" t="s">
        <v>630</v>
      </c>
      <c r="B29" s="395">
        <v>133445497</v>
      </c>
      <c r="C29" s="395">
        <v>133394730</v>
      </c>
      <c r="D29" s="395">
        <v>50767</v>
      </c>
      <c r="E29" s="395">
        <v>11919691</v>
      </c>
      <c r="F29" s="395">
        <v>11919262</v>
      </c>
      <c r="G29" s="395">
        <v>429</v>
      </c>
      <c r="H29" s="7"/>
      <c r="I29" s="7"/>
    </row>
    <row r="30" spans="1:9" ht="19.5" customHeight="1">
      <c r="A30" s="224" t="s">
        <v>781</v>
      </c>
      <c r="B30" s="395">
        <f aca="true" t="shared" si="4" ref="B30:G30">SUM(B32,B40,B42)</f>
        <v>148182200</v>
      </c>
      <c r="C30" s="395">
        <f t="shared" si="4"/>
        <v>148157222</v>
      </c>
      <c r="D30" s="395">
        <f t="shared" si="4"/>
        <v>24978</v>
      </c>
      <c r="E30" s="395">
        <f t="shared" si="4"/>
        <v>12480471</v>
      </c>
      <c r="F30" s="395">
        <f t="shared" si="4"/>
        <v>12480131</v>
      </c>
      <c r="G30" s="395">
        <f t="shared" si="4"/>
        <v>340</v>
      </c>
      <c r="H30" s="7"/>
      <c r="I30" s="7"/>
    </row>
    <row r="31" spans="1:9" ht="12" customHeight="1">
      <c r="A31" s="224"/>
      <c r="B31" s="568"/>
      <c r="C31" s="494"/>
      <c r="D31" s="494"/>
      <c r="E31" s="494"/>
      <c r="F31" s="494"/>
      <c r="G31" s="494"/>
      <c r="H31" s="7"/>
      <c r="I31" s="7"/>
    </row>
    <row r="32" spans="1:9" ht="19.5" customHeight="1">
      <c r="A32" s="184" t="s">
        <v>140</v>
      </c>
      <c r="B32" s="395">
        <f aca="true" t="shared" si="5" ref="B32:G32">SUM(B34:B38)</f>
        <v>99760444</v>
      </c>
      <c r="C32" s="395">
        <f t="shared" si="5"/>
        <v>99743643</v>
      </c>
      <c r="D32" s="395">
        <f t="shared" si="5"/>
        <v>16801</v>
      </c>
      <c r="E32" s="395">
        <f t="shared" si="5"/>
        <v>9070493</v>
      </c>
      <c r="F32" s="395">
        <f t="shared" si="5"/>
        <v>9070153</v>
      </c>
      <c r="G32" s="395">
        <f t="shared" si="5"/>
        <v>340</v>
      </c>
      <c r="H32" s="7"/>
      <c r="I32" s="7"/>
    </row>
    <row r="33" spans="1:9" ht="12" customHeight="1">
      <c r="A33" s="224"/>
      <c r="B33" s="395"/>
      <c r="C33" s="395"/>
      <c r="D33" s="395"/>
      <c r="E33" s="395"/>
      <c r="F33" s="395"/>
      <c r="G33" s="395"/>
      <c r="H33" s="7"/>
      <c r="I33" s="7"/>
    </row>
    <row r="34" spans="1:9" ht="19.5" customHeight="1">
      <c r="A34" s="229" t="s">
        <v>141</v>
      </c>
      <c r="B34" s="395">
        <f>SUM(C34:D34)</f>
        <v>91061998</v>
      </c>
      <c r="C34" s="395">
        <v>91061998</v>
      </c>
      <c r="D34" s="395">
        <v>0</v>
      </c>
      <c r="E34" s="395">
        <f>SUM(F34:G34)</f>
        <v>8436296</v>
      </c>
      <c r="F34" s="395">
        <v>8436296</v>
      </c>
      <c r="G34" s="395">
        <v>0</v>
      </c>
      <c r="H34" s="7"/>
      <c r="I34" s="7"/>
    </row>
    <row r="35" spans="1:9" ht="19.5" customHeight="1">
      <c r="A35" s="229" t="s">
        <v>142</v>
      </c>
      <c r="B35" s="395">
        <f aca="true" t="shared" si="6" ref="B35:B42">SUM(C35:D35)</f>
        <v>3207474</v>
      </c>
      <c r="C35" s="395">
        <v>3190673</v>
      </c>
      <c r="D35" s="395">
        <v>16801</v>
      </c>
      <c r="E35" s="395">
        <f aca="true" t="shared" si="7" ref="E35:E42">SUM(F35:G35)</f>
        <v>233810</v>
      </c>
      <c r="F35" s="395">
        <v>233470</v>
      </c>
      <c r="G35" s="395">
        <v>340</v>
      </c>
      <c r="H35" s="7"/>
      <c r="I35" s="7"/>
    </row>
    <row r="36" spans="1:9" ht="19.5" customHeight="1">
      <c r="A36" s="229" t="s">
        <v>143</v>
      </c>
      <c r="B36" s="395">
        <f t="shared" si="6"/>
        <v>5031265</v>
      </c>
      <c r="C36" s="395">
        <v>5031265</v>
      </c>
      <c r="D36" s="395">
        <v>0</v>
      </c>
      <c r="E36" s="395">
        <f t="shared" si="7"/>
        <v>262108</v>
      </c>
      <c r="F36" s="395">
        <v>262108</v>
      </c>
      <c r="G36" s="395">
        <v>0</v>
      </c>
      <c r="H36" s="7"/>
      <c r="I36" s="7"/>
    </row>
    <row r="37" spans="1:9" ht="19.5" customHeight="1">
      <c r="A37" s="229" t="s">
        <v>144</v>
      </c>
      <c r="B37" s="395">
        <f t="shared" si="6"/>
        <v>346297</v>
      </c>
      <c r="C37" s="395">
        <v>346297</v>
      </c>
      <c r="D37" s="395">
        <v>0</v>
      </c>
      <c r="E37" s="395">
        <f t="shared" si="7"/>
        <v>123939</v>
      </c>
      <c r="F37" s="395">
        <v>123939</v>
      </c>
      <c r="G37" s="395">
        <v>0</v>
      </c>
      <c r="H37" s="7"/>
      <c r="I37" s="7"/>
    </row>
    <row r="38" spans="1:9" ht="19.5" customHeight="1">
      <c r="A38" s="229" t="s">
        <v>145</v>
      </c>
      <c r="B38" s="395">
        <f t="shared" si="6"/>
        <v>113410</v>
      </c>
      <c r="C38" s="395">
        <v>113410</v>
      </c>
      <c r="D38" s="395">
        <v>0</v>
      </c>
      <c r="E38" s="395">
        <f t="shared" si="7"/>
        <v>14340</v>
      </c>
      <c r="F38" s="395">
        <v>14340</v>
      </c>
      <c r="G38" s="395">
        <v>0</v>
      </c>
      <c r="H38" s="7"/>
      <c r="I38" s="7"/>
    </row>
    <row r="39" spans="1:9" ht="12" customHeight="1">
      <c r="A39" s="229"/>
      <c r="B39" s="395"/>
      <c r="C39" s="395"/>
      <c r="D39" s="395"/>
      <c r="E39" s="395"/>
      <c r="F39" s="395"/>
      <c r="G39" s="395"/>
      <c r="H39" s="7"/>
      <c r="I39" s="7"/>
    </row>
    <row r="40" spans="1:9" ht="19.5" customHeight="1">
      <c r="A40" s="184" t="s">
        <v>146</v>
      </c>
      <c r="B40" s="395">
        <f t="shared" si="6"/>
        <v>36330207</v>
      </c>
      <c r="C40" s="395">
        <v>36322030</v>
      </c>
      <c r="D40" s="395">
        <v>8177</v>
      </c>
      <c r="E40" s="395">
        <f t="shared" si="7"/>
        <v>3170374</v>
      </c>
      <c r="F40" s="395">
        <v>3170374</v>
      </c>
      <c r="G40" s="395">
        <v>0</v>
      </c>
      <c r="H40" s="7"/>
      <c r="I40" s="7"/>
    </row>
    <row r="41" spans="1:9" ht="12" customHeight="1">
      <c r="A41" s="184"/>
      <c r="B41" s="395"/>
      <c r="C41" s="395"/>
      <c r="D41" s="395"/>
      <c r="E41" s="395"/>
      <c r="F41" s="395"/>
      <c r="G41" s="395"/>
      <c r="H41" s="7"/>
      <c r="I41" s="7"/>
    </row>
    <row r="42" spans="1:9" ht="19.5" customHeight="1">
      <c r="A42" s="318" t="s">
        <v>147</v>
      </c>
      <c r="B42" s="397">
        <f t="shared" si="6"/>
        <v>12091549</v>
      </c>
      <c r="C42" s="397">
        <v>12091549</v>
      </c>
      <c r="D42" s="397">
        <v>0</v>
      </c>
      <c r="E42" s="397">
        <f t="shared" si="7"/>
        <v>239604</v>
      </c>
      <c r="F42" s="397">
        <v>239604</v>
      </c>
      <c r="G42" s="397">
        <v>0</v>
      </c>
      <c r="H42" s="7"/>
      <c r="I42" s="7"/>
    </row>
    <row r="43" spans="1:9" ht="12" customHeight="1">
      <c r="A43" s="8" t="s">
        <v>404</v>
      </c>
      <c r="H43" s="7"/>
      <c r="I43" s="7"/>
    </row>
    <row r="44" spans="1:9" ht="12" customHeight="1">
      <c r="A44" s="8" t="s">
        <v>1079</v>
      </c>
      <c r="H44" s="7"/>
      <c r="I44" s="7"/>
    </row>
    <row r="45" spans="8:9" ht="12" customHeight="1">
      <c r="H45" s="7"/>
      <c r="I45" s="7"/>
    </row>
    <row r="46" ht="12" customHeight="1"/>
    <row r="47" ht="12" customHeight="1"/>
  </sheetData>
  <printOptions/>
  <pageMargins left="0.69" right="0.7874015748031497" top="0.5905511811023623" bottom="0.5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69"/>
  <sheetViews>
    <sheetView workbookViewId="0" topLeftCell="A1">
      <selection activeCell="A2" sqref="A2"/>
    </sheetView>
  </sheetViews>
  <sheetFormatPr defaultColWidth="9.00390625" defaultRowHeight="12.75"/>
  <cols>
    <col min="1" max="1" width="13.625" style="8" customWidth="1"/>
    <col min="2" max="2" width="10.75390625" style="164" customWidth="1"/>
    <col min="3" max="8" width="12.75390625" style="164" customWidth="1"/>
    <col min="9" max="10" width="12.75390625" style="7" customWidth="1"/>
    <col min="11" max="16384" width="8.875" style="7" customWidth="1"/>
  </cols>
  <sheetData>
    <row r="1" spans="1:8" s="4" customFormat="1" ht="17.25">
      <c r="A1" s="165" t="s">
        <v>604</v>
      </c>
      <c r="B1" s="19"/>
      <c r="C1" s="163"/>
      <c r="D1" s="163"/>
      <c r="E1" s="163"/>
      <c r="F1" s="163"/>
      <c r="G1" s="163"/>
      <c r="H1" s="163"/>
    </row>
    <row r="2" spans="1:8" ht="14.25">
      <c r="A2" s="228" t="s">
        <v>605</v>
      </c>
      <c r="B2" s="345"/>
      <c r="C2" s="345"/>
      <c r="D2" s="345"/>
      <c r="E2" s="345"/>
      <c r="F2" s="345"/>
      <c r="G2" s="346"/>
      <c r="H2" s="345"/>
    </row>
    <row r="3" spans="1:8" s="8" customFormat="1" ht="12" customHeight="1">
      <c r="A3" s="185"/>
      <c r="B3" s="347"/>
      <c r="C3" s="348"/>
      <c r="D3" s="387" t="s">
        <v>343</v>
      </c>
      <c r="E3" s="349"/>
      <c r="F3" s="712" t="s">
        <v>543</v>
      </c>
      <c r="G3" s="646"/>
      <c r="H3" s="646"/>
    </row>
    <row r="4" spans="1:8" s="8" customFormat="1" ht="12" customHeight="1">
      <c r="A4" s="186"/>
      <c r="B4" s="382"/>
      <c r="C4" s="383"/>
      <c r="D4" s="383" t="s">
        <v>345</v>
      </c>
      <c r="E4" s="383"/>
      <c r="F4" s="383"/>
      <c r="G4" s="382"/>
      <c r="H4" s="384"/>
    </row>
    <row r="5" spans="1:8" s="8" customFormat="1" ht="12" customHeight="1">
      <c r="A5" s="416" t="s">
        <v>1</v>
      </c>
      <c r="B5" s="391" t="s">
        <v>14</v>
      </c>
      <c r="C5" s="385" t="s">
        <v>344</v>
      </c>
      <c r="D5" s="385" t="s">
        <v>350</v>
      </c>
      <c r="E5" s="385" t="s">
        <v>346</v>
      </c>
      <c r="F5" s="385" t="s">
        <v>347</v>
      </c>
      <c r="G5" s="385" t="s">
        <v>348</v>
      </c>
      <c r="H5" s="386" t="s">
        <v>349</v>
      </c>
    </row>
    <row r="6" spans="1:8" ht="12.75" customHeight="1">
      <c r="A6" s="529" t="s">
        <v>769</v>
      </c>
      <c r="B6" s="395">
        <v>10966383</v>
      </c>
      <c r="C6" s="395">
        <v>9034787</v>
      </c>
      <c r="D6" s="395">
        <v>1614395</v>
      </c>
      <c r="E6" s="395">
        <v>109965</v>
      </c>
      <c r="F6" s="395">
        <v>149392</v>
      </c>
      <c r="G6" s="395">
        <v>8813658</v>
      </c>
      <c r="H6" s="395">
        <v>569598</v>
      </c>
    </row>
    <row r="7" spans="1:8" ht="12.75" customHeight="1">
      <c r="A7" s="354" t="s">
        <v>626</v>
      </c>
      <c r="B7" s="395">
        <v>10992139</v>
      </c>
      <c r="C7" s="395">
        <v>9069581</v>
      </c>
      <c r="D7" s="395">
        <v>1617123</v>
      </c>
      <c r="E7" s="395">
        <v>106233</v>
      </c>
      <c r="F7" s="395">
        <v>151720</v>
      </c>
      <c r="G7" s="395">
        <v>10009743</v>
      </c>
      <c r="H7" s="395">
        <v>815317</v>
      </c>
    </row>
    <row r="8" spans="1:8" ht="12.75" customHeight="1">
      <c r="A8" s="354" t="s">
        <v>627</v>
      </c>
      <c r="B8" s="395">
        <v>10995459</v>
      </c>
      <c r="C8" s="395">
        <v>9072829</v>
      </c>
      <c r="D8" s="395">
        <v>1620870</v>
      </c>
      <c r="E8" s="395">
        <v>106203</v>
      </c>
      <c r="F8" s="395">
        <v>145439</v>
      </c>
      <c r="G8" s="395">
        <v>10021968</v>
      </c>
      <c r="H8" s="395">
        <v>813142</v>
      </c>
    </row>
    <row r="9" spans="1:8" ht="12.75" customHeight="1">
      <c r="A9" s="448" t="s">
        <v>684</v>
      </c>
      <c r="B9" s="395">
        <v>11002162</v>
      </c>
      <c r="C9" s="395">
        <v>9146650</v>
      </c>
      <c r="D9" s="395">
        <v>1625126</v>
      </c>
      <c r="E9" s="395">
        <v>110397</v>
      </c>
      <c r="F9" s="395">
        <v>144544</v>
      </c>
      <c r="G9" s="395">
        <v>9990216</v>
      </c>
      <c r="H9" s="395">
        <v>849136</v>
      </c>
    </row>
    <row r="10" spans="1:8" ht="12.75" customHeight="1">
      <c r="A10" s="448" t="s">
        <v>770</v>
      </c>
      <c r="B10" s="568">
        <f>SUM(B12,B23)</f>
        <v>10939004</v>
      </c>
      <c r="C10" s="494">
        <f aca="true" t="shared" si="0" ref="C10:H10">SUM(C12,C23)</f>
        <v>9085872</v>
      </c>
      <c r="D10" s="494">
        <f t="shared" si="0"/>
        <v>1618744</v>
      </c>
      <c r="E10" s="568">
        <f t="shared" si="0"/>
        <v>115829</v>
      </c>
      <c r="F10" s="494">
        <f t="shared" si="0"/>
        <v>136299</v>
      </c>
      <c r="G10" s="494">
        <f t="shared" si="0"/>
        <v>9985170</v>
      </c>
      <c r="H10" s="395">
        <f t="shared" si="0"/>
        <v>799993</v>
      </c>
    </row>
    <row r="11" spans="1:8" ht="12" customHeight="1">
      <c r="A11" s="31"/>
      <c r="B11" s="395"/>
      <c r="C11" s="395"/>
      <c r="D11" s="395"/>
      <c r="E11" s="395"/>
      <c r="F11" s="395"/>
      <c r="G11" s="395"/>
      <c r="H11" s="395"/>
    </row>
    <row r="12" spans="1:8" ht="12.75" customHeight="1">
      <c r="A12" s="436" t="s">
        <v>351</v>
      </c>
      <c r="B12" s="395">
        <f>SUM(B13:B21)</f>
        <v>9325304</v>
      </c>
      <c r="C12" s="395">
        <f aca="true" t="shared" si="1" ref="C12:H12">SUM(C13:C21)</f>
        <v>7892249</v>
      </c>
      <c r="D12" s="395">
        <f t="shared" si="1"/>
        <v>1378094</v>
      </c>
      <c r="E12" s="395">
        <f t="shared" si="1"/>
        <v>53455</v>
      </c>
      <c r="F12" s="395">
        <f t="shared" si="1"/>
        <v>96417</v>
      </c>
      <c r="G12" s="395">
        <f t="shared" si="1"/>
        <v>8701825</v>
      </c>
      <c r="H12" s="395">
        <f t="shared" si="1"/>
        <v>525556</v>
      </c>
    </row>
    <row r="13" spans="1:8" ht="12.75" customHeight="1">
      <c r="A13" s="462" t="s">
        <v>352</v>
      </c>
      <c r="B13" s="395">
        <f>SUM(C13:E13)</f>
        <v>319470</v>
      </c>
      <c r="C13" s="395">
        <v>319470</v>
      </c>
      <c r="D13" s="395">
        <v>0</v>
      </c>
      <c r="E13" s="395">
        <v>0</v>
      </c>
      <c r="F13" s="395">
        <v>41027</v>
      </c>
      <c r="G13" s="395">
        <v>212296</v>
      </c>
      <c r="H13" s="395">
        <v>66147</v>
      </c>
    </row>
    <row r="14" spans="1:8" ht="12.75" customHeight="1">
      <c r="A14" s="462" t="s">
        <v>353</v>
      </c>
      <c r="B14" s="395">
        <f aca="true" t="shared" si="2" ref="B14:B20">SUM(C14:E14)</f>
        <v>4289538</v>
      </c>
      <c r="C14" s="395">
        <v>3610460</v>
      </c>
      <c r="D14" s="395">
        <v>678857</v>
      </c>
      <c r="E14" s="395">
        <v>221</v>
      </c>
      <c r="F14" s="395">
        <v>37605</v>
      </c>
      <c r="G14" s="395">
        <v>4070724</v>
      </c>
      <c r="H14" s="395">
        <v>181209</v>
      </c>
    </row>
    <row r="15" spans="1:8" ht="12.75" customHeight="1">
      <c r="A15" s="462" t="s">
        <v>354</v>
      </c>
      <c r="B15" s="395">
        <f t="shared" si="2"/>
        <v>2400231</v>
      </c>
      <c r="C15" s="395">
        <v>2006851</v>
      </c>
      <c r="D15" s="395">
        <v>391132</v>
      </c>
      <c r="E15" s="395">
        <v>2248</v>
      </c>
      <c r="F15" s="395">
        <v>11363</v>
      </c>
      <c r="G15" s="395">
        <v>2275612</v>
      </c>
      <c r="H15" s="395">
        <v>113256</v>
      </c>
    </row>
    <row r="16" spans="1:8" ht="12.75" customHeight="1">
      <c r="A16" s="462" t="s">
        <v>355</v>
      </c>
      <c r="B16" s="395">
        <f t="shared" si="2"/>
        <v>2040890</v>
      </c>
      <c r="C16" s="395">
        <v>1732096</v>
      </c>
      <c r="D16" s="395">
        <v>281527</v>
      </c>
      <c r="E16" s="395">
        <v>27267</v>
      </c>
      <c r="F16" s="395">
        <v>4741</v>
      </c>
      <c r="G16" s="395">
        <v>1896679</v>
      </c>
      <c r="H16" s="395">
        <v>139470</v>
      </c>
    </row>
    <row r="17" spans="1:8" ht="12.75" customHeight="1">
      <c r="A17" s="462" t="s">
        <v>495</v>
      </c>
      <c r="B17" s="395">
        <f t="shared" si="2"/>
        <v>3489</v>
      </c>
      <c r="C17" s="395">
        <v>3489</v>
      </c>
      <c r="D17" s="395">
        <v>0</v>
      </c>
      <c r="E17" s="395">
        <v>0</v>
      </c>
      <c r="F17" s="395">
        <v>0</v>
      </c>
      <c r="G17" s="395">
        <v>3489</v>
      </c>
      <c r="H17" s="395">
        <v>0</v>
      </c>
    </row>
    <row r="18" spans="1:8" ht="12.75" customHeight="1">
      <c r="A18" s="462" t="s">
        <v>356</v>
      </c>
      <c r="B18" s="395">
        <f t="shared" si="2"/>
        <v>20121</v>
      </c>
      <c r="C18" s="395">
        <v>15520</v>
      </c>
      <c r="D18" s="395">
        <v>1682</v>
      </c>
      <c r="E18" s="395">
        <v>2919</v>
      </c>
      <c r="F18" s="395">
        <v>0</v>
      </c>
      <c r="G18" s="395">
        <v>19337</v>
      </c>
      <c r="H18" s="395">
        <v>784</v>
      </c>
    </row>
    <row r="19" spans="1:8" ht="12.75" customHeight="1">
      <c r="A19" s="462" t="s">
        <v>357</v>
      </c>
      <c r="B19" s="395">
        <f t="shared" si="2"/>
        <v>32962</v>
      </c>
      <c r="C19" s="395">
        <v>23451</v>
      </c>
      <c r="D19" s="395">
        <v>2397</v>
      </c>
      <c r="E19" s="395">
        <v>7114</v>
      </c>
      <c r="F19" s="395">
        <v>80</v>
      </c>
      <c r="G19" s="395">
        <v>25947</v>
      </c>
      <c r="H19" s="395">
        <v>6935</v>
      </c>
    </row>
    <row r="20" spans="1:8" ht="12.75" customHeight="1">
      <c r="A20" s="462" t="s">
        <v>358</v>
      </c>
      <c r="B20" s="395">
        <f t="shared" si="2"/>
        <v>181212</v>
      </c>
      <c r="C20" s="395">
        <v>153948</v>
      </c>
      <c r="D20" s="395">
        <v>20617</v>
      </c>
      <c r="E20" s="395">
        <v>6647</v>
      </c>
      <c r="F20" s="395">
        <v>89</v>
      </c>
      <c r="G20" s="395">
        <v>167769</v>
      </c>
      <c r="H20" s="395">
        <v>13354</v>
      </c>
    </row>
    <row r="21" spans="1:8" ht="12.75" customHeight="1">
      <c r="A21" s="224" t="s">
        <v>359</v>
      </c>
      <c r="B21" s="395">
        <v>37391</v>
      </c>
      <c r="C21" s="395">
        <v>26964</v>
      </c>
      <c r="D21" s="395">
        <v>1882</v>
      </c>
      <c r="E21" s="395">
        <v>7039</v>
      </c>
      <c r="F21" s="395">
        <v>1512</v>
      </c>
      <c r="G21" s="395">
        <v>29972</v>
      </c>
      <c r="H21" s="395">
        <v>4401</v>
      </c>
    </row>
    <row r="22" spans="1:8" ht="12" customHeight="1">
      <c r="A22" s="31" t="s">
        <v>113</v>
      </c>
      <c r="B22" s="395"/>
      <c r="C22" s="395"/>
      <c r="D22" s="395"/>
      <c r="E22" s="395"/>
      <c r="F22" s="395"/>
      <c r="G22" s="395"/>
      <c r="H22" s="395"/>
    </row>
    <row r="23" spans="1:8" ht="12.75" customHeight="1">
      <c r="A23" s="184" t="s">
        <v>360</v>
      </c>
      <c r="B23" s="395">
        <f>SUM(B24:B29)</f>
        <v>1613700</v>
      </c>
      <c r="C23" s="395">
        <f aca="true" t="shared" si="3" ref="C23:H23">SUM(C24:C29)</f>
        <v>1193623</v>
      </c>
      <c r="D23" s="395">
        <f t="shared" si="3"/>
        <v>240650</v>
      </c>
      <c r="E23" s="395">
        <f t="shared" si="3"/>
        <v>62374</v>
      </c>
      <c r="F23" s="395">
        <f t="shared" si="3"/>
        <v>39882</v>
      </c>
      <c r="G23" s="395">
        <f t="shared" si="3"/>
        <v>1283345</v>
      </c>
      <c r="H23" s="395">
        <f t="shared" si="3"/>
        <v>274437</v>
      </c>
    </row>
    <row r="24" spans="1:8" ht="12.75" customHeight="1">
      <c r="A24" s="224" t="s">
        <v>352</v>
      </c>
      <c r="B24" s="395">
        <v>276745</v>
      </c>
      <c r="C24" s="395">
        <v>249371</v>
      </c>
      <c r="D24" s="395">
        <v>19611</v>
      </c>
      <c r="E24" s="395">
        <v>120</v>
      </c>
      <c r="F24" s="395">
        <v>13973</v>
      </c>
      <c r="G24" s="395">
        <v>161205</v>
      </c>
      <c r="H24" s="395">
        <v>93924</v>
      </c>
    </row>
    <row r="25" spans="1:8" ht="12.75" customHeight="1">
      <c r="A25" s="224" t="s">
        <v>353</v>
      </c>
      <c r="B25" s="395">
        <v>49103</v>
      </c>
      <c r="C25" s="395">
        <v>39305</v>
      </c>
      <c r="D25" s="395">
        <v>9798</v>
      </c>
      <c r="E25" s="395">
        <v>0</v>
      </c>
      <c r="F25" s="395">
        <v>994</v>
      </c>
      <c r="G25" s="395">
        <v>45180</v>
      </c>
      <c r="H25" s="395">
        <v>2929</v>
      </c>
    </row>
    <row r="26" spans="1:8" ht="12.75" customHeight="1">
      <c r="A26" s="224" t="s">
        <v>354</v>
      </c>
      <c r="B26" s="395">
        <v>121620</v>
      </c>
      <c r="C26" s="395">
        <v>99289</v>
      </c>
      <c r="D26" s="395">
        <v>21192</v>
      </c>
      <c r="E26" s="395">
        <v>878</v>
      </c>
      <c r="F26" s="395">
        <v>6040</v>
      </c>
      <c r="G26" s="395">
        <v>111996</v>
      </c>
      <c r="H26" s="395">
        <v>3323</v>
      </c>
    </row>
    <row r="27" spans="1:8" ht="12.75" customHeight="1">
      <c r="A27" s="224" t="s">
        <v>355</v>
      </c>
      <c r="B27" s="395">
        <v>774236</v>
      </c>
      <c r="C27" s="395">
        <v>555427</v>
      </c>
      <c r="D27" s="395">
        <v>183947</v>
      </c>
      <c r="E27" s="395">
        <v>34601</v>
      </c>
      <c r="F27" s="395">
        <v>11296</v>
      </c>
      <c r="G27" s="395">
        <v>685094</v>
      </c>
      <c r="H27" s="395">
        <v>77585</v>
      </c>
    </row>
    <row r="28" spans="1:8" ht="12.75" customHeight="1">
      <c r="A28" s="224" t="s">
        <v>359</v>
      </c>
      <c r="B28" s="395">
        <v>288686</v>
      </c>
      <c r="C28" s="395">
        <v>250231</v>
      </c>
      <c r="D28" s="395">
        <v>6102</v>
      </c>
      <c r="E28" s="395">
        <v>26775</v>
      </c>
      <c r="F28" s="395">
        <v>1950</v>
      </c>
      <c r="G28" s="395">
        <v>204746</v>
      </c>
      <c r="H28" s="395">
        <v>76412</v>
      </c>
    </row>
    <row r="29" spans="1:8" ht="12.75" customHeight="1">
      <c r="A29" s="323" t="s">
        <v>361</v>
      </c>
      <c r="B29" s="397">
        <v>103310</v>
      </c>
      <c r="C29" s="397" t="s">
        <v>791</v>
      </c>
      <c r="D29" s="397" t="s">
        <v>791</v>
      </c>
      <c r="E29" s="397" t="s">
        <v>791</v>
      </c>
      <c r="F29" s="397">
        <v>5629</v>
      </c>
      <c r="G29" s="397">
        <v>75124</v>
      </c>
      <c r="H29" s="397">
        <v>20264</v>
      </c>
    </row>
    <row r="30" spans="1:8" ht="12" customHeight="1">
      <c r="A30" s="346" t="s">
        <v>419</v>
      </c>
      <c r="B30" s="172"/>
      <c r="C30" s="350"/>
      <c r="D30" s="350"/>
      <c r="E30" s="350"/>
      <c r="F30" s="172"/>
      <c r="G30" s="172"/>
      <c r="H30" s="172"/>
    </row>
    <row r="31" spans="1:7" ht="12" customHeight="1">
      <c r="A31" s="27" t="s">
        <v>921</v>
      </c>
      <c r="B31" s="568"/>
      <c r="C31" s="494"/>
      <c r="D31" s="494"/>
      <c r="E31" s="568"/>
      <c r="F31" s="494"/>
      <c r="G31" s="494"/>
    </row>
    <row r="33" spans="1:8" ht="14.25">
      <c r="A33" s="228" t="s">
        <v>606</v>
      </c>
      <c r="B33" s="345"/>
      <c r="C33" s="345"/>
      <c r="D33" s="345"/>
      <c r="E33" s="345"/>
      <c r="F33" s="346"/>
      <c r="G33" s="351"/>
      <c r="H33" s="7"/>
    </row>
    <row r="34" spans="1:8" ht="12">
      <c r="A34" s="182"/>
      <c r="B34" s="347"/>
      <c r="C34" s="711" t="s">
        <v>542</v>
      </c>
      <c r="D34" s="646"/>
      <c r="E34" s="646"/>
      <c r="F34" s="647"/>
      <c r="G34" s="352"/>
      <c r="H34" s="8"/>
    </row>
    <row r="35" spans="1:8" ht="11.25">
      <c r="A35" s="186"/>
      <c r="B35" s="382"/>
      <c r="C35" s="383"/>
      <c r="D35" s="383"/>
      <c r="E35" s="382"/>
      <c r="F35" s="388" t="s">
        <v>365</v>
      </c>
      <c r="G35" s="389"/>
      <c r="H35" s="8"/>
    </row>
    <row r="36" spans="1:8" ht="11.25">
      <c r="A36" s="416" t="s">
        <v>1</v>
      </c>
      <c r="B36" s="390" t="s">
        <v>14</v>
      </c>
      <c r="C36" s="390" t="s">
        <v>362</v>
      </c>
      <c r="D36" s="390" t="s">
        <v>363</v>
      </c>
      <c r="E36" s="390" t="s">
        <v>364</v>
      </c>
      <c r="F36" s="391" t="s">
        <v>126</v>
      </c>
      <c r="G36" s="392" t="s">
        <v>366</v>
      </c>
      <c r="H36" s="8"/>
    </row>
    <row r="37" spans="1:8" ht="12.75" customHeight="1">
      <c r="A37" s="529" t="s">
        <v>769</v>
      </c>
      <c r="B37" s="395">
        <v>38543645</v>
      </c>
      <c r="C37" s="395">
        <v>36394610</v>
      </c>
      <c r="D37" s="395">
        <v>16373822</v>
      </c>
      <c r="E37" s="395">
        <v>4158276</v>
      </c>
      <c r="F37" s="395">
        <v>15472274</v>
      </c>
      <c r="G37" s="395">
        <v>2149035</v>
      </c>
      <c r="H37" s="7"/>
    </row>
    <row r="38" spans="1:8" ht="12.75" customHeight="1">
      <c r="A38" s="354" t="s">
        <v>626</v>
      </c>
      <c r="B38" s="395">
        <v>38602799</v>
      </c>
      <c r="C38" s="395">
        <v>36384469</v>
      </c>
      <c r="D38" s="395">
        <v>16364936</v>
      </c>
      <c r="E38" s="395">
        <v>4138119</v>
      </c>
      <c r="F38" s="395">
        <v>15513704</v>
      </c>
      <c r="G38" s="395">
        <v>2218330</v>
      </c>
      <c r="H38" s="7"/>
    </row>
    <row r="39" spans="1:8" ht="12.75" customHeight="1">
      <c r="A39" s="354" t="s">
        <v>627</v>
      </c>
      <c r="B39" s="395">
        <v>38580785</v>
      </c>
      <c r="C39" s="395">
        <v>36404990</v>
      </c>
      <c r="D39" s="395">
        <v>16403798</v>
      </c>
      <c r="E39" s="395">
        <v>4128780</v>
      </c>
      <c r="F39" s="395">
        <v>15511404</v>
      </c>
      <c r="G39" s="395">
        <v>2175795</v>
      </c>
      <c r="H39" s="7"/>
    </row>
    <row r="40" spans="1:8" ht="12.75" customHeight="1">
      <c r="A40" s="448" t="s">
        <v>684</v>
      </c>
      <c r="B40" s="395">
        <v>38612531</v>
      </c>
      <c r="C40" s="395">
        <v>36406057</v>
      </c>
      <c r="D40" s="395">
        <v>16453513</v>
      </c>
      <c r="E40" s="395">
        <v>4160617</v>
      </c>
      <c r="F40" s="395">
        <v>15641086</v>
      </c>
      <c r="G40" s="395">
        <v>2206474</v>
      </c>
      <c r="H40" s="7"/>
    </row>
    <row r="41" spans="1:8" ht="12.75" customHeight="1">
      <c r="A41" s="448" t="s">
        <v>770</v>
      </c>
      <c r="B41" s="395">
        <f aca="true" t="shared" si="4" ref="B41:G41">SUM(B43,B53)</f>
        <v>38062674</v>
      </c>
      <c r="C41" s="395">
        <f t="shared" si="4"/>
        <v>36067260</v>
      </c>
      <c r="D41" s="395">
        <f t="shared" si="4"/>
        <v>16327049</v>
      </c>
      <c r="E41" s="395">
        <f t="shared" si="4"/>
        <v>3976365</v>
      </c>
      <c r="F41" s="395">
        <f t="shared" si="4"/>
        <v>15595949</v>
      </c>
      <c r="G41" s="395">
        <f t="shared" si="4"/>
        <v>1995414</v>
      </c>
      <c r="H41" s="7"/>
    </row>
    <row r="42" spans="1:8" ht="11.25">
      <c r="A42" s="31"/>
      <c r="B42" s="395"/>
      <c r="C42" s="395"/>
      <c r="D42" s="395"/>
      <c r="E42" s="395"/>
      <c r="F42" s="395"/>
      <c r="G42" s="395"/>
      <c r="H42" s="7"/>
    </row>
    <row r="43" spans="1:8" ht="12.75" customHeight="1">
      <c r="A43" s="436" t="s">
        <v>351</v>
      </c>
      <c r="B43" s="395">
        <f aca="true" t="shared" si="5" ref="B43:G43">SUM(B44:B51)</f>
        <v>32776919</v>
      </c>
      <c r="C43" s="395">
        <f t="shared" si="5"/>
        <v>31170483</v>
      </c>
      <c r="D43" s="395">
        <f t="shared" si="5"/>
        <v>14624259</v>
      </c>
      <c r="E43" s="395">
        <f t="shared" si="5"/>
        <v>3155753</v>
      </c>
      <c r="F43" s="395">
        <f t="shared" si="5"/>
        <v>13390471</v>
      </c>
      <c r="G43" s="395">
        <f t="shared" si="5"/>
        <v>1606436</v>
      </c>
      <c r="H43" s="395"/>
    </row>
    <row r="44" spans="1:8" ht="12.75" customHeight="1">
      <c r="A44" s="462" t="s">
        <v>352</v>
      </c>
      <c r="B44" s="395">
        <f aca="true" t="shared" si="6" ref="B44:B50">C44+G44</f>
        <v>1265244</v>
      </c>
      <c r="C44" s="395">
        <f aca="true" t="shared" si="7" ref="C44:C50">SUM(D44:F44)</f>
        <v>1237548</v>
      </c>
      <c r="D44" s="395">
        <v>580684</v>
      </c>
      <c r="E44" s="395">
        <v>52689</v>
      </c>
      <c r="F44" s="395">
        <v>604175</v>
      </c>
      <c r="G44" s="395">
        <v>27696</v>
      </c>
      <c r="H44" s="7"/>
    </row>
    <row r="45" spans="1:8" ht="12.75" customHeight="1">
      <c r="A45" s="462" t="s">
        <v>353</v>
      </c>
      <c r="B45" s="395">
        <f t="shared" si="6"/>
        <v>13085358</v>
      </c>
      <c r="C45" s="395">
        <f t="shared" si="7"/>
        <v>12701665</v>
      </c>
      <c r="D45" s="395">
        <v>6094754</v>
      </c>
      <c r="E45" s="395">
        <v>756296</v>
      </c>
      <c r="F45" s="395">
        <v>5850615</v>
      </c>
      <c r="G45" s="395">
        <v>383693</v>
      </c>
      <c r="H45" s="7"/>
    </row>
    <row r="46" spans="1:8" ht="12.75" customHeight="1">
      <c r="A46" s="462" t="s">
        <v>354</v>
      </c>
      <c r="B46" s="395">
        <f t="shared" si="6"/>
        <v>9346583</v>
      </c>
      <c r="C46" s="395">
        <f t="shared" si="7"/>
        <v>9103355</v>
      </c>
      <c r="D46" s="395">
        <v>4723418</v>
      </c>
      <c r="E46" s="395">
        <v>748660</v>
      </c>
      <c r="F46" s="395">
        <v>3631277</v>
      </c>
      <c r="G46" s="395">
        <v>243228</v>
      </c>
      <c r="H46" s="7"/>
    </row>
    <row r="47" spans="1:8" ht="12.75" customHeight="1">
      <c r="A47" s="462" t="s">
        <v>355</v>
      </c>
      <c r="B47" s="395">
        <f t="shared" si="6"/>
        <v>8434753</v>
      </c>
      <c r="C47" s="395">
        <f t="shared" si="7"/>
        <v>7527690</v>
      </c>
      <c r="D47" s="395">
        <v>3087049</v>
      </c>
      <c r="E47" s="395">
        <v>1461937</v>
      </c>
      <c r="F47" s="395">
        <v>2978704</v>
      </c>
      <c r="G47" s="395">
        <v>907063</v>
      </c>
      <c r="H47" s="7"/>
    </row>
    <row r="48" spans="1:8" ht="12.75" customHeight="1">
      <c r="A48" s="462" t="s">
        <v>356</v>
      </c>
      <c r="B48" s="395">
        <f t="shared" si="6"/>
        <v>19960</v>
      </c>
      <c r="C48" s="395">
        <f t="shared" si="7"/>
        <v>19960</v>
      </c>
      <c r="D48" s="395">
        <v>4775</v>
      </c>
      <c r="E48" s="395">
        <v>0</v>
      </c>
      <c r="F48" s="395">
        <v>15185</v>
      </c>
      <c r="G48" s="395">
        <v>0</v>
      </c>
      <c r="H48" s="7"/>
    </row>
    <row r="49" spans="1:8" ht="12.75" customHeight="1">
      <c r="A49" s="462" t="s">
        <v>357</v>
      </c>
      <c r="B49" s="395">
        <f t="shared" si="6"/>
        <v>72530</v>
      </c>
      <c r="C49" s="395">
        <f t="shared" si="7"/>
        <v>72530</v>
      </c>
      <c r="D49" s="395">
        <v>25795</v>
      </c>
      <c r="E49" s="395">
        <v>4924</v>
      </c>
      <c r="F49" s="395">
        <v>41811</v>
      </c>
      <c r="G49" s="395">
        <v>0</v>
      </c>
      <c r="H49" s="7"/>
    </row>
    <row r="50" spans="1:8" ht="12.75" customHeight="1">
      <c r="A50" s="462" t="s">
        <v>358</v>
      </c>
      <c r="B50" s="395">
        <f t="shared" si="6"/>
        <v>459123</v>
      </c>
      <c r="C50" s="395">
        <f t="shared" si="7"/>
        <v>422324</v>
      </c>
      <c r="D50" s="395">
        <v>89696</v>
      </c>
      <c r="E50" s="395">
        <v>100775</v>
      </c>
      <c r="F50" s="395">
        <v>231853</v>
      </c>
      <c r="G50" s="395">
        <v>36799</v>
      </c>
      <c r="H50" s="7"/>
    </row>
    <row r="51" spans="1:8" ht="12.75" customHeight="1">
      <c r="A51" s="224" t="s">
        <v>359</v>
      </c>
      <c r="B51" s="395">
        <v>93368</v>
      </c>
      <c r="C51" s="395">
        <v>85411</v>
      </c>
      <c r="D51" s="395">
        <v>18088</v>
      </c>
      <c r="E51" s="395">
        <v>30472</v>
      </c>
      <c r="F51" s="395">
        <v>36851</v>
      </c>
      <c r="G51" s="395">
        <v>7957</v>
      </c>
      <c r="H51" s="7"/>
    </row>
    <row r="52" spans="1:8" ht="11.25">
      <c r="A52" s="31" t="s">
        <v>113</v>
      </c>
      <c r="B52" s="395"/>
      <c r="C52" s="395"/>
      <c r="D52" s="395"/>
      <c r="E52" s="395"/>
      <c r="F52" s="395"/>
      <c r="G52" s="395"/>
      <c r="H52" s="7"/>
    </row>
    <row r="53" spans="1:8" ht="12.75" customHeight="1">
      <c r="A53" s="184" t="s">
        <v>360</v>
      </c>
      <c r="B53" s="395">
        <f aca="true" t="shared" si="8" ref="B53:G53">SUM(B54:B59)</f>
        <v>5285755</v>
      </c>
      <c r="C53" s="395">
        <f t="shared" si="8"/>
        <v>4896777</v>
      </c>
      <c r="D53" s="395">
        <f t="shared" si="8"/>
        <v>1702790</v>
      </c>
      <c r="E53" s="395">
        <f t="shared" si="8"/>
        <v>820612</v>
      </c>
      <c r="F53" s="395">
        <f t="shared" si="8"/>
        <v>2205478</v>
      </c>
      <c r="G53" s="395">
        <f t="shared" si="8"/>
        <v>388978</v>
      </c>
      <c r="H53" s="7"/>
    </row>
    <row r="54" spans="1:8" ht="12.75" customHeight="1">
      <c r="A54" s="224" t="s">
        <v>352</v>
      </c>
      <c r="B54" s="395">
        <v>568110</v>
      </c>
      <c r="C54" s="395">
        <v>474705</v>
      </c>
      <c r="D54" s="395">
        <v>204372</v>
      </c>
      <c r="E54" s="395">
        <v>10029</v>
      </c>
      <c r="F54" s="395">
        <v>260304</v>
      </c>
      <c r="G54" s="395">
        <v>93405</v>
      </c>
      <c r="H54" s="7"/>
    </row>
    <row r="55" spans="1:8" ht="12.75" customHeight="1">
      <c r="A55" s="224" t="s">
        <v>353</v>
      </c>
      <c r="B55" s="395">
        <v>65067</v>
      </c>
      <c r="C55" s="395">
        <v>62487</v>
      </c>
      <c r="D55" s="395">
        <v>16606</v>
      </c>
      <c r="E55" s="395">
        <v>0</v>
      </c>
      <c r="F55" s="395">
        <v>45881</v>
      </c>
      <c r="G55" s="395">
        <v>2580</v>
      </c>
      <c r="H55" s="7"/>
    </row>
    <row r="56" spans="1:8" ht="12.75" customHeight="1">
      <c r="A56" s="224" t="s">
        <v>354</v>
      </c>
      <c r="B56" s="395">
        <v>790201</v>
      </c>
      <c r="C56" s="395">
        <v>784873</v>
      </c>
      <c r="D56" s="395">
        <v>224029</v>
      </c>
      <c r="E56" s="395">
        <v>222207</v>
      </c>
      <c r="F56" s="395">
        <v>338637</v>
      </c>
      <c r="G56" s="395">
        <v>5328</v>
      </c>
      <c r="H56" s="7"/>
    </row>
    <row r="57" spans="1:8" ht="12.75" customHeight="1">
      <c r="A57" s="224" t="s">
        <v>355</v>
      </c>
      <c r="B57" s="395">
        <v>3282887</v>
      </c>
      <c r="C57" s="395">
        <v>3160810</v>
      </c>
      <c r="D57" s="395">
        <v>1197292</v>
      </c>
      <c r="E57" s="395">
        <v>584599</v>
      </c>
      <c r="F57" s="395">
        <v>1378919</v>
      </c>
      <c r="G57" s="395">
        <v>122077</v>
      </c>
      <c r="H57" s="7"/>
    </row>
    <row r="58" spans="1:8" ht="12.75" customHeight="1">
      <c r="A58" s="224" t="s">
        <v>359</v>
      </c>
      <c r="B58" s="395">
        <v>354421</v>
      </c>
      <c r="C58" s="395">
        <v>246005</v>
      </c>
      <c r="D58" s="395">
        <v>60491</v>
      </c>
      <c r="E58" s="395">
        <v>3777</v>
      </c>
      <c r="F58" s="395">
        <v>181737</v>
      </c>
      <c r="G58" s="395">
        <v>108416</v>
      </c>
      <c r="H58" s="7"/>
    </row>
    <row r="59" spans="1:8" ht="12.75" customHeight="1">
      <c r="A59" s="323" t="s">
        <v>361</v>
      </c>
      <c r="B59" s="397">
        <v>225069</v>
      </c>
      <c r="C59" s="397">
        <v>167897</v>
      </c>
      <c r="D59" s="397" t="s">
        <v>791</v>
      </c>
      <c r="E59" s="397" t="s">
        <v>791</v>
      </c>
      <c r="F59" s="397" t="s">
        <v>791</v>
      </c>
      <c r="G59" s="397">
        <v>57172</v>
      </c>
      <c r="H59" s="7"/>
    </row>
    <row r="60" spans="1:8" ht="11.25">
      <c r="A60" s="346" t="s">
        <v>419</v>
      </c>
      <c r="B60" s="172"/>
      <c r="C60" s="172"/>
      <c r="D60" s="350"/>
      <c r="E60" s="350"/>
      <c r="F60" s="350"/>
      <c r="G60" s="172"/>
      <c r="H60" s="7"/>
    </row>
    <row r="61" spans="1:8" ht="11.25">
      <c r="A61" s="27" t="s">
        <v>922</v>
      </c>
      <c r="H61" s="7"/>
    </row>
    <row r="62" spans="1:8" ht="11.25">
      <c r="A62" s="27" t="s">
        <v>923</v>
      </c>
      <c r="H62" s="7"/>
    </row>
    <row r="63" ht="11.25">
      <c r="H63" s="7"/>
    </row>
    <row r="64" ht="11.25">
      <c r="H64" s="7"/>
    </row>
    <row r="65" ht="11.25">
      <c r="H65" s="7"/>
    </row>
    <row r="66" ht="11.25">
      <c r="H66" s="7"/>
    </row>
    <row r="67" ht="11.25">
      <c r="H67" s="7"/>
    </row>
    <row r="68" ht="11.25">
      <c r="H68" s="7"/>
    </row>
    <row r="69" ht="11.25">
      <c r="H69" s="7"/>
    </row>
  </sheetData>
  <mergeCells count="2">
    <mergeCell ref="C34:F34"/>
    <mergeCell ref="F3:H3"/>
  </mergeCells>
  <printOptions/>
  <pageMargins left="0.5905511811023623" right="0.59" top="0.5905511811023623" bottom="0.5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P55"/>
  <sheetViews>
    <sheetView workbookViewId="0" topLeftCell="A1">
      <selection activeCell="B24" sqref="B24"/>
    </sheetView>
  </sheetViews>
  <sheetFormatPr defaultColWidth="9.00390625" defaultRowHeight="12.75"/>
  <cols>
    <col min="1" max="1" width="10.75390625" style="8" customWidth="1"/>
    <col min="2" max="14" width="6.75390625" style="7" customWidth="1"/>
    <col min="15" max="16384" width="8.875" style="7" customWidth="1"/>
  </cols>
  <sheetData>
    <row r="1" spans="1:14" s="4" customFormat="1" ht="15.75" customHeight="1">
      <c r="A1" s="24" t="s">
        <v>723</v>
      </c>
      <c r="B1" s="19"/>
      <c r="C1" s="125"/>
      <c r="D1" s="125"/>
      <c r="E1" s="125"/>
      <c r="F1" s="125"/>
      <c r="G1" s="125"/>
      <c r="H1" s="125"/>
      <c r="I1" s="125"/>
      <c r="J1" s="125"/>
      <c r="K1" s="125"/>
      <c r="L1" s="125"/>
      <c r="M1" s="125"/>
      <c r="N1" s="125"/>
    </row>
    <row r="2" spans="1:14" ht="14.25" customHeight="1">
      <c r="A2" s="228" t="s">
        <v>602</v>
      </c>
      <c r="B2" s="56"/>
      <c r="C2" s="56"/>
      <c r="D2" s="56"/>
      <c r="E2" s="56"/>
      <c r="F2" s="56"/>
      <c r="G2" s="56"/>
      <c r="H2" s="56"/>
      <c r="I2" s="56"/>
      <c r="J2" s="56"/>
      <c r="K2" s="56"/>
      <c r="L2" s="56"/>
      <c r="M2" s="56"/>
      <c r="N2" s="179"/>
    </row>
    <row r="3" spans="1:14" s="8" customFormat="1" ht="15" customHeight="1">
      <c r="A3" s="185"/>
      <c r="B3" s="328" t="s">
        <v>17</v>
      </c>
      <c r="C3" s="180"/>
      <c r="D3" s="183"/>
      <c r="E3" s="183" t="s">
        <v>415</v>
      </c>
      <c r="F3" s="183"/>
      <c r="G3" s="183"/>
      <c r="H3" s="181"/>
      <c r="I3" s="180"/>
      <c r="J3" s="188" t="s">
        <v>22</v>
      </c>
      <c r="K3" s="181"/>
      <c r="L3" s="180"/>
      <c r="M3" s="180" t="s">
        <v>23</v>
      </c>
      <c r="N3" s="183"/>
    </row>
    <row r="4" spans="1:14" s="8" customFormat="1" ht="15" customHeight="1">
      <c r="A4" s="187" t="s">
        <v>1</v>
      </c>
      <c r="B4" s="187" t="s">
        <v>149</v>
      </c>
      <c r="C4" s="187" t="s">
        <v>150</v>
      </c>
      <c r="D4" s="187" t="s">
        <v>151</v>
      </c>
      <c r="E4" s="187" t="s">
        <v>152</v>
      </c>
      <c r="F4" s="187" t="s">
        <v>153</v>
      </c>
      <c r="G4" s="187" t="s">
        <v>154</v>
      </c>
      <c r="H4" s="187" t="s">
        <v>155</v>
      </c>
      <c r="I4" s="187" t="s">
        <v>156</v>
      </c>
      <c r="J4" s="187" t="s">
        <v>157</v>
      </c>
      <c r="K4" s="187" t="s">
        <v>158</v>
      </c>
      <c r="L4" s="187" t="s">
        <v>159</v>
      </c>
      <c r="M4" s="187" t="s">
        <v>160</v>
      </c>
      <c r="N4" s="189" t="s">
        <v>161</v>
      </c>
    </row>
    <row r="5" spans="1:14" ht="15" customHeight="1">
      <c r="A5" s="184" t="s">
        <v>162</v>
      </c>
      <c r="B5" s="126"/>
      <c r="C5" s="126"/>
      <c r="D5" s="126"/>
      <c r="E5" s="126"/>
      <c r="F5" s="126"/>
      <c r="G5" s="126"/>
      <c r="H5" s="126"/>
      <c r="I5" s="126"/>
      <c r="J5" s="126"/>
      <c r="K5" s="126"/>
      <c r="L5" s="126"/>
      <c r="M5" s="126"/>
      <c r="N5" s="126"/>
    </row>
    <row r="6" spans="1:14" ht="15" customHeight="1">
      <c r="A6" s="224" t="s">
        <v>783</v>
      </c>
      <c r="B6" s="7">
        <v>110.3</v>
      </c>
      <c r="C6" s="7">
        <v>116.9</v>
      </c>
      <c r="D6" s="7">
        <v>122.7</v>
      </c>
      <c r="E6" s="7">
        <v>128.4</v>
      </c>
      <c r="F6" s="7">
        <v>133.5</v>
      </c>
      <c r="G6" s="7">
        <v>138.5</v>
      </c>
      <c r="H6" s="7">
        <v>145.7</v>
      </c>
      <c r="I6" s="7">
        <v>152.7</v>
      </c>
      <c r="J6" s="7">
        <v>160.3</v>
      </c>
      <c r="K6" s="7">
        <v>165.2</v>
      </c>
      <c r="L6" s="7">
        <v>168.6</v>
      </c>
      <c r="M6" s="7">
        <v>170.1</v>
      </c>
      <c r="N6" s="7">
        <v>170.8</v>
      </c>
    </row>
    <row r="7" spans="1:14" ht="15" customHeight="1">
      <c r="A7" s="224" t="s">
        <v>623</v>
      </c>
      <c r="B7" s="7">
        <v>110.5</v>
      </c>
      <c r="C7" s="7">
        <v>116.5</v>
      </c>
      <c r="D7" s="7">
        <v>122.3</v>
      </c>
      <c r="E7" s="7">
        <v>127.8</v>
      </c>
      <c r="F7" s="461">
        <v>133</v>
      </c>
      <c r="G7" s="7">
        <v>138.3</v>
      </c>
      <c r="H7" s="127">
        <v>145</v>
      </c>
      <c r="I7" s="7">
        <v>152.3</v>
      </c>
      <c r="J7" s="7">
        <v>159.7</v>
      </c>
      <c r="K7" s="7">
        <v>165.2</v>
      </c>
      <c r="L7" s="7">
        <v>168.3</v>
      </c>
      <c r="M7" s="7">
        <v>169.7</v>
      </c>
      <c r="N7" s="7">
        <v>170.4</v>
      </c>
    </row>
    <row r="8" spans="1:14" ht="15" customHeight="1">
      <c r="A8" s="224" t="s">
        <v>624</v>
      </c>
      <c r="B8" s="7">
        <v>110.6</v>
      </c>
      <c r="C8" s="7">
        <v>116.3</v>
      </c>
      <c r="D8" s="7">
        <v>122.6</v>
      </c>
      <c r="E8" s="7">
        <v>128.6</v>
      </c>
      <c r="F8" s="461">
        <v>133.5</v>
      </c>
      <c r="G8" s="7">
        <v>138.4</v>
      </c>
      <c r="H8" s="127">
        <v>144.6</v>
      </c>
      <c r="I8" s="7">
        <v>151.9</v>
      </c>
      <c r="J8" s="7">
        <v>159.6</v>
      </c>
      <c r="K8" s="7">
        <v>165.3</v>
      </c>
      <c r="L8" s="7">
        <v>168.3</v>
      </c>
      <c r="M8" s="7">
        <v>169.9</v>
      </c>
      <c r="N8" s="7">
        <v>170.7</v>
      </c>
    </row>
    <row r="9" spans="1:14" ht="15" customHeight="1">
      <c r="A9" s="224" t="s">
        <v>631</v>
      </c>
      <c r="B9" s="127">
        <v>110.7</v>
      </c>
      <c r="C9" s="127">
        <v>116.7</v>
      </c>
      <c r="D9" s="127">
        <v>122.4</v>
      </c>
      <c r="E9" s="127">
        <v>127.7</v>
      </c>
      <c r="F9" s="127">
        <v>132.8</v>
      </c>
      <c r="G9" s="127">
        <v>138.8</v>
      </c>
      <c r="H9" s="127">
        <v>145.2</v>
      </c>
      <c r="I9" s="127">
        <v>152.2</v>
      </c>
      <c r="J9" s="127">
        <v>159.7</v>
      </c>
      <c r="K9" s="127">
        <v>165.4</v>
      </c>
      <c r="L9" s="127">
        <v>168.3</v>
      </c>
      <c r="M9" s="127">
        <v>170</v>
      </c>
      <c r="N9" s="127">
        <v>170.6</v>
      </c>
    </row>
    <row r="10" spans="1:14" ht="15" customHeight="1">
      <c r="A10" s="224" t="s">
        <v>784</v>
      </c>
      <c r="B10" s="7">
        <v>110.6</v>
      </c>
      <c r="C10" s="7">
        <v>116.3</v>
      </c>
      <c r="D10" s="7">
        <v>122.4</v>
      </c>
      <c r="E10" s="7">
        <v>128.2</v>
      </c>
      <c r="F10" s="461">
        <v>133</v>
      </c>
      <c r="G10" s="7">
        <v>138.7</v>
      </c>
      <c r="H10" s="127">
        <v>145.1</v>
      </c>
      <c r="I10" s="7">
        <v>152.2</v>
      </c>
      <c r="J10" s="7">
        <v>159.2</v>
      </c>
      <c r="K10" s="7">
        <v>165.2</v>
      </c>
      <c r="L10" s="7">
        <v>168.6</v>
      </c>
      <c r="M10" s="7">
        <v>170.1</v>
      </c>
      <c r="N10" s="7">
        <v>170.9</v>
      </c>
    </row>
    <row r="11" ht="9" customHeight="1">
      <c r="A11" s="31"/>
    </row>
    <row r="12" spans="1:14" ht="15" customHeight="1">
      <c r="A12" s="184" t="s">
        <v>163</v>
      </c>
      <c r="B12" s="127"/>
      <c r="C12" s="127"/>
      <c r="D12" s="127"/>
      <c r="E12" s="127"/>
      <c r="F12" s="127"/>
      <c r="G12" s="127"/>
      <c r="H12" s="127"/>
      <c r="I12" s="127"/>
      <c r="J12" s="127"/>
      <c r="K12" s="127"/>
      <c r="L12" s="127"/>
      <c r="M12" s="127"/>
      <c r="N12" s="127"/>
    </row>
    <row r="13" spans="1:14" ht="15" customHeight="1">
      <c r="A13" s="224" t="s">
        <v>783</v>
      </c>
      <c r="B13" s="127">
        <v>18.7</v>
      </c>
      <c r="C13" s="127">
        <v>21.5</v>
      </c>
      <c r="D13" s="127">
        <v>24.2</v>
      </c>
      <c r="E13" s="127">
        <v>27.1</v>
      </c>
      <c r="F13" s="127">
        <v>30.2</v>
      </c>
      <c r="G13" s="127">
        <v>33.9</v>
      </c>
      <c r="H13" s="127">
        <v>39.6</v>
      </c>
      <c r="I13" s="127">
        <v>44.5</v>
      </c>
      <c r="J13" s="127">
        <v>50.2</v>
      </c>
      <c r="K13" s="127">
        <v>55</v>
      </c>
      <c r="L13" s="127">
        <v>58.7</v>
      </c>
      <c r="M13" s="127">
        <v>61.2</v>
      </c>
      <c r="N13" s="127">
        <v>62.1</v>
      </c>
    </row>
    <row r="14" spans="1:14" ht="15" customHeight="1">
      <c r="A14" s="224" t="s">
        <v>623</v>
      </c>
      <c r="B14" s="127">
        <v>18.9</v>
      </c>
      <c r="C14" s="127">
        <v>21.3</v>
      </c>
      <c r="D14" s="127">
        <v>23.8</v>
      </c>
      <c r="E14" s="127">
        <v>27</v>
      </c>
      <c r="F14" s="127">
        <v>30.2</v>
      </c>
      <c r="G14" s="127">
        <v>33.7</v>
      </c>
      <c r="H14" s="127">
        <v>38</v>
      </c>
      <c r="I14" s="127">
        <v>44.4</v>
      </c>
      <c r="J14" s="127">
        <v>49.8</v>
      </c>
      <c r="K14" s="127">
        <v>54.5</v>
      </c>
      <c r="L14" s="127">
        <v>59.7</v>
      </c>
      <c r="M14" s="127">
        <v>61.8</v>
      </c>
      <c r="N14" s="127">
        <v>63.2</v>
      </c>
    </row>
    <row r="15" spans="1:14" ht="15" customHeight="1">
      <c r="A15" s="224" t="s">
        <v>624</v>
      </c>
      <c r="B15" s="127">
        <v>18.9</v>
      </c>
      <c r="C15" s="127">
        <v>21.2</v>
      </c>
      <c r="D15" s="127">
        <v>24.2</v>
      </c>
      <c r="E15" s="127">
        <v>27.5</v>
      </c>
      <c r="F15" s="127">
        <v>30.4</v>
      </c>
      <c r="G15" s="127">
        <v>33.8</v>
      </c>
      <c r="H15" s="127">
        <v>38.9</v>
      </c>
      <c r="I15" s="127">
        <v>44</v>
      </c>
      <c r="J15" s="127">
        <v>49.8</v>
      </c>
      <c r="K15" s="127">
        <v>54.9</v>
      </c>
      <c r="L15" s="127">
        <v>59.1</v>
      </c>
      <c r="M15" s="127">
        <v>61.8</v>
      </c>
      <c r="N15" s="127">
        <v>63.2</v>
      </c>
    </row>
    <row r="16" spans="1:14" ht="15" customHeight="1">
      <c r="A16" s="224" t="s">
        <v>631</v>
      </c>
      <c r="B16" s="127">
        <v>18.9</v>
      </c>
      <c r="C16" s="127">
        <v>21.4</v>
      </c>
      <c r="D16" s="127">
        <v>23.8</v>
      </c>
      <c r="E16" s="127">
        <v>27</v>
      </c>
      <c r="F16" s="127">
        <v>29.9</v>
      </c>
      <c r="G16" s="127">
        <v>34</v>
      </c>
      <c r="H16" s="127">
        <v>39.3</v>
      </c>
      <c r="I16" s="127">
        <v>44</v>
      </c>
      <c r="J16" s="127">
        <v>48.9</v>
      </c>
      <c r="K16" s="127">
        <v>54.8</v>
      </c>
      <c r="L16" s="127">
        <v>58.8</v>
      </c>
      <c r="M16" s="127">
        <v>60.6</v>
      </c>
      <c r="N16" s="127">
        <v>62.7</v>
      </c>
    </row>
    <row r="17" spans="1:14" ht="15" customHeight="1">
      <c r="A17" s="224" t="s">
        <v>784</v>
      </c>
      <c r="B17" s="127">
        <v>18.8</v>
      </c>
      <c r="C17" s="127">
        <v>21.3</v>
      </c>
      <c r="D17" s="127">
        <v>23.9</v>
      </c>
      <c r="E17" s="127">
        <v>27.1</v>
      </c>
      <c r="F17" s="127">
        <v>30.2</v>
      </c>
      <c r="G17" s="127">
        <v>33.6</v>
      </c>
      <c r="H17" s="127">
        <v>38.6</v>
      </c>
      <c r="I17" s="127">
        <v>43.9</v>
      </c>
      <c r="J17" s="127">
        <v>48.6</v>
      </c>
      <c r="K17" s="127">
        <v>54.5</v>
      </c>
      <c r="L17" s="127">
        <v>59.6</v>
      </c>
      <c r="M17" s="127">
        <v>61.2</v>
      </c>
      <c r="N17" s="127">
        <v>63.5</v>
      </c>
    </row>
    <row r="18" spans="1:14" ht="9" customHeight="1">
      <c r="A18" s="31"/>
      <c r="B18" s="127"/>
      <c r="C18" s="127"/>
      <c r="D18" s="127"/>
      <c r="E18" s="127"/>
      <c r="F18" s="127"/>
      <c r="G18" s="127"/>
      <c r="H18" s="127"/>
      <c r="I18" s="127"/>
      <c r="J18" s="127"/>
      <c r="K18" s="127"/>
      <c r="L18" s="127"/>
      <c r="M18" s="127"/>
      <c r="N18" s="127"/>
    </row>
    <row r="19" spans="1:14" ht="15" customHeight="1">
      <c r="A19" s="184" t="s">
        <v>164</v>
      </c>
      <c r="B19" s="128"/>
      <c r="C19" s="128"/>
      <c r="D19" s="128"/>
      <c r="E19" s="128"/>
      <c r="F19" s="128"/>
      <c r="G19" s="128"/>
      <c r="H19" s="128"/>
      <c r="I19" s="128"/>
      <c r="J19" s="128"/>
      <c r="K19" s="128"/>
      <c r="L19" s="128"/>
      <c r="M19" s="128"/>
      <c r="N19" s="128"/>
    </row>
    <row r="20" spans="1:14" ht="15" customHeight="1">
      <c r="A20" s="224" t="s">
        <v>773</v>
      </c>
      <c r="B20" s="128">
        <v>61.6</v>
      </c>
      <c r="C20" s="128">
        <v>65</v>
      </c>
      <c r="D20" s="128">
        <v>67.9</v>
      </c>
      <c r="E20" s="128">
        <v>70.5</v>
      </c>
      <c r="F20" s="128">
        <v>72.8</v>
      </c>
      <c r="G20" s="128">
        <v>75</v>
      </c>
      <c r="H20" s="128">
        <v>78</v>
      </c>
      <c r="I20" s="128">
        <v>81.3</v>
      </c>
      <c r="J20" s="128">
        <v>85.1</v>
      </c>
      <c r="K20" s="128">
        <v>87.7</v>
      </c>
      <c r="L20" s="128">
        <v>90.3</v>
      </c>
      <c r="M20" s="128">
        <v>91</v>
      </c>
      <c r="N20" s="128">
        <v>91.6</v>
      </c>
    </row>
    <row r="21" spans="1:14" s="56" customFormat="1" ht="15" customHeight="1">
      <c r="A21" s="224" t="s">
        <v>778</v>
      </c>
      <c r="B21" s="128">
        <v>62.2</v>
      </c>
      <c r="C21" s="128">
        <v>64.9</v>
      </c>
      <c r="D21" s="128">
        <v>67.7</v>
      </c>
      <c r="E21" s="128">
        <v>70.2</v>
      </c>
      <c r="F21" s="128">
        <v>72.5</v>
      </c>
      <c r="G21" s="128">
        <v>74.9</v>
      </c>
      <c r="H21" s="128">
        <v>77.7</v>
      </c>
      <c r="I21" s="128">
        <v>81.3</v>
      </c>
      <c r="J21" s="128">
        <v>84.8</v>
      </c>
      <c r="K21" s="128">
        <v>87.8</v>
      </c>
      <c r="L21" s="128">
        <v>90.2</v>
      </c>
      <c r="M21" s="128">
        <v>91</v>
      </c>
      <c r="N21" s="128">
        <v>91.6</v>
      </c>
    </row>
    <row r="22" spans="1:14" s="56" customFormat="1" ht="15" customHeight="1">
      <c r="A22" s="224" t="s">
        <v>779</v>
      </c>
      <c r="B22" s="128">
        <v>62.1</v>
      </c>
      <c r="C22" s="128">
        <v>64.7</v>
      </c>
      <c r="D22" s="128">
        <v>67.8</v>
      </c>
      <c r="E22" s="128">
        <v>70.6</v>
      </c>
      <c r="F22" s="128">
        <v>72.7</v>
      </c>
      <c r="G22" s="128">
        <v>74.8</v>
      </c>
      <c r="H22" s="128">
        <v>77.5</v>
      </c>
      <c r="I22" s="128">
        <v>81.1</v>
      </c>
      <c r="J22" s="128">
        <v>85</v>
      </c>
      <c r="K22" s="128">
        <v>88.1</v>
      </c>
      <c r="L22" s="128">
        <v>90.2</v>
      </c>
      <c r="M22" s="128">
        <v>91</v>
      </c>
      <c r="N22" s="128">
        <v>91.7</v>
      </c>
    </row>
    <row r="23" spans="1:14" ht="15" customHeight="1">
      <c r="A23" s="224" t="s">
        <v>775</v>
      </c>
      <c r="B23" s="128">
        <v>62.3</v>
      </c>
      <c r="C23" s="128">
        <v>65</v>
      </c>
      <c r="D23" s="128">
        <v>67.6</v>
      </c>
      <c r="E23" s="128">
        <v>70.1</v>
      </c>
      <c r="F23" s="128">
        <v>72.5</v>
      </c>
      <c r="G23" s="128">
        <v>75.1</v>
      </c>
      <c r="H23" s="128">
        <v>77.9</v>
      </c>
      <c r="I23" s="128">
        <v>81.1</v>
      </c>
      <c r="J23" s="128">
        <v>84.8</v>
      </c>
      <c r="K23" s="128">
        <v>88</v>
      </c>
      <c r="L23" s="128">
        <v>90</v>
      </c>
      <c r="M23" s="128">
        <v>91.1</v>
      </c>
      <c r="N23" s="128">
        <v>91.9</v>
      </c>
    </row>
    <row r="24" spans="1:14" ht="15" customHeight="1">
      <c r="A24" s="224" t="s">
        <v>784</v>
      </c>
      <c r="B24" s="128">
        <v>61.8</v>
      </c>
      <c r="C24" s="128">
        <v>64.9</v>
      </c>
      <c r="D24" s="128">
        <v>67.8</v>
      </c>
      <c r="E24" s="128">
        <v>70.4</v>
      </c>
      <c r="F24" s="128">
        <v>72.6</v>
      </c>
      <c r="G24" s="128">
        <v>75.1</v>
      </c>
      <c r="H24" s="128">
        <v>77.9</v>
      </c>
      <c r="I24" s="128">
        <v>81.1</v>
      </c>
      <c r="J24" s="128">
        <v>84.4</v>
      </c>
      <c r="K24" s="128">
        <v>87.8</v>
      </c>
      <c r="L24" s="128">
        <v>90.3</v>
      </c>
      <c r="M24" s="128">
        <v>91.2</v>
      </c>
      <c r="N24" s="128">
        <v>92</v>
      </c>
    </row>
    <row r="25" spans="1:14" ht="6" customHeight="1">
      <c r="A25" s="323"/>
      <c r="B25" s="377"/>
      <c r="C25" s="129"/>
      <c r="D25" s="129"/>
      <c r="E25" s="129"/>
      <c r="F25" s="129"/>
      <c r="G25" s="129"/>
      <c r="H25" s="129"/>
      <c r="I25" s="129"/>
      <c r="J25" s="129"/>
      <c r="K25" s="129"/>
      <c r="L25" s="129"/>
      <c r="M25" s="129"/>
      <c r="N25" s="129"/>
    </row>
    <row r="26" spans="1:14" ht="12" customHeight="1">
      <c r="A26" s="40" t="s">
        <v>148</v>
      </c>
      <c r="B26" s="128"/>
      <c r="C26" s="128"/>
      <c r="D26" s="128"/>
      <c r="E26" s="128"/>
      <c r="F26" s="128"/>
      <c r="G26" s="128"/>
      <c r="H26" s="128"/>
      <c r="I26" s="128"/>
      <c r="J26" s="128"/>
      <c r="K26" s="128"/>
      <c r="L26" s="128"/>
      <c r="M26" s="128"/>
      <c r="N26" s="128"/>
    </row>
    <row r="27" ht="12" customHeight="1">
      <c r="A27" s="27" t="s">
        <v>165</v>
      </c>
    </row>
    <row r="30" spans="1:14" ht="14.25">
      <c r="A30" s="228" t="s">
        <v>603</v>
      </c>
      <c r="B30" s="56"/>
      <c r="C30" s="56"/>
      <c r="D30" s="56"/>
      <c r="E30" s="56"/>
      <c r="F30" s="56"/>
      <c r="G30" s="56"/>
      <c r="H30" s="56"/>
      <c r="I30" s="56"/>
      <c r="J30" s="56"/>
      <c r="K30" s="56"/>
      <c r="L30" s="56"/>
      <c r="M30" s="56"/>
      <c r="N30" s="179"/>
    </row>
    <row r="31" spans="1:16" ht="15" customHeight="1">
      <c r="A31" s="185"/>
      <c r="B31" s="328" t="s">
        <v>17</v>
      </c>
      <c r="C31" s="180"/>
      <c r="D31" s="183"/>
      <c r="E31" s="183" t="s">
        <v>415</v>
      </c>
      <c r="F31" s="183"/>
      <c r="G31" s="183"/>
      <c r="H31" s="181"/>
      <c r="I31" s="180"/>
      <c r="J31" s="188" t="s">
        <v>22</v>
      </c>
      <c r="K31" s="181"/>
      <c r="L31" s="180"/>
      <c r="M31" s="180" t="s">
        <v>23</v>
      </c>
      <c r="N31" s="183"/>
      <c r="O31" s="8"/>
      <c r="P31" s="8"/>
    </row>
    <row r="32" spans="1:16" ht="15" customHeight="1">
      <c r="A32" s="187" t="s">
        <v>1</v>
      </c>
      <c r="B32" s="187" t="s">
        <v>149</v>
      </c>
      <c r="C32" s="187" t="s">
        <v>150</v>
      </c>
      <c r="D32" s="187" t="s">
        <v>151</v>
      </c>
      <c r="E32" s="187" t="s">
        <v>152</v>
      </c>
      <c r="F32" s="187" t="s">
        <v>153</v>
      </c>
      <c r="G32" s="187" t="s">
        <v>154</v>
      </c>
      <c r="H32" s="187" t="s">
        <v>155</v>
      </c>
      <c r="I32" s="187" t="s">
        <v>156</v>
      </c>
      <c r="J32" s="187" t="s">
        <v>157</v>
      </c>
      <c r="K32" s="187" t="s">
        <v>158</v>
      </c>
      <c r="L32" s="187" t="s">
        <v>159</v>
      </c>
      <c r="M32" s="187" t="s">
        <v>160</v>
      </c>
      <c r="N32" s="189" t="s">
        <v>161</v>
      </c>
      <c r="O32" s="8"/>
      <c r="P32" s="8"/>
    </row>
    <row r="33" spans="1:14" ht="15" customHeight="1">
      <c r="A33" s="184" t="s">
        <v>162</v>
      </c>
      <c r="B33" s="126"/>
      <c r="C33" s="126"/>
      <c r="D33" s="126"/>
      <c r="E33" s="126"/>
      <c r="F33" s="126"/>
      <c r="G33" s="126"/>
      <c r="H33" s="126"/>
      <c r="I33" s="126"/>
      <c r="J33" s="126"/>
      <c r="K33" s="126"/>
      <c r="L33" s="126"/>
      <c r="M33" s="126"/>
      <c r="N33" s="126"/>
    </row>
    <row r="34" spans="1:14" ht="15" customHeight="1">
      <c r="A34" s="224" t="s">
        <v>783</v>
      </c>
      <c r="B34" s="127">
        <v>109.5</v>
      </c>
      <c r="C34" s="127">
        <v>115.8</v>
      </c>
      <c r="D34" s="127">
        <v>121.6</v>
      </c>
      <c r="E34" s="127">
        <v>127</v>
      </c>
      <c r="F34" s="127">
        <v>133.5</v>
      </c>
      <c r="G34" s="127">
        <v>139.9</v>
      </c>
      <c r="H34" s="127">
        <v>147.3</v>
      </c>
      <c r="I34" s="127">
        <v>152</v>
      </c>
      <c r="J34" s="127">
        <v>155</v>
      </c>
      <c r="K34" s="127">
        <v>156.8</v>
      </c>
      <c r="L34" s="127">
        <v>157.5</v>
      </c>
      <c r="M34" s="127">
        <v>158</v>
      </c>
      <c r="N34" s="127">
        <v>157.9</v>
      </c>
    </row>
    <row r="35" spans="1:14" ht="15" customHeight="1">
      <c r="A35" s="224" t="s">
        <v>623</v>
      </c>
      <c r="B35" s="7">
        <v>110.1</v>
      </c>
      <c r="C35" s="7">
        <v>115.8</v>
      </c>
      <c r="D35" s="7">
        <v>121.2</v>
      </c>
      <c r="E35" s="127">
        <v>127.1</v>
      </c>
      <c r="F35" s="7">
        <v>133.5</v>
      </c>
      <c r="G35" s="7">
        <v>140.7</v>
      </c>
      <c r="H35" s="7">
        <v>146.4</v>
      </c>
      <c r="I35" s="127">
        <v>152</v>
      </c>
      <c r="J35" s="127">
        <v>155.3</v>
      </c>
      <c r="K35" s="7">
        <v>156.5</v>
      </c>
      <c r="L35" s="7">
        <v>157.2</v>
      </c>
      <c r="M35" s="127">
        <v>157.7</v>
      </c>
      <c r="N35" s="7">
        <v>158.6</v>
      </c>
    </row>
    <row r="36" spans="1:14" ht="15" customHeight="1">
      <c r="A36" s="224" t="s">
        <v>624</v>
      </c>
      <c r="B36" s="127">
        <v>110</v>
      </c>
      <c r="C36" s="7">
        <v>115.7</v>
      </c>
      <c r="D36" s="7">
        <v>121.5</v>
      </c>
      <c r="E36" s="127">
        <v>127.3</v>
      </c>
      <c r="F36" s="7">
        <v>133.7</v>
      </c>
      <c r="G36" s="7">
        <v>140.2</v>
      </c>
      <c r="H36" s="7">
        <v>146.8</v>
      </c>
      <c r="I36" s="127">
        <v>151.8</v>
      </c>
      <c r="J36" s="127">
        <v>155</v>
      </c>
      <c r="K36" s="7">
        <v>156.8</v>
      </c>
      <c r="L36" s="7">
        <v>156.7</v>
      </c>
      <c r="M36" s="127">
        <v>157.7</v>
      </c>
      <c r="N36" s="127">
        <v>158</v>
      </c>
    </row>
    <row r="37" spans="1:14" ht="15" customHeight="1">
      <c r="A37" s="224" t="s">
        <v>631</v>
      </c>
      <c r="B37" s="127">
        <v>109.6</v>
      </c>
      <c r="C37" s="127">
        <v>115.7</v>
      </c>
      <c r="D37" s="127">
        <v>121.7</v>
      </c>
      <c r="E37" s="127">
        <v>127.6</v>
      </c>
      <c r="F37" s="127">
        <v>133</v>
      </c>
      <c r="G37" s="127">
        <v>139.6</v>
      </c>
      <c r="H37" s="127">
        <v>146.3</v>
      </c>
      <c r="I37" s="127">
        <v>151.9</v>
      </c>
      <c r="J37" s="127">
        <v>155.1</v>
      </c>
      <c r="K37" s="127">
        <v>156.5</v>
      </c>
      <c r="L37" s="127">
        <v>157.2</v>
      </c>
      <c r="M37" s="127">
        <v>157.6</v>
      </c>
      <c r="N37" s="127">
        <v>157.6</v>
      </c>
    </row>
    <row r="38" spans="1:14" ht="15" customHeight="1">
      <c r="A38" s="224" t="s">
        <v>784</v>
      </c>
      <c r="B38" s="127">
        <v>109.5</v>
      </c>
      <c r="C38" s="127">
        <v>115.9</v>
      </c>
      <c r="D38" s="127">
        <v>121</v>
      </c>
      <c r="E38" s="127">
        <v>127.5</v>
      </c>
      <c r="F38" s="127">
        <v>133.3</v>
      </c>
      <c r="G38" s="127">
        <v>139.8</v>
      </c>
      <c r="H38" s="127">
        <v>146.3</v>
      </c>
      <c r="I38" s="127">
        <v>152</v>
      </c>
      <c r="J38" s="127">
        <v>155.2</v>
      </c>
      <c r="K38" s="127">
        <v>155.6</v>
      </c>
      <c r="L38" s="127">
        <v>157.8</v>
      </c>
      <c r="M38" s="127">
        <v>158.1</v>
      </c>
      <c r="N38" s="127">
        <v>158.4</v>
      </c>
    </row>
    <row r="39" spans="1:14" ht="9" customHeight="1">
      <c r="A39" s="31"/>
      <c r="B39" s="127"/>
      <c r="C39" s="127"/>
      <c r="D39" s="127"/>
      <c r="E39" s="127"/>
      <c r="F39" s="127"/>
      <c r="G39" s="127"/>
      <c r="H39" s="127"/>
      <c r="I39" s="127"/>
      <c r="J39" s="127"/>
      <c r="K39" s="127"/>
      <c r="L39" s="127"/>
      <c r="M39" s="127"/>
      <c r="N39" s="127"/>
    </row>
    <row r="40" spans="1:14" ht="15" customHeight="1">
      <c r="A40" s="184" t="s">
        <v>163</v>
      </c>
      <c r="B40" s="127"/>
      <c r="C40" s="127"/>
      <c r="D40" s="127"/>
      <c r="E40" s="127"/>
      <c r="F40" s="127"/>
      <c r="G40" s="127"/>
      <c r="H40" s="127"/>
      <c r="I40" s="127"/>
      <c r="J40" s="127"/>
      <c r="K40" s="127"/>
      <c r="L40" s="127"/>
      <c r="M40" s="127"/>
      <c r="N40" s="127"/>
    </row>
    <row r="41" spans="1:14" ht="15" customHeight="1">
      <c r="A41" s="224" t="s">
        <v>783</v>
      </c>
      <c r="B41" s="127">
        <v>18.4</v>
      </c>
      <c r="C41" s="127">
        <v>20.8</v>
      </c>
      <c r="D41" s="127">
        <v>23.3</v>
      </c>
      <c r="E41" s="127">
        <v>26.5</v>
      </c>
      <c r="F41" s="127">
        <v>30.1</v>
      </c>
      <c r="G41" s="127">
        <v>33.7</v>
      </c>
      <c r="H41" s="127">
        <v>39.3</v>
      </c>
      <c r="I41" s="127">
        <v>44.1</v>
      </c>
      <c r="J41" s="127">
        <v>47.9</v>
      </c>
      <c r="K41" s="127">
        <v>50.5</v>
      </c>
      <c r="L41" s="127">
        <v>51.6</v>
      </c>
      <c r="M41" s="127">
        <v>53.1</v>
      </c>
      <c r="N41" s="127">
        <v>52.2</v>
      </c>
    </row>
    <row r="42" spans="1:14" ht="15" customHeight="1">
      <c r="A42" s="224" t="s">
        <v>623</v>
      </c>
      <c r="B42" s="7">
        <v>18.8</v>
      </c>
      <c r="C42" s="7">
        <v>20.8</v>
      </c>
      <c r="D42" s="7">
        <v>23.4</v>
      </c>
      <c r="E42" s="7">
        <v>26.7</v>
      </c>
      <c r="F42" s="7">
        <v>30.2</v>
      </c>
      <c r="G42" s="7">
        <v>34.9</v>
      </c>
      <c r="H42" s="7">
        <v>38.8</v>
      </c>
      <c r="I42" s="7">
        <v>44.2</v>
      </c>
      <c r="J42" s="127">
        <v>48</v>
      </c>
      <c r="K42" s="7">
        <v>49.9</v>
      </c>
      <c r="L42" s="7">
        <v>51.8</v>
      </c>
      <c r="M42" s="7">
        <v>53.1</v>
      </c>
      <c r="N42" s="7">
        <v>53.8</v>
      </c>
    </row>
    <row r="43" spans="1:14" ht="15" customHeight="1">
      <c r="A43" s="224" t="s">
        <v>624</v>
      </c>
      <c r="B43" s="7">
        <v>18.7</v>
      </c>
      <c r="C43" s="7">
        <v>20.9</v>
      </c>
      <c r="D43" s="7">
        <v>23.6</v>
      </c>
      <c r="E43" s="7">
        <v>26.4</v>
      </c>
      <c r="F43" s="7">
        <v>30.1</v>
      </c>
      <c r="G43" s="7">
        <v>34.2</v>
      </c>
      <c r="H43" s="7">
        <v>39.2</v>
      </c>
      <c r="I43" s="7">
        <v>44.3</v>
      </c>
      <c r="J43" s="127">
        <v>47.9</v>
      </c>
      <c r="K43" s="7">
        <v>50.5</v>
      </c>
      <c r="L43" s="7">
        <v>51.5</v>
      </c>
      <c r="M43" s="7">
        <v>53.7</v>
      </c>
      <c r="N43" s="7">
        <v>53.6</v>
      </c>
    </row>
    <row r="44" spans="1:14" ht="15" customHeight="1">
      <c r="A44" s="224" t="s">
        <v>631</v>
      </c>
      <c r="B44" s="127">
        <v>18.3</v>
      </c>
      <c r="C44" s="127">
        <v>20.9</v>
      </c>
      <c r="D44" s="127">
        <v>23.4</v>
      </c>
      <c r="E44" s="127">
        <v>26.7</v>
      </c>
      <c r="F44" s="127">
        <v>29.8</v>
      </c>
      <c r="G44" s="127">
        <v>34.2</v>
      </c>
      <c r="H44" s="127">
        <v>38.6</v>
      </c>
      <c r="I44" s="127">
        <v>43.5</v>
      </c>
      <c r="J44" s="127">
        <v>47.5</v>
      </c>
      <c r="K44" s="127">
        <v>50.4</v>
      </c>
      <c r="L44" s="127">
        <v>52.5</v>
      </c>
      <c r="M44" s="127">
        <v>52.8</v>
      </c>
      <c r="N44" s="127">
        <v>52.9</v>
      </c>
    </row>
    <row r="45" spans="1:14" ht="15" customHeight="1">
      <c r="A45" s="224" t="s">
        <v>784</v>
      </c>
      <c r="B45" s="127">
        <v>18.5</v>
      </c>
      <c r="C45" s="127">
        <v>20.8</v>
      </c>
      <c r="D45" s="127">
        <v>23.1</v>
      </c>
      <c r="E45" s="127">
        <v>26.7</v>
      </c>
      <c r="F45" s="127">
        <v>29.5</v>
      </c>
      <c r="G45" s="127">
        <v>33.6</v>
      </c>
      <c r="H45" s="127">
        <v>38.5</v>
      </c>
      <c r="I45" s="127">
        <v>43.9</v>
      </c>
      <c r="J45" s="127">
        <v>47.1</v>
      </c>
      <c r="K45" s="127">
        <v>50.5</v>
      </c>
      <c r="L45" s="127">
        <v>53.12</v>
      </c>
      <c r="M45" s="127">
        <v>52.6</v>
      </c>
      <c r="N45" s="127">
        <v>53.2</v>
      </c>
    </row>
    <row r="46" spans="1:14" ht="9" customHeight="1">
      <c r="A46" s="31"/>
      <c r="B46" s="127"/>
      <c r="C46" s="127"/>
      <c r="D46" s="127"/>
      <c r="E46" s="127"/>
      <c r="F46" s="127"/>
      <c r="G46" s="127"/>
      <c r="H46" s="127"/>
      <c r="I46" s="127"/>
      <c r="J46" s="127"/>
      <c r="K46" s="127"/>
      <c r="L46" s="127"/>
      <c r="M46" s="127"/>
      <c r="N46" s="127"/>
    </row>
    <row r="47" spans="1:14" ht="15" customHeight="1">
      <c r="A47" s="184" t="s">
        <v>164</v>
      </c>
      <c r="B47" s="128"/>
      <c r="C47" s="128"/>
      <c r="D47" s="128"/>
      <c r="E47" s="128"/>
      <c r="F47" s="128"/>
      <c r="G47" s="128"/>
      <c r="H47" s="128"/>
      <c r="I47" s="128"/>
      <c r="J47" s="128"/>
      <c r="K47" s="128"/>
      <c r="L47" s="128"/>
      <c r="M47" s="128"/>
      <c r="N47" s="128"/>
    </row>
    <row r="48" spans="1:14" ht="15" customHeight="1">
      <c r="A48" s="224" t="s">
        <v>773</v>
      </c>
      <c r="B48" s="128">
        <v>61.3</v>
      </c>
      <c r="C48" s="128">
        <v>64.7</v>
      </c>
      <c r="D48" s="128">
        <v>67.4</v>
      </c>
      <c r="E48" s="128">
        <v>69.8</v>
      </c>
      <c r="F48" s="128">
        <v>72.8</v>
      </c>
      <c r="G48" s="128">
        <v>75.8</v>
      </c>
      <c r="H48" s="128">
        <v>79.5</v>
      </c>
      <c r="I48" s="128">
        <v>82</v>
      </c>
      <c r="J48" s="128">
        <v>83.5</v>
      </c>
      <c r="K48" s="128">
        <v>84.6</v>
      </c>
      <c r="L48" s="128">
        <v>85.4</v>
      </c>
      <c r="M48" s="128">
        <v>85.6</v>
      </c>
      <c r="N48" s="127">
        <v>85.5</v>
      </c>
    </row>
    <row r="49" spans="1:16" ht="15" customHeight="1">
      <c r="A49" s="224" t="s">
        <v>778</v>
      </c>
      <c r="B49" s="128">
        <v>62.1</v>
      </c>
      <c r="C49" s="128">
        <v>64.5</v>
      </c>
      <c r="D49" s="128">
        <v>67.2</v>
      </c>
      <c r="E49" s="128">
        <v>70.2</v>
      </c>
      <c r="F49" s="128">
        <v>72.9</v>
      </c>
      <c r="G49" s="128">
        <v>76.2</v>
      </c>
      <c r="H49" s="128">
        <v>79.2</v>
      </c>
      <c r="I49" s="128">
        <v>82.2</v>
      </c>
      <c r="J49" s="128">
        <v>83.9</v>
      </c>
      <c r="K49" s="128">
        <v>84.8</v>
      </c>
      <c r="L49" s="128">
        <v>85.6</v>
      </c>
      <c r="M49" s="128">
        <v>85.6</v>
      </c>
      <c r="N49" s="128">
        <v>85.9</v>
      </c>
      <c r="O49" s="56"/>
      <c r="P49" s="56"/>
    </row>
    <row r="50" spans="1:16" ht="15" customHeight="1">
      <c r="A50" s="224" t="s">
        <v>779</v>
      </c>
      <c r="B50" s="128">
        <v>61.9</v>
      </c>
      <c r="C50" s="128">
        <v>64.6</v>
      </c>
      <c r="D50" s="128">
        <v>67.5</v>
      </c>
      <c r="E50" s="128">
        <v>70</v>
      </c>
      <c r="F50" s="128">
        <v>72.9</v>
      </c>
      <c r="G50" s="128">
        <v>76</v>
      </c>
      <c r="H50" s="128">
        <v>79.4</v>
      </c>
      <c r="I50" s="128">
        <v>82</v>
      </c>
      <c r="J50" s="128">
        <v>83.7</v>
      </c>
      <c r="K50" s="128">
        <v>84.8</v>
      </c>
      <c r="L50" s="128">
        <v>85</v>
      </c>
      <c r="M50" s="128">
        <v>85.6</v>
      </c>
      <c r="N50" s="128">
        <v>85.7</v>
      </c>
      <c r="O50" s="56"/>
      <c r="P50" s="56"/>
    </row>
    <row r="51" spans="1:14" ht="15" customHeight="1">
      <c r="A51" s="224" t="s">
        <v>775</v>
      </c>
      <c r="B51" s="533">
        <v>61.6</v>
      </c>
      <c r="C51" s="128">
        <v>64.5</v>
      </c>
      <c r="D51" s="128">
        <v>67.4</v>
      </c>
      <c r="E51" s="128">
        <v>70.2</v>
      </c>
      <c r="F51" s="128">
        <v>72.6</v>
      </c>
      <c r="G51" s="128">
        <v>75.8</v>
      </c>
      <c r="H51" s="128">
        <v>79</v>
      </c>
      <c r="I51" s="128">
        <v>82</v>
      </c>
      <c r="J51" s="128">
        <v>83.6</v>
      </c>
      <c r="K51" s="128">
        <v>84.7</v>
      </c>
      <c r="L51" s="128">
        <v>85.3</v>
      </c>
      <c r="M51" s="128">
        <v>85.6</v>
      </c>
      <c r="N51" s="128">
        <v>85.5</v>
      </c>
    </row>
    <row r="52" spans="1:14" ht="15" customHeight="1">
      <c r="A52" s="224" t="s">
        <v>784</v>
      </c>
      <c r="B52" s="533">
        <v>61.4</v>
      </c>
      <c r="C52" s="128">
        <v>64.7</v>
      </c>
      <c r="D52" s="128">
        <v>67.1</v>
      </c>
      <c r="E52" s="128">
        <v>70.3</v>
      </c>
      <c r="F52" s="128">
        <v>72.7</v>
      </c>
      <c r="G52" s="128">
        <v>75.8</v>
      </c>
      <c r="H52" s="128">
        <v>79.2</v>
      </c>
      <c r="I52" s="128">
        <v>82.2</v>
      </c>
      <c r="J52" s="128">
        <v>83.6</v>
      </c>
      <c r="K52" s="128">
        <v>84.8</v>
      </c>
      <c r="L52" s="128">
        <v>85.5</v>
      </c>
      <c r="M52" s="128">
        <v>85.8</v>
      </c>
      <c r="N52" s="128">
        <v>85.9</v>
      </c>
    </row>
    <row r="53" spans="1:14" ht="6" customHeight="1">
      <c r="A53" s="323"/>
      <c r="B53" s="377"/>
      <c r="C53" s="129"/>
      <c r="D53" s="129"/>
      <c r="E53" s="129"/>
      <c r="F53" s="129"/>
      <c r="G53" s="129"/>
      <c r="H53" s="129"/>
      <c r="I53" s="129"/>
      <c r="J53" s="129"/>
      <c r="K53" s="129"/>
      <c r="L53" s="129"/>
      <c r="M53" s="129"/>
      <c r="N53" s="129"/>
    </row>
    <row r="54" spans="1:14" ht="12" customHeight="1">
      <c r="A54" s="40" t="s">
        <v>148</v>
      </c>
      <c r="B54" s="128"/>
      <c r="C54" s="128"/>
      <c r="D54" s="128"/>
      <c r="E54" s="128"/>
      <c r="F54" s="128"/>
      <c r="G54" s="128"/>
      <c r="H54" s="128"/>
      <c r="I54" s="128"/>
      <c r="J54" s="128"/>
      <c r="K54" s="128"/>
      <c r="L54" s="128"/>
      <c r="M54" s="128"/>
      <c r="N54" s="327"/>
    </row>
    <row r="55" spans="1:14" ht="12" customHeight="1">
      <c r="A55" s="27" t="s">
        <v>165</v>
      </c>
      <c r="N55" s="56"/>
    </row>
  </sheetData>
  <printOptions/>
  <pageMargins left="0.5905511811023623" right="0.59" top="0.7086614173228347" bottom="0.6"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Y52"/>
  <sheetViews>
    <sheetView workbookViewId="0" topLeftCell="A1">
      <selection activeCell="B11" sqref="B11"/>
    </sheetView>
  </sheetViews>
  <sheetFormatPr defaultColWidth="9.00390625" defaultRowHeight="12.75"/>
  <cols>
    <col min="1" max="1" width="27.875" style="7" customWidth="1"/>
    <col min="2" max="25" width="9.125" style="132" customWidth="1"/>
    <col min="26" max="16384" width="9.125" style="7" customWidth="1"/>
  </cols>
  <sheetData>
    <row r="1" spans="1:25" s="4" customFormat="1" ht="17.25">
      <c r="A1" s="30" t="s">
        <v>785</v>
      </c>
      <c r="B1" s="130"/>
      <c r="C1" s="130"/>
      <c r="D1" s="130"/>
      <c r="E1" s="131"/>
      <c r="F1" s="131"/>
      <c r="G1" s="130"/>
      <c r="H1" s="130"/>
      <c r="I1" s="130"/>
      <c r="J1" s="130"/>
      <c r="K1" s="130"/>
      <c r="L1" s="130"/>
      <c r="M1" s="130"/>
      <c r="N1" s="130"/>
      <c r="O1" s="130"/>
      <c r="P1" s="130"/>
      <c r="Q1" s="130"/>
      <c r="R1" s="130"/>
      <c r="S1" s="130"/>
      <c r="T1" s="130"/>
      <c r="U1" s="130"/>
      <c r="V1" s="130"/>
      <c r="W1" s="130"/>
      <c r="X1" s="130"/>
      <c r="Y1" s="130"/>
    </row>
    <row r="2" spans="1:9" ht="4.5" customHeight="1">
      <c r="A2" s="56"/>
      <c r="B2" s="330"/>
      <c r="C2" s="330"/>
      <c r="D2" s="330"/>
      <c r="E2" s="330"/>
      <c r="F2" s="330"/>
      <c r="G2" s="179"/>
      <c r="H2" s="330"/>
      <c r="I2" s="179"/>
    </row>
    <row r="3" spans="1:25" s="8" customFormat="1" ht="15.75" customHeight="1">
      <c r="A3" s="185"/>
      <c r="B3" s="640" t="s">
        <v>544</v>
      </c>
      <c r="C3" s="647"/>
      <c r="D3" s="640" t="s">
        <v>545</v>
      </c>
      <c r="E3" s="647"/>
      <c r="F3" s="640" t="s">
        <v>546</v>
      </c>
      <c r="G3" s="647"/>
      <c r="H3" s="640" t="s">
        <v>540</v>
      </c>
      <c r="I3" s="646"/>
      <c r="J3" s="132"/>
      <c r="K3" s="132"/>
      <c r="L3" s="132"/>
      <c r="M3" s="132"/>
      <c r="N3" s="132"/>
      <c r="O3" s="132"/>
      <c r="P3" s="132"/>
      <c r="Q3" s="132"/>
      <c r="R3" s="132"/>
      <c r="S3" s="132"/>
      <c r="T3" s="132"/>
      <c r="U3" s="132"/>
      <c r="V3" s="132"/>
      <c r="W3" s="132"/>
      <c r="X3" s="132"/>
      <c r="Y3" s="132"/>
    </row>
    <row r="4" spans="1:25" s="8" customFormat="1" ht="15.75" customHeight="1">
      <c r="A4" s="187" t="s">
        <v>1</v>
      </c>
      <c r="B4" s="187" t="s">
        <v>5</v>
      </c>
      <c r="C4" s="187" t="s">
        <v>6</v>
      </c>
      <c r="D4" s="187" t="s">
        <v>5</v>
      </c>
      <c r="E4" s="187" t="s">
        <v>6</v>
      </c>
      <c r="F4" s="187" t="s">
        <v>5</v>
      </c>
      <c r="G4" s="187" t="s">
        <v>6</v>
      </c>
      <c r="H4" s="187" t="s">
        <v>5</v>
      </c>
      <c r="I4" s="189" t="s">
        <v>6</v>
      </c>
      <c r="J4" s="132"/>
      <c r="K4" s="132"/>
      <c r="L4" s="132"/>
      <c r="M4" s="132"/>
      <c r="N4" s="132"/>
      <c r="O4" s="132"/>
      <c r="P4" s="132"/>
      <c r="Q4" s="132"/>
      <c r="R4" s="132"/>
      <c r="S4" s="132"/>
      <c r="T4" s="132"/>
      <c r="U4" s="132"/>
      <c r="V4" s="132"/>
      <c r="W4" s="132"/>
      <c r="X4" s="132"/>
      <c r="Y4" s="132"/>
    </row>
    <row r="5" spans="1:9" ht="15.75" customHeight="1">
      <c r="A5" s="184" t="s">
        <v>726</v>
      </c>
      <c r="B5" s="175"/>
      <c r="C5" s="175"/>
      <c r="D5" s="175"/>
      <c r="E5" s="175"/>
      <c r="F5" s="175"/>
      <c r="G5" s="175"/>
      <c r="H5" s="175"/>
      <c r="I5" s="175"/>
    </row>
    <row r="6" spans="1:9" ht="15.75" customHeight="1">
      <c r="A6" s="204" t="s">
        <v>166</v>
      </c>
      <c r="B6" s="175">
        <v>19.48</v>
      </c>
      <c r="C6" s="175">
        <v>18.63</v>
      </c>
      <c r="D6" s="175">
        <v>24.64</v>
      </c>
      <c r="E6" s="175">
        <v>27.17</v>
      </c>
      <c r="F6" s="175">
        <v>43.47</v>
      </c>
      <c r="G6" s="175">
        <v>46.58</v>
      </c>
      <c r="H6" s="175">
        <v>48.44</v>
      </c>
      <c r="I6" s="175">
        <v>57.34</v>
      </c>
    </row>
    <row r="7" spans="1:9" ht="15.75" customHeight="1">
      <c r="A7" s="224" t="s">
        <v>167</v>
      </c>
      <c r="B7" s="175">
        <v>17.85</v>
      </c>
      <c r="C7" s="175">
        <v>14.51</v>
      </c>
      <c r="D7" s="175">
        <v>10.28</v>
      </c>
      <c r="E7" s="175">
        <v>9.83</v>
      </c>
      <c r="F7" s="175">
        <v>10.69</v>
      </c>
      <c r="G7" s="175">
        <v>10.75</v>
      </c>
      <c r="H7" s="175">
        <v>9.32</v>
      </c>
      <c r="I7" s="175">
        <v>6.79</v>
      </c>
    </row>
    <row r="8" spans="1:9" ht="15.75" customHeight="1">
      <c r="A8" s="224" t="s">
        <v>168</v>
      </c>
      <c r="B8" s="175">
        <v>1.63</v>
      </c>
      <c r="C8" s="175">
        <v>4.13</v>
      </c>
      <c r="D8" s="175">
        <v>9.62</v>
      </c>
      <c r="E8" s="175">
        <v>11.37</v>
      </c>
      <c r="F8" s="175">
        <v>17.7</v>
      </c>
      <c r="G8" s="175">
        <v>14.18</v>
      </c>
      <c r="H8" s="175">
        <v>22.7</v>
      </c>
      <c r="I8" s="175">
        <v>15.53</v>
      </c>
    </row>
    <row r="9" spans="1:9" ht="15.75" customHeight="1">
      <c r="A9" s="224" t="s">
        <v>169</v>
      </c>
      <c r="B9" s="175">
        <v>0</v>
      </c>
      <c r="C9" s="175">
        <v>0</v>
      </c>
      <c r="D9" s="175">
        <v>4.73</v>
      </c>
      <c r="E9" s="175">
        <v>5.97</v>
      </c>
      <c r="F9" s="175">
        <v>15.08</v>
      </c>
      <c r="G9" s="175">
        <v>21.65</v>
      </c>
      <c r="H9" s="175">
        <v>16.42</v>
      </c>
      <c r="I9" s="175">
        <v>35.02</v>
      </c>
    </row>
    <row r="10" spans="1:9" ht="15.75" customHeight="1">
      <c r="A10" s="229" t="s">
        <v>0</v>
      </c>
      <c r="B10" s="175"/>
      <c r="C10" s="175"/>
      <c r="D10" s="175"/>
      <c r="E10" s="175"/>
      <c r="F10" s="175"/>
      <c r="G10" s="175"/>
      <c r="H10" s="175"/>
      <c r="I10" s="175"/>
    </row>
    <row r="11" spans="1:9" ht="15.75" customHeight="1">
      <c r="A11" s="229" t="s">
        <v>170</v>
      </c>
      <c r="B11" s="175">
        <v>0</v>
      </c>
      <c r="C11" s="175">
        <v>0</v>
      </c>
      <c r="D11" s="175">
        <v>0.11</v>
      </c>
      <c r="E11" s="175">
        <v>0.03</v>
      </c>
      <c r="F11" s="175">
        <v>0.02</v>
      </c>
      <c r="G11" s="175">
        <v>0</v>
      </c>
      <c r="H11" s="175">
        <v>0</v>
      </c>
      <c r="I11" s="175">
        <v>0</v>
      </c>
    </row>
    <row r="12" spans="1:9" ht="15.75" customHeight="1">
      <c r="A12" s="229" t="s">
        <v>725</v>
      </c>
      <c r="B12" s="175">
        <v>3.04</v>
      </c>
      <c r="C12" s="175">
        <v>3.13</v>
      </c>
      <c r="D12" s="175">
        <v>5.95</v>
      </c>
      <c r="E12" s="175">
        <v>4.76</v>
      </c>
      <c r="F12" s="175">
        <v>5.02</v>
      </c>
      <c r="G12" s="175">
        <v>3.91</v>
      </c>
      <c r="H12" s="175">
        <v>1.53</v>
      </c>
      <c r="I12" s="175">
        <v>5.31</v>
      </c>
    </row>
    <row r="13" spans="1:9" ht="15.75" customHeight="1">
      <c r="A13" s="136"/>
      <c r="B13" s="175"/>
      <c r="C13" s="175"/>
      <c r="D13" s="175"/>
      <c r="E13" s="175"/>
      <c r="F13" s="175"/>
      <c r="G13" s="175"/>
      <c r="H13" s="175"/>
      <c r="I13" s="175"/>
    </row>
    <row r="14" spans="1:9" ht="15.75" customHeight="1">
      <c r="A14" s="184" t="s">
        <v>727</v>
      </c>
      <c r="B14" s="175"/>
      <c r="C14" s="175"/>
      <c r="D14" s="175"/>
      <c r="E14" s="175"/>
      <c r="F14" s="175"/>
      <c r="G14" s="175"/>
      <c r="H14" s="175"/>
      <c r="I14" s="175"/>
    </row>
    <row r="15" spans="1:9" ht="15.75" customHeight="1">
      <c r="A15" s="229" t="s">
        <v>728</v>
      </c>
      <c r="B15" s="175" t="s">
        <v>791</v>
      </c>
      <c r="C15" s="175" t="s">
        <v>792</v>
      </c>
      <c r="D15" s="175">
        <v>0.64</v>
      </c>
      <c r="E15" s="175">
        <v>0.42</v>
      </c>
      <c r="F15" s="175">
        <v>0.37</v>
      </c>
      <c r="G15" s="175">
        <v>0.33</v>
      </c>
      <c r="H15" s="175">
        <v>0.52</v>
      </c>
      <c r="I15" s="175">
        <v>0.25</v>
      </c>
    </row>
    <row r="16" spans="1:9" ht="15.75" customHeight="1">
      <c r="A16" s="229" t="s">
        <v>171</v>
      </c>
      <c r="B16" s="175">
        <v>3.97</v>
      </c>
      <c r="C16" s="175">
        <v>1.93</v>
      </c>
      <c r="D16" s="175">
        <v>5.68</v>
      </c>
      <c r="E16" s="175">
        <v>6.14</v>
      </c>
      <c r="F16" s="175">
        <v>7.34</v>
      </c>
      <c r="G16" s="175">
        <v>5.95</v>
      </c>
      <c r="H16" s="175">
        <v>2.51</v>
      </c>
      <c r="I16" s="175">
        <v>2.12</v>
      </c>
    </row>
    <row r="17" spans="1:9" ht="15.75" customHeight="1">
      <c r="A17" s="229" t="s">
        <v>172</v>
      </c>
      <c r="B17" s="175">
        <v>3.14</v>
      </c>
      <c r="C17" s="175">
        <v>1.73</v>
      </c>
      <c r="D17" s="175">
        <v>20.79</v>
      </c>
      <c r="E17" s="175">
        <v>13.38</v>
      </c>
      <c r="F17" s="175">
        <v>13.43</v>
      </c>
      <c r="G17" s="175">
        <v>10.37</v>
      </c>
      <c r="H17" s="175">
        <v>9.91</v>
      </c>
      <c r="I17" s="175">
        <v>11.31</v>
      </c>
    </row>
    <row r="18" spans="1:9" ht="15.75" customHeight="1">
      <c r="A18" s="229" t="s">
        <v>173</v>
      </c>
      <c r="B18" s="175">
        <v>0.47</v>
      </c>
      <c r="C18" s="175">
        <v>0.31</v>
      </c>
      <c r="D18" s="175">
        <v>1.69</v>
      </c>
      <c r="E18" s="175">
        <v>1.66</v>
      </c>
      <c r="F18" s="175">
        <v>0.44</v>
      </c>
      <c r="G18" s="175">
        <v>0.36</v>
      </c>
      <c r="H18" s="175">
        <v>0.54</v>
      </c>
      <c r="I18" s="175">
        <v>0.18</v>
      </c>
    </row>
    <row r="19" spans="1:9" ht="15.75" customHeight="1">
      <c r="A19" s="136" t="s">
        <v>113</v>
      </c>
      <c r="B19" s="175"/>
      <c r="C19" s="175"/>
      <c r="D19" s="175"/>
      <c r="E19" s="175"/>
      <c r="F19" s="175"/>
      <c r="G19" s="175"/>
      <c r="H19" s="175"/>
      <c r="I19" s="175"/>
    </row>
    <row r="20" spans="1:9" ht="15.75" customHeight="1">
      <c r="A20" s="186" t="s">
        <v>729</v>
      </c>
      <c r="B20" s="175"/>
      <c r="C20" s="175"/>
      <c r="D20" s="175"/>
      <c r="E20" s="175"/>
      <c r="F20" s="175"/>
      <c r="G20" s="175"/>
      <c r="H20" s="175"/>
      <c r="I20" s="175"/>
    </row>
    <row r="21" spans="1:9" ht="15.75" customHeight="1">
      <c r="A21" s="229" t="s">
        <v>747</v>
      </c>
      <c r="B21" s="175">
        <v>58.15</v>
      </c>
      <c r="C21" s="175">
        <v>55.48</v>
      </c>
      <c r="D21" s="175">
        <v>68.73</v>
      </c>
      <c r="E21" s="175">
        <v>66.7</v>
      </c>
      <c r="F21" s="175">
        <v>53.05</v>
      </c>
      <c r="G21" s="175">
        <v>61.96</v>
      </c>
      <c r="H21" s="175">
        <v>73.43</v>
      </c>
      <c r="I21" s="175">
        <v>72.55</v>
      </c>
    </row>
    <row r="22" spans="1:9" ht="15.75" customHeight="1">
      <c r="A22" s="229" t="s">
        <v>746</v>
      </c>
      <c r="B22" s="175">
        <v>28.19</v>
      </c>
      <c r="C22" s="175">
        <v>26.63</v>
      </c>
      <c r="D22" s="175">
        <v>35.24</v>
      </c>
      <c r="E22" s="175">
        <v>35.94</v>
      </c>
      <c r="F22" s="175">
        <v>29.95</v>
      </c>
      <c r="G22" s="175">
        <v>36.83</v>
      </c>
      <c r="H22" s="175">
        <v>40.98</v>
      </c>
      <c r="I22" s="175">
        <v>45.06</v>
      </c>
    </row>
    <row r="23" spans="1:9" ht="15.75" customHeight="1">
      <c r="A23" s="229" t="s">
        <v>174</v>
      </c>
      <c r="B23" s="175">
        <v>29.95</v>
      </c>
      <c r="C23" s="175">
        <v>28.85</v>
      </c>
      <c r="D23" s="175">
        <v>33.49</v>
      </c>
      <c r="E23" s="175">
        <v>30.76</v>
      </c>
      <c r="F23" s="175">
        <v>23.09</v>
      </c>
      <c r="G23" s="175">
        <v>25.14</v>
      </c>
      <c r="H23" s="175">
        <v>32.45</v>
      </c>
      <c r="I23" s="175">
        <v>27.49</v>
      </c>
    </row>
    <row r="24" spans="1:9" ht="15.75" customHeight="1">
      <c r="A24" s="224" t="s">
        <v>730</v>
      </c>
      <c r="B24" s="175">
        <v>2.58</v>
      </c>
      <c r="C24" s="175">
        <v>2.07</v>
      </c>
      <c r="D24" s="175">
        <v>12.7</v>
      </c>
      <c r="E24" s="175">
        <v>12.79</v>
      </c>
      <c r="F24" s="175">
        <v>15.56</v>
      </c>
      <c r="G24" s="175">
        <v>14.45</v>
      </c>
      <c r="H24" s="175">
        <v>13.66</v>
      </c>
      <c r="I24" s="175">
        <v>10.74</v>
      </c>
    </row>
    <row r="25" spans="1:9" ht="15.75" customHeight="1">
      <c r="A25" s="224" t="s">
        <v>731</v>
      </c>
      <c r="B25" s="175">
        <v>0.54</v>
      </c>
      <c r="C25" s="175">
        <v>0.32</v>
      </c>
      <c r="D25" s="175">
        <v>0.43</v>
      </c>
      <c r="E25" s="175">
        <v>0.55</v>
      </c>
      <c r="F25" s="175">
        <v>0.09</v>
      </c>
      <c r="G25" s="175">
        <v>0.08</v>
      </c>
      <c r="H25" s="175">
        <v>1.92</v>
      </c>
      <c r="I25" s="175">
        <v>0</v>
      </c>
    </row>
    <row r="26" spans="1:9" ht="15.75" customHeight="1">
      <c r="A26" s="33"/>
      <c r="B26" s="175"/>
      <c r="C26" s="175"/>
      <c r="D26" s="175"/>
      <c r="E26" s="175"/>
      <c r="F26" s="175"/>
      <c r="G26" s="175"/>
      <c r="H26" s="175"/>
      <c r="I26" s="175"/>
    </row>
    <row r="27" spans="1:9" ht="15.75" customHeight="1">
      <c r="A27" s="186" t="s">
        <v>751</v>
      </c>
      <c r="B27" s="175"/>
      <c r="C27" s="175"/>
      <c r="D27" s="175"/>
      <c r="E27" s="175"/>
      <c r="F27" s="175"/>
      <c r="G27" s="175"/>
      <c r="H27" s="175"/>
      <c r="I27" s="175"/>
    </row>
    <row r="28" spans="1:9" ht="15.75" customHeight="1">
      <c r="A28" s="229" t="s">
        <v>732</v>
      </c>
      <c r="B28" s="175" t="s">
        <v>791</v>
      </c>
      <c r="C28" s="175" t="s">
        <v>792</v>
      </c>
      <c r="D28" s="175">
        <v>0.04</v>
      </c>
      <c r="E28" s="175">
        <v>0.07</v>
      </c>
      <c r="F28" s="175">
        <v>0</v>
      </c>
      <c r="G28" s="175">
        <v>0.01</v>
      </c>
      <c r="H28" s="175">
        <v>0</v>
      </c>
      <c r="I28" s="175">
        <v>0</v>
      </c>
    </row>
    <row r="29" spans="1:9" ht="15.75" customHeight="1">
      <c r="A29" s="229" t="s">
        <v>733</v>
      </c>
      <c r="B29" s="329">
        <v>0.57</v>
      </c>
      <c r="C29" s="329">
        <v>1.77</v>
      </c>
      <c r="D29" s="329">
        <v>0.55</v>
      </c>
      <c r="E29" s="329">
        <v>0.91</v>
      </c>
      <c r="F29" s="329">
        <v>2.36</v>
      </c>
      <c r="G29" s="329">
        <v>1.95</v>
      </c>
      <c r="H29" s="329">
        <v>3.2</v>
      </c>
      <c r="I29" s="329">
        <v>1.75</v>
      </c>
    </row>
    <row r="30" spans="1:9" ht="15.75" customHeight="1">
      <c r="A30" s="229" t="s">
        <v>734</v>
      </c>
      <c r="B30" s="175" t="s">
        <v>791</v>
      </c>
      <c r="C30" s="175" t="s">
        <v>792</v>
      </c>
      <c r="D30" s="329">
        <v>0.03</v>
      </c>
      <c r="E30" s="329">
        <v>0.04</v>
      </c>
      <c r="F30" s="329">
        <v>0.19</v>
      </c>
      <c r="G30" s="329">
        <v>0.2</v>
      </c>
      <c r="H30" s="329">
        <v>0.23</v>
      </c>
      <c r="I30" s="329">
        <v>0.22</v>
      </c>
    </row>
    <row r="31" spans="1:9" ht="15.75" customHeight="1">
      <c r="A31" s="229" t="s">
        <v>178</v>
      </c>
      <c r="B31" s="329">
        <v>0.16</v>
      </c>
      <c r="C31" s="329">
        <v>0</v>
      </c>
      <c r="D31" s="329">
        <v>0.15</v>
      </c>
      <c r="E31" s="329">
        <v>0.1</v>
      </c>
      <c r="F31" s="175" t="s">
        <v>792</v>
      </c>
      <c r="G31" s="175" t="s">
        <v>792</v>
      </c>
      <c r="H31" s="175" t="s">
        <v>792</v>
      </c>
      <c r="I31" s="175" t="s">
        <v>792</v>
      </c>
    </row>
    <row r="32" spans="1:9" ht="15.75" customHeight="1">
      <c r="A32" s="229" t="s">
        <v>744</v>
      </c>
      <c r="B32" s="329">
        <v>0</v>
      </c>
      <c r="C32" s="329">
        <v>0</v>
      </c>
      <c r="D32" s="175">
        <v>0.12</v>
      </c>
      <c r="E32" s="175">
        <v>0.14</v>
      </c>
      <c r="F32" s="175">
        <v>0.42</v>
      </c>
      <c r="G32" s="175">
        <v>0.19</v>
      </c>
      <c r="H32" s="175">
        <v>0.03</v>
      </c>
      <c r="I32" s="175">
        <v>0.05</v>
      </c>
    </row>
    <row r="33" spans="1:9" ht="15.75" customHeight="1">
      <c r="A33" s="229" t="s">
        <v>745</v>
      </c>
      <c r="B33" s="175">
        <v>0.35</v>
      </c>
      <c r="C33" s="175">
        <v>0.42</v>
      </c>
      <c r="D33" s="175">
        <v>3.03</v>
      </c>
      <c r="E33" s="175">
        <v>1.78</v>
      </c>
      <c r="F33" s="175">
        <v>1.74</v>
      </c>
      <c r="G33" s="175">
        <v>2.03</v>
      </c>
      <c r="H33" s="175">
        <v>0.72</v>
      </c>
      <c r="I33" s="175">
        <v>1.34</v>
      </c>
    </row>
    <row r="34" spans="1:9" ht="15.75" customHeight="1">
      <c r="A34" s="229" t="s">
        <v>735</v>
      </c>
      <c r="B34" s="175">
        <v>0.11</v>
      </c>
      <c r="C34" s="175">
        <v>0.12</v>
      </c>
      <c r="D34" s="175">
        <v>0.03</v>
      </c>
      <c r="E34" s="175">
        <v>0.13</v>
      </c>
      <c r="F34" s="175">
        <v>0.37</v>
      </c>
      <c r="G34" s="175">
        <v>1.33</v>
      </c>
      <c r="H34" s="175">
        <v>0.29</v>
      </c>
      <c r="I34" s="175">
        <v>0.37</v>
      </c>
    </row>
    <row r="35" spans="1:9" ht="15.75" customHeight="1">
      <c r="A35" s="229" t="s">
        <v>736</v>
      </c>
      <c r="B35" s="175">
        <v>0.28</v>
      </c>
      <c r="C35" s="175">
        <v>0</v>
      </c>
      <c r="D35" s="175">
        <v>0.12</v>
      </c>
      <c r="E35" s="175">
        <v>0.27</v>
      </c>
      <c r="F35" s="175">
        <v>0.18</v>
      </c>
      <c r="G35" s="175">
        <v>0.01</v>
      </c>
      <c r="H35" s="175">
        <v>0.16</v>
      </c>
      <c r="I35" s="175">
        <v>0.05</v>
      </c>
    </row>
    <row r="36" spans="1:9" ht="15.75" customHeight="1">
      <c r="A36" s="224" t="s">
        <v>175</v>
      </c>
      <c r="B36" s="175">
        <v>0.57</v>
      </c>
      <c r="C36" s="175">
        <v>0</v>
      </c>
      <c r="D36" s="175">
        <v>0.16</v>
      </c>
      <c r="E36" s="175">
        <v>0.07</v>
      </c>
      <c r="F36" s="175">
        <v>0</v>
      </c>
      <c r="G36" s="175">
        <v>0.06</v>
      </c>
      <c r="H36" s="175">
        <v>0</v>
      </c>
      <c r="I36" s="175">
        <v>0</v>
      </c>
    </row>
    <row r="37" spans="1:9" ht="15.75" customHeight="1">
      <c r="A37" s="229" t="s">
        <v>737</v>
      </c>
      <c r="B37" s="175">
        <v>0.29</v>
      </c>
      <c r="C37" s="175">
        <v>0.28</v>
      </c>
      <c r="D37" s="175">
        <v>1</v>
      </c>
      <c r="E37" s="175">
        <v>0.98</v>
      </c>
      <c r="F37" s="175">
        <v>1.37</v>
      </c>
      <c r="G37" s="175" t="s">
        <v>793</v>
      </c>
      <c r="H37" s="175">
        <v>0.75</v>
      </c>
      <c r="I37" s="175">
        <v>3.07</v>
      </c>
    </row>
    <row r="38" spans="1:9" ht="15.75" customHeight="1">
      <c r="A38" s="229" t="s">
        <v>176</v>
      </c>
      <c r="B38" s="175" t="s">
        <v>791</v>
      </c>
      <c r="C38" s="175" t="s">
        <v>792</v>
      </c>
      <c r="D38" s="175">
        <v>3.75</v>
      </c>
      <c r="E38" s="175">
        <v>1.91</v>
      </c>
      <c r="F38" s="175">
        <v>3.68</v>
      </c>
      <c r="G38" s="175">
        <v>3.53</v>
      </c>
      <c r="H38" s="175">
        <v>2.51</v>
      </c>
      <c r="I38" s="175">
        <v>3.1</v>
      </c>
    </row>
    <row r="39" spans="1:9" ht="15.75" customHeight="1">
      <c r="A39" s="229" t="s">
        <v>738</v>
      </c>
      <c r="B39" s="175">
        <v>1.44</v>
      </c>
      <c r="C39" s="175">
        <v>0.98</v>
      </c>
      <c r="D39" s="175">
        <v>4.36</v>
      </c>
      <c r="E39" s="175">
        <v>2.81</v>
      </c>
      <c r="F39" s="175">
        <v>2.82</v>
      </c>
      <c r="G39" s="175">
        <v>2.15</v>
      </c>
      <c r="H39" s="175">
        <v>5.29</v>
      </c>
      <c r="I39" s="175">
        <v>2.84</v>
      </c>
    </row>
    <row r="40" spans="1:9" ht="15.75" customHeight="1">
      <c r="A40" s="229" t="s">
        <v>748</v>
      </c>
      <c r="B40" s="175">
        <v>0</v>
      </c>
      <c r="C40" s="175">
        <v>0</v>
      </c>
      <c r="D40" s="175">
        <v>0.18</v>
      </c>
      <c r="E40" s="175">
        <v>0.1</v>
      </c>
      <c r="F40" s="175">
        <v>0.08</v>
      </c>
      <c r="G40" s="175">
        <v>0.18</v>
      </c>
      <c r="H40" s="175">
        <v>0.25</v>
      </c>
      <c r="I40" s="175">
        <v>0.81</v>
      </c>
    </row>
    <row r="41" spans="1:9" ht="15.75" customHeight="1">
      <c r="A41" s="229" t="s">
        <v>749</v>
      </c>
      <c r="B41" s="175">
        <v>0</v>
      </c>
      <c r="C41" s="175">
        <v>0</v>
      </c>
      <c r="D41" s="175">
        <v>0</v>
      </c>
      <c r="E41" s="175">
        <v>0</v>
      </c>
      <c r="F41" s="175">
        <v>0</v>
      </c>
      <c r="G41" s="175">
        <v>0</v>
      </c>
      <c r="H41" s="175">
        <v>0</v>
      </c>
      <c r="I41" s="175">
        <v>0</v>
      </c>
    </row>
    <row r="42" spans="1:9" ht="15.75" customHeight="1">
      <c r="A42" s="229" t="s">
        <v>750</v>
      </c>
      <c r="B42" s="175">
        <v>2.34</v>
      </c>
      <c r="C42" s="175">
        <v>0</v>
      </c>
      <c r="D42" s="175">
        <v>0.13</v>
      </c>
      <c r="E42" s="175">
        <v>0.12</v>
      </c>
      <c r="F42" s="175">
        <v>0.06</v>
      </c>
      <c r="G42" s="175">
        <v>0.04</v>
      </c>
      <c r="H42" s="175">
        <v>0</v>
      </c>
      <c r="I42" s="175">
        <v>0</v>
      </c>
    </row>
    <row r="43" ht="15.75" customHeight="1">
      <c r="A43" s="136"/>
    </row>
    <row r="44" spans="1:9" ht="15.75" customHeight="1">
      <c r="A44" s="229" t="s">
        <v>177</v>
      </c>
      <c r="B44" s="175">
        <v>4.36</v>
      </c>
      <c r="C44" s="175">
        <v>3.07</v>
      </c>
      <c r="D44" s="175">
        <v>5.16</v>
      </c>
      <c r="E44" s="175">
        <v>4.1</v>
      </c>
      <c r="F44" s="175">
        <v>3.87</v>
      </c>
      <c r="G44" s="175">
        <v>3.83</v>
      </c>
      <c r="H44" s="175">
        <v>3.3</v>
      </c>
      <c r="I44" s="175">
        <v>4.24</v>
      </c>
    </row>
    <row r="45" spans="1:9" ht="15.75" customHeight="1">
      <c r="A45" s="229"/>
      <c r="B45" s="175"/>
      <c r="C45" s="175"/>
      <c r="D45" s="175"/>
      <c r="E45" s="175"/>
      <c r="F45" s="175"/>
      <c r="G45" s="175"/>
      <c r="H45" s="175"/>
      <c r="I45" s="175"/>
    </row>
    <row r="46" spans="1:9" ht="15.75" customHeight="1">
      <c r="A46" s="186" t="s">
        <v>740</v>
      </c>
      <c r="B46" s="175"/>
      <c r="C46" s="175"/>
      <c r="D46" s="175"/>
      <c r="E46" s="175"/>
      <c r="F46" s="175"/>
      <c r="G46" s="175"/>
      <c r="H46" s="175"/>
      <c r="I46" s="175"/>
    </row>
    <row r="47" spans="1:9" ht="15.75" customHeight="1">
      <c r="A47" s="229" t="s">
        <v>739</v>
      </c>
      <c r="B47" s="175" t="s">
        <v>791</v>
      </c>
      <c r="C47" s="175" t="s">
        <v>792</v>
      </c>
      <c r="D47" s="175" t="s">
        <v>792</v>
      </c>
      <c r="E47" s="175" t="s">
        <v>792</v>
      </c>
      <c r="F47" s="175">
        <v>0.02</v>
      </c>
      <c r="G47" s="175">
        <v>0.03</v>
      </c>
      <c r="H47" s="175" t="s">
        <v>792</v>
      </c>
      <c r="I47" s="175" t="s">
        <v>792</v>
      </c>
    </row>
    <row r="48" spans="1:9" ht="15.75" customHeight="1">
      <c r="A48" s="229" t="s">
        <v>741</v>
      </c>
      <c r="B48" s="175" t="s">
        <v>791</v>
      </c>
      <c r="C48" s="175" t="s">
        <v>792</v>
      </c>
      <c r="D48" s="175" t="s">
        <v>792</v>
      </c>
      <c r="E48" s="175" t="s">
        <v>792</v>
      </c>
      <c r="F48" s="175">
        <v>0.81</v>
      </c>
      <c r="G48" s="175">
        <v>1.2</v>
      </c>
      <c r="H48" s="175" t="s">
        <v>792</v>
      </c>
      <c r="I48" s="175" t="s">
        <v>792</v>
      </c>
    </row>
    <row r="49" spans="1:9" ht="15.75" customHeight="1">
      <c r="A49" s="134" t="s">
        <v>742</v>
      </c>
      <c r="B49" s="176" t="s">
        <v>791</v>
      </c>
      <c r="C49" s="176" t="s">
        <v>791</v>
      </c>
      <c r="D49" s="176" t="s">
        <v>791</v>
      </c>
      <c r="E49" s="176" t="s">
        <v>791</v>
      </c>
      <c r="F49" s="176">
        <v>0.39</v>
      </c>
      <c r="G49" s="176">
        <v>0.47</v>
      </c>
      <c r="H49" s="176" t="s">
        <v>791</v>
      </c>
      <c r="I49" s="176" t="s">
        <v>791</v>
      </c>
    </row>
    <row r="50" spans="1:9" ht="12" customHeight="1">
      <c r="A50" s="56" t="s">
        <v>743</v>
      </c>
      <c r="B50" s="329"/>
      <c r="C50" s="329"/>
      <c r="D50" s="329"/>
      <c r="E50" s="329"/>
      <c r="F50" s="329"/>
      <c r="G50" s="329"/>
      <c r="H50" s="329"/>
      <c r="I50" s="329"/>
    </row>
    <row r="51" ht="12" customHeight="1">
      <c r="A51" s="27" t="s">
        <v>179</v>
      </c>
    </row>
    <row r="52" ht="11.25">
      <c r="A52" s="27"/>
    </row>
  </sheetData>
  <mergeCells count="4">
    <mergeCell ref="H3:I3"/>
    <mergeCell ref="F3:G3"/>
    <mergeCell ref="D3:E3"/>
    <mergeCell ref="B3:C3"/>
  </mergeCells>
  <printOptions/>
  <pageMargins left="0.58" right="0.59" top="0.61" bottom="0.6"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76"/>
  <sheetViews>
    <sheetView workbookViewId="0" topLeftCell="A1">
      <selection activeCell="B11" sqref="B11"/>
    </sheetView>
  </sheetViews>
  <sheetFormatPr defaultColWidth="9.00390625" defaultRowHeight="12.75"/>
  <cols>
    <col min="1" max="1" width="13.25390625" style="26" customWidth="1"/>
    <col min="2" max="2" width="6.25390625" style="26" customWidth="1"/>
    <col min="3" max="4" width="6.25390625" style="19" customWidth="1"/>
    <col min="5" max="8" width="10.00390625" style="19" customWidth="1"/>
    <col min="9" max="12" width="7.125" style="19" customWidth="1"/>
    <col min="13" max="16384" width="9.125" style="19" customWidth="1"/>
  </cols>
  <sheetData>
    <row r="1" spans="1:12" s="4" customFormat="1" ht="17.25">
      <c r="A1" s="30" t="s">
        <v>768</v>
      </c>
      <c r="B1" s="30"/>
      <c r="C1" s="19"/>
      <c r="I1" s="4" t="s">
        <v>0</v>
      </c>
      <c r="J1" s="4" t="s">
        <v>0</v>
      </c>
      <c r="K1" s="4" t="s">
        <v>0</v>
      </c>
      <c r="L1" s="4" t="s">
        <v>0</v>
      </c>
    </row>
    <row r="2" spans="1:12" s="7" customFormat="1" ht="4.5" customHeight="1">
      <c r="A2" s="61"/>
      <c r="B2" s="61"/>
      <c r="C2" s="56"/>
      <c r="D2" s="56"/>
      <c r="E2" s="56"/>
      <c r="F2" s="56"/>
      <c r="G2" s="56"/>
      <c r="H2" s="56"/>
      <c r="I2" s="56"/>
      <c r="J2" s="56"/>
      <c r="K2" s="56"/>
      <c r="L2" s="179"/>
    </row>
    <row r="3" spans="1:12" s="8" customFormat="1" ht="12" customHeight="1">
      <c r="A3" s="115"/>
      <c r="B3" s="438"/>
      <c r="C3" s="170"/>
      <c r="D3" s="115"/>
      <c r="E3" s="185" t="s">
        <v>3</v>
      </c>
      <c r="F3" s="194"/>
      <c r="G3" s="449"/>
      <c r="H3" s="193"/>
      <c r="I3" s="196" t="s">
        <v>440</v>
      </c>
      <c r="J3" s="199"/>
      <c r="K3" s="199"/>
      <c r="L3" s="199"/>
    </row>
    <row r="4" spans="1:12" s="8" customFormat="1" ht="12" customHeight="1">
      <c r="A4" s="184" t="s">
        <v>1</v>
      </c>
      <c r="B4" s="450"/>
      <c r="C4" s="575" t="s">
        <v>499</v>
      </c>
      <c r="D4" s="574"/>
      <c r="E4" s="186" t="s">
        <v>441</v>
      </c>
      <c r="F4" s="450"/>
      <c r="G4" s="451" t="s">
        <v>9</v>
      </c>
      <c r="H4" s="359"/>
      <c r="I4" s="9" t="s">
        <v>442</v>
      </c>
      <c r="J4" s="11"/>
      <c r="K4" s="9" t="s">
        <v>443</v>
      </c>
      <c r="L4" s="10"/>
    </row>
    <row r="5" spans="1:12" s="8" customFormat="1" ht="12" customHeight="1">
      <c r="A5" s="12"/>
      <c r="B5" s="452" t="s">
        <v>14</v>
      </c>
      <c r="C5" s="328" t="s">
        <v>11</v>
      </c>
      <c r="D5" s="373" t="s">
        <v>12</v>
      </c>
      <c r="E5" s="187" t="s">
        <v>444</v>
      </c>
      <c r="F5" s="452" t="s">
        <v>14</v>
      </c>
      <c r="G5" s="453" t="s">
        <v>5</v>
      </c>
      <c r="H5" s="453" t="s">
        <v>6</v>
      </c>
      <c r="I5" s="359" t="s">
        <v>5</v>
      </c>
      <c r="J5" s="359" t="s">
        <v>6</v>
      </c>
      <c r="K5" s="359" t="s">
        <v>5</v>
      </c>
      <c r="L5" s="451" t="s">
        <v>6</v>
      </c>
    </row>
    <row r="6" spans="1:12" s="7" customFormat="1" ht="11.25" customHeight="1">
      <c r="A6" s="399" t="s">
        <v>17</v>
      </c>
      <c r="B6" s="579">
        <v>766</v>
      </c>
      <c r="C6" s="578">
        <v>764</v>
      </c>
      <c r="D6" s="578">
        <v>2</v>
      </c>
      <c r="E6" s="578">
        <v>3124</v>
      </c>
      <c r="F6" s="578">
        <v>76259</v>
      </c>
      <c r="G6" s="578">
        <v>38796</v>
      </c>
      <c r="H6" s="578">
        <v>37463</v>
      </c>
      <c r="I6" s="593">
        <v>184</v>
      </c>
      <c r="J6" s="593">
        <v>4573</v>
      </c>
      <c r="K6" s="593">
        <v>217</v>
      </c>
      <c r="L6" s="593">
        <v>408</v>
      </c>
    </row>
    <row r="7" spans="1:12" s="7" customFormat="1" ht="11.25" customHeight="1">
      <c r="A7" s="204" t="s">
        <v>18</v>
      </c>
      <c r="B7" s="578">
        <v>2</v>
      </c>
      <c r="C7" s="578">
        <v>2</v>
      </c>
      <c r="D7" s="578">
        <v>0</v>
      </c>
      <c r="E7" s="578">
        <v>10</v>
      </c>
      <c r="F7" s="578">
        <v>295</v>
      </c>
      <c r="G7" s="578">
        <v>157</v>
      </c>
      <c r="H7" s="578">
        <v>138</v>
      </c>
      <c r="I7" s="586">
        <v>1</v>
      </c>
      <c r="J7" s="586">
        <v>12</v>
      </c>
      <c r="K7" s="587">
        <v>1</v>
      </c>
      <c r="L7" s="587">
        <v>8</v>
      </c>
    </row>
    <row r="8" spans="1:12" s="7" customFormat="1" ht="11.25" customHeight="1">
      <c r="A8" s="204" t="s">
        <v>19</v>
      </c>
      <c r="B8" s="578">
        <v>519</v>
      </c>
      <c r="C8" s="578">
        <v>517</v>
      </c>
      <c r="D8" s="578">
        <v>2</v>
      </c>
      <c r="E8" s="578">
        <v>1355</v>
      </c>
      <c r="F8" s="578">
        <v>30252</v>
      </c>
      <c r="G8" s="578">
        <v>15447</v>
      </c>
      <c r="H8" s="578">
        <v>14805</v>
      </c>
      <c r="I8" s="586">
        <v>41</v>
      </c>
      <c r="J8" s="586">
        <v>2098</v>
      </c>
      <c r="K8" s="587">
        <v>156</v>
      </c>
      <c r="L8" s="587">
        <v>113</v>
      </c>
    </row>
    <row r="9" spans="1:12" s="7" customFormat="1" ht="11.25" customHeight="1">
      <c r="A9" s="204" t="s">
        <v>20</v>
      </c>
      <c r="B9" s="578">
        <v>245</v>
      </c>
      <c r="C9" s="578">
        <v>245</v>
      </c>
      <c r="D9" s="578">
        <v>0</v>
      </c>
      <c r="E9" s="578">
        <v>1759</v>
      </c>
      <c r="F9" s="578">
        <v>45712</v>
      </c>
      <c r="G9" s="578">
        <v>23192</v>
      </c>
      <c r="H9" s="578">
        <v>22520</v>
      </c>
      <c r="I9" s="588">
        <v>142</v>
      </c>
      <c r="J9" s="588">
        <v>2463</v>
      </c>
      <c r="K9" s="588">
        <v>60</v>
      </c>
      <c r="L9" s="588">
        <v>287</v>
      </c>
    </row>
    <row r="10" spans="1:12" s="7" customFormat="1" ht="7.5" customHeight="1">
      <c r="A10" s="204"/>
      <c r="B10" s="578"/>
      <c r="C10" s="578"/>
      <c r="D10" s="578"/>
      <c r="E10" s="578"/>
      <c r="F10" s="578"/>
      <c r="G10" s="578"/>
      <c r="H10" s="578"/>
      <c r="I10" s="576"/>
      <c r="J10" s="576"/>
      <c r="K10" s="576"/>
      <c r="L10" s="576"/>
    </row>
    <row r="11" spans="1:12" s="7" customFormat="1" ht="11.25" customHeight="1">
      <c r="A11" s="399" t="s">
        <v>21</v>
      </c>
      <c r="B11" s="579">
        <v>845</v>
      </c>
      <c r="C11" s="578">
        <v>837</v>
      </c>
      <c r="D11" s="578">
        <v>8</v>
      </c>
      <c r="E11" s="578">
        <v>12022</v>
      </c>
      <c r="F11" s="578">
        <v>326520</v>
      </c>
      <c r="G11" s="578">
        <v>166891</v>
      </c>
      <c r="H11" s="578">
        <v>159629</v>
      </c>
      <c r="I11" s="578">
        <v>6628</v>
      </c>
      <c r="J11" s="578">
        <v>11311</v>
      </c>
      <c r="K11" s="578">
        <v>87</v>
      </c>
      <c r="L11" s="578">
        <v>338</v>
      </c>
    </row>
    <row r="12" spans="1:12" s="7" customFormat="1" ht="11.25" customHeight="1">
      <c r="A12" s="204" t="s">
        <v>18</v>
      </c>
      <c r="B12" s="578">
        <v>3</v>
      </c>
      <c r="C12" s="578">
        <v>3</v>
      </c>
      <c r="D12" s="578">
        <v>0</v>
      </c>
      <c r="E12" s="578">
        <v>51</v>
      </c>
      <c r="F12" s="578">
        <v>1660</v>
      </c>
      <c r="G12" s="578">
        <v>817</v>
      </c>
      <c r="H12" s="578">
        <v>843</v>
      </c>
      <c r="I12" s="586">
        <v>49</v>
      </c>
      <c r="J12" s="586">
        <v>22</v>
      </c>
      <c r="K12" s="587">
        <v>4</v>
      </c>
      <c r="L12" s="587">
        <v>10</v>
      </c>
    </row>
    <row r="13" spans="1:12" s="7" customFormat="1" ht="11.25" customHeight="1">
      <c r="A13" s="204" t="s">
        <v>19</v>
      </c>
      <c r="B13" s="578">
        <v>833</v>
      </c>
      <c r="C13" s="578">
        <v>825</v>
      </c>
      <c r="D13" s="578">
        <v>8</v>
      </c>
      <c r="E13" s="578">
        <v>11869</v>
      </c>
      <c r="F13" s="578">
        <v>321358</v>
      </c>
      <c r="G13" s="578">
        <v>164953</v>
      </c>
      <c r="H13" s="578">
        <v>156405</v>
      </c>
      <c r="I13" s="586">
        <v>6494</v>
      </c>
      <c r="J13" s="586">
        <v>11198</v>
      </c>
      <c r="K13" s="587">
        <v>70</v>
      </c>
      <c r="L13" s="587">
        <v>292</v>
      </c>
    </row>
    <row r="14" spans="1:12" s="7" customFormat="1" ht="11.25" customHeight="1">
      <c r="A14" s="204" t="s">
        <v>20</v>
      </c>
      <c r="B14" s="578">
        <v>9</v>
      </c>
      <c r="C14" s="578">
        <v>9</v>
      </c>
      <c r="D14" s="578">
        <v>0</v>
      </c>
      <c r="E14" s="578">
        <v>102</v>
      </c>
      <c r="F14" s="578">
        <v>3502</v>
      </c>
      <c r="G14" s="578">
        <v>1121</v>
      </c>
      <c r="H14" s="578">
        <v>2381</v>
      </c>
      <c r="I14" s="586">
        <v>85</v>
      </c>
      <c r="J14" s="586">
        <v>91</v>
      </c>
      <c r="K14" s="587">
        <v>13</v>
      </c>
      <c r="L14" s="587">
        <v>36</v>
      </c>
    </row>
    <row r="15" spans="1:12" s="7" customFormat="1" ht="7.5" customHeight="1">
      <c r="A15" s="204"/>
      <c r="B15" s="578"/>
      <c r="C15" s="578"/>
      <c r="D15" s="578"/>
      <c r="E15" s="578"/>
      <c r="F15" s="578"/>
      <c r="G15" s="578"/>
      <c r="H15" s="578"/>
      <c r="I15" s="576"/>
      <c r="J15" s="576"/>
      <c r="K15" s="576"/>
      <c r="L15" s="576"/>
    </row>
    <row r="16" spans="1:12" s="7" customFormat="1" ht="11.25" customHeight="1">
      <c r="A16" s="399" t="s">
        <v>22</v>
      </c>
      <c r="B16" s="579">
        <v>401</v>
      </c>
      <c r="C16" s="578">
        <v>398</v>
      </c>
      <c r="D16" s="578">
        <v>3</v>
      </c>
      <c r="E16" s="578">
        <v>5041</v>
      </c>
      <c r="F16" s="578">
        <v>161198</v>
      </c>
      <c r="G16" s="578">
        <v>82135</v>
      </c>
      <c r="H16" s="578">
        <v>79063</v>
      </c>
      <c r="I16" s="578">
        <v>6606</v>
      </c>
      <c r="J16" s="578">
        <v>4043</v>
      </c>
      <c r="K16" s="578">
        <v>411</v>
      </c>
      <c r="L16" s="578">
        <v>366</v>
      </c>
    </row>
    <row r="17" spans="1:12" s="7" customFormat="1" ht="11.25" customHeight="1">
      <c r="A17" s="204" t="s">
        <v>18</v>
      </c>
      <c r="B17" s="578">
        <v>3</v>
      </c>
      <c r="C17" s="578">
        <v>3</v>
      </c>
      <c r="D17" s="578">
        <v>0</v>
      </c>
      <c r="E17" s="578">
        <v>30</v>
      </c>
      <c r="F17" s="578">
        <v>1020</v>
      </c>
      <c r="G17" s="578">
        <v>493</v>
      </c>
      <c r="H17" s="578">
        <v>527</v>
      </c>
      <c r="I17" s="586">
        <v>43</v>
      </c>
      <c r="J17" s="586">
        <v>18</v>
      </c>
      <c r="K17" s="587">
        <v>10</v>
      </c>
      <c r="L17" s="587">
        <v>9</v>
      </c>
    </row>
    <row r="18" spans="1:12" s="7" customFormat="1" ht="11.25" customHeight="1">
      <c r="A18" s="204" t="s">
        <v>19</v>
      </c>
      <c r="B18" s="578">
        <v>357</v>
      </c>
      <c r="C18" s="578">
        <v>354</v>
      </c>
      <c r="D18" s="578">
        <v>3</v>
      </c>
      <c r="E18" s="578">
        <v>4666</v>
      </c>
      <c r="F18" s="578">
        <v>147060</v>
      </c>
      <c r="G18" s="578">
        <v>75580</v>
      </c>
      <c r="H18" s="578">
        <v>71480</v>
      </c>
      <c r="I18" s="586">
        <v>6069</v>
      </c>
      <c r="J18" s="586">
        <v>3809</v>
      </c>
      <c r="K18" s="587">
        <v>55</v>
      </c>
      <c r="L18" s="587">
        <v>78</v>
      </c>
    </row>
    <row r="19" spans="1:12" s="7" customFormat="1" ht="11.25" customHeight="1">
      <c r="A19" s="204" t="s">
        <v>20</v>
      </c>
      <c r="B19" s="578">
        <v>41</v>
      </c>
      <c r="C19" s="578">
        <v>41</v>
      </c>
      <c r="D19" s="578">
        <v>0</v>
      </c>
      <c r="E19" s="578">
        <v>345</v>
      </c>
      <c r="F19" s="578">
        <v>13118</v>
      </c>
      <c r="G19" s="578">
        <v>6062</v>
      </c>
      <c r="H19" s="578">
        <v>7056</v>
      </c>
      <c r="I19" s="586">
        <v>494</v>
      </c>
      <c r="J19" s="586">
        <v>216</v>
      </c>
      <c r="K19" s="587">
        <v>346</v>
      </c>
      <c r="L19" s="587">
        <v>279</v>
      </c>
    </row>
    <row r="20" spans="1:12" s="7" customFormat="1" ht="7.5" customHeight="1">
      <c r="A20" s="204"/>
      <c r="B20" s="578"/>
      <c r="C20" s="578"/>
      <c r="D20" s="578"/>
      <c r="E20" s="578"/>
      <c r="F20" s="578"/>
      <c r="G20" s="578"/>
      <c r="H20" s="578"/>
      <c r="I20" s="576"/>
      <c r="J20" s="576"/>
      <c r="K20" s="576"/>
      <c r="L20" s="576"/>
    </row>
    <row r="21" spans="1:12" s="7" customFormat="1" ht="11.25" customHeight="1">
      <c r="A21" s="399" t="s">
        <v>610</v>
      </c>
      <c r="B21" s="578">
        <v>1</v>
      </c>
      <c r="C21" s="578">
        <v>1</v>
      </c>
      <c r="D21" s="578">
        <v>0</v>
      </c>
      <c r="E21" s="579">
        <v>6</v>
      </c>
      <c r="F21" s="578">
        <v>232</v>
      </c>
      <c r="G21" s="578">
        <v>71</v>
      </c>
      <c r="H21" s="578">
        <v>161</v>
      </c>
      <c r="I21" s="586">
        <v>15</v>
      </c>
      <c r="J21" s="586">
        <v>8</v>
      </c>
      <c r="K21" s="586">
        <v>2</v>
      </c>
      <c r="L21" s="586">
        <v>23</v>
      </c>
    </row>
    <row r="22" spans="1:12" s="7" customFormat="1" ht="11.25" customHeight="1">
      <c r="A22" s="204" t="s">
        <v>18</v>
      </c>
      <c r="B22" s="578">
        <v>0</v>
      </c>
      <c r="C22" s="578">
        <v>0</v>
      </c>
      <c r="D22" s="578">
        <v>0</v>
      </c>
      <c r="E22" s="579">
        <v>0</v>
      </c>
      <c r="F22" s="578">
        <v>0</v>
      </c>
      <c r="G22" s="578">
        <v>0</v>
      </c>
      <c r="H22" s="578">
        <v>0</v>
      </c>
      <c r="I22" s="586">
        <v>0</v>
      </c>
      <c r="J22" s="586">
        <v>0</v>
      </c>
      <c r="K22" s="587">
        <v>0</v>
      </c>
      <c r="L22" s="587">
        <v>0</v>
      </c>
    </row>
    <row r="23" spans="1:12" s="7" customFormat="1" ht="11.25" customHeight="1">
      <c r="A23" s="204" t="s">
        <v>19</v>
      </c>
      <c r="B23" s="578">
        <v>1</v>
      </c>
      <c r="C23" s="578">
        <v>1</v>
      </c>
      <c r="D23" s="578">
        <v>0</v>
      </c>
      <c r="E23" s="579">
        <v>6</v>
      </c>
      <c r="F23" s="578">
        <v>232</v>
      </c>
      <c r="G23" s="578">
        <v>71</v>
      </c>
      <c r="H23" s="578">
        <v>161</v>
      </c>
      <c r="I23" s="586">
        <v>15</v>
      </c>
      <c r="J23" s="586">
        <v>8</v>
      </c>
      <c r="K23" s="578">
        <v>2</v>
      </c>
      <c r="L23" s="578">
        <v>23</v>
      </c>
    </row>
    <row r="24" spans="1:12" s="7" customFormat="1" ht="11.25" customHeight="1">
      <c r="A24" s="204" t="s">
        <v>20</v>
      </c>
      <c r="B24" s="578">
        <v>0</v>
      </c>
      <c r="C24" s="578">
        <v>0</v>
      </c>
      <c r="D24" s="578">
        <v>0</v>
      </c>
      <c r="E24" s="579">
        <v>0</v>
      </c>
      <c r="F24" s="578">
        <v>0</v>
      </c>
      <c r="G24" s="578">
        <v>0</v>
      </c>
      <c r="H24" s="578">
        <v>0</v>
      </c>
      <c r="I24" s="586">
        <v>0</v>
      </c>
      <c r="J24" s="586">
        <v>0</v>
      </c>
      <c r="K24" s="587">
        <v>0</v>
      </c>
      <c r="L24" s="587">
        <v>0</v>
      </c>
    </row>
    <row r="25" spans="1:12" s="7" customFormat="1" ht="7.5" customHeight="1">
      <c r="A25" s="204"/>
      <c r="B25" s="578"/>
      <c r="C25" s="578"/>
      <c r="D25" s="578"/>
      <c r="E25" s="579"/>
      <c r="F25" s="578"/>
      <c r="G25" s="578"/>
      <c r="H25" s="578"/>
      <c r="I25" s="56"/>
      <c r="J25" s="56"/>
      <c r="K25" s="576"/>
      <c r="L25" s="576"/>
    </row>
    <row r="26" spans="1:12" s="7" customFormat="1" ht="11.25" customHeight="1">
      <c r="A26" s="399" t="s">
        <v>23</v>
      </c>
      <c r="B26" s="579">
        <v>224</v>
      </c>
      <c r="C26" s="578">
        <v>217</v>
      </c>
      <c r="D26" s="578">
        <v>7</v>
      </c>
      <c r="E26" s="578">
        <v>3057</v>
      </c>
      <c r="F26" s="578">
        <v>154209</v>
      </c>
      <c r="G26" s="578">
        <v>76741</v>
      </c>
      <c r="H26" s="578">
        <v>77468</v>
      </c>
      <c r="I26" s="578">
        <v>7836</v>
      </c>
      <c r="J26" s="578">
        <v>2826</v>
      </c>
      <c r="K26" s="578">
        <v>1519</v>
      </c>
      <c r="L26" s="578">
        <v>1837</v>
      </c>
    </row>
    <row r="27" spans="1:12" s="7" customFormat="1" ht="11.25" customHeight="1">
      <c r="A27" s="204" t="s">
        <v>18</v>
      </c>
      <c r="B27" s="578">
        <v>0</v>
      </c>
      <c r="C27" s="578">
        <v>0</v>
      </c>
      <c r="D27" s="578">
        <v>0</v>
      </c>
      <c r="E27" s="579" t="s">
        <v>936</v>
      </c>
      <c r="F27" s="578">
        <v>0</v>
      </c>
      <c r="G27" s="578">
        <v>0</v>
      </c>
      <c r="H27" s="578">
        <v>0</v>
      </c>
      <c r="I27" s="586">
        <v>0</v>
      </c>
      <c r="J27" s="586">
        <v>0</v>
      </c>
      <c r="K27" s="587">
        <v>0</v>
      </c>
      <c r="L27" s="587">
        <v>0</v>
      </c>
    </row>
    <row r="28" spans="1:12" s="7" customFormat="1" ht="11.25" customHeight="1">
      <c r="A28" s="204" t="s">
        <v>19</v>
      </c>
      <c r="B28" s="578">
        <v>172</v>
      </c>
      <c r="C28" s="578">
        <v>165</v>
      </c>
      <c r="D28" s="578">
        <v>7</v>
      </c>
      <c r="E28" s="578">
        <v>3057</v>
      </c>
      <c r="F28" s="578">
        <v>115571</v>
      </c>
      <c r="G28" s="578">
        <v>57050</v>
      </c>
      <c r="H28" s="578">
        <v>58521</v>
      </c>
      <c r="I28" s="586">
        <v>6142</v>
      </c>
      <c r="J28" s="586">
        <v>2305</v>
      </c>
      <c r="K28" s="587">
        <v>935</v>
      </c>
      <c r="L28" s="587">
        <v>1234</v>
      </c>
    </row>
    <row r="29" spans="1:12" s="7" customFormat="1" ht="11.25" customHeight="1">
      <c r="A29" s="204" t="s">
        <v>20</v>
      </c>
      <c r="B29" s="578">
        <v>52</v>
      </c>
      <c r="C29" s="578">
        <v>52</v>
      </c>
      <c r="D29" s="578">
        <v>0</v>
      </c>
      <c r="E29" s="579" t="s">
        <v>936</v>
      </c>
      <c r="F29" s="578">
        <v>38638</v>
      </c>
      <c r="G29" s="578">
        <v>19691</v>
      </c>
      <c r="H29" s="578">
        <v>18947</v>
      </c>
      <c r="I29" s="586">
        <v>1694</v>
      </c>
      <c r="J29" s="586">
        <v>521</v>
      </c>
      <c r="K29" s="587">
        <v>584</v>
      </c>
      <c r="L29" s="587">
        <v>603</v>
      </c>
    </row>
    <row r="30" spans="1:12" s="7" customFormat="1" ht="7.5" customHeight="1">
      <c r="A30" s="204"/>
      <c r="B30" s="578"/>
      <c r="C30" s="578"/>
      <c r="D30" s="578"/>
      <c r="E30" s="579"/>
      <c r="F30" s="578"/>
      <c r="G30" s="578"/>
      <c r="H30" s="578"/>
      <c r="I30" s="578"/>
      <c r="J30" s="578"/>
      <c r="K30" s="576"/>
      <c r="L30" s="576"/>
    </row>
    <row r="31" spans="1:12" s="7" customFormat="1" ht="11.25" customHeight="1">
      <c r="A31" s="399" t="s">
        <v>24</v>
      </c>
      <c r="B31" s="579">
        <v>3</v>
      </c>
      <c r="C31" s="578">
        <v>3</v>
      </c>
      <c r="D31" s="578">
        <v>0</v>
      </c>
      <c r="E31" s="578">
        <v>48</v>
      </c>
      <c r="F31" s="578">
        <v>110</v>
      </c>
      <c r="G31" s="578">
        <v>76</v>
      </c>
      <c r="H31" s="578">
        <v>34</v>
      </c>
      <c r="I31" s="578">
        <v>70</v>
      </c>
      <c r="J31" s="578">
        <v>52</v>
      </c>
      <c r="K31" s="578">
        <v>8</v>
      </c>
      <c r="L31" s="578">
        <v>9</v>
      </c>
    </row>
    <row r="32" spans="1:12" s="7" customFormat="1" ht="11.25" customHeight="1">
      <c r="A32" s="204" t="s">
        <v>18</v>
      </c>
      <c r="B32" s="578">
        <v>0</v>
      </c>
      <c r="C32" s="578">
        <v>0</v>
      </c>
      <c r="D32" s="578">
        <v>0</v>
      </c>
      <c r="E32" s="579">
        <v>0</v>
      </c>
      <c r="F32" s="578">
        <v>0</v>
      </c>
      <c r="G32" s="578">
        <v>0</v>
      </c>
      <c r="H32" s="578">
        <v>0</v>
      </c>
      <c r="I32" s="586">
        <v>0</v>
      </c>
      <c r="J32" s="586">
        <v>0</v>
      </c>
      <c r="K32" s="587">
        <v>0</v>
      </c>
      <c r="L32" s="587">
        <v>0</v>
      </c>
    </row>
    <row r="33" spans="1:12" s="7" customFormat="1" ht="11.25" customHeight="1">
      <c r="A33" s="204" t="s">
        <v>19</v>
      </c>
      <c r="B33" s="578">
        <v>3</v>
      </c>
      <c r="C33" s="578">
        <v>3</v>
      </c>
      <c r="D33" s="578">
        <v>0</v>
      </c>
      <c r="E33" s="578">
        <v>48</v>
      </c>
      <c r="F33" s="578">
        <v>110</v>
      </c>
      <c r="G33" s="578">
        <v>76</v>
      </c>
      <c r="H33" s="578">
        <v>34</v>
      </c>
      <c r="I33" s="586">
        <v>70</v>
      </c>
      <c r="J33" s="586">
        <v>52</v>
      </c>
      <c r="K33" s="587">
        <v>8</v>
      </c>
      <c r="L33" s="587">
        <v>9</v>
      </c>
    </row>
    <row r="34" spans="1:12" s="7" customFormat="1" ht="11.25" customHeight="1">
      <c r="A34" s="204" t="s">
        <v>20</v>
      </c>
      <c r="B34" s="578">
        <v>0</v>
      </c>
      <c r="C34" s="578">
        <v>0</v>
      </c>
      <c r="D34" s="578">
        <v>0</v>
      </c>
      <c r="E34" s="579">
        <v>0</v>
      </c>
      <c r="F34" s="578">
        <v>0</v>
      </c>
      <c r="G34" s="578">
        <v>0</v>
      </c>
      <c r="H34" s="578">
        <v>0</v>
      </c>
      <c r="I34" s="586">
        <v>0</v>
      </c>
      <c r="J34" s="586">
        <v>0</v>
      </c>
      <c r="K34" s="587">
        <v>0</v>
      </c>
      <c r="L34" s="587">
        <v>0</v>
      </c>
    </row>
    <row r="35" spans="1:12" s="7" customFormat="1" ht="7.5" customHeight="1">
      <c r="A35" s="204"/>
      <c r="B35" s="578"/>
      <c r="C35" s="578"/>
      <c r="D35" s="578"/>
      <c r="E35" s="579"/>
      <c r="F35" s="578"/>
      <c r="G35" s="578"/>
      <c r="H35" s="578"/>
      <c r="I35" s="576"/>
      <c r="J35" s="576"/>
      <c r="K35" s="576"/>
      <c r="L35" s="576"/>
    </row>
    <row r="36" spans="1:12" s="7" customFormat="1" ht="11.25" customHeight="1">
      <c r="A36" s="399" t="s">
        <v>25</v>
      </c>
      <c r="B36" s="579">
        <v>5</v>
      </c>
      <c r="C36" s="578">
        <v>5</v>
      </c>
      <c r="D36" s="578">
        <v>0</v>
      </c>
      <c r="E36" s="578">
        <v>66</v>
      </c>
      <c r="F36" s="578">
        <v>227</v>
      </c>
      <c r="G36" s="578">
        <v>129</v>
      </c>
      <c r="H36" s="578">
        <v>98</v>
      </c>
      <c r="I36" s="578">
        <v>77</v>
      </c>
      <c r="J36" s="578">
        <v>98</v>
      </c>
      <c r="K36" s="578">
        <v>0</v>
      </c>
      <c r="L36" s="578">
        <v>3</v>
      </c>
    </row>
    <row r="37" spans="1:12" s="7" customFormat="1" ht="11.25" customHeight="1">
      <c r="A37" s="204" t="s">
        <v>18</v>
      </c>
      <c r="B37" s="578">
        <v>0</v>
      </c>
      <c r="C37" s="578">
        <v>0</v>
      </c>
      <c r="D37" s="578">
        <v>0</v>
      </c>
      <c r="E37" s="579">
        <v>0</v>
      </c>
      <c r="F37" s="578">
        <v>0</v>
      </c>
      <c r="G37" s="578">
        <v>0</v>
      </c>
      <c r="H37" s="578">
        <v>0</v>
      </c>
      <c r="I37" s="586">
        <v>0</v>
      </c>
      <c r="J37" s="586">
        <v>0</v>
      </c>
      <c r="K37" s="587">
        <v>0</v>
      </c>
      <c r="L37" s="587">
        <v>0</v>
      </c>
    </row>
    <row r="38" spans="1:12" s="7" customFormat="1" ht="11.25" customHeight="1">
      <c r="A38" s="204" t="s">
        <v>19</v>
      </c>
      <c r="B38" s="578">
        <v>5</v>
      </c>
      <c r="C38" s="578">
        <v>5</v>
      </c>
      <c r="D38" s="578">
        <v>0</v>
      </c>
      <c r="E38" s="578">
        <v>66</v>
      </c>
      <c r="F38" s="578">
        <v>227</v>
      </c>
      <c r="G38" s="578">
        <v>129</v>
      </c>
      <c r="H38" s="578">
        <v>98</v>
      </c>
      <c r="I38" s="586">
        <v>77</v>
      </c>
      <c r="J38" s="586">
        <v>98</v>
      </c>
      <c r="K38" s="587">
        <v>0</v>
      </c>
      <c r="L38" s="587">
        <v>3</v>
      </c>
    </row>
    <row r="39" spans="1:12" s="7" customFormat="1" ht="11.25" customHeight="1">
      <c r="A39" s="204" t="s">
        <v>20</v>
      </c>
      <c r="B39" s="578">
        <v>0</v>
      </c>
      <c r="C39" s="578">
        <v>0</v>
      </c>
      <c r="D39" s="578">
        <v>0</v>
      </c>
      <c r="E39" s="579">
        <v>0</v>
      </c>
      <c r="F39" s="578">
        <v>0</v>
      </c>
      <c r="G39" s="578">
        <v>0</v>
      </c>
      <c r="H39" s="578">
        <v>0</v>
      </c>
      <c r="I39" s="586">
        <v>0</v>
      </c>
      <c r="J39" s="586">
        <v>0</v>
      </c>
      <c r="K39" s="587">
        <v>0</v>
      </c>
      <c r="L39" s="587">
        <v>0</v>
      </c>
    </row>
    <row r="40" spans="1:12" s="7" customFormat="1" ht="7.5" customHeight="1">
      <c r="A40" s="204"/>
      <c r="B40" s="578"/>
      <c r="C40" s="578"/>
      <c r="D40" s="578"/>
      <c r="E40" s="579"/>
      <c r="F40" s="578"/>
      <c r="G40" s="578"/>
      <c r="H40" s="578"/>
      <c r="I40" s="576"/>
      <c r="J40" s="576"/>
      <c r="K40" s="576"/>
      <c r="L40" s="576"/>
    </row>
    <row r="41" spans="1:12" s="7" customFormat="1" ht="11.25" customHeight="1">
      <c r="A41" s="399" t="s">
        <v>26</v>
      </c>
      <c r="B41" s="579">
        <v>34</v>
      </c>
      <c r="C41" s="578">
        <v>34</v>
      </c>
      <c r="D41" s="578">
        <v>0</v>
      </c>
      <c r="E41" s="578">
        <v>945</v>
      </c>
      <c r="F41" s="578">
        <v>3322</v>
      </c>
      <c r="G41" s="578">
        <v>2141</v>
      </c>
      <c r="H41" s="578">
        <v>1181</v>
      </c>
      <c r="I41" s="578">
        <v>1063</v>
      </c>
      <c r="J41" s="578">
        <v>1173</v>
      </c>
      <c r="K41" s="578">
        <v>20</v>
      </c>
      <c r="L41" s="578">
        <v>24</v>
      </c>
    </row>
    <row r="42" spans="1:12" s="7" customFormat="1" ht="11.25" customHeight="1">
      <c r="A42" s="204" t="s">
        <v>18</v>
      </c>
      <c r="B42" s="578">
        <v>1</v>
      </c>
      <c r="C42" s="578">
        <v>1</v>
      </c>
      <c r="D42" s="578">
        <v>0</v>
      </c>
      <c r="E42" s="578">
        <v>9</v>
      </c>
      <c r="F42" s="578">
        <v>54</v>
      </c>
      <c r="G42" s="578">
        <v>35</v>
      </c>
      <c r="H42" s="578">
        <v>19</v>
      </c>
      <c r="I42" s="586">
        <v>15</v>
      </c>
      <c r="J42" s="586">
        <v>16</v>
      </c>
      <c r="K42" s="587">
        <v>1</v>
      </c>
      <c r="L42" s="587">
        <v>0</v>
      </c>
    </row>
    <row r="43" spans="1:12" s="7" customFormat="1" ht="11.25" customHeight="1">
      <c r="A43" s="204" t="s">
        <v>19</v>
      </c>
      <c r="B43" s="578">
        <v>33</v>
      </c>
      <c r="C43" s="578">
        <v>33</v>
      </c>
      <c r="D43" s="578">
        <v>0</v>
      </c>
      <c r="E43" s="578">
        <v>936</v>
      </c>
      <c r="F43" s="578">
        <v>3268</v>
      </c>
      <c r="G43" s="578">
        <v>2106</v>
      </c>
      <c r="H43" s="578">
        <v>1162</v>
      </c>
      <c r="I43" s="586">
        <v>1048</v>
      </c>
      <c r="J43" s="586">
        <v>1157</v>
      </c>
      <c r="K43" s="587">
        <v>19</v>
      </c>
      <c r="L43" s="587">
        <v>24</v>
      </c>
    </row>
    <row r="44" spans="1:12" s="7" customFormat="1" ht="11.25" customHeight="1">
      <c r="A44" s="204" t="s">
        <v>20</v>
      </c>
      <c r="B44" s="578">
        <v>0</v>
      </c>
      <c r="C44" s="578">
        <v>0</v>
      </c>
      <c r="D44" s="578">
        <v>0</v>
      </c>
      <c r="E44" s="579">
        <v>0</v>
      </c>
      <c r="F44" s="578">
        <v>0</v>
      </c>
      <c r="G44" s="578">
        <v>0</v>
      </c>
      <c r="H44" s="578">
        <v>0</v>
      </c>
      <c r="I44" s="586">
        <v>0</v>
      </c>
      <c r="J44" s="586">
        <v>0</v>
      </c>
      <c r="K44" s="587">
        <v>0</v>
      </c>
      <c r="L44" s="587">
        <v>0</v>
      </c>
    </row>
    <row r="45" spans="1:12" s="7" customFormat="1" ht="7.5" customHeight="1">
      <c r="A45" s="204"/>
      <c r="B45" s="578"/>
      <c r="C45" s="578"/>
      <c r="D45" s="578"/>
      <c r="E45" s="579"/>
      <c r="F45" s="578"/>
      <c r="G45" s="578"/>
      <c r="H45" s="578"/>
      <c r="I45" s="576"/>
      <c r="J45" s="576"/>
      <c r="K45" s="576"/>
      <c r="L45" s="576"/>
    </row>
    <row r="46" spans="1:12" s="7" customFormat="1" ht="11.25" customHeight="1">
      <c r="A46" s="447" t="s">
        <v>27</v>
      </c>
      <c r="B46" s="594">
        <v>2</v>
      </c>
      <c r="C46" s="578" t="s">
        <v>936</v>
      </c>
      <c r="D46" s="578" t="s">
        <v>936</v>
      </c>
      <c r="E46" s="578" t="s">
        <v>936</v>
      </c>
      <c r="F46" s="578">
        <v>2129</v>
      </c>
      <c r="G46" s="578">
        <v>1822</v>
      </c>
      <c r="H46" s="578">
        <v>307</v>
      </c>
      <c r="I46" s="589">
        <f>SUM(I47:I49)</f>
        <v>157</v>
      </c>
      <c r="J46" s="589">
        <f>SUM(J47:J49)</f>
        <v>8</v>
      </c>
      <c r="K46" s="578" t="s">
        <v>936</v>
      </c>
      <c r="L46" s="578" t="s">
        <v>936</v>
      </c>
    </row>
    <row r="47" spans="1:12" s="7" customFormat="1" ht="11.25" customHeight="1">
      <c r="A47" s="204" t="s">
        <v>18</v>
      </c>
      <c r="B47" s="580">
        <v>1</v>
      </c>
      <c r="C47" s="578" t="s">
        <v>791</v>
      </c>
      <c r="D47" s="578" t="s">
        <v>791</v>
      </c>
      <c r="E47" s="579" t="s">
        <v>791</v>
      </c>
      <c r="F47" s="578">
        <v>875</v>
      </c>
      <c r="G47" s="578">
        <v>731</v>
      </c>
      <c r="H47" s="578">
        <v>144</v>
      </c>
      <c r="I47" s="589">
        <v>64</v>
      </c>
      <c r="J47" s="590">
        <v>4</v>
      </c>
      <c r="K47" s="578" t="s">
        <v>791</v>
      </c>
      <c r="L47" s="578" t="s">
        <v>791</v>
      </c>
    </row>
    <row r="48" spans="1:12" s="7" customFormat="1" ht="11.25" customHeight="1">
      <c r="A48" s="204" t="s">
        <v>19</v>
      </c>
      <c r="B48" s="580">
        <v>1</v>
      </c>
      <c r="C48" s="578" t="s">
        <v>791</v>
      </c>
      <c r="D48" s="578" t="s">
        <v>791</v>
      </c>
      <c r="E48" s="579" t="s">
        <v>791</v>
      </c>
      <c r="F48" s="578">
        <v>1254</v>
      </c>
      <c r="G48" s="578">
        <v>1091</v>
      </c>
      <c r="H48" s="578">
        <v>163</v>
      </c>
      <c r="I48" s="589">
        <v>93</v>
      </c>
      <c r="J48" s="590">
        <v>4</v>
      </c>
      <c r="K48" s="578" t="s">
        <v>791</v>
      </c>
      <c r="L48" s="578" t="s">
        <v>791</v>
      </c>
    </row>
    <row r="49" spans="1:12" s="7" customFormat="1" ht="11.25" customHeight="1">
      <c r="A49" s="204" t="s">
        <v>20</v>
      </c>
      <c r="B49" s="584">
        <v>0</v>
      </c>
      <c r="C49" s="585" t="s">
        <v>791</v>
      </c>
      <c r="D49" s="585" t="s">
        <v>791</v>
      </c>
      <c r="E49" s="585" t="s">
        <v>791</v>
      </c>
      <c r="F49" s="585">
        <v>0</v>
      </c>
      <c r="G49" s="585">
        <v>0</v>
      </c>
      <c r="H49" s="585">
        <v>0</v>
      </c>
      <c r="I49" s="590">
        <v>0</v>
      </c>
      <c r="J49" s="590">
        <v>0</v>
      </c>
      <c r="K49" s="578" t="s">
        <v>791</v>
      </c>
      <c r="L49" s="578" t="s">
        <v>791</v>
      </c>
    </row>
    <row r="50" spans="1:12" s="7" customFormat="1" ht="7.5" customHeight="1">
      <c r="A50" s="204"/>
      <c r="B50" s="585"/>
      <c r="C50" s="585"/>
      <c r="D50" s="585"/>
      <c r="E50" s="585"/>
      <c r="F50" s="585"/>
      <c r="G50" s="585"/>
      <c r="H50" s="585"/>
      <c r="I50" s="590"/>
      <c r="J50" s="590"/>
      <c r="K50" s="576"/>
      <c r="L50" s="576"/>
    </row>
    <row r="51" spans="1:12" s="7" customFormat="1" ht="11.25" customHeight="1">
      <c r="A51" s="399" t="s">
        <v>28</v>
      </c>
      <c r="B51" s="579">
        <v>23</v>
      </c>
      <c r="C51" s="578" t="s">
        <v>936</v>
      </c>
      <c r="D51" s="578" t="s">
        <v>936</v>
      </c>
      <c r="E51" s="578" t="s">
        <v>936</v>
      </c>
      <c r="F51" s="578">
        <v>11849</v>
      </c>
      <c r="G51" s="578">
        <v>1323</v>
      </c>
      <c r="H51" s="578">
        <v>10526</v>
      </c>
      <c r="I51" s="589">
        <f>SUM(I52:I54)</f>
        <v>315</v>
      </c>
      <c r="J51" s="589">
        <f>SUM(J52:J54)</f>
        <v>344</v>
      </c>
      <c r="K51" s="578" t="s">
        <v>936</v>
      </c>
      <c r="L51" s="578" t="s">
        <v>936</v>
      </c>
    </row>
    <row r="52" spans="1:12" s="7" customFormat="1" ht="11.25" customHeight="1">
      <c r="A52" s="204" t="s">
        <v>18</v>
      </c>
      <c r="B52" s="578">
        <v>0</v>
      </c>
      <c r="C52" s="578" t="s">
        <v>791</v>
      </c>
      <c r="D52" s="578" t="s">
        <v>791</v>
      </c>
      <c r="E52" s="579" t="s">
        <v>791</v>
      </c>
      <c r="F52" s="578">
        <v>0</v>
      </c>
      <c r="G52" s="578">
        <v>0</v>
      </c>
      <c r="H52" s="578">
        <v>0</v>
      </c>
      <c r="I52" s="591">
        <v>0</v>
      </c>
      <c r="J52" s="592">
        <v>0</v>
      </c>
      <c r="K52" s="578" t="s">
        <v>791</v>
      </c>
      <c r="L52" s="578" t="s">
        <v>791</v>
      </c>
    </row>
    <row r="53" spans="1:12" s="7" customFormat="1" ht="11.25" customHeight="1">
      <c r="A53" s="204" t="s">
        <v>19</v>
      </c>
      <c r="B53" s="578">
        <v>1</v>
      </c>
      <c r="C53" s="578" t="s">
        <v>791</v>
      </c>
      <c r="D53" s="578" t="s">
        <v>791</v>
      </c>
      <c r="E53" s="579" t="s">
        <v>791</v>
      </c>
      <c r="F53" s="578">
        <v>4</v>
      </c>
      <c r="G53" s="578">
        <v>1</v>
      </c>
      <c r="H53" s="578">
        <v>3</v>
      </c>
      <c r="I53" s="591">
        <v>14</v>
      </c>
      <c r="J53" s="592">
        <v>44</v>
      </c>
      <c r="K53" s="578" t="s">
        <v>791</v>
      </c>
      <c r="L53" s="578" t="s">
        <v>791</v>
      </c>
    </row>
    <row r="54" spans="1:12" s="7" customFormat="1" ht="11.25" customHeight="1">
      <c r="A54" s="204" t="s">
        <v>20</v>
      </c>
      <c r="B54" s="578">
        <v>22</v>
      </c>
      <c r="C54" s="578" t="s">
        <v>791</v>
      </c>
      <c r="D54" s="578" t="s">
        <v>791</v>
      </c>
      <c r="E54" s="579" t="s">
        <v>791</v>
      </c>
      <c r="F54" s="578">
        <v>11845</v>
      </c>
      <c r="G54" s="578">
        <v>1322</v>
      </c>
      <c r="H54" s="578">
        <v>10523</v>
      </c>
      <c r="I54" s="591">
        <v>301</v>
      </c>
      <c r="J54" s="592">
        <v>300</v>
      </c>
      <c r="K54" s="578" t="s">
        <v>791</v>
      </c>
      <c r="L54" s="578" t="s">
        <v>791</v>
      </c>
    </row>
    <row r="55" spans="1:12" s="7" customFormat="1" ht="7.5" customHeight="1">
      <c r="A55" s="204"/>
      <c r="B55" s="578"/>
      <c r="C55" s="578"/>
      <c r="D55" s="578"/>
      <c r="E55" s="579"/>
      <c r="F55" s="578"/>
      <c r="G55" s="578"/>
      <c r="H55" s="578"/>
      <c r="I55" s="591"/>
      <c r="J55" s="592"/>
      <c r="K55" s="577"/>
      <c r="L55" s="577"/>
    </row>
    <row r="56" spans="1:12" s="7" customFormat="1" ht="11.25" customHeight="1">
      <c r="A56" s="399" t="s">
        <v>29</v>
      </c>
      <c r="B56" s="579">
        <v>38</v>
      </c>
      <c r="C56" s="578" t="s">
        <v>936</v>
      </c>
      <c r="D56" s="578" t="s">
        <v>936</v>
      </c>
      <c r="E56" s="578" t="s">
        <v>936</v>
      </c>
      <c r="F56" s="578">
        <v>123243</v>
      </c>
      <c r="G56" s="578">
        <v>61470</v>
      </c>
      <c r="H56" s="578">
        <v>61773</v>
      </c>
      <c r="I56" s="589">
        <f>SUM(I57:I59)</f>
        <v>4434</v>
      </c>
      <c r="J56" s="589">
        <f>SUM(J57:J59)</f>
        <v>1196</v>
      </c>
      <c r="K56" s="578" t="s">
        <v>936</v>
      </c>
      <c r="L56" s="578" t="s">
        <v>936</v>
      </c>
    </row>
    <row r="57" spans="1:12" s="7" customFormat="1" ht="11.25" customHeight="1">
      <c r="A57" s="204" t="s">
        <v>18</v>
      </c>
      <c r="B57" s="578">
        <v>2</v>
      </c>
      <c r="C57" s="578" t="s">
        <v>791</v>
      </c>
      <c r="D57" s="578" t="s">
        <v>791</v>
      </c>
      <c r="E57" s="579" t="s">
        <v>791</v>
      </c>
      <c r="F57" s="578">
        <v>19759</v>
      </c>
      <c r="G57" s="578">
        <v>12924</v>
      </c>
      <c r="H57" s="578">
        <v>6835</v>
      </c>
      <c r="I57" s="591">
        <v>1400</v>
      </c>
      <c r="J57" s="592">
        <v>194</v>
      </c>
      <c r="K57" s="578" t="s">
        <v>791</v>
      </c>
      <c r="L57" s="578" t="s">
        <v>791</v>
      </c>
    </row>
    <row r="58" spans="1:15" s="7" customFormat="1" ht="11.25" customHeight="1">
      <c r="A58" s="204" t="s">
        <v>19</v>
      </c>
      <c r="B58" s="578">
        <v>6</v>
      </c>
      <c r="C58" s="578" t="s">
        <v>791</v>
      </c>
      <c r="D58" s="578" t="s">
        <v>791</v>
      </c>
      <c r="E58" s="579" t="s">
        <v>791</v>
      </c>
      <c r="F58" s="578">
        <v>9379</v>
      </c>
      <c r="G58" s="578">
        <v>5009</v>
      </c>
      <c r="H58" s="578">
        <v>4370</v>
      </c>
      <c r="I58" s="591">
        <v>537</v>
      </c>
      <c r="J58" s="592">
        <v>166</v>
      </c>
      <c r="K58" s="578" t="s">
        <v>791</v>
      </c>
      <c r="L58" s="578" t="s">
        <v>791</v>
      </c>
      <c r="O58" s="7" t="s">
        <v>611</v>
      </c>
    </row>
    <row r="59" spans="1:12" s="7" customFormat="1" ht="11.25" customHeight="1">
      <c r="A59" s="204" t="s">
        <v>20</v>
      </c>
      <c r="B59" s="578">
        <v>30</v>
      </c>
      <c r="C59" s="578" t="s">
        <v>791</v>
      </c>
      <c r="D59" s="578" t="s">
        <v>791</v>
      </c>
      <c r="E59" s="579" t="s">
        <v>791</v>
      </c>
      <c r="F59" s="578">
        <v>94105</v>
      </c>
      <c r="G59" s="578">
        <v>43537</v>
      </c>
      <c r="H59" s="578">
        <v>50568</v>
      </c>
      <c r="I59" s="591">
        <v>2497</v>
      </c>
      <c r="J59" s="592">
        <v>836</v>
      </c>
      <c r="K59" s="578" t="s">
        <v>791</v>
      </c>
      <c r="L59" s="578" t="s">
        <v>791</v>
      </c>
    </row>
    <row r="60" spans="1:12" s="7" customFormat="1" ht="7.5" customHeight="1">
      <c r="A60" s="204"/>
      <c r="B60" s="578"/>
      <c r="C60" s="578"/>
      <c r="D60" s="578"/>
      <c r="E60" s="579"/>
      <c r="F60" s="578"/>
      <c r="G60" s="578"/>
      <c r="H60" s="578"/>
      <c r="I60" s="591"/>
      <c r="J60" s="592"/>
      <c r="K60" s="577"/>
      <c r="L60" s="577"/>
    </row>
    <row r="61" spans="1:12" s="7" customFormat="1" ht="11.25" customHeight="1">
      <c r="A61" s="399" t="s">
        <v>30</v>
      </c>
      <c r="B61" s="579">
        <v>102</v>
      </c>
      <c r="C61" s="578">
        <v>102</v>
      </c>
      <c r="D61" s="578" t="s">
        <v>936</v>
      </c>
      <c r="E61" s="578" t="s">
        <v>936</v>
      </c>
      <c r="F61" s="578">
        <v>19949</v>
      </c>
      <c r="G61" s="578">
        <v>8904</v>
      </c>
      <c r="H61" s="578">
        <v>11045</v>
      </c>
      <c r="I61" s="589">
        <f>SUM(I62:I64)</f>
        <v>579</v>
      </c>
      <c r="J61" s="589">
        <f>SUM(J62:J64)</f>
        <v>677</v>
      </c>
      <c r="K61" s="589">
        <f>SUM(K62:K64)</f>
        <v>2288</v>
      </c>
      <c r="L61" s="589">
        <f>SUM(L62:L64)</f>
        <v>1645</v>
      </c>
    </row>
    <row r="62" spans="1:12" s="7" customFormat="1" ht="11.25" customHeight="1">
      <c r="A62" s="204" t="s">
        <v>18</v>
      </c>
      <c r="B62" s="578">
        <v>1</v>
      </c>
      <c r="C62" s="578">
        <v>1</v>
      </c>
      <c r="D62" s="579" t="s">
        <v>936</v>
      </c>
      <c r="E62" s="579" t="s">
        <v>936</v>
      </c>
      <c r="F62" s="578">
        <v>68</v>
      </c>
      <c r="G62" s="578">
        <v>55</v>
      </c>
      <c r="H62" s="578">
        <v>13</v>
      </c>
      <c r="I62" s="589">
        <v>18</v>
      </c>
      <c r="J62" s="577">
        <v>2</v>
      </c>
      <c r="K62" s="577">
        <v>1</v>
      </c>
      <c r="L62" s="577">
        <v>0</v>
      </c>
    </row>
    <row r="63" spans="1:13" s="7" customFormat="1" ht="11.25" customHeight="1">
      <c r="A63" s="204" t="s">
        <v>19</v>
      </c>
      <c r="B63" s="578">
        <v>10</v>
      </c>
      <c r="C63" s="578">
        <v>10</v>
      </c>
      <c r="D63" s="579" t="s">
        <v>936</v>
      </c>
      <c r="E63" s="579" t="s">
        <v>936</v>
      </c>
      <c r="F63" s="578">
        <v>1511</v>
      </c>
      <c r="G63" s="578">
        <v>195</v>
      </c>
      <c r="H63" s="578">
        <v>1316</v>
      </c>
      <c r="I63" s="589">
        <v>17</v>
      </c>
      <c r="J63" s="577">
        <v>109</v>
      </c>
      <c r="K63" s="577">
        <v>433</v>
      </c>
      <c r="L63" s="577">
        <v>324</v>
      </c>
      <c r="M63" s="7" t="s">
        <v>611</v>
      </c>
    </row>
    <row r="64" spans="1:12" s="7" customFormat="1" ht="11.25" customHeight="1">
      <c r="A64" s="204" t="s">
        <v>20</v>
      </c>
      <c r="B64" s="578">
        <v>91</v>
      </c>
      <c r="C64" s="578">
        <v>91</v>
      </c>
      <c r="D64" s="579" t="s">
        <v>936</v>
      </c>
      <c r="E64" s="579" t="s">
        <v>936</v>
      </c>
      <c r="F64" s="578">
        <v>18370</v>
      </c>
      <c r="G64" s="578">
        <v>8654</v>
      </c>
      <c r="H64" s="578">
        <v>9716</v>
      </c>
      <c r="I64" s="589">
        <v>544</v>
      </c>
      <c r="J64" s="577">
        <v>566</v>
      </c>
      <c r="K64" s="577">
        <v>1854</v>
      </c>
      <c r="L64" s="577">
        <v>1321</v>
      </c>
    </row>
    <row r="65" spans="1:12" s="7" customFormat="1" ht="7.5" customHeight="1">
      <c r="A65" s="204"/>
      <c r="B65" s="578"/>
      <c r="C65" s="578"/>
      <c r="D65" s="579"/>
      <c r="E65" s="579"/>
      <c r="F65" s="578"/>
      <c r="G65" s="578"/>
      <c r="H65" s="578"/>
      <c r="I65" s="589"/>
      <c r="J65" s="577"/>
      <c r="K65" s="577"/>
      <c r="L65" s="577"/>
    </row>
    <row r="66" spans="1:12" s="7" customFormat="1" ht="11.25" customHeight="1">
      <c r="A66" s="399" t="s">
        <v>31</v>
      </c>
      <c r="B66" s="579">
        <v>101</v>
      </c>
      <c r="C66" s="578">
        <v>101</v>
      </c>
      <c r="D66" s="578" t="s">
        <v>936</v>
      </c>
      <c r="E66" s="578" t="s">
        <v>936</v>
      </c>
      <c r="F66" s="578">
        <v>10067</v>
      </c>
      <c r="G66" s="578">
        <v>4907</v>
      </c>
      <c r="H66" s="578">
        <v>5160</v>
      </c>
      <c r="I66" s="589">
        <f>SUM(I67:I69)</f>
        <v>337</v>
      </c>
      <c r="J66" s="589">
        <f>SUM(J67:J69)</f>
        <v>262</v>
      </c>
      <c r="K66" s="589">
        <f>SUM(K67:K69)</f>
        <v>228</v>
      </c>
      <c r="L66" s="589">
        <f>SUM(L67:L69)</f>
        <v>186</v>
      </c>
    </row>
    <row r="67" spans="1:12" s="7" customFormat="1" ht="11.25" customHeight="1">
      <c r="A67" s="204" t="s">
        <v>18</v>
      </c>
      <c r="B67" s="578">
        <v>0</v>
      </c>
      <c r="C67" s="578">
        <v>0</v>
      </c>
      <c r="D67" s="579" t="s">
        <v>936</v>
      </c>
      <c r="E67" s="579" t="s">
        <v>936</v>
      </c>
      <c r="F67" s="578">
        <v>0</v>
      </c>
      <c r="G67" s="578">
        <v>0</v>
      </c>
      <c r="H67" s="578">
        <v>0</v>
      </c>
      <c r="I67" s="576">
        <v>0</v>
      </c>
      <c r="J67" s="576">
        <v>0</v>
      </c>
      <c r="K67" s="577">
        <v>0</v>
      </c>
      <c r="L67" s="577">
        <v>0</v>
      </c>
    </row>
    <row r="68" spans="1:12" s="7" customFormat="1" ht="11.25" customHeight="1">
      <c r="A68" s="204" t="s">
        <v>19</v>
      </c>
      <c r="B68" s="578">
        <v>0</v>
      </c>
      <c r="C68" s="578">
        <v>0</v>
      </c>
      <c r="D68" s="579" t="s">
        <v>936</v>
      </c>
      <c r="E68" s="579" t="s">
        <v>936</v>
      </c>
      <c r="F68" s="578">
        <v>0</v>
      </c>
      <c r="G68" s="578">
        <v>0</v>
      </c>
      <c r="H68" s="578">
        <v>0</v>
      </c>
      <c r="I68" s="576">
        <v>0</v>
      </c>
      <c r="J68" s="576">
        <v>0</v>
      </c>
      <c r="K68" s="577">
        <v>0</v>
      </c>
      <c r="L68" s="577">
        <v>0</v>
      </c>
    </row>
    <row r="69" spans="1:12" s="7" customFormat="1" ht="11.25" customHeight="1">
      <c r="A69" s="204" t="s">
        <v>20</v>
      </c>
      <c r="B69" s="578">
        <v>101</v>
      </c>
      <c r="C69" s="578">
        <v>101</v>
      </c>
      <c r="D69" s="579" t="s">
        <v>936</v>
      </c>
      <c r="E69" s="579" t="s">
        <v>936</v>
      </c>
      <c r="F69" s="578">
        <v>10067</v>
      </c>
      <c r="G69" s="578">
        <v>4907</v>
      </c>
      <c r="H69" s="578">
        <v>5160</v>
      </c>
      <c r="I69" s="576">
        <v>337</v>
      </c>
      <c r="J69" s="576">
        <v>262</v>
      </c>
      <c r="K69" s="576">
        <v>228</v>
      </c>
      <c r="L69" s="576">
        <v>186</v>
      </c>
    </row>
    <row r="70" spans="1:12" s="7" customFormat="1" ht="7.5" customHeight="1">
      <c r="A70" s="204"/>
      <c r="B70" s="578"/>
      <c r="C70" s="578"/>
      <c r="D70" s="579"/>
      <c r="E70" s="579"/>
      <c r="F70" s="578"/>
      <c r="G70" s="578"/>
      <c r="H70" s="578"/>
      <c r="I70" s="576"/>
      <c r="J70" s="576"/>
      <c r="K70" s="576"/>
      <c r="L70" s="576"/>
    </row>
    <row r="71" spans="1:12" s="7" customFormat="1" ht="11.25" customHeight="1">
      <c r="A71" s="186" t="s">
        <v>32</v>
      </c>
      <c r="B71" s="594">
        <v>2</v>
      </c>
      <c r="C71" s="578">
        <v>2</v>
      </c>
      <c r="D71" s="578">
        <v>0</v>
      </c>
      <c r="E71" s="578" t="s">
        <v>936</v>
      </c>
      <c r="F71" s="578">
        <v>2608</v>
      </c>
      <c r="G71" s="578">
        <v>1219</v>
      </c>
      <c r="H71" s="578">
        <v>1389</v>
      </c>
      <c r="I71" s="578">
        <v>38</v>
      </c>
      <c r="J71" s="578">
        <v>12</v>
      </c>
      <c r="K71" s="578">
        <v>51</v>
      </c>
      <c r="L71" s="578">
        <v>36</v>
      </c>
    </row>
    <row r="72" spans="1:12" s="7" customFormat="1" ht="11.25" customHeight="1">
      <c r="A72" s="204" t="s">
        <v>18</v>
      </c>
      <c r="B72" s="580">
        <v>0</v>
      </c>
      <c r="C72" s="578">
        <v>0</v>
      </c>
      <c r="D72" s="578">
        <v>0</v>
      </c>
      <c r="E72" s="579" t="s">
        <v>936</v>
      </c>
      <c r="F72" s="578">
        <v>0</v>
      </c>
      <c r="G72" s="578">
        <v>0</v>
      </c>
      <c r="H72" s="578">
        <v>0</v>
      </c>
      <c r="I72" s="578">
        <v>0</v>
      </c>
      <c r="J72" s="578">
        <v>0</v>
      </c>
      <c r="K72" s="578">
        <v>0</v>
      </c>
      <c r="L72" s="578">
        <v>0</v>
      </c>
    </row>
    <row r="73" spans="1:12" s="7" customFormat="1" ht="11.25" customHeight="1">
      <c r="A73" s="204" t="s">
        <v>19</v>
      </c>
      <c r="B73" s="580">
        <v>2</v>
      </c>
      <c r="C73" s="578">
        <v>2</v>
      </c>
      <c r="D73" s="578">
        <v>0</v>
      </c>
      <c r="E73" s="579" t="s">
        <v>791</v>
      </c>
      <c r="F73" s="578">
        <v>2608</v>
      </c>
      <c r="G73" s="578">
        <v>1219</v>
      </c>
      <c r="H73" s="578">
        <v>1389</v>
      </c>
      <c r="I73" s="586">
        <v>38</v>
      </c>
      <c r="J73" s="586">
        <v>12</v>
      </c>
      <c r="K73" s="587">
        <v>51</v>
      </c>
      <c r="L73" s="587">
        <v>36</v>
      </c>
    </row>
    <row r="74" spans="1:12" s="7" customFormat="1" ht="11.25" customHeight="1">
      <c r="A74" s="419" t="s">
        <v>20</v>
      </c>
      <c r="B74" s="581">
        <v>0</v>
      </c>
      <c r="C74" s="582">
        <v>0</v>
      </c>
      <c r="D74" s="582">
        <v>0</v>
      </c>
      <c r="E74" s="583" t="s">
        <v>936</v>
      </c>
      <c r="F74" s="582">
        <v>0</v>
      </c>
      <c r="G74" s="582">
        <v>0</v>
      </c>
      <c r="H74" s="582">
        <v>0</v>
      </c>
      <c r="I74" s="582">
        <v>0</v>
      </c>
      <c r="J74" s="582">
        <v>0</v>
      </c>
      <c r="K74" s="394">
        <v>0</v>
      </c>
      <c r="L74" s="394">
        <v>0</v>
      </c>
    </row>
    <row r="75" spans="1:2" s="7" customFormat="1" ht="11.25" customHeight="1">
      <c r="A75" s="40" t="s">
        <v>445</v>
      </c>
      <c r="B75" s="40"/>
    </row>
    <row r="76" spans="1:2" ht="11.25" customHeight="1">
      <c r="A76" s="27" t="s">
        <v>935</v>
      </c>
      <c r="B76" s="27"/>
    </row>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sheetData>
  <printOptions/>
  <pageMargins left="0.5905511811023623" right="0.59" top="0.58" bottom="0.38" header="0.5118110236220472"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S72"/>
  <sheetViews>
    <sheetView workbookViewId="0" topLeftCell="B5">
      <selection activeCell="B8" sqref="B8"/>
    </sheetView>
  </sheetViews>
  <sheetFormatPr defaultColWidth="9.00390625" defaultRowHeight="12.75"/>
  <cols>
    <col min="1" max="1" width="4.875" style="171" hidden="1" customWidth="1"/>
    <col min="2" max="2" width="4.00390625" style="161" customWidth="1"/>
    <col min="3" max="3" width="11.625" style="162" customWidth="1"/>
    <col min="4" max="19" width="6.25390625" style="161" customWidth="1"/>
    <col min="20" max="16384" width="8.875" style="161" customWidth="1"/>
  </cols>
  <sheetData>
    <row r="1" spans="1:19" s="160" customFormat="1" ht="22.5">
      <c r="A1" s="155"/>
      <c r="B1" s="417" t="s">
        <v>829</v>
      </c>
      <c r="C1" s="4"/>
      <c r="D1" s="19"/>
      <c r="E1" s="4"/>
      <c r="F1" s="4"/>
      <c r="G1" s="4"/>
      <c r="H1" s="4"/>
      <c r="I1" s="4"/>
      <c r="J1" s="4"/>
      <c r="K1" s="4"/>
      <c r="L1" s="4"/>
      <c r="M1" s="4"/>
      <c r="N1" s="4"/>
      <c r="O1" s="4"/>
      <c r="P1" s="4"/>
      <c r="Q1" s="4"/>
      <c r="R1" s="4"/>
      <c r="S1" s="4"/>
    </row>
    <row r="2" spans="1:19" ht="4.5" customHeight="1">
      <c r="A2" s="152"/>
      <c r="B2" s="56"/>
      <c r="C2" s="61"/>
      <c r="D2" s="56"/>
      <c r="E2" s="56"/>
      <c r="F2" s="56"/>
      <c r="G2" s="56"/>
      <c r="H2" s="56"/>
      <c r="I2" s="56"/>
      <c r="J2" s="56"/>
      <c r="K2" s="56"/>
      <c r="L2" s="56"/>
      <c r="M2" s="56"/>
      <c r="N2" s="56"/>
      <c r="O2" s="56"/>
      <c r="P2" s="56"/>
      <c r="Q2" s="20"/>
      <c r="R2" s="56"/>
      <c r="S2" s="179"/>
    </row>
    <row r="3" spans="1:19" s="162" customFormat="1" ht="17.25" customHeight="1">
      <c r="A3" s="158" t="s">
        <v>270</v>
      </c>
      <c r="B3" s="114"/>
      <c r="C3" s="115"/>
      <c r="D3" s="353"/>
      <c r="E3" s="713" t="s">
        <v>830</v>
      </c>
      <c r="F3" s="714"/>
      <c r="G3" s="714"/>
      <c r="H3" s="715"/>
      <c r="I3" s="713" t="s">
        <v>831</v>
      </c>
      <c r="J3" s="714"/>
      <c r="K3" s="714"/>
      <c r="L3" s="714"/>
      <c r="M3" s="714"/>
      <c r="N3" s="714"/>
      <c r="O3" s="715"/>
      <c r="P3" s="546"/>
      <c r="Q3" s="713" t="s">
        <v>832</v>
      </c>
      <c r="R3" s="714"/>
      <c r="S3" s="714"/>
    </row>
    <row r="4" spans="1:19" s="162" customFormat="1" ht="60.75" customHeight="1">
      <c r="A4" s="158"/>
      <c r="B4" s="716" t="s">
        <v>833</v>
      </c>
      <c r="C4" s="649"/>
      <c r="D4" s="542" t="s">
        <v>33</v>
      </c>
      <c r="E4" s="543" t="s">
        <v>14</v>
      </c>
      <c r="F4" s="544" t="s">
        <v>801</v>
      </c>
      <c r="G4" s="543" t="s">
        <v>383</v>
      </c>
      <c r="H4" s="543" t="s">
        <v>126</v>
      </c>
      <c r="I4" s="543" t="s">
        <v>14</v>
      </c>
      <c r="J4" s="543" t="s">
        <v>802</v>
      </c>
      <c r="K4" s="543" t="s">
        <v>803</v>
      </c>
      <c r="L4" s="543" t="s">
        <v>804</v>
      </c>
      <c r="M4" s="543" t="s">
        <v>384</v>
      </c>
      <c r="N4" s="543" t="s">
        <v>805</v>
      </c>
      <c r="O4" s="543" t="s">
        <v>126</v>
      </c>
      <c r="P4" s="543" t="s">
        <v>834</v>
      </c>
      <c r="Q4" s="543" t="s">
        <v>14</v>
      </c>
      <c r="R4" s="543" t="s">
        <v>385</v>
      </c>
      <c r="S4" s="545" t="s">
        <v>126</v>
      </c>
    </row>
    <row r="5" spans="1:19" ht="12" customHeight="1">
      <c r="A5" s="152"/>
      <c r="B5" s="7"/>
      <c r="C5" s="224" t="s">
        <v>786</v>
      </c>
      <c r="D5" s="395">
        <v>8822</v>
      </c>
      <c r="E5" s="395">
        <v>4086</v>
      </c>
      <c r="F5" s="395">
        <v>3839</v>
      </c>
      <c r="G5" s="395">
        <v>106</v>
      </c>
      <c r="H5" s="395">
        <v>141</v>
      </c>
      <c r="I5" s="395">
        <v>3265</v>
      </c>
      <c r="J5" s="395">
        <v>185</v>
      </c>
      <c r="K5" s="395">
        <v>636</v>
      </c>
      <c r="L5" s="395">
        <v>1354</v>
      </c>
      <c r="M5" s="395">
        <v>734</v>
      </c>
      <c r="N5" s="395">
        <v>279</v>
      </c>
      <c r="O5" s="395">
        <v>77</v>
      </c>
      <c r="P5" s="395">
        <v>231</v>
      </c>
      <c r="Q5" s="395">
        <v>1240</v>
      </c>
      <c r="R5" s="395">
        <v>1188</v>
      </c>
      <c r="S5" s="395">
        <v>52</v>
      </c>
    </row>
    <row r="6" spans="1:19" ht="12" customHeight="1">
      <c r="A6" s="152"/>
      <c r="B6" s="7"/>
      <c r="C6" s="204" t="s">
        <v>807</v>
      </c>
      <c r="D6" s="395">
        <v>8812</v>
      </c>
      <c r="E6" s="395">
        <v>4082</v>
      </c>
      <c r="F6" s="395">
        <v>3839</v>
      </c>
      <c r="G6" s="395">
        <v>106</v>
      </c>
      <c r="H6" s="395">
        <v>137</v>
      </c>
      <c r="I6" s="395">
        <v>3262</v>
      </c>
      <c r="J6" s="395">
        <v>185</v>
      </c>
      <c r="K6" s="395">
        <v>633</v>
      </c>
      <c r="L6" s="395">
        <v>1352</v>
      </c>
      <c r="M6" s="395">
        <v>735</v>
      </c>
      <c r="N6" s="395">
        <v>279</v>
      </c>
      <c r="O6" s="395">
        <v>78</v>
      </c>
      <c r="P6" s="395">
        <v>232</v>
      </c>
      <c r="Q6" s="395">
        <v>1236</v>
      </c>
      <c r="R6" s="395">
        <v>1184</v>
      </c>
      <c r="S6" s="395">
        <v>52</v>
      </c>
    </row>
    <row r="7" spans="1:19" ht="12" customHeight="1">
      <c r="A7" s="152"/>
      <c r="B7" s="7"/>
      <c r="C7" s="354" t="s">
        <v>808</v>
      </c>
      <c r="D7" s="395">
        <v>8806</v>
      </c>
      <c r="E7" s="395">
        <v>4082</v>
      </c>
      <c r="F7" s="395">
        <v>3839</v>
      </c>
      <c r="G7" s="395">
        <v>106</v>
      </c>
      <c r="H7" s="395">
        <v>137</v>
      </c>
      <c r="I7" s="395">
        <v>3261</v>
      </c>
      <c r="J7" s="395">
        <v>185</v>
      </c>
      <c r="K7" s="395">
        <v>632</v>
      </c>
      <c r="L7" s="395">
        <v>1351</v>
      </c>
      <c r="M7" s="395">
        <v>735</v>
      </c>
      <c r="N7" s="395">
        <v>279</v>
      </c>
      <c r="O7" s="395">
        <v>79</v>
      </c>
      <c r="P7" s="395">
        <v>232</v>
      </c>
      <c r="Q7" s="395">
        <v>1231</v>
      </c>
      <c r="R7" s="395">
        <v>1179</v>
      </c>
      <c r="S7" s="395">
        <v>52</v>
      </c>
    </row>
    <row r="8" spans="1:19" ht="12" customHeight="1">
      <c r="A8" s="152"/>
      <c r="B8" s="7"/>
      <c r="C8" s="354" t="s">
        <v>809</v>
      </c>
      <c r="D8" s="395">
        <v>8798</v>
      </c>
      <c r="E8" s="395">
        <v>4078</v>
      </c>
      <c r="F8" s="395">
        <v>3838</v>
      </c>
      <c r="G8" s="395">
        <v>106</v>
      </c>
      <c r="H8" s="395">
        <v>134</v>
      </c>
      <c r="I8" s="395">
        <v>3261</v>
      </c>
      <c r="J8" s="395">
        <v>185</v>
      </c>
      <c r="K8" s="395">
        <v>633</v>
      </c>
      <c r="L8" s="395">
        <v>1347</v>
      </c>
      <c r="M8" s="395">
        <v>735</v>
      </c>
      <c r="N8" s="395">
        <v>279</v>
      </c>
      <c r="O8" s="395">
        <v>82</v>
      </c>
      <c r="P8" s="395" t="s">
        <v>810</v>
      </c>
      <c r="Q8" s="395">
        <v>1226</v>
      </c>
      <c r="R8" s="395">
        <v>1174</v>
      </c>
      <c r="S8" s="395">
        <v>52</v>
      </c>
    </row>
    <row r="9" spans="1:19" ht="12" customHeight="1">
      <c r="A9" s="152"/>
      <c r="B9" s="7"/>
      <c r="C9" s="354" t="s">
        <v>811</v>
      </c>
      <c r="D9" s="395">
        <v>8791</v>
      </c>
      <c r="E9" s="395">
        <v>4077</v>
      </c>
      <c r="F9" s="395">
        <v>3837</v>
      </c>
      <c r="G9" s="395">
        <v>106</v>
      </c>
      <c r="H9" s="395">
        <v>134</v>
      </c>
      <c r="I9" s="395">
        <v>3256</v>
      </c>
      <c r="J9" s="395">
        <v>185</v>
      </c>
      <c r="K9" s="395">
        <v>631</v>
      </c>
      <c r="L9" s="395">
        <v>1345</v>
      </c>
      <c r="M9" s="395">
        <v>735</v>
      </c>
      <c r="N9" s="395">
        <v>279</v>
      </c>
      <c r="O9" s="395">
        <v>81</v>
      </c>
      <c r="P9" s="395">
        <v>236</v>
      </c>
      <c r="Q9" s="395">
        <v>1222</v>
      </c>
      <c r="R9" s="395">
        <v>1171</v>
      </c>
      <c r="S9" s="395">
        <v>51</v>
      </c>
    </row>
    <row r="10" spans="1:19" ht="4.5" customHeight="1">
      <c r="A10" s="152"/>
      <c r="B10" s="7"/>
      <c r="C10" s="35"/>
      <c r="D10" s="395"/>
      <c r="E10" s="395"/>
      <c r="F10" s="395"/>
      <c r="G10" s="395"/>
      <c r="H10" s="395"/>
      <c r="I10" s="395"/>
      <c r="J10" s="395"/>
      <c r="K10" s="395"/>
      <c r="L10" s="395"/>
      <c r="M10" s="395"/>
      <c r="N10" s="395"/>
      <c r="O10" s="395"/>
      <c r="P10" s="395"/>
      <c r="Q10" s="395"/>
      <c r="R10" s="395"/>
      <c r="S10" s="395"/>
    </row>
    <row r="11" spans="1:19" ht="12" customHeight="1">
      <c r="A11" s="152">
        <v>100</v>
      </c>
      <c r="B11" s="7"/>
      <c r="C11" s="399" t="s">
        <v>260</v>
      </c>
      <c r="D11" s="395">
        <v>520</v>
      </c>
      <c r="E11" s="395">
        <v>129</v>
      </c>
      <c r="F11" s="395">
        <v>104</v>
      </c>
      <c r="G11" s="395">
        <v>15</v>
      </c>
      <c r="H11" s="395">
        <v>10</v>
      </c>
      <c r="I11" s="395">
        <v>210</v>
      </c>
      <c r="J11" s="395">
        <v>7</v>
      </c>
      <c r="K11" s="395">
        <v>23</v>
      </c>
      <c r="L11" s="395">
        <v>128</v>
      </c>
      <c r="M11" s="395">
        <v>12</v>
      </c>
      <c r="N11" s="395">
        <v>24</v>
      </c>
      <c r="O11" s="395">
        <v>16</v>
      </c>
      <c r="P11" s="395">
        <v>57</v>
      </c>
      <c r="Q11" s="395">
        <v>124</v>
      </c>
      <c r="R11" s="395">
        <v>121</v>
      </c>
      <c r="S11" s="395">
        <v>3</v>
      </c>
    </row>
    <row r="12" spans="1:19" ht="12" customHeight="1">
      <c r="A12" s="152">
        <v>200</v>
      </c>
      <c r="B12" s="7"/>
      <c r="C12" s="399" t="s">
        <v>261</v>
      </c>
      <c r="D12" s="395">
        <v>502</v>
      </c>
      <c r="E12" s="395">
        <v>164</v>
      </c>
      <c r="F12" s="395">
        <v>151</v>
      </c>
      <c r="G12" s="395">
        <v>8</v>
      </c>
      <c r="H12" s="395">
        <v>5</v>
      </c>
      <c r="I12" s="395">
        <v>251</v>
      </c>
      <c r="J12" s="395">
        <v>3</v>
      </c>
      <c r="K12" s="395">
        <v>49</v>
      </c>
      <c r="L12" s="395">
        <v>101</v>
      </c>
      <c r="M12" s="395">
        <v>69</v>
      </c>
      <c r="N12" s="395">
        <v>22</v>
      </c>
      <c r="O12" s="395">
        <v>7</v>
      </c>
      <c r="P12" s="395">
        <v>17</v>
      </c>
      <c r="Q12" s="395">
        <v>70</v>
      </c>
      <c r="R12" s="395">
        <v>65</v>
      </c>
      <c r="S12" s="395">
        <v>5</v>
      </c>
    </row>
    <row r="13" spans="1:19" ht="12" customHeight="1">
      <c r="A13" s="152">
        <v>300</v>
      </c>
      <c r="B13" s="7"/>
      <c r="C13" s="399" t="s">
        <v>262</v>
      </c>
      <c r="D13" s="395">
        <v>692</v>
      </c>
      <c r="E13" s="395">
        <v>310</v>
      </c>
      <c r="F13" s="395">
        <v>296</v>
      </c>
      <c r="G13" s="395">
        <v>7</v>
      </c>
      <c r="H13" s="395">
        <v>7</v>
      </c>
      <c r="I13" s="395">
        <v>252</v>
      </c>
      <c r="J13" s="395">
        <v>17</v>
      </c>
      <c r="K13" s="395">
        <v>39</v>
      </c>
      <c r="L13" s="395">
        <v>119</v>
      </c>
      <c r="M13" s="395">
        <v>57</v>
      </c>
      <c r="N13" s="395">
        <v>18</v>
      </c>
      <c r="O13" s="395">
        <v>2</v>
      </c>
      <c r="P13" s="395">
        <v>18</v>
      </c>
      <c r="Q13" s="395">
        <v>112</v>
      </c>
      <c r="R13" s="395">
        <v>107</v>
      </c>
      <c r="S13" s="395">
        <v>5</v>
      </c>
    </row>
    <row r="14" spans="1:19" ht="12" customHeight="1">
      <c r="A14" s="152">
        <v>400</v>
      </c>
      <c r="B14" s="7"/>
      <c r="C14" s="399" t="s">
        <v>263</v>
      </c>
      <c r="D14" s="395">
        <v>1040</v>
      </c>
      <c r="E14" s="395">
        <v>566</v>
      </c>
      <c r="F14" s="395">
        <v>543</v>
      </c>
      <c r="G14" s="395">
        <v>5</v>
      </c>
      <c r="H14" s="395">
        <v>18</v>
      </c>
      <c r="I14" s="395">
        <v>298</v>
      </c>
      <c r="J14" s="395">
        <v>30</v>
      </c>
      <c r="K14" s="395">
        <v>95</v>
      </c>
      <c r="L14" s="395">
        <v>71</v>
      </c>
      <c r="M14" s="395">
        <v>82</v>
      </c>
      <c r="N14" s="395">
        <v>15</v>
      </c>
      <c r="O14" s="395">
        <v>5</v>
      </c>
      <c r="P14" s="395">
        <v>11</v>
      </c>
      <c r="Q14" s="395">
        <v>165</v>
      </c>
      <c r="R14" s="395">
        <v>160</v>
      </c>
      <c r="S14" s="395">
        <v>5</v>
      </c>
    </row>
    <row r="15" spans="1:19" ht="12" customHeight="1">
      <c r="A15" s="152">
        <v>500</v>
      </c>
      <c r="B15" s="7"/>
      <c r="C15" s="399" t="s">
        <v>264</v>
      </c>
      <c r="D15" s="395">
        <v>1121</v>
      </c>
      <c r="E15" s="395">
        <v>510</v>
      </c>
      <c r="F15" s="395">
        <v>483</v>
      </c>
      <c r="G15" s="395">
        <v>9</v>
      </c>
      <c r="H15" s="395">
        <v>18</v>
      </c>
      <c r="I15" s="395">
        <v>465</v>
      </c>
      <c r="J15" s="395">
        <v>50</v>
      </c>
      <c r="K15" s="395">
        <v>39</v>
      </c>
      <c r="L15" s="395">
        <v>238</v>
      </c>
      <c r="M15" s="395">
        <v>95</v>
      </c>
      <c r="N15" s="395">
        <v>35</v>
      </c>
      <c r="O15" s="395">
        <v>8</v>
      </c>
      <c r="P15" s="395">
        <v>12</v>
      </c>
      <c r="Q15" s="395">
        <v>134</v>
      </c>
      <c r="R15" s="395">
        <v>133</v>
      </c>
      <c r="S15" s="395">
        <v>1</v>
      </c>
    </row>
    <row r="16" spans="1:19" ht="12" customHeight="1">
      <c r="A16" s="152">
        <v>600</v>
      </c>
      <c r="B16" s="7"/>
      <c r="C16" s="399" t="s">
        <v>265</v>
      </c>
      <c r="D16" s="395">
        <v>878</v>
      </c>
      <c r="E16" s="395">
        <v>464</v>
      </c>
      <c r="F16" s="395">
        <v>443</v>
      </c>
      <c r="G16" s="395">
        <v>6</v>
      </c>
      <c r="H16" s="395">
        <v>15</v>
      </c>
      <c r="I16" s="395">
        <v>321</v>
      </c>
      <c r="J16" s="395">
        <v>7</v>
      </c>
      <c r="K16" s="395">
        <v>50</v>
      </c>
      <c r="L16" s="395">
        <v>200</v>
      </c>
      <c r="M16" s="395">
        <v>32</v>
      </c>
      <c r="N16" s="395">
        <v>25</v>
      </c>
      <c r="O16" s="395">
        <v>7</v>
      </c>
      <c r="P16" s="395">
        <v>8</v>
      </c>
      <c r="Q16" s="395">
        <v>85</v>
      </c>
      <c r="R16" s="395">
        <v>84</v>
      </c>
      <c r="S16" s="395">
        <v>1</v>
      </c>
    </row>
    <row r="17" spans="1:19" ht="12" customHeight="1">
      <c r="A17" s="152">
        <v>700</v>
      </c>
      <c r="B17" s="7"/>
      <c r="C17" s="399" t="s">
        <v>266</v>
      </c>
      <c r="D17" s="395">
        <v>1281</v>
      </c>
      <c r="E17" s="395">
        <v>764</v>
      </c>
      <c r="F17" s="395">
        <v>739</v>
      </c>
      <c r="G17" s="395">
        <v>13</v>
      </c>
      <c r="H17" s="395">
        <v>12</v>
      </c>
      <c r="I17" s="395">
        <v>412</v>
      </c>
      <c r="J17" s="395">
        <v>12</v>
      </c>
      <c r="K17" s="395">
        <v>74</v>
      </c>
      <c r="L17" s="395">
        <v>124</v>
      </c>
      <c r="M17" s="395">
        <v>167</v>
      </c>
      <c r="N17" s="395">
        <v>32</v>
      </c>
      <c r="O17" s="395">
        <v>3</v>
      </c>
      <c r="P17" s="395">
        <v>6</v>
      </c>
      <c r="Q17" s="395">
        <v>99</v>
      </c>
      <c r="R17" s="395">
        <v>96</v>
      </c>
      <c r="S17" s="395">
        <v>3</v>
      </c>
    </row>
    <row r="18" spans="1:19" ht="12" customHeight="1">
      <c r="A18" s="152">
        <v>800</v>
      </c>
      <c r="B18" s="7"/>
      <c r="C18" s="399" t="s">
        <v>267</v>
      </c>
      <c r="D18" s="395">
        <v>786</v>
      </c>
      <c r="E18" s="395">
        <v>417</v>
      </c>
      <c r="F18" s="395">
        <v>403</v>
      </c>
      <c r="G18" s="395">
        <v>4</v>
      </c>
      <c r="H18" s="395">
        <v>10</v>
      </c>
      <c r="I18" s="395">
        <v>296</v>
      </c>
      <c r="J18" s="395">
        <v>33</v>
      </c>
      <c r="K18" s="395">
        <v>13</v>
      </c>
      <c r="L18" s="395">
        <v>104</v>
      </c>
      <c r="M18" s="395">
        <v>126</v>
      </c>
      <c r="N18" s="395">
        <v>19</v>
      </c>
      <c r="O18" s="395">
        <v>1</v>
      </c>
      <c r="P18" s="395">
        <v>3</v>
      </c>
      <c r="Q18" s="395">
        <v>70</v>
      </c>
      <c r="R18" s="395">
        <v>63</v>
      </c>
      <c r="S18" s="395">
        <v>7</v>
      </c>
    </row>
    <row r="19" spans="1:19" ht="12" customHeight="1">
      <c r="A19" s="152">
        <v>900</v>
      </c>
      <c r="B19" s="7"/>
      <c r="C19" s="399" t="s">
        <v>268</v>
      </c>
      <c r="D19" s="395">
        <v>651</v>
      </c>
      <c r="E19" s="395">
        <v>383</v>
      </c>
      <c r="F19" s="395">
        <v>366</v>
      </c>
      <c r="G19" s="395">
        <v>7</v>
      </c>
      <c r="H19" s="395">
        <v>10</v>
      </c>
      <c r="I19" s="395">
        <v>205</v>
      </c>
      <c r="J19" s="395">
        <v>1</v>
      </c>
      <c r="K19" s="395">
        <v>140</v>
      </c>
      <c r="L19" s="395">
        <v>22</v>
      </c>
      <c r="M19" s="395">
        <v>4</v>
      </c>
      <c r="N19" s="395">
        <v>31</v>
      </c>
      <c r="O19" s="395">
        <v>7</v>
      </c>
      <c r="P19" s="395">
        <v>8</v>
      </c>
      <c r="Q19" s="395">
        <v>55</v>
      </c>
      <c r="R19" s="395">
        <v>55</v>
      </c>
      <c r="S19" s="395">
        <v>0</v>
      </c>
    </row>
    <row r="20" spans="1:19" ht="4.5" customHeight="1">
      <c r="A20" s="152"/>
      <c r="B20" s="14"/>
      <c r="C20" s="630"/>
      <c r="D20" s="395"/>
      <c r="E20" s="395"/>
      <c r="F20" s="395"/>
      <c r="G20" s="395"/>
      <c r="H20" s="395"/>
      <c r="I20" s="395"/>
      <c r="J20" s="395"/>
      <c r="K20" s="395"/>
      <c r="L20" s="395"/>
      <c r="M20" s="395"/>
      <c r="N20" s="395"/>
      <c r="O20" s="395"/>
      <c r="P20" s="395"/>
      <c r="Q20" s="395"/>
      <c r="R20" s="395"/>
      <c r="S20" s="395"/>
    </row>
    <row r="21" spans="1:19" ht="12.75" customHeight="1">
      <c r="A21" s="152">
        <v>1</v>
      </c>
      <c r="B21" s="7">
        <v>100</v>
      </c>
      <c r="C21" s="399" t="s">
        <v>8</v>
      </c>
      <c r="D21" s="395">
        <v>1320</v>
      </c>
      <c r="E21" s="395">
        <v>370</v>
      </c>
      <c r="F21" s="395">
        <v>309</v>
      </c>
      <c r="G21" s="395">
        <v>32</v>
      </c>
      <c r="H21" s="395">
        <v>29</v>
      </c>
      <c r="I21" s="395">
        <v>546</v>
      </c>
      <c r="J21" s="395">
        <v>25</v>
      </c>
      <c r="K21" s="395">
        <v>109</v>
      </c>
      <c r="L21" s="395">
        <v>238</v>
      </c>
      <c r="M21" s="395">
        <v>91</v>
      </c>
      <c r="N21" s="395">
        <v>58</v>
      </c>
      <c r="O21" s="395">
        <v>25</v>
      </c>
      <c r="P21" s="395">
        <v>96</v>
      </c>
      <c r="Q21" s="395">
        <v>308</v>
      </c>
      <c r="R21" s="395">
        <v>287</v>
      </c>
      <c r="S21" s="395">
        <v>21</v>
      </c>
    </row>
    <row r="22" spans="1:19" ht="12.75" customHeight="1">
      <c r="A22" s="152">
        <v>2</v>
      </c>
      <c r="B22" s="7">
        <v>101</v>
      </c>
      <c r="C22" s="354" t="s">
        <v>271</v>
      </c>
      <c r="D22" s="395">
        <v>103</v>
      </c>
      <c r="E22" s="395">
        <v>28</v>
      </c>
      <c r="F22" s="395">
        <v>21</v>
      </c>
      <c r="G22" s="395">
        <v>4</v>
      </c>
      <c r="H22" s="395">
        <v>3</v>
      </c>
      <c r="I22" s="395">
        <v>35</v>
      </c>
      <c r="J22" s="395">
        <v>0</v>
      </c>
      <c r="K22" s="395">
        <v>4</v>
      </c>
      <c r="L22" s="395">
        <v>23</v>
      </c>
      <c r="M22" s="395">
        <v>2</v>
      </c>
      <c r="N22" s="395">
        <v>4</v>
      </c>
      <c r="O22" s="395">
        <v>2</v>
      </c>
      <c r="P22" s="395">
        <v>13</v>
      </c>
      <c r="Q22" s="395">
        <v>27</v>
      </c>
      <c r="R22" s="395">
        <v>25</v>
      </c>
      <c r="S22" s="395">
        <v>2</v>
      </c>
    </row>
    <row r="23" spans="1:19" ht="12.75" customHeight="1">
      <c r="A23" s="152">
        <v>3</v>
      </c>
      <c r="B23" s="7">
        <v>102</v>
      </c>
      <c r="C23" s="354" t="s">
        <v>272</v>
      </c>
      <c r="D23" s="395">
        <v>131</v>
      </c>
      <c r="E23" s="395">
        <v>22</v>
      </c>
      <c r="F23" s="395">
        <v>16</v>
      </c>
      <c r="G23" s="395">
        <v>3</v>
      </c>
      <c r="H23" s="395">
        <v>3</v>
      </c>
      <c r="I23" s="395">
        <v>59</v>
      </c>
      <c r="J23" s="395">
        <v>2</v>
      </c>
      <c r="K23" s="395">
        <v>13</v>
      </c>
      <c r="L23" s="395">
        <v>27</v>
      </c>
      <c r="M23" s="395">
        <v>6</v>
      </c>
      <c r="N23" s="395">
        <v>7</v>
      </c>
      <c r="O23" s="395">
        <v>4</v>
      </c>
      <c r="P23" s="395">
        <v>14</v>
      </c>
      <c r="Q23" s="395">
        <v>36</v>
      </c>
      <c r="R23" s="395">
        <v>36</v>
      </c>
      <c r="S23" s="395">
        <v>0</v>
      </c>
    </row>
    <row r="24" spans="1:19" ht="12.75" customHeight="1">
      <c r="A24" s="152">
        <v>4</v>
      </c>
      <c r="B24" s="7">
        <v>105</v>
      </c>
      <c r="C24" s="354" t="s">
        <v>273</v>
      </c>
      <c r="D24" s="395">
        <v>190</v>
      </c>
      <c r="E24" s="395">
        <v>40</v>
      </c>
      <c r="F24" s="395">
        <v>26</v>
      </c>
      <c r="G24" s="395">
        <v>9</v>
      </c>
      <c r="H24" s="395">
        <v>5</v>
      </c>
      <c r="I24" s="395">
        <v>97</v>
      </c>
      <c r="J24" s="395">
        <v>3</v>
      </c>
      <c r="K24" s="395">
        <v>14</v>
      </c>
      <c r="L24" s="395">
        <v>46</v>
      </c>
      <c r="M24" s="395">
        <v>13</v>
      </c>
      <c r="N24" s="395">
        <v>18</v>
      </c>
      <c r="O24" s="395">
        <v>3</v>
      </c>
      <c r="P24" s="395">
        <v>5</v>
      </c>
      <c r="Q24" s="395">
        <v>48</v>
      </c>
      <c r="R24" s="395">
        <v>47</v>
      </c>
      <c r="S24" s="395">
        <v>1</v>
      </c>
    </row>
    <row r="25" spans="1:19" ht="12.75" customHeight="1">
      <c r="A25" s="152">
        <v>5</v>
      </c>
      <c r="B25" s="7">
        <v>106</v>
      </c>
      <c r="C25" s="354" t="s">
        <v>274</v>
      </c>
      <c r="D25" s="395">
        <v>154</v>
      </c>
      <c r="E25" s="395">
        <v>20</v>
      </c>
      <c r="F25" s="395">
        <v>12</v>
      </c>
      <c r="G25" s="395">
        <v>4</v>
      </c>
      <c r="H25" s="395">
        <v>4</v>
      </c>
      <c r="I25" s="395">
        <v>71</v>
      </c>
      <c r="J25" s="395">
        <v>1</v>
      </c>
      <c r="K25" s="395">
        <v>17</v>
      </c>
      <c r="L25" s="395">
        <v>31</v>
      </c>
      <c r="M25" s="395">
        <v>9</v>
      </c>
      <c r="N25" s="395">
        <v>7</v>
      </c>
      <c r="O25" s="395">
        <v>6</v>
      </c>
      <c r="P25" s="395">
        <v>15</v>
      </c>
      <c r="Q25" s="395">
        <v>48</v>
      </c>
      <c r="R25" s="395">
        <v>45</v>
      </c>
      <c r="S25" s="395">
        <v>3</v>
      </c>
    </row>
    <row r="26" spans="1:19" ht="12.75" customHeight="1">
      <c r="A26" s="152">
        <v>6</v>
      </c>
      <c r="B26" s="7">
        <v>107</v>
      </c>
      <c r="C26" s="354" t="s">
        <v>275</v>
      </c>
      <c r="D26" s="395">
        <v>107</v>
      </c>
      <c r="E26" s="395">
        <v>23</v>
      </c>
      <c r="F26" s="395">
        <v>18</v>
      </c>
      <c r="G26" s="395">
        <v>1</v>
      </c>
      <c r="H26" s="395">
        <v>4</v>
      </c>
      <c r="I26" s="395">
        <v>42</v>
      </c>
      <c r="J26" s="395">
        <v>0</v>
      </c>
      <c r="K26" s="395">
        <v>14</v>
      </c>
      <c r="L26" s="395">
        <v>14</v>
      </c>
      <c r="M26" s="395">
        <v>3</v>
      </c>
      <c r="N26" s="395">
        <v>9</v>
      </c>
      <c r="O26" s="395">
        <v>2</v>
      </c>
      <c r="P26" s="395">
        <v>11</v>
      </c>
      <c r="Q26" s="395">
        <v>31</v>
      </c>
      <c r="R26" s="395">
        <v>31</v>
      </c>
      <c r="S26" s="395">
        <v>0</v>
      </c>
    </row>
    <row r="27" spans="1:19" ht="12.75" customHeight="1">
      <c r="A27" s="152">
        <v>7</v>
      </c>
      <c r="B27" s="7">
        <v>108</v>
      </c>
      <c r="C27" s="354" t="s">
        <v>276</v>
      </c>
      <c r="D27" s="395">
        <v>77</v>
      </c>
      <c r="E27" s="395">
        <v>16</v>
      </c>
      <c r="F27" s="395">
        <v>12</v>
      </c>
      <c r="G27" s="395">
        <v>2</v>
      </c>
      <c r="H27" s="395">
        <v>2</v>
      </c>
      <c r="I27" s="395">
        <v>24</v>
      </c>
      <c r="J27" s="395">
        <v>2</v>
      </c>
      <c r="K27" s="395">
        <v>5</v>
      </c>
      <c r="L27" s="395">
        <v>8</v>
      </c>
      <c r="M27" s="395">
        <v>8</v>
      </c>
      <c r="N27" s="395">
        <v>1</v>
      </c>
      <c r="O27" s="395">
        <v>0</v>
      </c>
      <c r="P27" s="395">
        <v>10</v>
      </c>
      <c r="Q27" s="395">
        <v>27</v>
      </c>
      <c r="R27" s="395">
        <v>26</v>
      </c>
      <c r="S27" s="395">
        <v>1</v>
      </c>
    </row>
    <row r="28" spans="1:19" ht="12.75" customHeight="1">
      <c r="A28" s="152">
        <v>8</v>
      </c>
      <c r="B28" s="7">
        <v>109</v>
      </c>
      <c r="C28" s="354" t="s">
        <v>277</v>
      </c>
      <c r="D28" s="395">
        <v>214</v>
      </c>
      <c r="E28" s="395">
        <v>83</v>
      </c>
      <c r="F28" s="395">
        <v>79</v>
      </c>
      <c r="G28" s="395">
        <v>1</v>
      </c>
      <c r="H28" s="395">
        <v>3</v>
      </c>
      <c r="I28" s="395">
        <v>87</v>
      </c>
      <c r="J28" s="395">
        <v>0</v>
      </c>
      <c r="K28" s="395">
        <v>21</v>
      </c>
      <c r="L28" s="395">
        <v>29</v>
      </c>
      <c r="M28" s="395">
        <v>34</v>
      </c>
      <c r="N28" s="395">
        <v>2</v>
      </c>
      <c r="O28" s="395">
        <v>1</v>
      </c>
      <c r="P28" s="395">
        <v>6</v>
      </c>
      <c r="Q28" s="395">
        <v>38</v>
      </c>
      <c r="R28" s="395">
        <v>36</v>
      </c>
      <c r="S28" s="395">
        <v>2</v>
      </c>
    </row>
    <row r="29" spans="1:19" ht="12.75" customHeight="1">
      <c r="A29" s="152">
        <v>9</v>
      </c>
      <c r="B29" s="7">
        <v>110</v>
      </c>
      <c r="C29" s="354" t="s">
        <v>278</v>
      </c>
      <c r="D29" s="395">
        <v>147</v>
      </c>
      <c r="E29" s="395">
        <v>32</v>
      </c>
      <c r="F29" s="395">
        <v>20</v>
      </c>
      <c r="G29" s="395">
        <v>7</v>
      </c>
      <c r="H29" s="395">
        <v>5</v>
      </c>
      <c r="I29" s="395">
        <v>72</v>
      </c>
      <c r="J29" s="395">
        <v>2</v>
      </c>
      <c r="K29" s="395">
        <v>8</v>
      </c>
      <c r="L29" s="395">
        <v>46</v>
      </c>
      <c r="M29" s="395">
        <v>4</v>
      </c>
      <c r="N29" s="395">
        <v>8</v>
      </c>
      <c r="O29" s="395">
        <v>4</v>
      </c>
      <c r="P29" s="395">
        <v>18</v>
      </c>
      <c r="Q29" s="395">
        <v>25</v>
      </c>
      <c r="R29" s="395">
        <v>18</v>
      </c>
      <c r="S29" s="395">
        <v>7</v>
      </c>
    </row>
    <row r="30" spans="1:19" ht="12.75" customHeight="1">
      <c r="A30" s="152">
        <v>10</v>
      </c>
      <c r="B30" s="7">
        <v>111</v>
      </c>
      <c r="C30" s="354" t="s">
        <v>279</v>
      </c>
      <c r="D30" s="395">
        <v>197</v>
      </c>
      <c r="E30" s="395">
        <v>106</v>
      </c>
      <c r="F30" s="395">
        <v>105</v>
      </c>
      <c r="G30" s="395">
        <v>1</v>
      </c>
      <c r="H30" s="395">
        <v>0</v>
      </c>
      <c r="I30" s="395">
        <v>59</v>
      </c>
      <c r="J30" s="395">
        <v>15</v>
      </c>
      <c r="K30" s="395">
        <v>13</v>
      </c>
      <c r="L30" s="395">
        <v>14</v>
      </c>
      <c r="M30" s="395">
        <v>12</v>
      </c>
      <c r="N30" s="395">
        <v>2</v>
      </c>
      <c r="O30" s="395">
        <v>3</v>
      </c>
      <c r="P30" s="395">
        <v>4</v>
      </c>
      <c r="Q30" s="395">
        <v>28</v>
      </c>
      <c r="R30" s="395">
        <v>23</v>
      </c>
      <c r="S30" s="395">
        <v>5</v>
      </c>
    </row>
    <row r="31" spans="1:19" ht="12.75" customHeight="1">
      <c r="A31" s="152">
        <v>501</v>
      </c>
      <c r="B31" s="7">
        <v>201</v>
      </c>
      <c r="C31" s="447" t="s">
        <v>280</v>
      </c>
      <c r="D31" s="395">
        <v>890</v>
      </c>
      <c r="E31" s="395">
        <v>399</v>
      </c>
      <c r="F31" s="395">
        <v>375</v>
      </c>
      <c r="G31" s="395">
        <v>8</v>
      </c>
      <c r="H31" s="395">
        <v>16</v>
      </c>
      <c r="I31" s="395">
        <v>371</v>
      </c>
      <c r="J31" s="395">
        <v>38</v>
      </c>
      <c r="K31" s="395">
        <v>28</v>
      </c>
      <c r="L31" s="395">
        <v>211</v>
      </c>
      <c r="M31" s="395">
        <v>58</v>
      </c>
      <c r="N31" s="395">
        <v>28</v>
      </c>
      <c r="O31" s="395">
        <v>8</v>
      </c>
      <c r="P31" s="395">
        <v>11</v>
      </c>
      <c r="Q31" s="395">
        <v>109</v>
      </c>
      <c r="R31" s="395">
        <v>108</v>
      </c>
      <c r="S31" s="395">
        <v>1</v>
      </c>
    </row>
    <row r="32" spans="1:19" ht="12.75" customHeight="1">
      <c r="A32" s="152">
        <v>110</v>
      </c>
      <c r="B32" s="7">
        <v>202</v>
      </c>
      <c r="C32" s="399" t="s">
        <v>281</v>
      </c>
      <c r="D32" s="395">
        <v>303</v>
      </c>
      <c r="E32" s="395">
        <v>80</v>
      </c>
      <c r="F32" s="395">
        <v>66</v>
      </c>
      <c r="G32" s="395">
        <v>8</v>
      </c>
      <c r="H32" s="395">
        <v>6</v>
      </c>
      <c r="I32" s="395">
        <v>127</v>
      </c>
      <c r="J32" s="395">
        <v>4</v>
      </c>
      <c r="K32" s="395">
        <v>11</v>
      </c>
      <c r="L32" s="395">
        <v>80</v>
      </c>
      <c r="M32" s="395">
        <v>5</v>
      </c>
      <c r="N32" s="395">
        <v>18</v>
      </c>
      <c r="O32" s="395">
        <v>9</v>
      </c>
      <c r="P32" s="395">
        <v>16</v>
      </c>
      <c r="Q32" s="395">
        <v>80</v>
      </c>
      <c r="R32" s="395">
        <v>80</v>
      </c>
      <c r="S32" s="395">
        <v>0</v>
      </c>
    </row>
    <row r="33" spans="1:19" ht="12.75" customHeight="1">
      <c r="A33" s="152">
        <v>301</v>
      </c>
      <c r="B33" s="7">
        <v>203</v>
      </c>
      <c r="C33" s="399" t="s">
        <v>282</v>
      </c>
      <c r="D33" s="395">
        <v>202</v>
      </c>
      <c r="E33" s="395">
        <v>72</v>
      </c>
      <c r="F33" s="395">
        <v>67</v>
      </c>
      <c r="G33" s="395">
        <v>4</v>
      </c>
      <c r="H33" s="395">
        <v>1</v>
      </c>
      <c r="I33" s="395">
        <v>81</v>
      </c>
      <c r="J33" s="395">
        <v>8</v>
      </c>
      <c r="K33" s="395">
        <v>17</v>
      </c>
      <c r="L33" s="395">
        <v>29</v>
      </c>
      <c r="M33" s="395">
        <v>18</v>
      </c>
      <c r="N33" s="395">
        <v>8</v>
      </c>
      <c r="O33" s="395">
        <v>1</v>
      </c>
      <c r="P33" s="395">
        <v>9</v>
      </c>
      <c r="Q33" s="395">
        <v>40</v>
      </c>
      <c r="R33" s="395">
        <v>38</v>
      </c>
      <c r="S33" s="395">
        <v>2</v>
      </c>
    </row>
    <row r="34" spans="1:19" ht="12.75" customHeight="1">
      <c r="A34" s="152">
        <v>120</v>
      </c>
      <c r="B34" s="7">
        <v>204</v>
      </c>
      <c r="C34" s="399" t="s">
        <v>283</v>
      </c>
      <c r="D34" s="395">
        <v>180</v>
      </c>
      <c r="E34" s="395">
        <v>41</v>
      </c>
      <c r="F34" s="395">
        <v>32</v>
      </c>
      <c r="G34" s="395">
        <v>5</v>
      </c>
      <c r="H34" s="395">
        <v>4</v>
      </c>
      <c r="I34" s="395">
        <v>69</v>
      </c>
      <c r="J34" s="395">
        <v>1</v>
      </c>
      <c r="K34" s="395">
        <v>12</v>
      </c>
      <c r="L34" s="395">
        <v>38</v>
      </c>
      <c r="M34" s="395">
        <v>7</v>
      </c>
      <c r="N34" s="395">
        <v>6</v>
      </c>
      <c r="O34" s="395">
        <v>5</v>
      </c>
      <c r="P34" s="395">
        <v>30</v>
      </c>
      <c r="Q34" s="395">
        <v>40</v>
      </c>
      <c r="R34" s="395">
        <v>38</v>
      </c>
      <c r="S34" s="395">
        <v>2</v>
      </c>
    </row>
    <row r="35" spans="1:19" ht="12.75" customHeight="1">
      <c r="A35" s="152">
        <v>901</v>
      </c>
      <c r="B35" s="7">
        <v>205</v>
      </c>
      <c r="C35" s="399" t="s">
        <v>284</v>
      </c>
      <c r="D35" s="395">
        <v>183</v>
      </c>
      <c r="E35" s="395">
        <v>95</v>
      </c>
      <c r="F35" s="395">
        <v>91</v>
      </c>
      <c r="G35" s="395">
        <v>1</v>
      </c>
      <c r="H35" s="395">
        <v>3</v>
      </c>
      <c r="I35" s="395">
        <v>64</v>
      </c>
      <c r="J35" s="395">
        <v>0</v>
      </c>
      <c r="K35" s="395">
        <v>48</v>
      </c>
      <c r="L35" s="395">
        <v>6</v>
      </c>
      <c r="M35" s="395">
        <v>2</v>
      </c>
      <c r="N35" s="395">
        <v>4</v>
      </c>
      <c r="O35" s="395">
        <v>4</v>
      </c>
      <c r="P35" s="395">
        <v>4</v>
      </c>
      <c r="Q35" s="395">
        <v>20</v>
      </c>
      <c r="R35" s="395">
        <v>20</v>
      </c>
      <c r="S35" s="395">
        <v>0</v>
      </c>
    </row>
    <row r="36" spans="1:19" ht="12.75" customHeight="1">
      <c r="A36" s="152">
        <v>130</v>
      </c>
      <c r="B36" s="7">
        <v>206</v>
      </c>
      <c r="C36" s="399" t="s">
        <v>285</v>
      </c>
      <c r="D36" s="395">
        <v>37</v>
      </c>
      <c r="E36" s="395">
        <v>8</v>
      </c>
      <c r="F36" s="395">
        <v>6</v>
      </c>
      <c r="G36" s="395">
        <v>2</v>
      </c>
      <c r="H36" s="395">
        <v>0</v>
      </c>
      <c r="I36" s="395">
        <v>14</v>
      </c>
      <c r="J36" s="395">
        <v>2</v>
      </c>
      <c r="K36" s="395">
        <v>0</v>
      </c>
      <c r="L36" s="395">
        <v>10</v>
      </c>
      <c r="M36" s="395">
        <v>0</v>
      </c>
      <c r="N36" s="395">
        <v>0</v>
      </c>
      <c r="O36" s="395">
        <v>2</v>
      </c>
      <c r="P36" s="395">
        <v>11</v>
      </c>
      <c r="Q36" s="395">
        <v>4</v>
      </c>
      <c r="R36" s="395">
        <v>3</v>
      </c>
      <c r="S36" s="395">
        <v>1</v>
      </c>
    </row>
    <row r="37" spans="1:19" ht="12.75" customHeight="1">
      <c r="A37" s="152">
        <v>201</v>
      </c>
      <c r="B37" s="7">
        <v>207</v>
      </c>
      <c r="C37" s="399" t="s">
        <v>286</v>
      </c>
      <c r="D37" s="395">
        <v>107</v>
      </c>
      <c r="E37" s="395">
        <v>30</v>
      </c>
      <c r="F37" s="395">
        <v>25</v>
      </c>
      <c r="G37" s="395">
        <v>2</v>
      </c>
      <c r="H37" s="395">
        <v>3</v>
      </c>
      <c r="I37" s="395">
        <v>49</v>
      </c>
      <c r="J37" s="395">
        <v>1</v>
      </c>
      <c r="K37" s="395">
        <v>8</v>
      </c>
      <c r="L37" s="395">
        <v>29</v>
      </c>
      <c r="M37" s="395">
        <v>6</v>
      </c>
      <c r="N37" s="395">
        <v>5</v>
      </c>
      <c r="O37" s="395">
        <v>0</v>
      </c>
      <c r="P37" s="395">
        <v>3</v>
      </c>
      <c r="Q37" s="395">
        <v>25</v>
      </c>
      <c r="R37" s="395">
        <v>23</v>
      </c>
      <c r="S37" s="395">
        <v>2</v>
      </c>
    </row>
    <row r="38" spans="1:19" ht="12.75" customHeight="1">
      <c r="A38" s="152">
        <v>601</v>
      </c>
      <c r="B38" s="7">
        <v>208</v>
      </c>
      <c r="C38" s="399" t="s">
        <v>287</v>
      </c>
      <c r="D38" s="395">
        <v>81</v>
      </c>
      <c r="E38" s="395">
        <v>49</v>
      </c>
      <c r="F38" s="395">
        <v>48</v>
      </c>
      <c r="G38" s="395">
        <v>1</v>
      </c>
      <c r="H38" s="395">
        <v>0</v>
      </c>
      <c r="I38" s="395">
        <v>26</v>
      </c>
      <c r="J38" s="395">
        <v>0</v>
      </c>
      <c r="K38" s="395">
        <v>1</v>
      </c>
      <c r="L38" s="395">
        <v>18</v>
      </c>
      <c r="M38" s="395">
        <v>1</v>
      </c>
      <c r="N38" s="395">
        <v>4</v>
      </c>
      <c r="O38" s="395">
        <v>2</v>
      </c>
      <c r="P38" s="395">
        <v>1</v>
      </c>
      <c r="Q38" s="395">
        <v>5</v>
      </c>
      <c r="R38" s="395">
        <v>5</v>
      </c>
      <c r="S38" s="395">
        <v>0</v>
      </c>
    </row>
    <row r="39" spans="1:19" ht="12.75" customHeight="1">
      <c r="A39" s="152">
        <v>701</v>
      </c>
      <c r="B39" s="7">
        <v>209</v>
      </c>
      <c r="C39" s="399" t="s">
        <v>288</v>
      </c>
      <c r="D39" s="395">
        <v>517</v>
      </c>
      <c r="E39" s="395">
        <v>303</v>
      </c>
      <c r="F39" s="395">
        <v>292</v>
      </c>
      <c r="G39" s="395">
        <v>6</v>
      </c>
      <c r="H39" s="395">
        <v>5</v>
      </c>
      <c r="I39" s="395">
        <v>171</v>
      </c>
      <c r="J39" s="395">
        <v>4</v>
      </c>
      <c r="K39" s="395">
        <v>22</v>
      </c>
      <c r="L39" s="395">
        <v>51</v>
      </c>
      <c r="M39" s="395">
        <v>78</v>
      </c>
      <c r="N39" s="395">
        <v>15</v>
      </c>
      <c r="O39" s="395">
        <v>1</v>
      </c>
      <c r="P39" s="395">
        <v>3</v>
      </c>
      <c r="Q39" s="395">
        <v>40</v>
      </c>
      <c r="R39" s="395">
        <v>40</v>
      </c>
      <c r="S39" s="395">
        <v>0</v>
      </c>
    </row>
    <row r="40" spans="1:19" ht="12.75" customHeight="1">
      <c r="A40" s="152">
        <v>302</v>
      </c>
      <c r="B40" s="7">
        <v>210</v>
      </c>
      <c r="C40" s="399" t="s">
        <v>251</v>
      </c>
      <c r="D40" s="395">
        <v>285</v>
      </c>
      <c r="E40" s="395">
        <v>147</v>
      </c>
      <c r="F40" s="395">
        <v>143</v>
      </c>
      <c r="G40" s="395">
        <v>1</v>
      </c>
      <c r="H40" s="395">
        <v>3</v>
      </c>
      <c r="I40" s="395">
        <v>92</v>
      </c>
      <c r="J40" s="395">
        <v>9</v>
      </c>
      <c r="K40" s="395">
        <v>10</v>
      </c>
      <c r="L40" s="395">
        <v>39</v>
      </c>
      <c r="M40" s="395">
        <v>26</v>
      </c>
      <c r="N40" s="395">
        <v>7</v>
      </c>
      <c r="O40" s="395">
        <v>1</v>
      </c>
      <c r="P40" s="395">
        <v>6</v>
      </c>
      <c r="Q40" s="395">
        <v>40</v>
      </c>
      <c r="R40" s="395">
        <v>39</v>
      </c>
      <c r="S40" s="395">
        <v>1</v>
      </c>
    </row>
    <row r="41" spans="1:19" ht="12.75" customHeight="1">
      <c r="A41" s="152">
        <v>603</v>
      </c>
      <c r="B41" s="7">
        <v>212</v>
      </c>
      <c r="C41" s="399" t="s">
        <v>290</v>
      </c>
      <c r="D41" s="395">
        <v>102</v>
      </c>
      <c r="E41" s="395">
        <v>36</v>
      </c>
      <c r="F41" s="395">
        <v>34</v>
      </c>
      <c r="G41" s="395">
        <v>2</v>
      </c>
      <c r="H41" s="395">
        <v>0</v>
      </c>
      <c r="I41" s="395">
        <v>52</v>
      </c>
      <c r="J41" s="395">
        <v>4</v>
      </c>
      <c r="K41" s="395">
        <v>3</v>
      </c>
      <c r="L41" s="395">
        <v>31</v>
      </c>
      <c r="M41" s="395">
        <v>8</v>
      </c>
      <c r="N41" s="395">
        <v>5</v>
      </c>
      <c r="O41" s="395">
        <v>1</v>
      </c>
      <c r="P41" s="395">
        <v>1</v>
      </c>
      <c r="Q41" s="395">
        <v>13</v>
      </c>
      <c r="R41" s="395">
        <v>13</v>
      </c>
      <c r="S41" s="395">
        <v>0</v>
      </c>
    </row>
    <row r="42" spans="1:19" ht="12.75" customHeight="1">
      <c r="A42" s="152">
        <v>401</v>
      </c>
      <c r="B42" s="7">
        <v>213</v>
      </c>
      <c r="C42" s="399" t="s">
        <v>291</v>
      </c>
      <c r="D42" s="395">
        <v>134</v>
      </c>
      <c r="E42" s="395">
        <v>72</v>
      </c>
      <c r="F42" s="395">
        <v>67</v>
      </c>
      <c r="G42" s="395">
        <v>1</v>
      </c>
      <c r="H42" s="395">
        <v>4</v>
      </c>
      <c r="I42" s="395">
        <v>30</v>
      </c>
      <c r="J42" s="395">
        <v>0</v>
      </c>
      <c r="K42" s="395">
        <v>14</v>
      </c>
      <c r="L42" s="395">
        <v>7</v>
      </c>
      <c r="M42" s="395">
        <v>7</v>
      </c>
      <c r="N42" s="395">
        <v>1</v>
      </c>
      <c r="O42" s="395">
        <v>1</v>
      </c>
      <c r="P42" s="395">
        <v>2</v>
      </c>
      <c r="Q42" s="395">
        <v>30</v>
      </c>
      <c r="R42" s="395">
        <v>27</v>
      </c>
      <c r="S42" s="395">
        <v>3</v>
      </c>
    </row>
    <row r="43" spans="1:19" ht="12.75" customHeight="1">
      <c r="A43" s="152">
        <v>202</v>
      </c>
      <c r="B43" s="7">
        <v>214</v>
      </c>
      <c r="C43" s="399" t="s">
        <v>292</v>
      </c>
      <c r="D43" s="395">
        <v>109</v>
      </c>
      <c r="E43" s="395">
        <v>29</v>
      </c>
      <c r="F43" s="395">
        <v>25</v>
      </c>
      <c r="G43" s="395">
        <v>3</v>
      </c>
      <c r="H43" s="395">
        <v>1</v>
      </c>
      <c r="I43" s="395">
        <v>65</v>
      </c>
      <c r="J43" s="395">
        <v>0</v>
      </c>
      <c r="K43" s="395">
        <v>23</v>
      </c>
      <c r="L43" s="395">
        <v>21</v>
      </c>
      <c r="M43" s="395">
        <v>9</v>
      </c>
      <c r="N43" s="395">
        <v>9</v>
      </c>
      <c r="O43" s="395">
        <v>3</v>
      </c>
      <c r="P43" s="395">
        <v>6</v>
      </c>
      <c r="Q43" s="395">
        <v>9</v>
      </c>
      <c r="R43" s="395">
        <v>9</v>
      </c>
      <c r="S43" s="395">
        <v>0</v>
      </c>
    </row>
    <row r="44" spans="1:19" ht="12.75" customHeight="1">
      <c r="A44" s="152">
        <v>402</v>
      </c>
      <c r="B44" s="7">
        <v>215</v>
      </c>
      <c r="C44" s="399" t="s">
        <v>293</v>
      </c>
      <c r="D44" s="395">
        <v>244</v>
      </c>
      <c r="E44" s="395">
        <v>123</v>
      </c>
      <c r="F44" s="395">
        <v>116</v>
      </c>
      <c r="G44" s="395">
        <v>1</v>
      </c>
      <c r="H44" s="395">
        <v>6</v>
      </c>
      <c r="I44" s="395">
        <v>74</v>
      </c>
      <c r="J44" s="395">
        <v>1</v>
      </c>
      <c r="K44" s="395">
        <v>18</v>
      </c>
      <c r="L44" s="395">
        <v>27</v>
      </c>
      <c r="M44" s="395">
        <v>24</v>
      </c>
      <c r="N44" s="395">
        <v>2</v>
      </c>
      <c r="O44" s="395">
        <v>2</v>
      </c>
      <c r="P44" s="395">
        <v>4</v>
      </c>
      <c r="Q44" s="395">
        <v>43</v>
      </c>
      <c r="R44" s="395">
        <v>42</v>
      </c>
      <c r="S44" s="395">
        <v>1</v>
      </c>
    </row>
    <row r="45" spans="1:19" ht="12.75" customHeight="1">
      <c r="A45" s="152">
        <v>303</v>
      </c>
      <c r="B45" s="7">
        <v>216</v>
      </c>
      <c r="C45" s="399" t="s">
        <v>294</v>
      </c>
      <c r="D45" s="395">
        <v>120</v>
      </c>
      <c r="E45" s="395">
        <v>46</v>
      </c>
      <c r="F45" s="395">
        <v>41</v>
      </c>
      <c r="G45" s="395">
        <v>2</v>
      </c>
      <c r="H45" s="395">
        <v>3</v>
      </c>
      <c r="I45" s="395">
        <v>56</v>
      </c>
      <c r="J45" s="395">
        <v>0</v>
      </c>
      <c r="K45" s="395">
        <v>4</v>
      </c>
      <c r="L45" s="395">
        <v>44</v>
      </c>
      <c r="M45" s="395">
        <v>6</v>
      </c>
      <c r="N45" s="395">
        <v>2</v>
      </c>
      <c r="O45" s="395">
        <v>0</v>
      </c>
      <c r="P45" s="395">
        <v>3</v>
      </c>
      <c r="Q45" s="395">
        <v>15</v>
      </c>
      <c r="R45" s="395">
        <v>14</v>
      </c>
      <c r="S45" s="395">
        <v>1</v>
      </c>
    </row>
    <row r="46" spans="1:19" ht="12.75" customHeight="1">
      <c r="A46" s="152">
        <v>203</v>
      </c>
      <c r="B46" s="7">
        <v>217</v>
      </c>
      <c r="C46" s="399" t="s">
        <v>295</v>
      </c>
      <c r="D46" s="395">
        <v>76</v>
      </c>
      <c r="E46" s="395">
        <v>23</v>
      </c>
      <c r="F46" s="395">
        <v>21</v>
      </c>
      <c r="G46" s="395">
        <v>2</v>
      </c>
      <c r="H46" s="395">
        <v>0</v>
      </c>
      <c r="I46" s="395">
        <v>38</v>
      </c>
      <c r="J46" s="395">
        <v>0</v>
      </c>
      <c r="K46" s="395">
        <v>4</v>
      </c>
      <c r="L46" s="395">
        <v>19</v>
      </c>
      <c r="M46" s="395">
        <v>9</v>
      </c>
      <c r="N46" s="395">
        <v>4</v>
      </c>
      <c r="O46" s="395">
        <v>2</v>
      </c>
      <c r="P46" s="395">
        <v>5</v>
      </c>
      <c r="Q46" s="395">
        <v>10</v>
      </c>
      <c r="R46" s="395">
        <v>10</v>
      </c>
      <c r="S46" s="395">
        <v>0</v>
      </c>
    </row>
    <row r="47" spans="1:19" ht="12.75" customHeight="1">
      <c r="A47" s="152">
        <v>403</v>
      </c>
      <c r="B47" s="7">
        <v>218</v>
      </c>
      <c r="C47" s="399" t="s">
        <v>296</v>
      </c>
      <c r="D47" s="395">
        <v>144</v>
      </c>
      <c r="E47" s="395">
        <v>90</v>
      </c>
      <c r="F47" s="395">
        <v>89</v>
      </c>
      <c r="G47" s="395">
        <v>1</v>
      </c>
      <c r="H47" s="395">
        <v>0</v>
      </c>
      <c r="I47" s="395">
        <v>32</v>
      </c>
      <c r="J47" s="395">
        <v>0</v>
      </c>
      <c r="K47" s="395">
        <v>9</v>
      </c>
      <c r="L47" s="395">
        <v>10</v>
      </c>
      <c r="M47" s="395">
        <v>12</v>
      </c>
      <c r="N47" s="395">
        <v>1</v>
      </c>
      <c r="O47" s="395">
        <v>0</v>
      </c>
      <c r="P47" s="395">
        <v>2</v>
      </c>
      <c r="Q47" s="395">
        <v>20</v>
      </c>
      <c r="R47" s="395">
        <v>20</v>
      </c>
      <c r="S47" s="395">
        <v>0</v>
      </c>
    </row>
    <row r="48" spans="1:19" ht="12.75" customHeight="1">
      <c r="A48" s="152">
        <v>204</v>
      </c>
      <c r="B48" s="7">
        <v>219</v>
      </c>
      <c r="C48" s="399" t="s">
        <v>297</v>
      </c>
      <c r="D48" s="395">
        <v>142</v>
      </c>
      <c r="E48" s="395">
        <v>55</v>
      </c>
      <c r="F48" s="395">
        <v>53</v>
      </c>
      <c r="G48" s="395">
        <v>1</v>
      </c>
      <c r="H48" s="395">
        <v>1</v>
      </c>
      <c r="I48" s="395">
        <v>66</v>
      </c>
      <c r="J48" s="395">
        <v>2</v>
      </c>
      <c r="K48" s="395">
        <v>10</v>
      </c>
      <c r="L48" s="395">
        <v>18</v>
      </c>
      <c r="M48" s="395">
        <v>30</v>
      </c>
      <c r="N48" s="395">
        <v>4</v>
      </c>
      <c r="O48" s="395">
        <v>2</v>
      </c>
      <c r="P48" s="395">
        <v>2</v>
      </c>
      <c r="Q48" s="395">
        <v>19</v>
      </c>
      <c r="R48" s="395">
        <v>17</v>
      </c>
      <c r="S48" s="395">
        <v>2</v>
      </c>
    </row>
    <row r="49" spans="1:19" ht="12.75" customHeight="1">
      <c r="A49" s="152">
        <v>404</v>
      </c>
      <c r="B49" s="7">
        <v>220</v>
      </c>
      <c r="C49" s="399" t="s">
        <v>298</v>
      </c>
      <c r="D49" s="395">
        <v>245</v>
      </c>
      <c r="E49" s="395">
        <v>140</v>
      </c>
      <c r="F49" s="395">
        <v>133</v>
      </c>
      <c r="G49" s="395">
        <v>1</v>
      </c>
      <c r="H49" s="395">
        <v>6</v>
      </c>
      <c r="I49" s="395">
        <v>76</v>
      </c>
      <c r="J49" s="395">
        <v>16</v>
      </c>
      <c r="K49" s="395">
        <v>18</v>
      </c>
      <c r="L49" s="395">
        <v>13</v>
      </c>
      <c r="M49" s="395">
        <v>23</v>
      </c>
      <c r="N49" s="395">
        <v>5</v>
      </c>
      <c r="O49" s="395">
        <v>1</v>
      </c>
      <c r="P49" s="395">
        <v>3</v>
      </c>
      <c r="Q49" s="395">
        <v>26</v>
      </c>
      <c r="R49" s="395">
        <v>25</v>
      </c>
      <c r="S49" s="395">
        <v>1</v>
      </c>
    </row>
    <row r="50" spans="1:19" ht="12.75" customHeight="1">
      <c r="A50" s="152">
        <v>801</v>
      </c>
      <c r="B50" s="7">
        <v>221</v>
      </c>
      <c r="C50" s="399" t="s">
        <v>299</v>
      </c>
      <c r="D50" s="395">
        <v>336</v>
      </c>
      <c r="E50" s="395">
        <v>181</v>
      </c>
      <c r="F50" s="395">
        <v>174</v>
      </c>
      <c r="G50" s="395">
        <v>1</v>
      </c>
      <c r="H50" s="395">
        <v>6</v>
      </c>
      <c r="I50" s="395">
        <v>128</v>
      </c>
      <c r="J50" s="395">
        <v>18</v>
      </c>
      <c r="K50" s="395">
        <v>3</v>
      </c>
      <c r="L50" s="395">
        <v>51</v>
      </c>
      <c r="M50" s="395">
        <v>48</v>
      </c>
      <c r="N50" s="395">
        <v>7</v>
      </c>
      <c r="O50" s="395">
        <v>1</v>
      </c>
      <c r="P50" s="395">
        <v>1</v>
      </c>
      <c r="Q50" s="395">
        <v>26</v>
      </c>
      <c r="R50" s="395">
        <v>25</v>
      </c>
      <c r="S50" s="395">
        <v>1</v>
      </c>
    </row>
    <row r="51" spans="1:19" ht="12.75" customHeight="1">
      <c r="A51" s="152">
        <v>702</v>
      </c>
      <c r="B51" s="7">
        <v>222</v>
      </c>
      <c r="C51" s="399" t="s">
        <v>813</v>
      </c>
      <c r="D51" s="395">
        <v>229</v>
      </c>
      <c r="E51" s="395">
        <v>134</v>
      </c>
      <c r="F51" s="395">
        <v>133</v>
      </c>
      <c r="G51" s="395">
        <v>1</v>
      </c>
      <c r="H51" s="395">
        <v>0</v>
      </c>
      <c r="I51" s="395">
        <v>75</v>
      </c>
      <c r="J51" s="395">
        <v>0</v>
      </c>
      <c r="K51" s="395">
        <v>20</v>
      </c>
      <c r="L51" s="395">
        <v>25</v>
      </c>
      <c r="M51" s="395">
        <v>23</v>
      </c>
      <c r="N51" s="395">
        <v>6</v>
      </c>
      <c r="O51" s="395">
        <v>1</v>
      </c>
      <c r="P51" s="395">
        <v>0</v>
      </c>
      <c r="Q51" s="395">
        <v>20</v>
      </c>
      <c r="R51" s="395">
        <v>19</v>
      </c>
      <c r="S51" s="395">
        <v>1</v>
      </c>
    </row>
    <row r="52" spans="1:19" ht="12.75" customHeight="1">
      <c r="A52" s="152">
        <v>802</v>
      </c>
      <c r="B52" s="7">
        <v>223</v>
      </c>
      <c r="C52" s="399" t="s">
        <v>814</v>
      </c>
      <c r="D52" s="395">
        <v>450</v>
      </c>
      <c r="E52" s="395">
        <v>236</v>
      </c>
      <c r="F52" s="395">
        <v>229</v>
      </c>
      <c r="G52" s="395">
        <v>3</v>
      </c>
      <c r="H52" s="395">
        <v>4</v>
      </c>
      <c r="I52" s="395">
        <v>168</v>
      </c>
      <c r="J52" s="395">
        <v>15</v>
      </c>
      <c r="K52" s="395">
        <v>10</v>
      </c>
      <c r="L52" s="395">
        <v>53</v>
      </c>
      <c r="M52" s="395">
        <v>78</v>
      </c>
      <c r="N52" s="395">
        <v>12</v>
      </c>
      <c r="O52" s="395">
        <v>0</v>
      </c>
      <c r="P52" s="395">
        <v>2</v>
      </c>
      <c r="Q52" s="395">
        <v>44</v>
      </c>
      <c r="R52" s="395">
        <v>38</v>
      </c>
      <c r="S52" s="395">
        <v>6</v>
      </c>
    </row>
    <row r="53" spans="1:19" ht="12.75" customHeight="1">
      <c r="A53" s="152">
        <v>902</v>
      </c>
      <c r="B53" s="7">
        <v>224</v>
      </c>
      <c r="C53" s="399" t="s">
        <v>815</v>
      </c>
      <c r="D53" s="395">
        <v>233</v>
      </c>
      <c r="E53" s="395">
        <v>147</v>
      </c>
      <c r="F53" s="395">
        <v>139</v>
      </c>
      <c r="G53" s="395">
        <v>2</v>
      </c>
      <c r="H53" s="395">
        <v>6</v>
      </c>
      <c r="I53" s="395">
        <v>64</v>
      </c>
      <c r="J53" s="395">
        <v>1</v>
      </c>
      <c r="K53" s="395">
        <v>43</v>
      </c>
      <c r="L53" s="395">
        <v>12</v>
      </c>
      <c r="M53" s="395">
        <v>1</v>
      </c>
      <c r="N53" s="395">
        <v>5</v>
      </c>
      <c r="O53" s="395">
        <v>2</v>
      </c>
      <c r="P53" s="395">
        <v>1</v>
      </c>
      <c r="Q53" s="395">
        <v>21</v>
      </c>
      <c r="R53" s="395">
        <v>21</v>
      </c>
      <c r="S53" s="395">
        <v>0</v>
      </c>
    </row>
    <row r="54" spans="1:19" ht="12.75" customHeight="1">
      <c r="A54" s="152">
        <v>703</v>
      </c>
      <c r="B54" s="7">
        <v>225</v>
      </c>
      <c r="C54" s="630" t="s">
        <v>816</v>
      </c>
      <c r="D54" s="395">
        <v>256</v>
      </c>
      <c r="E54" s="395">
        <v>126</v>
      </c>
      <c r="F54" s="395">
        <v>119</v>
      </c>
      <c r="G54" s="395">
        <v>3</v>
      </c>
      <c r="H54" s="395">
        <v>4</v>
      </c>
      <c r="I54" s="395">
        <v>100</v>
      </c>
      <c r="J54" s="395">
        <v>0</v>
      </c>
      <c r="K54" s="395">
        <v>17</v>
      </c>
      <c r="L54" s="395">
        <v>34</v>
      </c>
      <c r="M54" s="395">
        <v>41</v>
      </c>
      <c r="N54" s="395">
        <v>8</v>
      </c>
      <c r="O54" s="395">
        <v>0</v>
      </c>
      <c r="P54" s="395">
        <v>2</v>
      </c>
      <c r="Q54" s="395">
        <v>28</v>
      </c>
      <c r="R54" s="395">
        <v>26</v>
      </c>
      <c r="S54" s="395">
        <v>2</v>
      </c>
    </row>
    <row r="55" spans="1:19" ht="12.75" customHeight="1">
      <c r="A55" s="152">
        <v>903</v>
      </c>
      <c r="B55" s="7">
        <v>226</v>
      </c>
      <c r="C55" s="630" t="s">
        <v>817</v>
      </c>
      <c r="D55" s="395">
        <v>235</v>
      </c>
      <c r="E55" s="395">
        <v>141</v>
      </c>
      <c r="F55" s="395">
        <v>136</v>
      </c>
      <c r="G55" s="395">
        <v>4</v>
      </c>
      <c r="H55" s="395">
        <v>1</v>
      </c>
      <c r="I55" s="395">
        <v>77</v>
      </c>
      <c r="J55" s="395">
        <v>0</v>
      </c>
      <c r="K55" s="395">
        <v>49</v>
      </c>
      <c r="L55" s="395">
        <v>4</v>
      </c>
      <c r="M55" s="395">
        <v>1</v>
      </c>
      <c r="N55" s="395">
        <v>22</v>
      </c>
      <c r="O55" s="395">
        <v>1</v>
      </c>
      <c r="P55" s="395">
        <v>3</v>
      </c>
      <c r="Q55" s="395">
        <v>14</v>
      </c>
      <c r="R55" s="395">
        <v>14</v>
      </c>
      <c r="S55" s="395">
        <v>0</v>
      </c>
    </row>
    <row r="56" spans="1:19" ht="12.75" customHeight="1">
      <c r="A56" s="171">
        <v>604</v>
      </c>
      <c r="B56" s="7">
        <v>227</v>
      </c>
      <c r="C56" s="630" t="s">
        <v>818</v>
      </c>
      <c r="D56" s="395">
        <v>220</v>
      </c>
      <c r="E56" s="395">
        <v>135</v>
      </c>
      <c r="F56" s="395">
        <v>129</v>
      </c>
      <c r="G56" s="395">
        <v>3</v>
      </c>
      <c r="H56" s="395">
        <v>3</v>
      </c>
      <c r="I56" s="395">
        <v>58</v>
      </c>
      <c r="J56" s="395">
        <v>2</v>
      </c>
      <c r="K56" s="395">
        <v>13</v>
      </c>
      <c r="L56" s="395">
        <v>27</v>
      </c>
      <c r="M56" s="395">
        <v>6</v>
      </c>
      <c r="N56" s="395">
        <v>7</v>
      </c>
      <c r="O56" s="395">
        <v>3</v>
      </c>
      <c r="P56" s="395">
        <v>2</v>
      </c>
      <c r="Q56" s="395">
        <v>25</v>
      </c>
      <c r="R56" s="395">
        <v>25</v>
      </c>
      <c r="S56" s="395">
        <v>0</v>
      </c>
    </row>
    <row r="57" spans="1:19" ht="12.75" customHeight="1">
      <c r="A57" s="152">
        <v>405</v>
      </c>
      <c r="B57" s="7">
        <v>228</v>
      </c>
      <c r="C57" s="630" t="s">
        <v>819</v>
      </c>
      <c r="D57" s="395">
        <v>152</v>
      </c>
      <c r="E57" s="395">
        <v>75</v>
      </c>
      <c r="F57" s="395">
        <v>73</v>
      </c>
      <c r="G57" s="395">
        <v>1</v>
      </c>
      <c r="H57" s="395">
        <v>1</v>
      </c>
      <c r="I57" s="395">
        <v>50</v>
      </c>
      <c r="J57" s="395">
        <v>6</v>
      </c>
      <c r="K57" s="395">
        <v>23</v>
      </c>
      <c r="L57" s="395">
        <v>7</v>
      </c>
      <c r="M57" s="395">
        <v>8</v>
      </c>
      <c r="N57" s="395">
        <v>5</v>
      </c>
      <c r="O57" s="395">
        <v>1</v>
      </c>
      <c r="P57" s="395">
        <v>0</v>
      </c>
      <c r="Q57" s="395">
        <v>27</v>
      </c>
      <c r="R57" s="395">
        <v>27</v>
      </c>
      <c r="S57" s="395">
        <v>0</v>
      </c>
    </row>
    <row r="58" spans="1:19" ht="12.75" customHeight="1">
      <c r="A58" s="152">
        <v>605</v>
      </c>
      <c r="B58" s="7">
        <v>229</v>
      </c>
      <c r="C58" s="630" t="s">
        <v>820</v>
      </c>
      <c r="D58" s="395">
        <v>221</v>
      </c>
      <c r="E58" s="395">
        <v>91</v>
      </c>
      <c r="F58" s="395">
        <v>87</v>
      </c>
      <c r="G58" s="395">
        <v>0</v>
      </c>
      <c r="H58" s="395">
        <v>4</v>
      </c>
      <c r="I58" s="395">
        <v>103</v>
      </c>
      <c r="J58" s="395">
        <v>0</v>
      </c>
      <c r="K58" s="395">
        <v>5</v>
      </c>
      <c r="L58" s="395">
        <v>83</v>
      </c>
      <c r="M58" s="395">
        <v>9</v>
      </c>
      <c r="N58" s="395">
        <v>5</v>
      </c>
      <c r="O58" s="395">
        <v>1</v>
      </c>
      <c r="P58" s="395">
        <v>4</v>
      </c>
      <c r="Q58" s="395">
        <v>23</v>
      </c>
      <c r="R58" s="395">
        <v>23</v>
      </c>
      <c r="S58" s="395">
        <v>0</v>
      </c>
    </row>
    <row r="59" spans="1:19" ht="12.75" customHeight="1">
      <c r="A59" s="152">
        <v>251</v>
      </c>
      <c r="B59" s="7">
        <v>301</v>
      </c>
      <c r="C59" s="447" t="s">
        <v>250</v>
      </c>
      <c r="D59" s="395">
        <v>68</v>
      </c>
      <c r="E59" s="395">
        <v>27</v>
      </c>
      <c r="F59" s="395">
        <v>27</v>
      </c>
      <c r="G59" s="395">
        <v>0</v>
      </c>
      <c r="H59" s="395">
        <v>0</v>
      </c>
      <c r="I59" s="395">
        <v>33</v>
      </c>
      <c r="J59" s="395">
        <v>0</v>
      </c>
      <c r="K59" s="395">
        <v>4</v>
      </c>
      <c r="L59" s="395">
        <v>14</v>
      </c>
      <c r="M59" s="395">
        <v>15</v>
      </c>
      <c r="N59" s="395">
        <v>0</v>
      </c>
      <c r="O59" s="395">
        <v>0</v>
      </c>
      <c r="P59" s="395">
        <v>1</v>
      </c>
      <c r="Q59" s="395">
        <v>7</v>
      </c>
      <c r="R59" s="395">
        <v>6</v>
      </c>
      <c r="S59" s="395">
        <v>1</v>
      </c>
    </row>
    <row r="60" spans="1:19" ht="12.75" customHeight="1">
      <c r="A60" s="171">
        <v>475</v>
      </c>
      <c r="B60" s="161">
        <v>365</v>
      </c>
      <c r="C60" s="630" t="s">
        <v>821</v>
      </c>
      <c r="D60" s="395">
        <v>121</v>
      </c>
      <c r="E60" s="395">
        <v>66</v>
      </c>
      <c r="F60" s="395">
        <v>65</v>
      </c>
      <c r="G60" s="395">
        <v>0</v>
      </c>
      <c r="H60" s="395">
        <v>1</v>
      </c>
      <c r="I60" s="395">
        <v>36</v>
      </c>
      <c r="J60" s="395">
        <v>7</v>
      </c>
      <c r="K60" s="395">
        <v>13</v>
      </c>
      <c r="L60" s="395">
        <v>7</v>
      </c>
      <c r="M60" s="395">
        <v>8</v>
      </c>
      <c r="N60" s="395">
        <v>1</v>
      </c>
      <c r="O60" s="395">
        <v>0</v>
      </c>
      <c r="P60" s="395">
        <v>0</v>
      </c>
      <c r="Q60" s="395">
        <v>19</v>
      </c>
      <c r="R60" s="395">
        <v>19</v>
      </c>
      <c r="S60" s="395">
        <v>0</v>
      </c>
    </row>
    <row r="61" spans="1:19" ht="12.75" customHeight="1">
      <c r="A61" s="152">
        <v>351</v>
      </c>
      <c r="B61" s="7">
        <v>381</v>
      </c>
      <c r="C61" s="399" t="s">
        <v>1081</v>
      </c>
      <c r="D61" s="395">
        <v>54</v>
      </c>
      <c r="E61" s="395">
        <v>31</v>
      </c>
      <c r="F61" s="395">
        <v>31</v>
      </c>
      <c r="G61" s="395">
        <v>0</v>
      </c>
      <c r="H61" s="395">
        <v>0</v>
      </c>
      <c r="I61" s="395">
        <v>10</v>
      </c>
      <c r="J61" s="395">
        <v>0</v>
      </c>
      <c r="K61" s="395">
        <v>4</v>
      </c>
      <c r="L61" s="395">
        <v>4</v>
      </c>
      <c r="M61" s="395">
        <v>2</v>
      </c>
      <c r="N61" s="395">
        <v>0</v>
      </c>
      <c r="O61" s="395">
        <v>0</v>
      </c>
      <c r="P61" s="395">
        <v>0</v>
      </c>
      <c r="Q61" s="395">
        <v>13</v>
      </c>
      <c r="R61" s="395">
        <v>12</v>
      </c>
      <c r="S61" s="395">
        <v>1</v>
      </c>
    </row>
    <row r="62" spans="1:19" ht="12.75" customHeight="1">
      <c r="A62" s="152">
        <v>352</v>
      </c>
      <c r="B62" s="7">
        <v>382</v>
      </c>
      <c r="C62" s="399" t="s">
        <v>1082</v>
      </c>
      <c r="D62" s="395">
        <v>31</v>
      </c>
      <c r="E62" s="395">
        <v>14</v>
      </c>
      <c r="F62" s="395">
        <v>14</v>
      </c>
      <c r="G62" s="395">
        <v>0</v>
      </c>
      <c r="H62" s="395">
        <v>0</v>
      </c>
      <c r="I62" s="395">
        <v>13</v>
      </c>
      <c r="J62" s="395">
        <v>0</v>
      </c>
      <c r="K62" s="395">
        <v>4</v>
      </c>
      <c r="L62" s="395">
        <v>3</v>
      </c>
      <c r="M62" s="395">
        <v>5</v>
      </c>
      <c r="N62" s="395">
        <v>1</v>
      </c>
      <c r="O62" s="395">
        <v>0</v>
      </c>
      <c r="P62" s="395">
        <v>0</v>
      </c>
      <c r="Q62" s="395">
        <v>4</v>
      </c>
      <c r="R62" s="395">
        <v>4</v>
      </c>
      <c r="S62" s="395">
        <v>0</v>
      </c>
    </row>
    <row r="63" spans="1:19" ht="12.75" customHeight="1">
      <c r="A63" s="152">
        <v>562</v>
      </c>
      <c r="B63" s="7">
        <v>442</v>
      </c>
      <c r="C63" s="399" t="s">
        <v>1083</v>
      </c>
      <c r="D63" s="395">
        <v>77</v>
      </c>
      <c r="E63" s="395">
        <v>36</v>
      </c>
      <c r="F63" s="395">
        <v>36</v>
      </c>
      <c r="G63" s="395">
        <v>0</v>
      </c>
      <c r="H63" s="395">
        <v>0</v>
      </c>
      <c r="I63" s="395">
        <v>36</v>
      </c>
      <c r="J63" s="395">
        <v>3</v>
      </c>
      <c r="K63" s="395">
        <v>1</v>
      </c>
      <c r="L63" s="395">
        <v>12</v>
      </c>
      <c r="M63" s="395">
        <v>17</v>
      </c>
      <c r="N63" s="395">
        <v>3</v>
      </c>
      <c r="O63" s="395">
        <v>0</v>
      </c>
      <c r="P63" s="395">
        <v>0</v>
      </c>
      <c r="Q63" s="395">
        <v>5</v>
      </c>
      <c r="R63" s="395">
        <v>5</v>
      </c>
      <c r="S63" s="395">
        <v>0</v>
      </c>
    </row>
    <row r="64" spans="1:19" ht="12.75" customHeight="1">
      <c r="A64" s="152">
        <v>563</v>
      </c>
      <c r="B64" s="7">
        <v>443</v>
      </c>
      <c r="C64" s="399" t="s">
        <v>1084</v>
      </c>
      <c r="D64" s="395">
        <v>70</v>
      </c>
      <c r="E64" s="395">
        <v>39</v>
      </c>
      <c r="F64" s="395">
        <v>36</v>
      </c>
      <c r="G64" s="395">
        <v>1</v>
      </c>
      <c r="H64" s="395">
        <v>2</v>
      </c>
      <c r="I64" s="395">
        <v>26</v>
      </c>
      <c r="J64" s="395">
        <v>9</v>
      </c>
      <c r="K64" s="395">
        <v>4</v>
      </c>
      <c r="L64" s="395">
        <v>7</v>
      </c>
      <c r="M64" s="395">
        <v>4</v>
      </c>
      <c r="N64" s="395">
        <v>2</v>
      </c>
      <c r="O64" s="395">
        <v>0</v>
      </c>
      <c r="P64" s="395">
        <v>1</v>
      </c>
      <c r="Q64" s="395">
        <v>4</v>
      </c>
      <c r="R64" s="395">
        <v>4</v>
      </c>
      <c r="S64" s="395">
        <v>0</v>
      </c>
    </row>
    <row r="65" spans="1:19" ht="12.75" customHeight="1">
      <c r="A65" s="152">
        <v>566</v>
      </c>
      <c r="B65" s="7">
        <v>446</v>
      </c>
      <c r="C65" s="630" t="s">
        <v>822</v>
      </c>
      <c r="D65" s="395">
        <v>84</v>
      </c>
      <c r="E65" s="395">
        <v>36</v>
      </c>
      <c r="F65" s="395">
        <v>36</v>
      </c>
      <c r="G65" s="395">
        <v>0</v>
      </c>
      <c r="H65" s="395">
        <v>0</v>
      </c>
      <c r="I65" s="395">
        <v>32</v>
      </c>
      <c r="J65" s="395">
        <v>0</v>
      </c>
      <c r="K65" s="395">
        <v>6</v>
      </c>
      <c r="L65" s="395">
        <v>8</v>
      </c>
      <c r="M65" s="395">
        <v>16</v>
      </c>
      <c r="N65" s="395">
        <v>2</v>
      </c>
      <c r="O65" s="395">
        <v>0</v>
      </c>
      <c r="P65" s="395">
        <v>0</v>
      </c>
      <c r="Q65" s="395">
        <v>16</v>
      </c>
      <c r="R65" s="395">
        <v>16</v>
      </c>
      <c r="S65" s="395">
        <v>0</v>
      </c>
    </row>
    <row r="66" spans="1:19" ht="12.75" customHeight="1">
      <c r="A66" s="152">
        <v>654</v>
      </c>
      <c r="B66" s="7">
        <v>464</v>
      </c>
      <c r="C66" s="186" t="s">
        <v>1085</v>
      </c>
      <c r="D66" s="395">
        <v>56</v>
      </c>
      <c r="E66" s="395">
        <v>30</v>
      </c>
      <c r="F66" s="395">
        <v>29</v>
      </c>
      <c r="G66" s="395">
        <v>0</v>
      </c>
      <c r="H66" s="395">
        <v>1</v>
      </c>
      <c r="I66" s="395">
        <v>20</v>
      </c>
      <c r="J66" s="395">
        <v>1</v>
      </c>
      <c r="K66" s="395">
        <v>2</v>
      </c>
      <c r="L66" s="395">
        <v>15</v>
      </c>
      <c r="M66" s="395">
        <v>2</v>
      </c>
      <c r="N66" s="395">
        <v>0</v>
      </c>
      <c r="O66" s="395">
        <v>0</v>
      </c>
      <c r="P66" s="395">
        <v>0</v>
      </c>
      <c r="Q66" s="395">
        <v>6</v>
      </c>
      <c r="R66" s="395">
        <v>6</v>
      </c>
      <c r="S66" s="395">
        <v>0</v>
      </c>
    </row>
    <row r="67" spans="1:19" ht="12.75" customHeight="1">
      <c r="A67" s="152">
        <v>661</v>
      </c>
      <c r="B67" s="7">
        <v>481</v>
      </c>
      <c r="C67" s="186" t="s">
        <v>1086</v>
      </c>
      <c r="D67" s="395">
        <v>78</v>
      </c>
      <c r="E67" s="395">
        <v>48</v>
      </c>
      <c r="F67" s="395">
        <v>46</v>
      </c>
      <c r="G67" s="395">
        <v>0</v>
      </c>
      <c r="H67" s="395">
        <v>2</v>
      </c>
      <c r="I67" s="395">
        <v>28</v>
      </c>
      <c r="J67" s="395">
        <v>0</v>
      </c>
      <c r="K67" s="395">
        <v>11</v>
      </c>
      <c r="L67" s="395">
        <v>10</v>
      </c>
      <c r="M67" s="395">
        <v>5</v>
      </c>
      <c r="N67" s="395">
        <v>2</v>
      </c>
      <c r="O67" s="395">
        <v>0</v>
      </c>
      <c r="P67" s="395">
        <v>0</v>
      </c>
      <c r="Q67" s="395">
        <v>2</v>
      </c>
      <c r="R67" s="395">
        <v>1</v>
      </c>
      <c r="S67" s="395">
        <v>1</v>
      </c>
    </row>
    <row r="68" spans="1:19" ht="12.75" customHeight="1">
      <c r="A68" s="152">
        <v>671</v>
      </c>
      <c r="B68" s="7">
        <v>501</v>
      </c>
      <c r="C68" s="186" t="s">
        <v>1087</v>
      </c>
      <c r="D68" s="395">
        <v>120</v>
      </c>
      <c r="E68" s="395">
        <v>75</v>
      </c>
      <c r="F68" s="395">
        <v>70</v>
      </c>
      <c r="G68" s="395">
        <v>0</v>
      </c>
      <c r="H68" s="395">
        <v>5</v>
      </c>
      <c r="I68" s="395">
        <v>34</v>
      </c>
      <c r="J68" s="395">
        <v>0</v>
      </c>
      <c r="K68" s="395">
        <v>15</v>
      </c>
      <c r="L68" s="395">
        <v>16</v>
      </c>
      <c r="M68" s="395">
        <v>1</v>
      </c>
      <c r="N68" s="395">
        <v>2</v>
      </c>
      <c r="O68" s="395">
        <v>0</v>
      </c>
      <c r="P68" s="395">
        <v>0</v>
      </c>
      <c r="Q68" s="395">
        <v>11</v>
      </c>
      <c r="R68" s="395">
        <v>11</v>
      </c>
      <c r="S68" s="395">
        <v>0</v>
      </c>
    </row>
    <row r="69" spans="1:19" ht="12.75" customHeight="1">
      <c r="A69" s="152">
        <v>775</v>
      </c>
      <c r="B69" s="7">
        <v>585</v>
      </c>
      <c r="C69" s="630" t="s">
        <v>823</v>
      </c>
      <c r="D69" s="395">
        <v>162</v>
      </c>
      <c r="E69" s="395">
        <v>124</v>
      </c>
      <c r="F69" s="395">
        <v>122</v>
      </c>
      <c r="G69" s="395">
        <v>2</v>
      </c>
      <c r="H69" s="395">
        <v>0</v>
      </c>
      <c r="I69" s="395">
        <v>35</v>
      </c>
      <c r="J69" s="395">
        <v>1</v>
      </c>
      <c r="K69" s="395">
        <v>12</v>
      </c>
      <c r="L69" s="395">
        <v>9</v>
      </c>
      <c r="M69" s="395">
        <v>10</v>
      </c>
      <c r="N69" s="395">
        <v>2</v>
      </c>
      <c r="O69" s="395">
        <v>1</v>
      </c>
      <c r="P69" s="395">
        <v>0</v>
      </c>
      <c r="Q69" s="395">
        <v>3</v>
      </c>
      <c r="R69" s="395">
        <v>3</v>
      </c>
      <c r="S69" s="395">
        <v>0</v>
      </c>
    </row>
    <row r="70" spans="1:19" ht="12.75" customHeight="1">
      <c r="A70" s="152">
        <v>776</v>
      </c>
      <c r="B70" s="7">
        <v>586</v>
      </c>
      <c r="C70" s="630" t="s">
        <v>824</v>
      </c>
      <c r="D70" s="395">
        <v>117</v>
      </c>
      <c r="E70" s="395">
        <v>77</v>
      </c>
      <c r="F70" s="395">
        <v>73</v>
      </c>
      <c r="G70" s="395">
        <v>1</v>
      </c>
      <c r="H70" s="395">
        <v>3</v>
      </c>
      <c r="I70" s="395">
        <v>31</v>
      </c>
      <c r="J70" s="395">
        <v>7</v>
      </c>
      <c r="K70" s="395">
        <v>3</v>
      </c>
      <c r="L70" s="395">
        <v>5</v>
      </c>
      <c r="M70" s="395">
        <v>15</v>
      </c>
      <c r="N70" s="395">
        <v>1</v>
      </c>
      <c r="O70" s="395">
        <v>0</v>
      </c>
      <c r="P70" s="395">
        <v>1</v>
      </c>
      <c r="Q70" s="395">
        <v>8</v>
      </c>
      <c r="R70" s="395">
        <v>8</v>
      </c>
      <c r="S70" s="395">
        <v>0</v>
      </c>
    </row>
    <row r="71" spans="2:19" ht="11.25">
      <c r="B71" s="357" t="s">
        <v>812</v>
      </c>
      <c r="C71" s="114"/>
      <c r="D71" s="159"/>
      <c r="E71" s="159"/>
      <c r="F71" s="159"/>
      <c r="G71" s="159"/>
      <c r="H71" s="159"/>
      <c r="I71" s="159"/>
      <c r="J71" s="159"/>
      <c r="K71" s="159"/>
      <c r="L71" s="159"/>
      <c r="M71" s="159"/>
      <c r="N71" s="159"/>
      <c r="O71" s="159"/>
      <c r="P71" s="159"/>
      <c r="Q71" s="159"/>
      <c r="R71" s="159"/>
      <c r="S71" s="159"/>
    </row>
    <row r="72" ht="11.25">
      <c r="B72" s="61"/>
    </row>
  </sheetData>
  <mergeCells count="4">
    <mergeCell ref="E3:H3"/>
    <mergeCell ref="I3:O3"/>
    <mergeCell ref="Q3:S3"/>
    <mergeCell ref="B4:C4"/>
  </mergeCells>
  <printOptions/>
  <pageMargins left="0.76" right="0.59" top="0.38" bottom="0.27" header="0.1968503937007874" footer="0.21"/>
  <pageSetup fitToHeight="1" fitToWidth="1" horizontalDpi="600" verticalDpi="600" orientation="portrait" paperSize="9" scale="84" r:id="rId1"/>
</worksheet>
</file>

<file path=xl/worksheets/sheet21.xml><?xml version="1.0" encoding="utf-8"?>
<worksheet xmlns="http://schemas.openxmlformats.org/spreadsheetml/2006/main" xmlns:r="http://schemas.openxmlformats.org/officeDocument/2006/relationships">
  <sheetPr>
    <pageSetUpPr fitToPage="1"/>
  </sheetPr>
  <dimension ref="A2:G147"/>
  <sheetViews>
    <sheetView zoomScaleSheetLayoutView="100" workbookViewId="0" topLeftCell="A2">
      <selection activeCell="E8" sqref="E8"/>
    </sheetView>
  </sheetViews>
  <sheetFormatPr defaultColWidth="9.00390625" defaultRowHeight="12" customHeight="1"/>
  <cols>
    <col min="1" max="1" width="33.375" style="8" customWidth="1"/>
    <col min="2" max="2" width="13.00390625" style="8" customWidth="1"/>
    <col min="3" max="7" width="13.00390625" style="142" customWidth="1"/>
    <col min="8" max="16384" width="8.875" style="7" customWidth="1"/>
  </cols>
  <sheetData>
    <row r="1" ht="16.5" customHeight="1" hidden="1"/>
    <row r="2" spans="1:7" s="4" customFormat="1" ht="16.5" customHeight="1">
      <c r="A2" s="30" t="s">
        <v>855</v>
      </c>
      <c r="B2" s="26"/>
      <c r="C2" s="137"/>
      <c r="D2" s="137"/>
      <c r="E2" s="137"/>
      <c r="F2" s="137"/>
      <c r="G2" s="137"/>
    </row>
    <row r="3" spans="1:7" ht="4.5" customHeight="1">
      <c r="A3" s="61"/>
      <c r="B3" s="61"/>
      <c r="C3" s="141"/>
      <c r="D3" s="141"/>
      <c r="E3" s="141"/>
      <c r="F3" s="141"/>
      <c r="G3" s="360"/>
    </row>
    <row r="4" spans="1:7" s="8" customFormat="1" ht="12" customHeight="1">
      <c r="A4" s="361"/>
      <c r="B4" s="363" t="s">
        <v>856</v>
      </c>
      <c r="C4" s="364"/>
      <c r="D4" s="364"/>
      <c r="E4" s="364"/>
      <c r="F4" s="364"/>
      <c r="G4" s="365" t="s">
        <v>857</v>
      </c>
    </row>
    <row r="5" spans="1:7" s="8" customFormat="1" ht="12" customHeight="1">
      <c r="A5" s="189" t="s">
        <v>1</v>
      </c>
      <c r="B5" s="358" t="s">
        <v>858</v>
      </c>
      <c r="C5" s="366" t="s">
        <v>426</v>
      </c>
      <c r="D5" s="366" t="s">
        <v>4</v>
      </c>
      <c r="E5" s="366" t="s">
        <v>427</v>
      </c>
      <c r="F5" s="366" t="s">
        <v>428</v>
      </c>
      <c r="G5" s="367" t="s">
        <v>859</v>
      </c>
    </row>
    <row r="6" spans="1:7" s="8" customFormat="1" ht="12" customHeight="1">
      <c r="A6" s="61"/>
      <c r="B6" s="316"/>
      <c r="C6" s="362" t="s">
        <v>430</v>
      </c>
      <c r="D6" s="362" t="s">
        <v>431</v>
      </c>
      <c r="E6" s="362" t="s">
        <v>432</v>
      </c>
      <c r="F6" s="362" t="s">
        <v>431</v>
      </c>
      <c r="G6" s="362" t="s">
        <v>860</v>
      </c>
    </row>
    <row r="7" spans="1:7" ht="13.5" customHeight="1">
      <c r="A7" s="330" t="s">
        <v>180</v>
      </c>
      <c r="B7" s="368" t="s">
        <v>181</v>
      </c>
      <c r="C7" s="395">
        <v>8129.09</v>
      </c>
      <c r="D7" s="395">
        <v>41.6</v>
      </c>
      <c r="E7" s="395">
        <v>515650</v>
      </c>
      <c r="F7" s="395">
        <v>13743</v>
      </c>
      <c r="G7" s="395">
        <v>47683</v>
      </c>
    </row>
    <row r="8" spans="1:7" ht="4.5" customHeight="1">
      <c r="A8" s="330"/>
      <c r="B8" s="368"/>
      <c r="C8" s="395"/>
      <c r="D8" s="395"/>
      <c r="E8" s="395"/>
      <c r="F8" s="395"/>
      <c r="G8" s="395"/>
    </row>
    <row r="9" spans="1:7" ht="13.5" customHeight="1">
      <c r="A9" s="330" t="s">
        <v>182</v>
      </c>
      <c r="B9" s="368"/>
      <c r="C9" s="395"/>
      <c r="D9" s="395">
        <v>137</v>
      </c>
      <c r="E9" s="395">
        <v>1693465</v>
      </c>
      <c r="F9" s="395">
        <v>325115</v>
      </c>
      <c r="G9" s="395">
        <v>5799421</v>
      </c>
    </row>
    <row r="10" spans="1:7" ht="13.5" customHeight="1">
      <c r="A10" s="330" t="s">
        <v>183</v>
      </c>
      <c r="B10" s="368" t="s">
        <v>181</v>
      </c>
      <c r="C10" s="395">
        <v>9048</v>
      </c>
      <c r="D10" s="395">
        <v>52</v>
      </c>
      <c r="E10" s="395">
        <v>823632</v>
      </c>
      <c r="F10" s="395">
        <v>68238</v>
      </c>
      <c r="G10" s="395">
        <v>983870</v>
      </c>
    </row>
    <row r="11" spans="1:7" ht="13.5" customHeight="1">
      <c r="A11" s="330" t="s">
        <v>184</v>
      </c>
      <c r="B11" s="368" t="s">
        <v>185</v>
      </c>
      <c r="C11" s="395">
        <v>644</v>
      </c>
      <c r="D11" s="395">
        <v>9</v>
      </c>
      <c r="E11" s="395">
        <v>84695</v>
      </c>
      <c r="F11" s="395">
        <v>23528</v>
      </c>
      <c r="G11" s="395">
        <v>499648</v>
      </c>
    </row>
    <row r="12" spans="1:7" ht="13.5" customHeight="1">
      <c r="A12" s="330" t="s">
        <v>186</v>
      </c>
      <c r="B12" s="368" t="s">
        <v>185</v>
      </c>
      <c r="C12" s="395">
        <v>1358</v>
      </c>
      <c r="D12" s="395">
        <v>9</v>
      </c>
      <c r="E12" s="395">
        <v>101092</v>
      </c>
      <c r="F12" s="395">
        <v>40445</v>
      </c>
      <c r="G12" s="395">
        <v>662986</v>
      </c>
    </row>
    <row r="13" spans="1:7" ht="13.5" customHeight="1">
      <c r="A13" s="330" t="s">
        <v>187</v>
      </c>
      <c r="B13" s="368" t="s">
        <v>185</v>
      </c>
      <c r="C13" s="395">
        <v>1079</v>
      </c>
      <c r="D13" s="395">
        <v>9</v>
      </c>
      <c r="E13" s="395">
        <v>70703</v>
      </c>
      <c r="F13" s="395">
        <v>28634</v>
      </c>
      <c r="G13" s="395">
        <v>408307</v>
      </c>
    </row>
    <row r="14" spans="1:7" ht="13.5" customHeight="1">
      <c r="A14" s="330" t="s">
        <v>188</v>
      </c>
      <c r="B14" s="368" t="s">
        <v>185</v>
      </c>
      <c r="C14" s="395">
        <v>1199</v>
      </c>
      <c r="D14" s="395">
        <v>8</v>
      </c>
      <c r="E14" s="395">
        <v>94249</v>
      </c>
      <c r="F14" s="395">
        <v>18236</v>
      </c>
      <c r="G14" s="395">
        <v>354559</v>
      </c>
    </row>
    <row r="15" spans="1:7" ht="13.5" customHeight="1">
      <c r="A15" s="179" t="s">
        <v>189</v>
      </c>
      <c r="B15" s="368" t="s">
        <v>185</v>
      </c>
      <c r="C15" s="395">
        <v>835</v>
      </c>
      <c r="D15" s="395">
        <v>8</v>
      </c>
      <c r="E15" s="395">
        <v>73015</v>
      </c>
      <c r="F15" s="395">
        <v>16187</v>
      </c>
      <c r="G15" s="395">
        <v>359753</v>
      </c>
    </row>
    <row r="16" spans="1:7" ht="13.5" customHeight="1">
      <c r="A16" s="179" t="s">
        <v>190</v>
      </c>
      <c r="B16" s="368" t="s">
        <v>185</v>
      </c>
      <c r="C16" s="395">
        <v>931</v>
      </c>
      <c r="D16" s="395">
        <v>8</v>
      </c>
      <c r="E16" s="395">
        <v>78485</v>
      </c>
      <c r="F16" s="395">
        <v>19090</v>
      </c>
      <c r="G16" s="395">
        <v>394873</v>
      </c>
    </row>
    <row r="17" spans="1:7" ht="13.5" customHeight="1">
      <c r="A17" s="330" t="s">
        <v>191</v>
      </c>
      <c r="B17" s="368" t="s">
        <v>185</v>
      </c>
      <c r="C17" s="395">
        <v>1022</v>
      </c>
      <c r="D17" s="395">
        <v>8</v>
      </c>
      <c r="E17" s="395">
        <v>91552</v>
      </c>
      <c r="F17" s="395">
        <v>14278</v>
      </c>
      <c r="G17" s="395">
        <v>329352</v>
      </c>
    </row>
    <row r="18" spans="1:7" ht="13.5" customHeight="1">
      <c r="A18" s="330" t="s">
        <v>192</v>
      </c>
      <c r="B18" s="368" t="s">
        <v>185</v>
      </c>
      <c r="C18" s="395">
        <v>762</v>
      </c>
      <c r="D18" s="395">
        <v>8</v>
      </c>
      <c r="E18" s="395">
        <v>74029</v>
      </c>
      <c r="F18" s="395">
        <v>15078</v>
      </c>
      <c r="G18" s="395">
        <v>380240</v>
      </c>
    </row>
    <row r="19" spans="1:7" ht="13.5" customHeight="1">
      <c r="A19" s="330" t="s">
        <v>193</v>
      </c>
      <c r="B19" s="368" t="s">
        <v>185</v>
      </c>
      <c r="C19" s="395">
        <v>686</v>
      </c>
      <c r="D19" s="395">
        <v>9</v>
      </c>
      <c r="E19" s="395">
        <v>90353</v>
      </c>
      <c r="F19" s="395">
        <v>40155</v>
      </c>
      <c r="G19" s="395">
        <v>628764</v>
      </c>
    </row>
    <row r="20" spans="1:7" ht="13.5" customHeight="1">
      <c r="A20" s="330" t="s">
        <v>194</v>
      </c>
      <c r="B20" s="368" t="s">
        <v>185</v>
      </c>
      <c r="C20" s="395">
        <v>880</v>
      </c>
      <c r="D20" s="395">
        <v>9</v>
      </c>
      <c r="E20" s="395">
        <v>111660</v>
      </c>
      <c r="F20" s="395">
        <v>41246</v>
      </c>
      <c r="G20" s="395">
        <v>797069</v>
      </c>
    </row>
    <row r="21" spans="1:7" ht="5.25" customHeight="1">
      <c r="A21" s="330"/>
      <c r="B21" s="368"/>
      <c r="C21" s="395"/>
      <c r="D21" s="395"/>
      <c r="E21" s="395"/>
      <c r="F21" s="395"/>
      <c r="G21" s="395"/>
    </row>
    <row r="22" spans="1:7" ht="13.5" customHeight="1">
      <c r="A22" s="330" t="s">
        <v>195</v>
      </c>
      <c r="B22" s="368" t="s">
        <v>181</v>
      </c>
      <c r="C22" s="395">
        <v>3007.3</v>
      </c>
      <c r="D22" s="395">
        <v>25.7</v>
      </c>
      <c r="E22" s="395">
        <v>353540</v>
      </c>
      <c r="F22" s="395">
        <v>19053</v>
      </c>
      <c r="G22" s="395">
        <v>606597</v>
      </c>
    </row>
    <row r="23" spans="1:7" ht="4.5" customHeight="1">
      <c r="A23" s="330"/>
      <c r="B23" s="368"/>
      <c r="C23" s="395"/>
      <c r="D23" s="395"/>
      <c r="E23" s="395"/>
      <c r="F23" s="395"/>
      <c r="G23" s="395"/>
    </row>
    <row r="24" spans="1:7" ht="13.5" customHeight="1">
      <c r="A24" s="330" t="s">
        <v>196</v>
      </c>
      <c r="B24" s="368"/>
      <c r="C24" s="395"/>
      <c r="D24" s="395">
        <v>47</v>
      </c>
      <c r="E24" s="395">
        <v>697976</v>
      </c>
      <c r="F24" s="395">
        <v>128893</v>
      </c>
      <c r="G24" s="395">
        <v>1307726</v>
      </c>
    </row>
    <row r="25" spans="1:7" ht="13.5" customHeight="1">
      <c r="A25" s="330" t="s">
        <v>197</v>
      </c>
      <c r="B25" s="368" t="s">
        <v>181</v>
      </c>
      <c r="C25" s="395">
        <v>4728.4</v>
      </c>
      <c r="D25" s="395">
        <v>27</v>
      </c>
      <c r="E25" s="395">
        <v>697976</v>
      </c>
      <c r="F25" s="395">
        <v>128893</v>
      </c>
      <c r="G25" s="395">
        <v>1307726</v>
      </c>
    </row>
    <row r="26" spans="1:7" ht="13.5" customHeight="1">
      <c r="A26" s="330" t="s">
        <v>198</v>
      </c>
      <c r="B26" s="368" t="s">
        <v>181</v>
      </c>
      <c r="C26" s="395">
        <v>2477</v>
      </c>
      <c r="D26" s="395">
        <v>20</v>
      </c>
      <c r="E26" s="395" t="s">
        <v>662</v>
      </c>
      <c r="F26" s="139" t="s">
        <v>662</v>
      </c>
      <c r="G26" s="139" t="s">
        <v>662</v>
      </c>
    </row>
    <row r="27" spans="1:7" ht="4.5" customHeight="1">
      <c r="A27" s="330"/>
      <c r="B27" s="368"/>
      <c r="C27" s="138"/>
      <c r="D27" s="139"/>
      <c r="E27" s="139"/>
      <c r="F27" s="139"/>
      <c r="G27" s="139"/>
    </row>
    <row r="28" spans="1:7" ht="13.5" customHeight="1">
      <c r="A28" s="330" t="s">
        <v>199</v>
      </c>
      <c r="B28" s="368"/>
      <c r="C28" s="395"/>
      <c r="D28" s="395">
        <v>36.8</v>
      </c>
      <c r="E28" s="395">
        <v>460642</v>
      </c>
      <c r="F28" s="395">
        <v>107463</v>
      </c>
      <c r="G28" s="395">
        <v>999886</v>
      </c>
    </row>
    <row r="29" spans="1:7" ht="13.5" customHeight="1">
      <c r="A29" s="330" t="s">
        <v>200</v>
      </c>
      <c r="B29" s="368" t="s">
        <v>181</v>
      </c>
      <c r="C29" s="395">
        <v>2359</v>
      </c>
      <c r="D29" s="395">
        <v>22.6</v>
      </c>
      <c r="E29" s="395">
        <v>313382</v>
      </c>
      <c r="F29" s="395">
        <v>107463</v>
      </c>
      <c r="G29" s="395">
        <v>488551</v>
      </c>
    </row>
    <row r="30" spans="1:7" ht="13.5" customHeight="1">
      <c r="A30" s="330" t="s">
        <v>201</v>
      </c>
      <c r="B30" s="368" t="s">
        <v>185</v>
      </c>
      <c r="C30" s="395">
        <v>585</v>
      </c>
      <c r="D30" s="395">
        <v>6.7</v>
      </c>
      <c r="E30" s="395">
        <v>93398</v>
      </c>
      <c r="F30" s="557" t="s">
        <v>854</v>
      </c>
      <c r="G30" s="395">
        <v>259651</v>
      </c>
    </row>
    <row r="31" spans="1:7" ht="13.5" customHeight="1">
      <c r="A31" s="330" t="s">
        <v>663</v>
      </c>
      <c r="B31" s="368" t="s">
        <v>664</v>
      </c>
      <c r="C31" s="395">
        <v>625</v>
      </c>
      <c r="D31" s="395">
        <v>7.5</v>
      </c>
      <c r="E31" s="395">
        <v>53862</v>
      </c>
      <c r="F31" s="557" t="s">
        <v>854</v>
      </c>
      <c r="G31" s="395">
        <v>251684</v>
      </c>
    </row>
    <row r="32" spans="1:7" ht="4.5" customHeight="1">
      <c r="A32" s="330"/>
      <c r="B32" s="368"/>
      <c r="C32" s="395"/>
      <c r="D32" s="395"/>
      <c r="E32" s="395"/>
      <c r="F32" s="395"/>
      <c r="G32" s="395"/>
    </row>
    <row r="33" spans="1:7" ht="13.5" customHeight="1">
      <c r="A33" s="330" t="s">
        <v>202</v>
      </c>
      <c r="B33" s="368" t="s">
        <v>185</v>
      </c>
      <c r="C33" s="395">
        <v>2927</v>
      </c>
      <c r="D33" s="395">
        <v>30.9</v>
      </c>
      <c r="E33" s="395">
        <v>289512</v>
      </c>
      <c r="F33" s="395">
        <v>131600</v>
      </c>
      <c r="G33" s="395">
        <v>721497</v>
      </c>
    </row>
    <row r="34" spans="1:7" ht="4.5" customHeight="1">
      <c r="A34" s="330"/>
      <c r="B34" s="368"/>
      <c r="C34" s="395"/>
      <c r="D34" s="395"/>
      <c r="E34" s="395"/>
      <c r="F34" s="395"/>
      <c r="G34" s="395"/>
    </row>
    <row r="35" spans="1:7" ht="13.5" customHeight="1">
      <c r="A35" s="330" t="s">
        <v>861</v>
      </c>
      <c r="B35" s="368"/>
      <c r="C35" s="395"/>
      <c r="D35" s="395">
        <v>45.7</v>
      </c>
      <c r="E35" s="395">
        <v>344539</v>
      </c>
      <c r="F35" s="395">
        <v>43573</v>
      </c>
      <c r="G35" s="395">
        <v>1155050</v>
      </c>
    </row>
    <row r="36" spans="1:7" ht="13.5" customHeight="1">
      <c r="A36" s="330" t="s">
        <v>203</v>
      </c>
      <c r="B36" s="368" t="s">
        <v>181</v>
      </c>
      <c r="C36" s="395">
        <v>2676</v>
      </c>
      <c r="D36" s="395">
        <v>32.4</v>
      </c>
      <c r="E36" s="395">
        <v>283036</v>
      </c>
      <c r="F36" s="395">
        <v>43573</v>
      </c>
      <c r="G36" s="395">
        <v>812880</v>
      </c>
    </row>
    <row r="37" spans="1:7" ht="13.5" customHeight="1">
      <c r="A37" s="330" t="s">
        <v>862</v>
      </c>
      <c r="B37" s="368" t="s">
        <v>664</v>
      </c>
      <c r="C37" s="395">
        <v>894</v>
      </c>
      <c r="D37" s="395">
        <v>13.3</v>
      </c>
      <c r="E37" s="395">
        <v>61503</v>
      </c>
      <c r="F37" s="557" t="s">
        <v>854</v>
      </c>
      <c r="G37" s="395">
        <v>342170</v>
      </c>
    </row>
    <row r="38" spans="1:7" ht="4.5" customHeight="1">
      <c r="A38" s="330"/>
      <c r="B38" s="368"/>
      <c r="C38" s="395"/>
      <c r="D38" s="395"/>
      <c r="E38" s="395"/>
      <c r="F38" s="395"/>
      <c r="G38" s="395"/>
    </row>
    <row r="39" spans="1:7" ht="13.5" customHeight="1">
      <c r="A39" s="330" t="s">
        <v>204</v>
      </c>
      <c r="B39" s="368"/>
      <c r="C39" s="395"/>
      <c r="D39" s="395">
        <v>47.6</v>
      </c>
      <c r="E39" s="395">
        <v>544281</v>
      </c>
      <c r="F39" s="395">
        <v>52866</v>
      </c>
      <c r="G39" s="395">
        <v>1538345</v>
      </c>
    </row>
    <row r="40" spans="1:7" ht="13.5" customHeight="1">
      <c r="A40" s="330" t="s">
        <v>205</v>
      </c>
      <c r="B40" s="368" t="s">
        <v>185</v>
      </c>
      <c r="C40" s="395">
        <v>3199</v>
      </c>
      <c r="D40" s="395">
        <v>28.7</v>
      </c>
      <c r="E40" s="395">
        <v>360375</v>
      </c>
      <c r="F40" s="395">
        <v>52866</v>
      </c>
      <c r="G40" s="395">
        <v>812541</v>
      </c>
    </row>
    <row r="41" spans="1:7" ht="13.5" customHeight="1">
      <c r="A41" s="330" t="s">
        <v>206</v>
      </c>
      <c r="B41" s="368" t="s">
        <v>185</v>
      </c>
      <c r="C41" s="395">
        <v>1811</v>
      </c>
      <c r="D41" s="395">
        <v>18.9</v>
      </c>
      <c r="E41" s="395">
        <v>183906</v>
      </c>
      <c r="F41" s="139" t="s">
        <v>662</v>
      </c>
      <c r="G41" s="395">
        <v>725804</v>
      </c>
    </row>
    <row r="42" spans="1:7" ht="4.5" customHeight="1">
      <c r="A42" s="330"/>
      <c r="B42" s="368"/>
      <c r="C42" s="138"/>
      <c r="D42" s="138"/>
      <c r="E42" s="138"/>
      <c r="F42" s="138"/>
      <c r="G42" s="138"/>
    </row>
    <row r="43" spans="1:7" ht="13.5" customHeight="1">
      <c r="A43" s="330" t="s">
        <v>207</v>
      </c>
      <c r="B43" s="368"/>
      <c r="C43" s="395"/>
      <c r="D43" s="395">
        <v>94.5</v>
      </c>
      <c r="E43" s="395">
        <v>879651</v>
      </c>
      <c r="F43" s="395">
        <v>116766</v>
      </c>
      <c r="G43" s="395">
        <v>2854839</v>
      </c>
    </row>
    <row r="44" spans="1:7" ht="13.5" customHeight="1">
      <c r="A44" s="330" t="s">
        <v>208</v>
      </c>
      <c r="B44" s="368" t="s">
        <v>185</v>
      </c>
      <c r="C44" s="395">
        <v>4834</v>
      </c>
      <c r="D44" s="395">
        <v>31.7</v>
      </c>
      <c r="E44" s="395">
        <v>424962</v>
      </c>
      <c r="F44" s="395">
        <v>30416</v>
      </c>
      <c r="G44" s="395">
        <v>748686</v>
      </c>
    </row>
    <row r="45" spans="1:7" ht="13.5" customHeight="1">
      <c r="A45" s="330" t="s">
        <v>209</v>
      </c>
      <c r="B45" s="368" t="s">
        <v>185</v>
      </c>
      <c r="C45" s="395">
        <v>631</v>
      </c>
      <c r="D45" s="395">
        <v>7.9</v>
      </c>
      <c r="E45" s="395">
        <v>82618</v>
      </c>
      <c r="F45" s="395">
        <v>8292</v>
      </c>
      <c r="G45" s="395">
        <v>248200</v>
      </c>
    </row>
    <row r="46" spans="1:7" ht="13.5" customHeight="1">
      <c r="A46" s="330" t="s">
        <v>210</v>
      </c>
      <c r="B46" s="368" t="s">
        <v>181</v>
      </c>
      <c r="C46" s="395">
        <v>1381</v>
      </c>
      <c r="D46" s="395">
        <v>17.1</v>
      </c>
      <c r="E46" s="395">
        <v>123147</v>
      </c>
      <c r="F46" s="395">
        <v>23217</v>
      </c>
      <c r="G46" s="395">
        <v>651289</v>
      </c>
    </row>
    <row r="47" spans="1:7" ht="13.5" customHeight="1">
      <c r="A47" s="330" t="s">
        <v>211</v>
      </c>
      <c r="B47" s="368" t="s">
        <v>185</v>
      </c>
      <c r="C47" s="395">
        <v>3393.3</v>
      </c>
      <c r="D47" s="395">
        <v>37.8</v>
      </c>
      <c r="E47" s="395">
        <v>248924</v>
      </c>
      <c r="F47" s="395">
        <v>54841</v>
      </c>
      <c r="G47" s="395">
        <v>1206664</v>
      </c>
    </row>
    <row r="48" spans="1:7" ht="4.5" customHeight="1">
      <c r="A48" s="330"/>
      <c r="B48" s="368"/>
      <c r="C48" s="395"/>
      <c r="D48" s="395"/>
      <c r="E48" s="395"/>
      <c r="F48" s="395"/>
      <c r="G48" s="395"/>
    </row>
    <row r="49" spans="1:7" ht="13.5" customHeight="1">
      <c r="A49" s="330" t="s">
        <v>212</v>
      </c>
      <c r="B49" s="368" t="s">
        <v>185</v>
      </c>
      <c r="C49" s="395">
        <v>2712.5</v>
      </c>
      <c r="D49" s="395">
        <v>7</v>
      </c>
      <c r="E49" s="395">
        <v>267600</v>
      </c>
      <c r="F49" s="395">
        <v>51612</v>
      </c>
      <c r="G49" s="395">
        <v>746754</v>
      </c>
    </row>
    <row r="50" spans="1:7" ht="4.5" customHeight="1">
      <c r="A50" s="355"/>
      <c r="B50" s="368"/>
      <c r="C50" s="395"/>
      <c r="D50" s="395"/>
      <c r="E50" s="395"/>
      <c r="F50" s="395"/>
      <c r="G50" s="395"/>
    </row>
    <row r="51" spans="1:7" ht="13.5" customHeight="1">
      <c r="A51" s="355" t="s">
        <v>213</v>
      </c>
      <c r="B51" s="368"/>
      <c r="C51" s="395"/>
      <c r="D51" s="395">
        <v>42</v>
      </c>
      <c r="E51" s="395">
        <v>360459</v>
      </c>
      <c r="F51" s="395">
        <v>56017</v>
      </c>
      <c r="G51" s="395">
        <v>1276915</v>
      </c>
    </row>
    <row r="52" spans="1:7" ht="13.5" customHeight="1">
      <c r="A52" s="355" t="s">
        <v>214</v>
      </c>
      <c r="B52" s="368" t="s">
        <v>185</v>
      </c>
      <c r="C52" s="395">
        <v>2809</v>
      </c>
      <c r="D52" s="395">
        <v>25</v>
      </c>
      <c r="E52" s="395">
        <v>253213</v>
      </c>
      <c r="F52" s="395">
        <v>56017</v>
      </c>
      <c r="G52" s="395">
        <v>692976</v>
      </c>
    </row>
    <row r="53" spans="1:7" ht="13.5" customHeight="1">
      <c r="A53" s="330" t="s">
        <v>215</v>
      </c>
      <c r="B53" s="368" t="s">
        <v>185</v>
      </c>
      <c r="C53" s="395">
        <v>958</v>
      </c>
      <c r="D53" s="395">
        <v>17</v>
      </c>
      <c r="E53" s="395">
        <v>107246</v>
      </c>
      <c r="F53" s="139" t="s">
        <v>665</v>
      </c>
      <c r="G53" s="395">
        <v>583939</v>
      </c>
    </row>
    <row r="54" spans="1:7" ht="4.5" customHeight="1">
      <c r="A54" s="330"/>
      <c r="B54" s="368"/>
      <c r="C54" s="138"/>
      <c r="D54" s="138"/>
      <c r="E54" s="138"/>
      <c r="F54" s="138"/>
      <c r="G54" s="138"/>
    </row>
    <row r="55" spans="1:7" ht="13.5" customHeight="1">
      <c r="A55" s="330" t="s">
        <v>216</v>
      </c>
      <c r="B55" s="368" t="s">
        <v>181</v>
      </c>
      <c r="C55" s="395">
        <v>3018.37</v>
      </c>
      <c r="D55" s="395">
        <v>16</v>
      </c>
      <c r="E55" s="395">
        <v>169509</v>
      </c>
      <c r="F55" s="395">
        <v>34617</v>
      </c>
      <c r="G55" s="395">
        <v>642751</v>
      </c>
    </row>
    <row r="56" spans="1:7" ht="4.5" customHeight="1">
      <c r="A56" s="330"/>
      <c r="B56" s="368"/>
      <c r="C56" s="395"/>
      <c r="D56" s="395"/>
      <c r="E56" s="395"/>
      <c r="F56" s="395"/>
      <c r="G56" s="395"/>
    </row>
    <row r="57" spans="1:7" ht="13.5" customHeight="1">
      <c r="A57" s="330" t="s">
        <v>217</v>
      </c>
      <c r="B57" s="368"/>
      <c r="C57" s="395"/>
      <c r="D57" s="395">
        <v>65.9</v>
      </c>
      <c r="E57" s="395">
        <v>654574</v>
      </c>
      <c r="F57" s="395">
        <v>91474</v>
      </c>
      <c r="G57" s="395">
        <v>1584803</v>
      </c>
    </row>
    <row r="58" spans="1:7" ht="13.5" customHeight="1">
      <c r="A58" s="330" t="s">
        <v>863</v>
      </c>
      <c r="B58" s="368" t="s">
        <v>864</v>
      </c>
      <c r="C58" s="395">
        <v>2418.7</v>
      </c>
      <c r="D58" s="395">
        <v>23.8</v>
      </c>
      <c r="E58" s="395">
        <v>288289</v>
      </c>
      <c r="F58" s="395">
        <v>33824</v>
      </c>
      <c r="G58" s="395">
        <v>532637</v>
      </c>
    </row>
    <row r="59" spans="1:7" ht="13.5" customHeight="1">
      <c r="A59" s="330" t="s">
        <v>865</v>
      </c>
      <c r="B59" s="368" t="s">
        <v>866</v>
      </c>
      <c r="C59" s="395">
        <v>1219</v>
      </c>
      <c r="D59" s="395">
        <v>14</v>
      </c>
      <c r="E59" s="395">
        <v>142977</v>
      </c>
      <c r="F59" s="395">
        <v>14770</v>
      </c>
      <c r="G59" s="395">
        <v>260534</v>
      </c>
    </row>
    <row r="60" spans="1:7" ht="13.5" customHeight="1">
      <c r="A60" s="330" t="s">
        <v>218</v>
      </c>
      <c r="B60" s="368" t="s">
        <v>185</v>
      </c>
      <c r="C60" s="395">
        <v>1989</v>
      </c>
      <c r="D60" s="395">
        <v>20.9</v>
      </c>
      <c r="E60" s="395">
        <v>168156</v>
      </c>
      <c r="F60" s="395">
        <v>30635</v>
      </c>
      <c r="G60" s="395">
        <v>580074</v>
      </c>
    </row>
    <row r="61" spans="1:7" ht="13.5" customHeight="1">
      <c r="A61" s="330" t="s">
        <v>219</v>
      </c>
      <c r="B61" s="368" t="s">
        <v>185</v>
      </c>
      <c r="C61" s="402">
        <v>384</v>
      </c>
      <c r="D61" s="402">
        <v>7</v>
      </c>
      <c r="E61" s="402">
        <v>55152</v>
      </c>
      <c r="F61" s="402">
        <v>12245</v>
      </c>
      <c r="G61" s="402">
        <v>211558</v>
      </c>
    </row>
    <row r="62" spans="1:7" ht="4.5" customHeight="1">
      <c r="A62" s="330"/>
      <c r="B62" s="368"/>
      <c r="C62" s="402"/>
      <c r="D62" s="402"/>
      <c r="E62" s="402"/>
      <c r="F62" s="402"/>
      <c r="G62" s="402"/>
    </row>
    <row r="63" spans="1:7" ht="14.25" customHeight="1">
      <c r="A63" s="330" t="s">
        <v>220</v>
      </c>
      <c r="B63" s="368" t="s">
        <v>185</v>
      </c>
      <c r="C63" s="395">
        <v>1563</v>
      </c>
      <c r="D63" s="395">
        <v>14</v>
      </c>
      <c r="E63" s="395">
        <v>121999</v>
      </c>
      <c r="F63" s="395">
        <v>22321</v>
      </c>
      <c r="G63" s="395">
        <v>471045</v>
      </c>
    </row>
    <row r="64" spans="1:7" ht="14.25" customHeight="1">
      <c r="A64" s="330" t="s">
        <v>221</v>
      </c>
      <c r="B64" s="368" t="s">
        <v>185</v>
      </c>
      <c r="C64" s="395">
        <v>510</v>
      </c>
      <c r="D64" s="395">
        <v>6</v>
      </c>
      <c r="E64" s="395">
        <v>100003</v>
      </c>
      <c r="F64" s="395">
        <v>2569</v>
      </c>
      <c r="G64" s="395">
        <v>61447</v>
      </c>
    </row>
    <row r="65" spans="1:7" ht="14.25" customHeight="1">
      <c r="A65" s="330" t="s">
        <v>222</v>
      </c>
      <c r="B65" s="368" t="s">
        <v>185</v>
      </c>
      <c r="C65" s="395">
        <v>1409</v>
      </c>
      <c r="D65" s="395">
        <v>6</v>
      </c>
      <c r="E65" s="395">
        <v>112075</v>
      </c>
      <c r="F65" s="395">
        <v>12674</v>
      </c>
      <c r="G65" s="395">
        <v>89515</v>
      </c>
    </row>
    <row r="66" spans="1:7" ht="14.25" customHeight="1">
      <c r="A66" s="179" t="s">
        <v>223</v>
      </c>
      <c r="B66" s="368" t="s">
        <v>181</v>
      </c>
      <c r="C66" s="395">
        <v>1903</v>
      </c>
      <c r="D66" s="395">
        <v>8</v>
      </c>
      <c r="E66" s="395">
        <v>159668</v>
      </c>
      <c r="F66" s="395">
        <v>44146</v>
      </c>
      <c r="G66" s="395">
        <v>170389</v>
      </c>
    </row>
    <row r="67" spans="1:7" ht="14.25" customHeight="1">
      <c r="A67" s="330" t="s">
        <v>224</v>
      </c>
      <c r="B67" s="368" t="s">
        <v>185</v>
      </c>
      <c r="C67" s="395">
        <v>863</v>
      </c>
      <c r="D67" s="395">
        <v>7.8</v>
      </c>
      <c r="E67" s="395">
        <v>91445</v>
      </c>
      <c r="F67" s="395">
        <v>27436</v>
      </c>
      <c r="G67" s="395">
        <v>317383</v>
      </c>
    </row>
    <row r="68" spans="1:7" ht="14.25" customHeight="1">
      <c r="A68" s="330" t="s">
        <v>867</v>
      </c>
      <c r="B68" s="368" t="s">
        <v>185</v>
      </c>
      <c r="C68" s="395">
        <v>617</v>
      </c>
      <c r="D68" s="395">
        <v>5</v>
      </c>
      <c r="E68" s="395">
        <v>70161</v>
      </c>
      <c r="F68" s="395">
        <v>4304</v>
      </c>
      <c r="G68" s="395">
        <v>140305</v>
      </c>
    </row>
    <row r="69" spans="1:7" ht="14.25" customHeight="1">
      <c r="A69" s="330" t="s">
        <v>225</v>
      </c>
      <c r="B69" s="368" t="s">
        <v>181</v>
      </c>
      <c r="C69" s="395">
        <v>1184</v>
      </c>
      <c r="D69" s="395">
        <v>12</v>
      </c>
      <c r="E69" s="395">
        <v>119206</v>
      </c>
      <c r="F69" s="395">
        <v>33467</v>
      </c>
      <c r="G69" s="395">
        <v>364790</v>
      </c>
    </row>
    <row r="70" spans="1:7" ht="4.5" customHeight="1">
      <c r="A70" s="330"/>
      <c r="B70" s="368"/>
      <c r="C70" s="395"/>
      <c r="D70" s="395"/>
      <c r="E70" s="395"/>
      <c r="F70" s="395"/>
      <c r="G70" s="395"/>
    </row>
    <row r="71" spans="1:7" ht="14.25" customHeight="1">
      <c r="A71" s="330" t="s">
        <v>868</v>
      </c>
      <c r="B71" s="368"/>
      <c r="C71" s="395"/>
      <c r="D71" s="395">
        <v>22.8</v>
      </c>
      <c r="E71" s="395">
        <v>328712</v>
      </c>
      <c r="F71" s="395">
        <v>36253</v>
      </c>
      <c r="G71" s="395">
        <v>550521</v>
      </c>
    </row>
    <row r="72" spans="1:7" ht="14.25" customHeight="1">
      <c r="A72" s="330" t="s">
        <v>869</v>
      </c>
      <c r="B72" s="368" t="s">
        <v>181</v>
      </c>
      <c r="C72" s="395">
        <v>1454</v>
      </c>
      <c r="D72" s="395">
        <v>10</v>
      </c>
      <c r="E72" s="395">
        <v>142968</v>
      </c>
      <c r="F72" s="395">
        <v>12327</v>
      </c>
      <c r="G72" s="395">
        <v>263729</v>
      </c>
    </row>
    <row r="73" spans="1:7" ht="14.25" customHeight="1">
      <c r="A73" s="330" t="s">
        <v>870</v>
      </c>
      <c r="B73" s="368" t="s">
        <v>185</v>
      </c>
      <c r="C73" s="395">
        <v>534</v>
      </c>
      <c r="D73" s="395">
        <v>3.8</v>
      </c>
      <c r="E73" s="395">
        <v>39454</v>
      </c>
      <c r="F73" s="139" t="s">
        <v>662</v>
      </c>
      <c r="G73" s="395">
        <v>41228</v>
      </c>
    </row>
    <row r="74" spans="1:7" ht="14.25" customHeight="1">
      <c r="A74" s="330" t="s">
        <v>871</v>
      </c>
      <c r="B74" s="368" t="s">
        <v>185</v>
      </c>
      <c r="C74" s="395">
        <v>1102</v>
      </c>
      <c r="D74" s="395">
        <v>6</v>
      </c>
      <c r="E74" s="395">
        <v>109282</v>
      </c>
      <c r="F74" s="395">
        <v>19109</v>
      </c>
      <c r="G74" s="395">
        <v>224321</v>
      </c>
    </row>
    <row r="75" spans="1:7" ht="14.25" customHeight="1">
      <c r="A75" s="330" t="s">
        <v>872</v>
      </c>
      <c r="B75" s="368" t="s">
        <v>185</v>
      </c>
      <c r="C75" s="395">
        <v>616</v>
      </c>
      <c r="D75" s="395">
        <v>3</v>
      </c>
      <c r="E75" s="395">
        <v>37008</v>
      </c>
      <c r="F75" s="395">
        <v>4817</v>
      </c>
      <c r="G75" s="395">
        <v>21243</v>
      </c>
    </row>
    <row r="76" spans="1:7" ht="4.5" customHeight="1">
      <c r="A76" s="330"/>
      <c r="B76" s="368"/>
      <c r="C76" s="395"/>
      <c r="D76" s="395"/>
      <c r="E76" s="395"/>
      <c r="F76" s="395"/>
      <c r="G76" s="395"/>
    </row>
    <row r="77" spans="1:7" ht="14.25" customHeight="1">
      <c r="A77" s="330" t="s">
        <v>226</v>
      </c>
      <c r="B77" s="368"/>
      <c r="C77" s="395"/>
      <c r="D77" s="395">
        <v>91.3</v>
      </c>
      <c r="E77" s="395">
        <v>1178100</v>
      </c>
      <c r="F77" s="395">
        <v>118478</v>
      </c>
      <c r="G77" s="395">
        <v>2217267</v>
      </c>
    </row>
    <row r="78" spans="1:7" ht="14.25" customHeight="1">
      <c r="A78" s="330" t="s">
        <v>227</v>
      </c>
      <c r="B78" s="368" t="s">
        <v>185</v>
      </c>
      <c r="C78" s="395">
        <v>2882</v>
      </c>
      <c r="D78" s="395">
        <v>36</v>
      </c>
      <c r="E78" s="395">
        <v>429523</v>
      </c>
      <c r="F78" s="395">
        <v>31632</v>
      </c>
      <c r="G78" s="395">
        <v>601988</v>
      </c>
    </row>
    <row r="79" spans="1:7" ht="14.25" customHeight="1">
      <c r="A79" s="330" t="s">
        <v>228</v>
      </c>
      <c r="B79" s="368" t="s">
        <v>181</v>
      </c>
      <c r="C79" s="395">
        <v>766</v>
      </c>
      <c r="D79" s="395">
        <v>2.7</v>
      </c>
      <c r="E79" s="395">
        <v>54625</v>
      </c>
      <c r="F79" s="395">
        <v>7265</v>
      </c>
      <c r="G79" s="395">
        <v>145142</v>
      </c>
    </row>
    <row r="80" spans="1:7" ht="14.25" customHeight="1">
      <c r="A80" s="330" t="s">
        <v>229</v>
      </c>
      <c r="B80" s="368" t="s">
        <v>185</v>
      </c>
      <c r="C80" s="395">
        <v>254</v>
      </c>
      <c r="D80" s="395">
        <v>3.2</v>
      </c>
      <c r="E80" s="395">
        <v>38682</v>
      </c>
      <c r="F80" s="395">
        <v>5075</v>
      </c>
      <c r="G80" s="395">
        <v>107283</v>
      </c>
    </row>
    <row r="81" spans="1:7" ht="14.25" customHeight="1">
      <c r="A81" s="330" t="s">
        <v>230</v>
      </c>
      <c r="B81" s="368" t="s">
        <v>185</v>
      </c>
      <c r="C81" s="395">
        <v>237</v>
      </c>
      <c r="D81" s="395">
        <v>2.7</v>
      </c>
      <c r="E81" s="395">
        <v>51709</v>
      </c>
      <c r="F81" s="395">
        <v>7681</v>
      </c>
      <c r="G81" s="395">
        <v>150479</v>
      </c>
    </row>
    <row r="82" spans="1:7" ht="14.25" customHeight="1">
      <c r="A82" s="330" t="s">
        <v>231</v>
      </c>
      <c r="B82" s="368" t="s">
        <v>185</v>
      </c>
      <c r="C82" s="395">
        <v>450</v>
      </c>
      <c r="D82" s="395">
        <v>3</v>
      </c>
      <c r="E82" s="395">
        <v>44215</v>
      </c>
      <c r="F82" s="395">
        <v>2831</v>
      </c>
      <c r="G82" s="395">
        <v>69547</v>
      </c>
    </row>
    <row r="83" spans="1:7" ht="14.25" customHeight="1">
      <c r="A83" s="330" t="s">
        <v>232</v>
      </c>
      <c r="B83" s="368" t="s">
        <v>185</v>
      </c>
      <c r="C83" s="395">
        <v>803</v>
      </c>
      <c r="D83" s="395">
        <v>3.2</v>
      </c>
      <c r="E83" s="395">
        <v>46637</v>
      </c>
      <c r="F83" s="395">
        <v>5961</v>
      </c>
      <c r="G83" s="395">
        <v>131930</v>
      </c>
    </row>
    <row r="84" spans="1:7" ht="14.25" customHeight="1">
      <c r="A84" s="330" t="s">
        <v>233</v>
      </c>
      <c r="B84" s="368" t="s">
        <v>181</v>
      </c>
      <c r="C84" s="395">
        <v>516</v>
      </c>
      <c r="D84" s="395">
        <v>4</v>
      </c>
      <c r="E84" s="395">
        <v>56207</v>
      </c>
      <c r="F84" s="395">
        <v>8244</v>
      </c>
      <c r="G84" s="395">
        <v>151969</v>
      </c>
    </row>
    <row r="85" spans="1:7" ht="14.25" customHeight="1">
      <c r="A85" s="330" t="s">
        <v>234</v>
      </c>
      <c r="B85" s="368" t="s">
        <v>185</v>
      </c>
      <c r="C85" s="395">
        <v>529</v>
      </c>
      <c r="D85" s="395">
        <v>3.2</v>
      </c>
      <c r="E85" s="395">
        <v>52164</v>
      </c>
      <c r="F85" s="395">
        <v>5548</v>
      </c>
      <c r="G85" s="395">
        <v>139476</v>
      </c>
    </row>
    <row r="86" spans="1:7" ht="14.25" customHeight="1">
      <c r="A86" s="330" t="s">
        <v>235</v>
      </c>
      <c r="B86" s="368" t="s">
        <v>185</v>
      </c>
      <c r="C86" s="395">
        <v>3871</v>
      </c>
      <c r="D86" s="395">
        <v>3.5</v>
      </c>
      <c r="E86" s="395">
        <v>61133</v>
      </c>
      <c r="F86" s="395">
        <v>11291</v>
      </c>
      <c r="G86" s="395">
        <v>213404</v>
      </c>
    </row>
    <row r="87" spans="1:7" ht="14.25" customHeight="1">
      <c r="A87" s="330" t="s">
        <v>236</v>
      </c>
      <c r="B87" s="368" t="s">
        <v>185</v>
      </c>
      <c r="C87" s="395">
        <v>589</v>
      </c>
      <c r="D87" s="395">
        <v>3.2</v>
      </c>
      <c r="E87" s="395">
        <v>59344</v>
      </c>
      <c r="F87" s="395">
        <v>3916</v>
      </c>
      <c r="G87" s="395">
        <v>124227</v>
      </c>
    </row>
    <row r="88" spans="1:7" ht="14.25" customHeight="1">
      <c r="A88" s="330" t="s">
        <v>237</v>
      </c>
      <c r="B88" s="368" t="s">
        <v>185</v>
      </c>
      <c r="C88" s="395">
        <v>670</v>
      </c>
      <c r="D88" s="395">
        <v>3.2</v>
      </c>
      <c r="E88" s="395">
        <v>55914</v>
      </c>
      <c r="F88" s="395">
        <v>4371</v>
      </c>
      <c r="G88" s="395">
        <v>103261</v>
      </c>
    </row>
    <row r="89" spans="1:7" ht="14.25" customHeight="1">
      <c r="A89" s="330" t="s">
        <v>873</v>
      </c>
      <c r="B89" s="368" t="s">
        <v>181</v>
      </c>
      <c r="C89" s="395">
        <v>1274</v>
      </c>
      <c r="D89" s="395">
        <v>7.3</v>
      </c>
      <c r="E89" s="395">
        <v>146451</v>
      </c>
      <c r="F89" s="395">
        <v>16495</v>
      </c>
      <c r="G89" s="395">
        <v>203578</v>
      </c>
    </row>
    <row r="90" spans="1:7" ht="14.25" customHeight="1">
      <c r="A90" s="355" t="s">
        <v>874</v>
      </c>
      <c r="B90" s="316" t="s">
        <v>185</v>
      </c>
      <c r="C90" s="395">
        <v>391</v>
      </c>
      <c r="D90" s="395">
        <v>6</v>
      </c>
      <c r="E90" s="395">
        <v>31210</v>
      </c>
      <c r="F90" s="395">
        <v>2069</v>
      </c>
      <c r="G90" s="395">
        <v>37427</v>
      </c>
    </row>
    <row r="91" spans="1:7" ht="14.25" customHeight="1">
      <c r="A91" s="355" t="s">
        <v>875</v>
      </c>
      <c r="B91" s="316" t="s">
        <v>185</v>
      </c>
      <c r="C91" s="395">
        <v>156</v>
      </c>
      <c r="D91" s="395">
        <v>6</v>
      </c>
      <c r="E91" s="395">
        <v>36244</v>
      </c>
      <c r="F91" s="395">
        <v>4650</v>
      </c>
      <c r="G91" s="395">
        <v>31045</v>
      </c>
    </row>
    <row r="92" spans="1:7" ht="14.25" customHeight="1">
      <c r="A92" s="355" t="s">
        <v>876</v>
      </c>
      <c r="B92" s="316" t="s">
        <v>185</v>
      </c>
      <c r="C92" s="395">
        <v>72</v>
      </c>
      <c r="D92" s="395">
        <v>4.1</v>
      </c>
      <c r="E92" s="395">
        <v>14042</v>
      </c>
      <c r="F92" s="395">
        <v>1449</v>
      </c>
      <c r="G92" s="395">
        <v>6511</v>
      </c>
    </row>
    <row r="93" spans="1:7" ht="4.5" customHeight="1">
      <c r="A93" s="355"/>
      <c r="B93" s="368"/>
      <c r="C93" s="395"/>
      <c r="D93" s="395"/>
      <c r="E93" s="395"/>
      <c r="F93" s="395"/>
      <c r="G93" s="395"/>
    </row>
    <row r="94" spans="1:7" ht="14.25" customHeight="1">
      <c r="A94" s="330" t="s">
        <v>238</v>
      </c>
      <c r="B94" s="368" t="s">
        <v>181</v>
      </c>
      <c r="C94" s="395">
        <v>1995.27</v>
      </c>
      <c r="D94" s="395">
        <v>6</v>
      </c>
      <c r="E94" s="395">
        <v>119563</v>
      </c>
      <c r="F94" s="395">
        <v>16209</v>
      </c>
      <c r="G94" s="395">
        <v>162830</v>
      </c>
    </row>
    <row r="95" spans="1:7" ht="14.25" customHeight="1">
      <c r="A95" s="330" t="s">
        <v>239</v>
      </c>
      <c r="B95" s="368" t="s">
        <v>181</v>
      </c>
      <c r="C95" s="395">
        <v>3316</v>
      </c>
      <c r="D95" s="395">
        <v>11</v>
      </c>
      <c r="E95" s="395">
        <v>128450</v>
      </c>
      <c r="F95" s="395">
        <v>22691</v>
      </c>
      <c r="G95" s="395">
        <v>311805</v>
      </c>
    </row>
    <row r="96" spans="1:7" ht="4.5" customHeight="1">
      <c r="A96" s="330"/>
      <c r="B96" s="368"/>
      <c r="C96" s="395"/>
      <c r="D96" s="395"/>
      <c r="E96" s="395"/>
      <c r="F96" s="395"/>
      <c r="G96" s="395"/>
    </row>
    <row r="97" spans="1:7" ht="14.25" customHeight="1">
      <c r="A97" s="330" t="s">
        <v>877</v>
      </c>
      <c r="B97" s="368"/>
      <c r="C97" s="395"/>
      <c r="D97" s="395">
        <v>22</v>
      </c>
      <c r="E97" s="395">
        <v>381204</v>
      </c>
      <c r="F97" s="395">
        <v>29911</v>
      </c>
      <c r="G97" s="395">
        <v>382699</v>
      </c>
    </row>
    <row r="98" spans="1:7" ht="14.25" customHeight="1">
      <c r="A98" s="330" t="s">
        <v>878</v>
      </c>
      <c r="B98" s="368" t="s">
        <v>181</v>
      </c>
      <c r="C98" s="395">
        <v>1160</v>
      </c>
      <c r="D98" s="395">
        <v>7</v>
      </c>
      <c r="E98" s="395">
        <v>131321</v>
      </c>
      <c r="F98" s="395">
        <v>9632</v>
      </c>
      <c r="G98" s="395">
        <v>140129</v>
      </c>
    </row>
    <row r="99" spans="1:7" ht="14.25" customHeight="1">
      <c r="A99" s="330" t="s">
        <v>879</v>
      </c>
      <c r="B99" s="368" t="s">
        <v>181</v>
      </c>
      <c r="C99" s="395">
        <v>1024</v>
      </c>
      <c r="D99" s="395">
        <v>6</v>
      </c>
      <c r="E99" s="395">
        <v>133155</v>
      </c>
      <c r="F99" s="395">
        <v>10984</v>
      </c>
      <c r="G99" s="395">
        <v>127493</v>
      </c>
    </row>
    <row r="100" spans="1:7" ht="14.25" customHeight="1">
      <c r="A100" s="330" t="s">
        <v>880</v>
      </c>
      <c r="B100" s="368" t="s">
        <v>185</v>
      </c>
      <c r="C100" s="395">
        <v>1320</v>
      </c>
      <c r="D100" s="395">
        <v>5</v>
      </c>
      <c r="E100" s="395">
        <v>61625</v>
      </c>
      <c r="F100" s="395">
        <v>6708</v>
      </c>
      <c r="G100" s="395">
        <v>68523</v>
      </c>
    </row>
    <row r="101" spans="1:7" ht="14.25" customHeight="1">
      <c r="A101" s="330" t="s">
        <v>881</v>
      </c>
      <c r="B101" s="368" t="s">
        <v>185</v>
      </c>
      <c r="C101" s="395">
        <v>544</v>
      </c>
      <c r="D101" s="395">
        <v>4</v>
      </c>
      <c r="E101" s="395">
        <v>55103</v>
      </c>
      <c r="F101" s="395">
        <v>2587</v>
      </c>
      <c r="G101" s="395">
        <v>46554</v>
      </c>
    </row>
    <row r="102" spans="1:7" ht="4.5" customHeight="1">
      <c r="A102" s="330"/>
      <c r="B102" s="368"/>
      <c r="C102" s="395"/>
      <c r="D102" s="395"/>
      <c r="E102" s="395"/>
      <c r="F102" s="395"/>
      <c r="G102" s="395"/>
    </row>
    <row r="103" spans="1:7" ht="14.25" customHeight="1">
      <c r="A103" s="330" t="s">
        <v>240</v>
      </c>
      <c r="B103" s="368" t="s">
        <v>185</v>
      </c>
      <c r="C103" s="395">
        <v>566.53</v>
      </c>
      <c r="D103" s="395">
        <v>6.2</v>
      </c>
      <c r="E103" s="395">
        <v>49552</v>
      </c>
      <c r="F103" s="395">
        <v>7914</v>
      </c>
      <c r="G103" s="395">
        <v>90145</v>
      </c>
    </row>
    <row r="104" spans="1:7" ht="14.25" customHeight="1">
      <c r="A104" s="330" t="s">
        <v>241</v>
      </c>
      <c r="B104" s="368" t="s">
        <v>185</v>
      </c>
      <c r="C104" s="395">
        <v>1254.3</v>
      </c>
      <c r="D104" s="395">
        <v>8</v>
      </c>
      <c r="E104" s="395">
        <v>61856</v>
      </c>
      <c r="F104" s="395">
        <v>8659</v>
      </c>
      <c r="G104" s="395">
        <v>84907</v>
      </c>
    </row>
    <row r="105" spans="1:7" ht="14.25" customHeight="1">
      <c r="A105" s="330" t="s">
        <v>242</v>
      </c>
      <c r="B105" s="368" t="s">
        <v>181</v>
      </c>
      <c r="C105" s="395">
        <v>1063.2</v>
      </c>
      <c r="D105" s="395">
        <v>7.9</v>
      </c>
      <c r="E105" s="395">
        <v>165297</v>
      </c>
      <c r="F105" s="395">
        <v>5989</v>
      </c>
      <c r="G105" s="395">
        <v>171622</v>
      </c>
    </row>
    <row r="106" spans="1:7" ht="14.25" customHeight="1">
      <c r="A106" s="330" t="s">
        <v>882</v>
      </c>
      <c r="B106" s="368" t="s">
        <v>883</v>
      </c>
      <c r="C106" s="395">
        <v>1653.74</v>
      </c>
      <c r="D106" s="395">
        <v>6.8</v>
      </c>
      <c r="E106" s="395">
        <v>70173</v>
      </c>
      <c r="F106" s="395">
        <v>7565</v>
      </c>
      <c r="G106" s="395">
        <v>117204</v>
      </c>
    </row>
    <row r="107" spans="1:7" ht="14.25" customHeight="1">
      <c r="A107" s="355" t="s">
        <v>884</v>
      </c>
      <c r="B107" s="316" t="s">
        <v>185</v>
      </c>
      <c r="C107" s="395">
        <v>540</v>
      </c>
      <c r="D107" s="395">
        <v>5</v>
      </c>
      <c r="E107" s="395">
        <v>73893</v>
      </c>
      <c r="F107" s="395">
        <v>3154</v>
      </c>
      <c r="G107" s="395">
        <v>88208</v>
      </c>
    </row>
    <row r="108" spans="1:7" ht="4.5" customHeight="1">
      <c r="A108" s="404"/>
      <c r="B108" s="481"/>
      <c r="C108" s="395"/>
      <c r="D108" s="395"/>
      <c r="E108" s="395"/>
      <c r="F108" s="395"/>
      <c r="G108" s="395"/>
    </row>
    <row r="109" spans="1:7" ht="12" customHeight="1">
      <c r="A109" s="229" t="s">
        <v>885</v>
      </c>
      <c r="D109" s="142">
        <v>18</v>
      </c>
      <c r="E109" s="395">
        <v>137093</v>
      </c>
      <c r="F109" s="395">
        <v>19588</v>
      </c>
      <c r="G109" s="395">
        <v>335059</v>
      </c>
    </row>
    <row r="110" spans="1:7" ht="14.25" customHeight="1">
      <c r="A110" s="132" t="s">
        <v>243</v>
      </c>
      <c r="B110" s="316" t="s">
        <v>181</v>
      </c>
      <c r="C110" s="395">
        <v>2804.19</v>
      </c>
      <c r="D110" s="395">
        <v>13</v>
      </c>
      <c r="E110" s="395">
        <v>137093</v>
      </c>
      <c r="F110" s="395">
        <v>19588</v>
      </c>
      <c r="G110" s="395">
        <v>335059</v>
      </c>
    </row>
    <row r="111" spans="1:7" ht="14.25" customHeight="1">
      <c r="A111" s="132" t="s">
        <v>886</v>
      </c>
      <c r="B111" s="316" t="s">
        <v>185</v>
      </c>
      <c r="C111" s="395">
        <v>63</v>
      </c>
      <c r="D111" s="395">
        <v>0</v>
      </c>
      <c r="E111" s="395">
        <v>0</v>
      </c>
      <c r="F111" s="395" t="s">
        <v>887</v>
      </c>
      <c r="G111" s="395" t="s">
        <v>887</v>
      </c>
    </row>
    <row r="112" spans="1:7" ht="14.25" customHeight="1">
      <c r="A112" s="132" t="s">
        <v>888</v>
      </c>
      <c r="B112" s="316" t="s">
        <v>185</v>
      </c>
      <c r="C112" s="395">
        <v>28</v>
      </c>
      <c r="D112" s="395">
        <v>0</v>
      </c>
      <c r="E112" s="395">
        <v>0</v>
      </c>
      <c r="F112" s="395" t="s">
        <v>889</v>
      </c>
      <c r="G112" s="395" t="s">
        <v>889</v>
      </c>
    </row>
    <row r="113" spans="1:7" ht="14.25" customHeight="1">
      <c r="A113" s="132" t="s">
        <v>890</v>
      </c>
      <c r="B113" s="316" t="s">
        <v>185</v>
      </c>
      <c r="C113" s="395">
        <v>213</v>
      </c>
      <c r="D113" s="395">
        <v>2</v>
      </c>
      <c r="E113" s="395">
        <v>0</v>
      </c>
      <c r="F113" s="395" t="s">
        <v>889</v>
      </c>
      <c r="G113" s="395" t="s">
        <v>889</v>
      </c>
    </row>
    <row r="114" spans="1:7" ht="14.25" customHeight="1">
      <c r="A114" s="132" t="s">
        <v>891</v>
      </c>
      <c r="B114" s="316" t="s">
        <v>185</v>
      </c>
      <c r="C114" s="395">
        <v>168</v>
      </c>
      <c r="D114" s="395">
        <v>2</v>
      </c>
      <c r="E114" s="395">
        <v>0</v>
      </c>
      <c r="F114" s="395" t="s">
        <v>889</v>
      </c>
      <c r="G114" s="395" t="s">
        <v>889</v>
      </c>
    </row>
    <row r="115" spans="1:7" ht="14.25" customHeight="1">
      <c r="A115" s="132" t="s">
        <v>892</v>
      </c>
      <c r="B115" s="316" t="s">
        <v>185</v>
      </c>
      <c r="C115" s="395">
        <v>147</v>
      </c>
      <c r="D115" s="395">
        <v>1</v>
      </c>
      <c r="E115" s="395">
        <v>0</v>
      </c>
      <c r="F115" s="395" t="s">
        <v>887</v>
      </c>
      <c r="G115" s="395" t="s">
        <v>887</v>
      </c>
    </row>
    <row r="116" spans="1:7" ht="4.5" customHeight="1">
      <c r="A116" s="132"/>
      <c r="B116" s="316"/>
      <c r="C116" s="395"/>
      <c r="D116" s="395"/>
      <c r="E116" s="395"/>
      <c r="F116" s="395"/>
      <c r="G116" s="395"/>
    </row>
    <row r="117" spans="1:7" ht="14.25" customHeight="1">
      <c r="A117" s="132" t="s">
        <v>893</v>
      </c>
      <c r="B117" s="316" t="s">
        <v>181</v>
      </c>
      <c r="C117" s="395">
        <v>1152.7</v>
      </c>
      <c r="D117" s="395">
        <v>5</v>
      </c>
      <c r="E117" s="395">
        <v>73214</v>
      </c>
      <c r="F117" s="395">
        <v>7245</v>
      </c>
      <c r="G117" s="395">
        <v>55794</v>
      </c>
    </row>
    <row r="118" spans="1:7" ht="14.25" customHeight="1">
      <c r="A118" s="132" t="s">
        <v>894</v>
      </c>
      <c r="B118" s="316" t="s">
        <v>181</v>
      </c>
      <c r="C118" s="395">
        <v>1074</v>
      </c>
      <c r="D118" s="395">
        <v>7</v>
      </c>
      <c r="E118" s="395">
        <v>107692</v>
      </c>
      <c r="F118" s="395">
        <v>24296</v>
      </c>
      <c r="G118" s="395">
        <v>164228</v>
      </c>
    </row>
    <row r="119" spans="1:7" ht="4.5" customHeight="1">
      <c r="A119" s="330"/>
      <c r="B119" s="368"/>
      <c r="C119" s="140"/>
      <c r="D119" s="138"/>
      <c r="E119" s="138"/>
      <c r="F119" s="138"/>
      <c r="G119" s="138"/>
    </row>
    <row r="120" spans="1:7" ht="14.25" customHeight="1">
      <c r="A120" s="330" t="s">
        <v>608</v>
      </c>
      <c r="B120" s="368"/>
      <c r="C120" s="395"/>
      <c r="D120" s="395">
        <v>14</v>
      </c>
      <c r="E120" s="395">
        <v>110313</v>
      </c>
      <c r="F120" s="395">
        <v>19066</v>
      </c>
      <c r="G120" s="395">
        <v>306636</v>
      </c>
    </row>
    <row r="121" spans="1:7" ht="14.25" customHeight="1">
      <c r="A121" s="132" t="s">
        <v>607</v>
      </c>
      <c r="B121" s="316" t="s">
        <v>181</v>
      </c>
      <c r="C121" s="395">
        <v>3122</v>
      </c>
      <c r="D121" s="395">
        <v>10</v>
      </c>
      <c r="E121" s="395">
        <v>78204</v>
      </c>
      <c r="F121" s="395">
        <v>17162</v>
      </c>
      <c r="G121" s="395">
        <v>250389</v>
      </c>
    </row>
    <row r="122" spans="1:7" ht="14.25" customHeight="1">
      <c r="A122" s="132" t="s">
        <v>609</v>
      </c>
      <c r="B122" s="316" t="s">
        <v>185</v>
      </c>
      <c r="C122" s="395">
        <v>522</v>
      </c>
      <c r="D122" s="395">
        <v>4</v>
      </c>
      <c r="E122" s="395">
        <v>32109</v>
      </c>
      <c r="F122" s="395">
        <v>1904</v>
      </c>
      <c r="G122" s="395">
        <v>56247</v>
      </c>
    </row>
    <row r="123" spans="1:7" ht="4.5" customHeight="1">
      <c r="A123" s="330"/>
      <c r="B123" s="368"/>
      <c r="C123" s="140"/>
      <c r="D123" s="138"/>
      <c r="E123" s="138"/>
      <c r="F123" s="138"/>
      <c r="G123" s="138"/>
    </row>
    <row r="124" spans="1:7" ht="14.25" customHeight="1">
      <c r="A124" s="132" t="s">
        <v>666</v>
      </c>
      <c r="B124" s="316"/>
      <c r="C124" s="395"/>
      <c r="D124" s="395">
        <v>17.9</v>
      </c>
      <c r="E124" s="395">
        <v>246719</v>
      </c>
      <c r="F124" s="395">
        <v>23743</v>
      </c>
      <c r="G124" s="395">
        <v>263012</v>
      </c>
    </row>
    <row r="125" spans="1:7" ht="14.25" customHeight="1">
      <c r="A125" s="330" t="s">
        <v>667</v>
      </c>
      <c r="B125" s="316" t="s">
        <v>181</v>
      </c>
      <c r="C125" s="395">
        <v>1223.75</v>
      </c>
      <c r="D125" s="395">
        <v>8.2</v>
      </c>
      <c r="E125" s="395">
        <v>95670</v>
      </c>
      <c r="F125" s="395">
        <v>7602</v>
      </c>
      <c r="G125" s="395">
        <v>104634</v>
      </c>
    </row>
    <row r="126" spans="1:7" ht="14.25" customHeight="1">
      <c r="A126" s="132" t="s">
        <v>668</v>
      </c>
      <c r="B126" s="316" t="s">
        <v>185</v>
      </c>
      <c r="C126" s="395">
        <v>359.54</v>
      </c>
      <c r="D126" s="395">
        <v>2.5</v>
      </c>
      <c r="E126" s="395">
        <v>57126</v>
      </c>
      <c r="F126" s="395">
        <v>7168</v>
      </c>
      <c r="G126" s="395">
        <v>45521</v>
      </c>
    </row>
    <row r="127" spans="1:7" ht="14.25" customHeight="1">
      <c r="A127" s="132" t="s">
        <v>669</v>
      </c>
      <c r="B127" s="316" t="s">
        <v>895</v>
      </c>
      <c r="C127" s="395">
        <v>360</v>
      </c>
      <c r="D127" s="395">
        <v>1.8</v>
      </c>
      <c r="E127" s="395">
        <v>28006</v>
      </c>
      <c r="F127" s="395">
        <v>1164</v>
      </c>
      <c r="G127" s="395">
        <v>9534</v>
      </c>
    </row>
    <row r="128" spans="1:7" ht="14.25" customHeight="1">
      <c r="A128" s="330" t="s">
        <v>670</v>
      </c>
      <c r="B128" s="316" t="s">
        <v>185</v>
      </c>
      <c r="C128" s="395">
        <v>96</v>
      </c>
      <c r="D128" s="395">
        <v>1.8</v>
      </c>
      <c r="E128" s="395">
        <v>22704</v>
      </c>
      <c r="F128" s="395">
        <v>1197</v>
      </c>
      <c r="G128" s="395">
        <v>19260</v>
      </c>
    </row>
    <row r="129" spans="1:7" ht="14.25" customHeight="1">
      <c r="A129" s="296" t="s">
        <v>671</v>
      </c>
      <c r="B129" s="316" t="s">
        <v>185</v>
      </c>
      <c r="C129" s="395">
        <v>245</v>
      </c>
      <c r="D129" s="395">
        <v>1.8</v>
      </c>
      <c r="E129" s="395">
        <v>24402</v>
      </c>
      <c r="F129" s="395">
        <v>4095</v>
      </c>
      <c r="G129" s="395">
        <v>49304</v>
      </c>
    </row>
    <row r="130" spans="1:7" ht="14.25" customHeight="1">
      <c r="A130" s="132" t="s">
        <v>672</v>
      </c>
      <c r="B130" s="316" t="s">
        <v>185</v>
      </c>
      <c r="C130" s="395">
        <v>248</v>
      </c>
      <c r="D130" s="395">
        <v>1.8</v>
      </c>
      <c r="E130" s="395">
        <v>18811</v>
      </c>
      <c r="F130" s="395">
        <v>2517</v>
      </c>
      <c r="G130" s="395">
        <v>34759</v>
      </c>
    </row>
    <row r="131" spans="1:7" ht="4.5" customHeight="1">
      <c r="A131" s="132"/>
      <c r="B131" s="316"/>
      <c r="C131" s="395"/>
      <c r="D131" s="395"/>
      <c r="E131" s="395"/>
      <c r="F131" s="395"/>
      <c r="G131" s="395"/>
    </row>
    <row r="132" spans="1:7" ht="14.25" customHeight="1">
      <c r="A132" s="132" t="s">
        <v>896</v>
      </c>
      <c r="B132" s="316"/>
      <c r="C132" s="395"/>
      <c r="D132" s="395">
        <v>16</v>
      </c>
      <c r="E132" s="395">
        <v>244396</v>
      </c>
      <c r="F132" s="395">
        <v>34355</v>
      </c>
      <c r="G132" s="395">
        <v>375129</v>
      </c>
    </row>
    <row r="133" spans="1:7" ht="14.25" customHeight="1">
      <c r="A133" s="132" t="s">
        <v>897</v>
      </c>
      <c r="B133" s="316" t="s">
        <v>181</v>
      </c>
      <c r="C133" s="395">
        <v>3191</v>
      </c>
      <c r="D133" s="395">
        <v>10</v>
      </c>
      <c r="E133" s="395">
        <v>171843</v>
      </c>
      <c r="F133" s="395">
        <v>27640</v>
      </c>
      <c r="G133" s="395">
        <v>271477</v>
      </c>
    </row>
    <row r="134" spans="1:7" ht="14.25" customHeight="1">
      <c r="A134" s="132" t="s">
        <v>898</v>
      </c>
      <c r="B134" s="316" t="s">
        <v>185</v>
      </c>
      <c r="C134" s="395">
        <v>1427</v>
      </c>
      <c r="D134" s="395">
        <v>6</v>
      </c>
      <c r="E134" s="395">
        <v>72553</v>
      </c>
      <c r="F134" s="395">
        <v>6715</v>
      </c>
      <c r="G134" s="395">
        <v>103652</v>
      </c>
    </row>
    <row r="135" spans="1:7" ht="4.5" customHeight="1">
      <c r="A135" s="132"/>
      <c r="B135" s="316"/>
      <c r="C135" s="395"/>
      <c r="D135" s="395"/>
      <c r="E135" s="395"/>
      <c r="F135" s="395"/>
      <c r="G135" s="395"/>
    </row>
    <row r="136" spans="1:7" ht="14.25" customHeight="1">
      <c r="A136" s="132" t="s">
        <v>899</v>
      </c>
      <c r="B136" s="316"/>
      <c r="C136" s="395"/>
      <c r="D136" s="395">
        <v>17</v>
      </c>
      <c r="E136" s="395">
        <v>307804</v>
      </c>
      <c r="F136" s="395">
        <v>31729</v>
      </c>
      <c r="G136" s="395">
        <v>312003</v>
      </c>
    </row>
    <row r="137" spans="1:7" ht="14.25" customHeight="1">
      <c r="A137" s="132" t="s">
        <v>900</v>
      </c>
      <c r="B137" s="316" t="s">
        <v>185</v>
      </c>
      <c r="C137" s="395">
        <v>167.5</v>
      </c>
      <c r="D137" s="395">
        <v>3.6</v>
      </c>
      <c r="E137" s="395">
        <v>33587</v>
      </c>
      <c r="F137" s="395">
        <v>2474</v>
      </c>
      <c r="G137" s="395">
        <v>9124</v>
      </c>
    </row>
    <row r="138" spans="1:7" ht="14.25" customHeight="1">
      <c r="A138" s="132" t="s">
        <v>901</v>
      </c>
      <c r="B138" s="316" t="s">
        <v>185</v>
      </c>
      <c r="C138" s="395">
        <v>966.75</v>
      </c>
      <c r="D138" s="395">
        <v>5.8</v>
      </c>
      <c r="E138" s="395">
        <v>95611</v>
      </c>
      <c r="F138" s="395">
        <v>9646</v>
      </c>
      <c r="G138" s="395">
        <v>119586</v>
      </c>
    </row>
    <row r="139" spans="1:7" ht="14.25" customHeight="1">
      <c r="A139" s="132" t="s">
        <v>902</v>
      </c>
      <c r="B139" s="316" t="s">
        <v>181</v>
      </c>
      <c r="C139" s="395">
        <v>810</v>
      </c>
      <c r="D139" s="395">
        <v>6</v>
      </c>
      <c r="E139" s="395">
        <v>136834</v>
      </c>
      <c r="F139" s="395">
        <v>16549</v>
      </c>
      <c r="G139" s="395">
        <v>168518</v>
      </c>
    </row>
    <row r="140" spans="1:7" ht="14.25" customHeight="1">
      <c r="A140" s="132" t="s">
        <v>903</v>
      </c>
      <c r="B140" s="316" t="s">
        <v>185</v>
      </c>
      <c r="C140" s="395">
        <v>207</v>
      </c>
      <c r="D140" s="395">
        <v>2</v>
      </c>
      <c r="E140" s="395">
        <v>41772</v>
      </c>
      <c r="F140" s="395">
        <v>3060</v>
      </c>
      <c r="G140" s="395">
        <v>14775</v>
      </c>
    </row>
    <row r="141" spans="1:7" ht="4.5" customHeight="1">
      <c r="A141" s="132"/>
      <c r="B141" s="316"/>
      <c r="C141" s="395"/>
      <c r="D141" s="395"/>
      <c r="E141" s="395"/>
      <c r="F141" s="395"/>
      <c r="G141" s="395"/>
    </row>
    <row r="142" spans="1:7" ht="14.25" customHeight="1">
      <c r="A142" s="132" t="s">
        <v>673</v>
      </c>
      <c r="B142" s="316"/>
      <c r="C142" s="395"/>
      <c r="D142" s="395">
        <v>11</v>
      </c>
      <c r="E142" s="395">
        <v>206974</v>
      </c>
      <c r="F142" s="395">
        <v>13194</v>
      </c>
      <c r="G142" s="395">
        <v>194263</v>
      </c>
    </row>
    <row r="143" spans="1:7" ht="14.25" customHeight="1">
      <c r="A143" s="132" t="s">
        <v>674</v>
      </c>
      <c r="B143" s="316" t="s">
        <v>181</v>
      </c>
      <c r="C143" s="395">
        <v>2654.98</v>
      </c>
      <c r="D143" s="395">
        <v>5</v>
      </c>
      <c r="E143" s="395">
        <v>122014</v>
      </c>
      <c r="F143" s="395">
        <v>9674</v>
      </c>
      <c r="G143" s="395">
        <v>87308</v>
      </c>
    </row>
    <row r="144" spans="1:7" ht="14.25" customHeight="1">
      <c r="A144" s="135" t="s">
        <v>675</v>
      </c>
      <c r="B144" s="369" t="s">
        <v>185</v>
      </c>
      <c r="C144" s="397">
        <v>750</v>
      </c>
      <c r="D144" s="397">
        <v>6</v>
      </c>
      <c r="E144" s="397">
        <v>84960</v>
      </c>
      <c r="F144" s="397">
        <v>3520</v>
      </c>
      <c r="G144" s="397">
        <v>106955</v>
      </c>
    </row>
    <row r="145" ht="12" customHeight="1">
      <c r="A145" s="8" t="s">
        <v>904</v>
      </c>
    </row>
    <row r="146" ht="12" customHeight="1">
      <c r="A146" s="8" t="s">
        <v>905</v>
      </c>
    </row>
    <row r="147" ht="12" customHeight="1">
      <c r="A147" s="8" t="s">
        <v>906</v>
      </c>
    </row>
  </sheetData>
  <printOptions/>
  <pageMargins left="0.55" right="0.61" top="0.45" bottom="0.55" header="0.41" footer="0.5118110236220472"/>
  <pageSetup fitToHeight="2" fitToWidth="1" horizontalDpi="600" verticalDpi="600" orientation="portrait" paperSize="9" scale="86" r:id="rId1"/>
  <rowBreaks count="1" manualBreakCount="1">
    <brk id="68" max="255" man="1"/>
  </rowBreaks>
</worksheet>
</file>

<file path=xl/worksheets/sheet22.xml><?xml version="1.0" encoding="utf-8"?>
<worksheet xmlns="http://schemas.openxmlformats.org/spreadsheetml/2006/main" xmlns:r="http://schemas.openxmlformats.org/officeDocument/2006/relationships">
  <dimension ref="A1:P75"/>
  <sheetViews>
    <sheetView workbookViewId="0" topLeftCell="B1">
      <selection activeCell="D12" sqref="D12"/>
    </sheetView>
  </sheetViews>
  <sheetFormatPr defaultColWidth="9.00390625" defaultRowHeight="12.75"/>
  <cols>
    <col min="1" max="1" width="5.00390625" style="152" hidden="1" customWidth="1"/>
    <col min="2" max="2" width="4.75390625" style="7" customWidth="1"/>
    <col min="3" max="3" width="9.75390625" style="8" customWidth="1"/>
    <col min="4" max="6" width="7.75390625" style="7" customWidth="1"/>
    <col min="7" max="7" width="8.875" style="7" customWidth="1"/>
    <col min="8" max="8" width="7.75390625" style="7" customWidth="1"/>
    <col min="9" max="9" width="6.25390625" style="7" hidden="1" customWidth="1"/>
    <col min="10" max="10" width="4.75390625" style="7" customWidth="1"/>
    <col min="11" max="11" width="9.75390625" style="7" customWidth="1"/>
    <col min="12" max="14" width="7.75390625" style="7" customWidth="1"/>
    <col min="15" max="15" width="8.875" style="7" customWidth="1"/>
    <col min="16" max="16" width="7.75390625" style="7" customWidth="1"/>
    <col min="17" max="16384" width="8.875" style="7" customWidth="1"/>
  </cols>
  <sheetData>
    <row r="1" spans="1:4" s="4" customFormat="1" ht="18.75">
      <c r="A1" s="155"/>
      <c r="B1" s="431" t="s">
        <v>787</v>
      </c>
      <c r="D1" s="19"/>
    </row>
    <row r="2" spans="3:9" ht="4.5" customHeight="1">
      <c r="C2" s="61"/>
      <c r="D2" s="56"/>
      <c r="E2" s="56"/>
      <c r="F2" s="56"/>
      <c r="G2" s="56"/>
      <c r="H2" s="179"/>
      <c r="I2" s="179"/>
    </row>
    <row r="3" spans="1:16" s="8" customFormat="1" ht="13.5" customHeight="1">
      <c r="A3" s="158" t="s">
        <v>916</v>
      </c>
      <c r="B3" s="114"/>
      <c r="C3" s="115"/>
      <c r="D3" s="326"/>
      <c r="E3" s="326"/>
      <c r="F3" s="326"/>
      <c r="G3" s="370" t="s">
        <v>245</v>
      </c>
      <c r="H3" s="558"/>
      <c r="I3" s="564" t="s">
        <v>916</v>
      </c>
      <c r="J3" s="114"/>
      <c r="K3" s="115"/>
      <c r="L3" s="326"/>
      <c r="M3" s="326"/>
      <c r="N3" s="326"/>
      <c r="O3" s="370" t="s">
        <v>245</v>
      </c>
      <c r="P3" s="325"/>
    </row>
    <row r="4" spans="1:16" s="8" customFormat="1" ht="13.5" customHeight="1">
      <c r="A4" s="158"/>
      <c r="B4" s="34"/>
      <c r="C4" s="62" t="s">
        <v>1</v>
      </c>
      <c r="D4" s="187" t="s">
        <v>497</v>
      </c>
      <c r="E4" s="187" t="s">
        <v>246</v>
      </c>
      <c r="F4" s="187" t="s">
        <v>247</v>
      </c>
      <c r="G4" s="371" t="s">
        <v>248</v>
      </c>
      <c r="H4" s="559" t="s">
        <v>249</v>
      </c>
      <c r="I4" s="565"/>
      <c r="J4" s="34"/>
      <c r="K4" s="62" t="s">
        <v>1</v>
      </c>
      <c r="L4" s="187" t="s">
        <v>497</v>
      </c>
      <c r="M4" s="187" t="s">
        <v>246</v>
      </c>
      <c r="N4" s="187" t="s">
        <v>247</v>
      </c>
      <c r="O4" s="371" t="s">
        <v>248</v>
      </c>
      <c r="P4" s="189" t="s">
        <v>249</v>
      </c>
    </row>
    <row r="5" spans="1:16" s="8" customFormat="1" ht="12" customHeight="1">
      <c r="A5" s="158"/>
      <c r="B5" s="61"/>
      <c r="C5" s="224" t="s">
        <v>786</v>
      </c>
      <c r="D5" s="124">
        <v>35</v>
      </c>
      <c r="E5" s="124">
        <v>384</v>
      </c>
      <c r="F5" s="124">
        <v>220</v>
      </c>
      <c r="G5" s="124">
        <v>174</v>
      </c>
      <c r="H5" s="560">
        <v>158</v>
      </c>
      <c r="I5" s="561">
        <v>202</v>
      </c>
      <c r="J5" s="151">
        <v>214</v>
      </c>
      <c r="K5" s="399" t="s">
        <v>651</v>
      </c>
      <c r="L5" s="124">
        <v>0</v>
      </c>
      <c r="M5" s="124">
        <v>3</v>
      </c>
      <c r="N5" s="124">
        <v>2</v>
      </c>
      <c r="O5" s="124">
        <v>2</v>
      </c>
      <c r="P5" s="124">
        <v>3</v>
      </c>
    </row>
    <row r="6" spans="1:16" s="8" customFormat="1" ht="12" customHeight="1">
      <c r="A6" s="158"/>
      <c r="B6" s="61"/>
      <c r="C6" s="224" t="s">
        <v>917</v>
      </c>
      <c r="D6" s="124">
        <v>70</v>
      </c>
      <c r="E6" s="124">
        <v>346</v>
      </c>
      <c r="F6" s="124">
        <v>180</v>
      </c>
      <c r="G6" s="124">
        <v>142</v>
      </c>
      <c r="H6" s="560">
        <v>104</v>
      </c>
      <c r="I6" s="561">
        <v>402</v>
      </c>
      <c r="J6" s="151">
        <v>215</v>
      </c>
      <c r="K6" s="399" t="s">
        <v>652</v>
      </c>
      <c r="L6" s="124">
        <v>0</v>
      </c>
      <c r="M6" s="124">
        <v>10</v>
      </c>
      <c r="N6" s="124">
        <v>5</v>
      </c>
      <c r="O6" s="124">
        <v>3</v>
      </c>
      <c r="P6" s="124">
        <v>1</v>
      </c>
    </row>
    <row r="7" spans="1:16" s="8" customFormat="1" ht="12" customHeight="1">
      <c r="A7" s="158"/>
      <c r="B7" s="61"/>
      <c r="C7" s="224" t="s">
        <v>918</v>
      </c>
      <c r="D7" s="124">
        <v>24</v>
      </c>
      <c r="E7" s="124">
        <v>345</v>
      </c>
      <c r="F7" s="124">
        <v>184</v>
      </c>
      <c r="G7" s="124">
        <v>141</v>
      </c>
      <c r="H7" s="560">
        <v>105</v>
      </c>
      <c r="I7" s="561">
        <v>303</v>
      </c>
      <c r="J7" s="151">
        <v>216</v>
      </c>
      <c r="K7" s="399" t="s">
        <v>653</v>
      </c>
      <c r="L7" s="124">
        <v>0</v>
      </c>
      <c r="M7" s="124">
        <v>8</v>
      </c>
      <c r="N7" s="124">
        <v>2</v>
      </c>
      <c r="O7" s="124">
        <v>3</v>
      </c>
      <c r="P7" s="124">
        <v>1</v>
      </c>
    </row>
    <row r="8" spans="1:16" s="8" customFormat="1" ht="12" customHeight="1">
      <c r="A8" s="158"/>
      <c r="B8" s="61"/>
      <c r="C8" s="224" t="s">
        <v>919</v>
      </c>
      <c r="D8" s="124">
        <v>21</v>
      </c>
      <c r="E8" s="124">
        <v>346</v>
      </c>
      <c r="F8" s="124">
        <v>185</v>
      </c>
      <c r="G8" s="124">
        <v>138</v>
      </c>
      <c r="H8" s="560">
        <v>102</v>
      </c>
      <c r="I8" s="561">
        <v>203</v>
      </c>
      <c r="J8" s="151">
        <v>217</v>
      </c>
      <c r="K8" s="399" t="s">
        <v>654</v>
      </c>
      <c r="L8" s="124">
        <v>3</v>
      </c>
      <c r="M8" s="124">
        <v>10</v>
      </c>
      <c r="N8" s="124">
        <v>2</v>
      </c>
      <c r="O8" s="124">
        <v>2</v>
      </c>
      <c r="P8" s="124">
        <v>1</v>
      </c>
    </row>
    <row r="9" spans="3:16" ht="12" customHeight="1">
      <c r="C9" s="224" t="s">
        <v>920</v>
      </c>
      <c r="D9" s="124">
        <v>22</v>
      </c>
      <c r="E9" s="124">
        <v>348</v>
      </c>
      <c r="F9" s="124">
        <v>186</v>
      </c>
      <c r="G9" s="124">
        <v>144</v>
      </c>
      <c r="H9" s="560">
        <v>103</v>
      </c>
      <c r="I9" s="561">
        <v>403</v>
      </c>
      <c r="J9" s="151">
        <v>218</v>
      </c>
      <c r="K9" s="399" t="s">
        <v>655</v>
      </c>
      <c r="L9" s="124">
        <v>0</v>
      </c>
      <c r="M9" s="124">
        <v>0</v>
      </c>
      <c r="N9" s="124">
        <v>3</v>
      </c>
      <c r="O9" s="124">
        <v>3</v>
      </c>
      <c r="P9" s="124">
        <v>1</v>
      </c>
    </row>
    <row r="10" spans="3:16" ht="12" customHeight="1">
      <c r="C10" s="35"/>
      <c r="D10" s="124"/>
      <c r="E10" s="124"/>
      <c r="F10" s="124"/>
      <c r="G10" s="124"/>
      <c r="H10" s="560"/>
      <c r="I10" s="561">
        <v>204</v>
      </c>
      <c r="J10" s="151">
        <v>219</v>
      </c>
      <c r="K10" s="399" t="s">
        <v>656</v>
      </c>
      <c r="L10" s="124">
        <v>0</v>
      </c>
      <c r="M10" s="124">
        <v>2</v>
      </c>
      <c r="N10" s="124">
        <v>4</v>
      </c>
      <c r="O10" s="124">
        <v>2</v>
      </c>
      <c r="P10" s="124">
        <v>1</v>
      </c>
    </row>
    <row r="11" spans="1:16" ht="12" customHeight="1">
      <c r="A11" s="550">
        <v>100</v>
      </c>
      <c r="B11" s="534"/>
      <c r="C11" s="447" t="s">
        <v>260</v>
      </c>
      <c r="D11" s="124">
        <v>1</v>
      </c>
      <c r="E11" s="124">
        <v>47</v>
      </c>
      <c r="F11" s="124">
        <v>18</v>
      </c>
      <c r="G11" s="124">
        <v>19</v>
      </c>
      <c r="H11" s="560">
        <v>18</v>
      </c>
      <c r="I11" s="561">
        <v>404</v>
      </c>
      <c r="J11" s="151">
        <v>220</v>
      </c>
      <c r="K11" s="399" t="s">
        <v>657</v>
      </c>
      <c r="L11" s="124">
        <v>0</v>
      </c>
      <c r="M11" s="124">
        <v>4</v>
      </c>
      <c r="N11" s="124">
        <v>2</v>
      </c>
      <c r="O11" s="124">
        <v>2</v>
      </c>
      <c r="P11" s="124">
        <v>0</v>
      </c>
    </row>
    <row r="12" spans="1:16" ht="12" customHeight="1">
      <c r="A12" s="550">
        <v>200</v>
      </c>
      <c r="B12" s="534"/>
      <c r="C12" s="447" t="s">
        <v>261</v>
      </c>
      <c r="D12" s="124">
        <v>5</v>
      </c>
      <c r="E12" s="124">
        <v>19</v>
      </c>
      <c r="F12" s="124">
        <v>14</v>
      </c>
      <c r="G12" s="124">
        <v>15</v>
      </c>
      <c r="H12" s="560">
        <v>12</v>
      </c>
      <c r="I12" s="561">
        <v>801</v>
      </c>
      <c r="J12" s="151">
        <v>221</v>
      </c>
      <c r="K12" s="399" t="s">
        <v>658</v>
      </c>
      <c r="L12" s="124">
        <v>0</v>
      </c>
      <c r="M12" s="124">
        <v>3</v>
      </c>
      <c r="N12" s="124">
        <v>6</v>
      </c>
      <c r="O12" s="124">
        <v>4</v>
      </c>
      <c r="P12" s="124">
        <v>2</v>
      </c>
    </row>
    <row r="13" spans="1:16" ht="12" customHeight="1">
      <c r="A13" s="550">
        <v>300</v>
      </c>
      <c r="B13" s="534"/>
      <c r="C13" s="447" t="s">
        <v>262</v>
      </c>
      <c r="D13" s="124">
        <v>1</v>
      </c>
      <c r="E13" s="124">
        <v>25</v>
      </c>
      <c r="F13" s="124">
        <v>8</v>
      </c>
      <c r="G13" s="124">
        <v>12</v>
      </c>
      <c r="H13" s="560">
        <v>11</v>
      </c>
      <c r="I13" s="561">
        <v>702</v>
      </c>
      <c r="J13" s="151">
        <v>222</v>
      </c>
      <c r="K13" s="399" t="s">
        <v>659</v>
      </c>
      <c r="L13" s="124">
        <v>0</v>
      </c>
      <c r="M13" s="124">
        <v>5</v>
      </c>
      <c r="N13" s="124">
        <v>8</v>
      </c>
      <c r="O13" s="124">
        <v>2</v>
      </c>
      <c r="P13" s="124">
        <v>2</v>
      </c>
    </row>
    <row r="14" spans="1:16" ht="12" customHeight="1">
      <c r="A14" s="550">
        <v>400</v>
      </c>
      <c r="B14" s="534"/>
      <c r="C14" s="447" t="s">
        <v>263</v>
      </c>
      <c r="D14" s="124">
        <v>0</v>
      </c>
      <c r="E14" s="124">
        <v>23</v>
      </c>
      <c r="F14" s="124">
        <v>26</v>
      </c>
      <c r="G14" s="124">
        <v>18</v>
      </c>
      <c r="H14" s="560">
        <v>6</v>
      </c>
      <c r="I14" s="561">
        <v>802</v>
      </c>
      <c r="J14" s="151">
        <v>223</v>
      </c>
      <c r="K14" s="399" t="s">
        <v>660</v>
      </c>
      <c r="L14" s="124">
        <v>1</v>
      </c>
      <c r="M14" s="124">
        <v>10</v>
      </c>
      <c r="N14" s="124">
        <v>6</v>
      </c>
      <c r="O14" s="124">
        <v>5</v>
      </c>
      <c r="P14" s="124">
        <v>3</v>
      </c>
    </row>
    <row r="15" spans="1:16" ht="12" customHeight="1">
      <c r="A15" s="550">
        <v>500</v>
      </c>
      <c r="B15" s="534"/>
      <c r="C15" s="447" t="s">
        <v>264</v>
      </c>
      <c r="D15" s="124">
        <v>4</v>
      </c>
      <c r="E15" s="124">
        <v>66</v>
      </c>
      <c r="F15" s="124">
        <v>18</v>
      </c>
      <c r="G15" s="124">
        <v>19</v>
      </c>
      <c r="H15" s="560">
        <v>12</v>
      </c>
      <c r="I15" s="561">
        <v>902</v>
      </c>
      <c r="J15" s="151">
        <v>224</v>
      </c>
      <c r="K15" s="399" t="s">
        <v>661</v>
      </c>
      <c r="L15" s="124">
        <v>1</v>
      </c>
      <c r="M15" s="124">
        <v>23</v>
      </c>
      <c r="N15" s="124">
        <v>7</v>
      </c>
      <c r="O15" s="124">
        <v>5</v>
      </c>
      <c r="P15" s="124">
        <v>1</v>
      </c>
    </row>
    <row r="16" spans="1:16" ht="12" customHeight="1">
      <c r="A16" s="550">
        <v>600</v>
      </c>
      <c r="B16" s="534"/>
      <c r="C16" s="447" t="s">
        <v>265</v>
      </c>
      <c r="D16" s="124">
        <v>2</v>
      </c>
      <c r="E16" s="124">
        <v>44</v>
      </c>
      <c r="F16" s="124">
        <v>26</v>
      </c>
      <c r="G16" s="124">
        <v>9</v>
      </c>
      <c r="H16" s="560">
        <v>11</v>
      </c>
      <c r="I16" s="561">
        <v>703</v>
      </c>
      <c r="J16" s="151">
        <v>225</v>
      </c>
      <c r="K16" s="399" t="s">
        <v>912</v>
      </c>
      <c r="L16" s="124">
        <v>0</v>
      </c>
      <c r="M16" s="124">
        <v>4</v>
      </c>
      <c r="N16" s="124">
        <v>7</v>
      </c>
      <c r="O16" s="124">
        <v>4</v>
      </c>
      <c r="P16" s="124">
        <v>2</v>
      </c>
    </row>
    <row r="17" spans="1:16" ht="12" customHeight="1">
      <c r="A17" s="550">
        <v>700</v>
      </c>
      <c r="B17" s="534"/>
      <c r="C17" s="447" t="s">
        <v>266</v>
      </c>
      <c r="D17" s="124">
        <v>2</v>
      </c>
      <c r="E17" s="124">
        <v>55</v>
      </c>
      <c r="F17" s="124">
        <v>36</v>
      </c>
      <c r="G17" s="124">
        <v>15</v>
      </c>
      <c r="H17" s="560">
        <v>11</v>
      </c>
      <c r="I17" s="561">
        <v>903</v>
      </c>
      <c r="J17" s="151">
        <v>226</v>
      </c>
      <c r="K17" s="399" t="s">
        <v>913</v>
      </c>
      <c r="L17" s="124">
        <v>0</v>
      </c>
      <c r="M17" s="124">
        <v>15</v>
      </c>
      <c r="N17" s="124">
        <v>4</v>
      </c>
      <c r="O17" s="124">
        <v>2</v>
      </c>
      <c r="P17" s="124">
        <v>4</v>
      </c>
    </row>
    <row r="18" spans="1:16" ht="12" customHeight="1">
      <c r="A18" s="550">
        <v>800</v>
      </c>
      <c r="B18" s="534"/>
      <c r="C18" s="447" t="s">
        <v>267</v>
      </c>
      <c r="D18" s="124">
        <v>1</v>
      </c>
      <c r="E18" s="124">
        <v>13</v>
      </c>
      <c r="F18" s="124">
        <v>12</v>
      </c>
      <c r="G18" s="124">
        <v>9</v>
      </c>
      <c r="H18" s="560">
        <v>5</v>
      </c>
      <c r="I18" s="561">
        <v>604</v>
      </c>
      <c r="J18" s="151">
        <v>227</v>
      </c>
      <c r="K18" s="399" t="s">
        <v>914</v>
      </c>
      <c r="L18" s="124">
        <v>0</v>
      </c>
      <c r="M18" s="124">
        <v>6</v>
      </c>
      <c r="N18" s="124">
        <v>5</v>
      </c>
      <c r="O18" s="124">
        <v>3</v>
      </c>
      <c r="P18" s="124">
        <v>3</v>
      </c>
    </row>
    <row r="19" spans="1:16" ht="12" customHeight="1">
      <c r="A19" s="550">
        <v>900</v>
      </c>
      <c r="B19" s="534"/>
      <c r="C19" s="447" t="s">
        <v>268</v>
      </c>
      <c r="D19" s="124">
        <v>1</v>
      </c>
      <c r="E19" s="124">
        <v>49</v>
      </c>
      <c r="F19" s="124">
        <v>16</v>
      </c>
      <c r="G19" s="124">
        <v>9</v>
      </c>
      <c r="H19" s="560">
        <v>6</v>
      </c>
      <c r="I19" s="561">
        <v>405</v>
      </c>
      <c r="J19" s="151">
        <v>228</v>
      </c>
      <c r="K19" s="399" t="s">
        <v>915</v>
      </c>
      <c r="L19" s="124">
        <v>0</v>
      </c>
      <c r="M19" s="124">
        <v>3</v>
      </c>
      <c r="N19" s="124">
        <v>7</v>
      </c>
      <c r="O19" s="124">
        <v>5</v>
      </c>
      <c r="P19" s="124">
        <v>0</v>
      </c>
    </row>
    <row r="20" spans="3:16" ht="12" customHeight="1">
      <c r="C20" s="35"/>
      <c r="D20" s="124"/>
      <c r="E20" s="124"/>
      <c r="F20" s="124"/>
      <c r="G20" s="124"/>
      <c r="H20" s="560"/>
      <c r="I20" s="561">
        <v>605</v>
      </c>
      <c r="J20" s="151">
        <v>229</v>
      </c>
      <c r="K20" s="399" t="s">
        <v>911</v>
      </c>
      <c r="L20" s="124">
        <v>1</v>
      </c>
      <c r="M20" s="124">
        <v>9</v>
      </c>
      <c r="N20" s="124">
        <v>4</v>
      </c>
      <c r="O20" s="124">
        <v>1</v>
      </c>
      <c r="P20" s="124">
        <v>2</v>
      </c>
    </row>
    <row r="21" spans="1:16" ht="12" customHeight="1">
      <c r="A21" s="550">
        <v>1</v>
      </c>
      <c r="B21" s="14">
        <v>100</v>
      </c>
      <c r="C21" s="399" t="s">
        <v>636</v>
      </c>
      <c r="D21" s="124">
        <v>5</v>
      </c>
      <c r="E21" s="124">
        <v>7</v>
      </c>
      <c r="F21" s="124">
        <v>12</v>
      </c>
      <c r="G21" s="124">
        <v>19</v>
      </c>
      <c r="H21" s="560">
        <v>11</v>
      </c>
      <c r="I21" s="562"/>
      <c r="J21" s="56">
        <v>301</v>
      </c>
      <c r="K21" s="399" t="s">
        <v>250</v>
      </c>
      <c r="L21" s="124">
        <v>0</v>
      </c>
      <c r="M21" s="124">
        <v>3</v>
      </c>
      <c r="N21" s="124">
        <v>2</v>
      </c>
      <c r="O21" s="124">
        <v>1</v>
      </c>
      <c r="P21" s="124">
        <v>3</v>
      </c>
    </row>
    <row r="22" spans="1:16" ht="12" customHeight="1">
      <c r="A22" s="550">
        <v>501</v>
      </c>
      <c r="B22" s="151">
        <v>201</v>
      </c>
      <c r="C22" s="399" t="s">
        <v>638</v>
      </c>
      <c r="D22" s="124">
        <v>4</v>
      </c>
      <c r="E22" s="124">
        <v>62</v>
      </c>
      <c r="F22" s="124">
        <v>11</v>
      </c>
      <c r="G22" s="124">
        <v>14</v>
      </c>
      <c r="H22" s="560">
        <v>7</v>
      </c>
      <c r="I22" s="561">
        <v>251</v>
      </c>
      <c r="J22" s="151">
        <v>365</v>
      </c>
      <c r="K22" s="399" t="s">
        <v>907</v>
      </c>
      <c r="L22" s="124">
        <v>0</v>
      </c>
      <c r="M22" s="124">
        <v>4</v>
      </c>
      <c r="N22" s="124">
        <v>5</v>
      </c>
      <c r="O22" s="124">
        <v>2</v>
      </c>
      <c r="P22" s="124">
        <v>3</v>
      </c>
    </row>
    <row r="23" spans="1:16" ht="12" customHeight="1">
      <c r="A23" s="550">
        <v>110</v>
      </c>
      <c r="B23" s="151">
        <v>202</v>
      </c>
      <c r="C23" s="399" t="s">
        <v>640</v>
      </c>
      <c r="D23" s="124">
        <v>0</v>
      </c>
      <c r="E23" s="124">
        <v>22</v>
      </c>
      <c r="F23" s="124">
        <v>7</v>
      </c>
      <c r="G23" s="124">
        <v>7</v>
      </c>
      <c r="H23" s="560">
        <v>10</v>
      </c>
      <c r="I23" s="561">
        <v>475</v>
      </c>
      <c r="J23" s="151">
        <v>381</v>
      </c>
      <c r="K23" s="399" t="s">
        <v>632</v>
      </c>
      <c r="L23" s="124">
        <v>0</v>
      </c>
      <c r="M23" s="124">
        <v>1</v>
      </c>
      <c r="N23" s="124">
        <v>1</v>
      </c>
      <c r="O23" s="124">
        <v>2</v>
      </c>
      <c r="P23" s="124">
        <v>0</v>
      </c>
    </row>
    <row r="24" spans="1:16" ht="12" customHeight="1">
      <c r="A24" s="550">
        <v>301</v>
      </c>
      <c r="B24" s="151">
        <v>203</v>
      </c>
      <c r="C24" s="399" t="s">
        <v>642</v>
      </c>
      <c r="D24" s="124">
        <v>1</v>
      </c>
      <c r="E24" s="124">
        <v>0</v>
      </c>
      <c r="F24" s="124">
        <v>2</v>
      </c>
      <c r="G24" s="124">
        <v>0</v>
      </c>
      <c r="H24" s="560">
        <v>2</v>
      </c>
      <c r="I24" s="561">
        <v>351</v>
      </c>
      <c r="J24" s="151">
        <v>382</v>
      </c>
      <c r="K24" s="399" t="s">
        <v>633</v>
      </c>
      <c r="L24" s="124">
        <v>0</v>
      </c>
      <c r="M24" s="124">
        <v>5</v>
      </c>
      <c r="N24" s="124">
        <v>1</v>
      </c>
      <c r="O24" s="124">
        <v>3</v>
      </c>
      <c r="P24" s="124">
        <v>1</v>
      </c>
    </row>
    <row r="25" spans="1:16" ht="12" customHeight="1">
      <c r="A25" s="550">
        <v>120</v>
      </c>
      <c r="B25" s="151">
        <v>204</v>
      </c>
      <c r="C25" s="399" t="s">
        <v>643</v>
      </c>
      <c r="D25" s="124">
        <v>0</v>
      </c>
      <c r="E25" s="124">
        <v>24</v>
      </c>
      <c r="F25" s="124">
        <v>10</v>
      </c>
      <c r="G25" s="124">
        <v>10</v>
      </c>
      <c r="H25" s="560">
        <v>4</v>
      </c>
      <c r="I25" s="561">
        <v>352</v>
      </c>
      <c r="J25" s="151">
        <v>442</v>
      </c>
      <c r="K25" s="399" t="s">
        <v>634</v>
      </c>
      <c r="L25" s="124">
        <v>0</v>
      </c>
      <c r="M25" s="124">
        <v>0</v>
      </c>
      <c r="N25" s="124">
        <v>1</v>
      </c>
      <c r="O25" s="124">
        <v>1</v>
      </c>
      <c r="P25" s="124">
        <v>1</v>
      </c>
    </row>
    <row r="26" spans="1:16" ht="12" customHeight="1">
      <c r="A26" s="550">
        <v>901</v>
      </c>
      <c r="B26" s="151">
        <v>205</v>
      </c>
      <c r="C26" s="399" t="s">
        <v>644</v>
      </c>
      <c r="D26" s="124">
        <v>0</v>
      </c>
      <c r="E26" s="124">
        <v>11</v>
      </c>
      <c r="F26" s="124">
        <v>5</v>
      </c>
      <c r="G26" s="124">
        <v>2</v>
      </c>
      <c r="H26" s="560">
        <v>1</v>
      </c>
      <c r="I26" s="561">
        <v>562</v>
      </c>
      <c r="J26" s="151">
        <v>443</v>
      </c>
      <c r="K26" s="399" t="s">
        <v>635</v>
      </c>
      <c r="L26" s="124">
        <v>0</v>
      </c>
      <c r="M26" s="124">
        <v>2</v>
      </c>
      <c r="N26" s="124">
        <v>2</v>
      </c>
      <c r="O26" s="124">
        <v>1</v>
      </c>
      <c r="P26" s="124">
        <v>0</v>
      </c>
    </row>
    <row r="27" spans="1:16" ht="12" customHeight="1">
      <c r="A27" s="550">
        <v>130</v>
      </c>
      <c r="B27" s="151">
        <v>206</v>
      </c>
      <c r="C27" s="399" t="s">
        <v>645</v>
      </c>
      <c r="D27" s="124">
        <v>1</v>
      </c>
      <c r="E27" s="124">
        <v>1</v>
      </c>
      <c r="F27" s="124">
        <v>1</v>
      </c>
      <c r="G27" s="124">
        <v>2</v>
      </c>
      <c r="H27" s="560">
        <v>4</v>
      </c>
      <c r="I27" s="561">
        <v>563</v>
      </c>
      <c r="J27" s="151">
        <v>446</v>
      </c>
      <c r="K27" s="399" t="s">
        <v>908</v>
      </c>
      <c r="L27" s="124">
        <v>0</v>
      </c>
      <c r="M27" s="124">
        <v>2</v>
      </c>
      <c r="N27" s="124">
        <v>4</v>
      </c>
      <c r="O27" s="124">
        <v>3</v>
      </c>
      <c r="P27" s="124">
        <v>4</v>
      </c>
    </row>
    <row r="28" spans="1:16" ht="12" customHeight="1">
      <c r="A28" s="550">
        <v>201</v>
      </c>
      <c r="B28" s="151">
        <v>207</v>
      </c>
      <c r="C28" s="399" t="s">
        <v>646</v>
      </c>
      <c r="D28" s="124">
        <v>2</v>
      </c>
      <c r="E28" s="124">
        <v>1</v>
      </c>
      <c r="F28" s="124">
        <v>4</v>
      </c>
      <c r="G28" s="124">
        <v>8</v>
      </c>
      <c r="H28" s="560">
        <v>4</v>
      </c>
      <c r="I28" s="561">
        <v>566</v>
      </c>
      <c r="J28" s="151">
        <v>464</v>
      </c>
      <c r="K28" s="399" t="s">
        <v>637</v>
      </c>
      <c r="L28" s="124">
        <v>1</v>
      </c>
      <c r="M28" s="124">
        <v>5</v>
      </c>
      <c r="N28" s="124">
        <v>1</v>
      </c>
      <c r="O28" s="124">
        <v>1</v>
      </c>
      <c r="P28" s="124">
        <v>0</v>
      </c>
    </row>
    <row r="29" spans="1:16" ht="12" customHeight="1">
      <c r="A29" s="550">
        <v>601</v>
      </c>
      <c r="B29" s="151">
        <v>208</v>
      </c>
      <c r="C29" s="399" t="s">
        <v>647</v>
      </c>
      <c r="D29" s="124">
        <v>0</v>
      </c>
      <c r="E29" s="124">
        <v>5</v>
      </c>
      <c r="F29" s="124">
        <v>1</v>
      </c>
      <c r="G29" s="124">
        <v>0</v>
      </c>
      <c r="H29" s="560">
        <v>3</v>
      </c>
      <c r="I29" s="561">
        <v>654</v>
      </c>
      <c r="J29" s="190">
        <v>481</v>
      </c>
      <c r="K29" s="399" t="s">
        <v>639</v>
      </c>
      <c r="L29" s="124">
        <v>0</v>
      </c>
      <c r="M29" s="124">
        <v>8</v>
      </c>
      <c r="N29" s="124">
        <v>1</v>
      </c>
      <c r="O29" s="124">
        <v>1</v>
      </c>
      <c r="P29" s="124">
        <v>1</v>
      </c>
    </row>
    <row r="30" spans="1:16" ht="12" customHeight="1">
      <c r="A30" s="550">
        <v>701</v>
      </c>
      <c r="B30" s="151">
        <v>209</v>
      </c>
      <c r="C30" s="399" t="s">
        <v>648</v>
      </c>
      <c r="D30" s="124">
        <v>1</v>
      </c>
      <c r="E30" s="124">
        <v>34</v>
      </c>
      <c r="F30" s="124">
        <v>8</v>
      </c>
      <c r="G30" s="124">
        <v>6</v>
      </c>
      <c r="H30" s="560">
        <v>3</v>
      </c>
      <c r="I30" s="561">
        <v>661</v>
      </c>
      <c r="J30" s="151">
        <v>501</v>
      </c>
      <c r="K30" s="399" t="s">
        <v>641</v>
      </c>
      <c r="L30" s="124">
        <v>0</v>
      </c>
      <c r="M30" s="124">
        <v>0</v>
      </c>
      <c r="N30" s="124">
        <v>5</v>
      </c>
      <c r="O30" s="124">
        <v>1</v>
      </c>
      <c r="P30" s="124">
        <v>1</v>
      </c>
    </row>
    <row r="31" spans="1:16" ht="12" customHeight="1">
      <c r="A31" s="550">
        <v>302</v>
      </c>
      <c r="B31" s="151">
        <v>210</v>
      </c>
      <c r="C31" s="399" t="s">
        <v>251</v>
      </c>
      <c r="D31" s="124">
        <v>0</v>
      </c>
      <c r="E31" s="124">
        <v>11</v>
      </c>
      <c r="F31" s="124">
        <v>2</v>
      </c>
      <c r="G31" s="124">
        <v>4</v>
      </c>
      <c r="H31" s="560">
        <v>7</v>
      </c>
      <c r="I31" s="561">
        <v>671</v>
      </c>
      <c r="J31" s="190">
        <v>585</v>
      </c>
      <c r="K31" s="399" t="s">
        <v>909</v>
      </c>
      <c r="L31" s="124">
        <v>0</v>
      </c>
      <c r="M31" s="124">
        <v>10</v>
      </c>
      <c r="N31" s="124">
        <v>7</v>
      </c>
      <c r="O31" s="124">
        <v>1</v>
      </c>
      <c r="P31" s="124">
        <v>2</v>
      </c>
    </row>
    <row r="32" spans="1:16" ht="12" customHeight="1">
      <c r="A32" s="550">
        <v>603</v>
      </c>
      <c r="B32" s="151">
        <v>212</v>
      </c>
      <c r="C32" s="399" t="s">
        <v>649</v>
      </c>
      <c r="D32" s="124">
        <v>0</v>
      </c>
      <c r="E32" s="124">
        <v>11</v>
      </c>
      <c r="F32" s="124">
        <v>9</v>
      </c>
      <c r="G32" s="124">
        <v>2</v>
      </c>
      <c r="H32" s="560">
        <v>1</v>
      </c>
      <c r="I32" s="561">
        <v>775</v>
      </c>
      <c r="J32" s="151">
        <v>586</v>
      </c>
      <c r="K32" s="399" t="s">
        <v>910</v>
      </c>
      <c r="L32" s="124">
        <v>1</v>
      </c>
      <c r="M32" s="124">
        <v>2</v>
      </c>
      <c r="N32" s="124">
        <v>6</v>
      </c>
      <c r="O32" s="124">
        <v>2</v>
      </c>
      <c r="P32" s="124">
        <v>2</v>
      </c>
    </row>
    <row r="33" spans="1:16" ht="12" customHeight="1">
      <c r="A33" s="550">
        <v>401</v>
      </c>
      <c r="B33" s="631">
        <v>213</v>
      </c>
      <c r="C33" s="418" t="s">
        <v>650</v>
      </c>
      <c r="D33" s="143">
        <v>0</v>
      </c>
      <c r="E33" s="143">
        <v>2</v>
      </c>
      <c r="F33" s="143">
        <v>4</v>
      </c>
      <c r="G33" s="143">
        <v>3</v>
      </c>
      <c r="H33" s="563">
        <v>1</v>
      </c>
      <c r="I33" s="567">
        <v>776</v>
      </c>
      <c r="J33" s="553"/>
      <c r="K33" s="418"/>
      <c r="L33" s="143"/>
      <c r="M33" s="143"/>
      <c r="N33" s="143"/>
      <c r="O33" s="143"/>
      <c r="P33" s="143"/>
    </row>
    <row r="34" spans="2:16" ht="11.25">
      <c r="B34" s="40" t="s">
        <v>244</v>
      </c>
      <c r="K34" s="144"/>
      <c r="L34" s="124"/>
      <c r="M34" s="124"/>
      <c r="N34" s="124"/>
      <c r="O34" s="124"/>
      <c r="P34" s="124"/>
    </row>
    <row r="35" ht="11.25">
      <c r="B35" s="8" t="s">
        <v>496</v>
      </c>
    </row>
    <row r="36" ht="15" customHeight="1"/>
    <row r="37" spans="2:16" ht="15.75" customHeight="1">
      <c r="B37" s="30" t="s">
        <v>788</v>
      </c>
      <c r="C37" s="4"/>
      <c r="D37" s="19"/>
      <c r="E37" s="4"/>
      <c r="F37" s="4"/>
      <c r="G37" s="4"/>
      <c r="H37" s="4"/>
      <c r="I37" s="4"/>
      <c r="J37" s="4"/>
      <c r="K37" s="4"/>
      <c r="L37" s="4"/>
      <c r="M37" s="4"/>
      <c r="N37" s="4"/>
      <c r="O37" s="4"/>
      <c r="P37" s="4"/>
    </row>
    <row r="38" spans="3:9" ht="6.75" customHeight="1">
      <c r="C38" s="61"/>
      <c r="D38" s="56"/>
      <c r="E38" s="56"/>
      <c r="F38" s="56"/>
      <c r="G38" s="56"/>
      <c r="H38" s="179"/>
      <c r="I38" s="179"/>
    </row>
    <row r="39" spans="1:16" ht="15.75" customHeight="1">
      <c r="A39" s="158" t="s">
        <v>916</v>
      </c>
      <c r="B39" s="183"/>
      <c r="C39" s="372" t="s">
        <v>1</v>
      </c>
      <c r="D39" s="639" t="s">
        <v>259</v>
      </c>
      <c r="E39" s="645"/>
      <c r="F39" s="717"/>
      <c r="G39" s="640" t="s">
        <v>835</v>
      </c>
      <c r="H39" s="718"/>
      <c r="I39" s="566" t="s">
        <v>916</v>
      </c>
      <c r="J39" s="183"/>
      <c r="K39" s="372" t="s">
        <v>1</v>
      </c>
      <c r="L39" s="639" t="s">
        <v>259</v>
      </c>
      <c r="M39" s="645"/>
      <c r="N39" s="717"/>
      <c r="O39" s="640" t="s">
        <v>835</v>
      </c>
      <c r="P39" s="719"/>
    </row>
    <row r="40" spans="1:16" ht="12" customHeight="1">
      <c r="A40" s="158"/>
      <c r="B40" s="61"/>
      <c r="C40" s="224" t="s">
        <v>786</v>
      </c>
      <c r="D40" s="720">
        <v>1492383</v>
      </c>
      <c r="E40" s="721"/>
      <c r="F40" s="721"/>
      <c r="G40" s="726">
        <v>423257</v>
      </c>
      <c r="H40" s="727"/>
      <c r="I40" s="561">
        <v>601</v>
      </c>
      <c r="J40" s="151">
        <v>208</v>
      </c>
      <c r="K40" s="399" t="s">
        <v>647</v>
      </c>
      <c r="L40" s="720">
        <v>10458</v>
      </c>
      <c r="M40" s="721"/>
      <c r="N40" s="721"/>
      <c r="O40" s="726">
        <v>3014</v>
      </c>
      <c r="P40" s="726"/>
    </row>
    <row r="41" spans="1:16" ht="12" customHeight="1">
      <c r="A41" s="158"/>
      <c r="B41" s="61"/>
      <c r="C41" s="224" t="s">
        <v>917</v>
      </c>
      <c r="D41" s="722">
        <v>1514371</v>
      </c>
      <c r="E41" s="723"/>
      <c r="F41" s="723"/>
      <c r="G41" s="728">
        <v>438725</v>
      </c>
      <c r="H41" s="729"/>
      <c r="I41" s="561">
        <v>701</v>
      </c>
      <c r="J41" s="151">
        <v>209</v>
      </c>
      <c r="K41" s="399" t="s">
        <v>648</v>
      </c>
      <c r="L41" s="722">
        <v>28075</v>
      </c>
      <c r="M41" s="723"/>
      <c r="N41" s="723"/>
      <c r="O41" s="728">
        <v>8600</v>
      </c>
      <c r="P41" s="728"/>
    </row>
    <row r="42" spans="1:16" ht="12" customHeight="1">
      <c r="A42" s="158"/>
      <c r="B42" s="61"/>
      <c r="C42" s="224" t="s">
        <v>918</v>
      </c>
      <c r="D42" s="722">
        <v>1522350</v>
      </c>
      <c r="E42" s="723"/>
      <c r="F42" s="723"/>
      <c r="G42" s="728">
        <v>452524</v>
      </c>
      <c r="H42" s="729"/>
      <c r="I42" s="561">
        <v>302</v>
      </c>
      <c r="J42" s="151">
        <v>210</v>
      </c>
      <c r="K42" s="399" t="s">
        <v>251</v>
      </c>
      <c r="L42" s="722">
        <v>67186</v>
      </c>
      <c r="M42" s="723"/>
      <c r="N42" s="723"/>
      <c r="O42" s="728">
        <v>18395</v>
      </c>
      <c r="P42" s="728"/>
    </row>
    <row r="43" spans="1:16" ht="12" customHeight="1">
      <c r="A43" s="158"/>
      <c r="B43" s="61"/>
      <c r="C43" s="224" t="s">
        <v>919</v>
      </c>
      <c r="D43" s="722">
        <v>1511273</v>
      </c>
      <c r="E43" s="723"/>
      <c r="F43" s="723"/>
      <c r="G43" s="728">
        <v>463213</v>
      </c>
      <c r="H43" s="729"/>
      <c r="I43" s="561">
        <v>603</v>
      </c>
      <c r="J43" s="151">
        <v>212</v>
      </c>
      <c r="K43" s="399" t="s">
        <v>649</v>
      </c>
      <c r="L43" s="722">
        <v>15384</v>
      </c>
      <c r="M43" s="723"/>
      <c r="N43" s="723"/>
      <c r="O43" s="728">
        <v>4497</v>
      </c>
      <c r="P43" s="728"/>
    </row>
    <row r="44" spans="3:16" ht="12" customHeight="1">
      <c r="C44" s="224" t="s">
        <v>1088</v>
      </c>
      <c r="D44" s="722">
        <v>1499283</v>
      </c>
      <c r="E44" s="723"/>
      <c r="F44" s="723"/>
      <c r="G44" s="728">
        <v>466098</v>
      </c>
      <c r="H44" s="729"/>
      <c r="I44" s="561">
        <v>401</v>
      </c>
      <c r="J44" s="151">
        <v>213</v>
      </c>
      <c r="K44" s="399" t="s">
        <v>650</v>
      </c>
      <c r="L44" s="722">
        <v>11876</v>
      </c>
      <c r="M44" s="723"/>
      <c r="N44" s="723"/>
      <c r="O44" s="728">
        <v>2849</v>
      </c>
      <c r="P44" s="728"/>
    </row>
    <row r="45" spans="3:16" ht="12" customHeight="1">
      <c r="C45" s="35"/>
      <c r="D45" s="722"/>
      <c r="E45" s="723"/>
      <c r="F45" s="723"/>
      <c r="G45" s="728"/>
      <c r="H45" s="729"/>
      <c r="I45" s="561">
        <v>202</v>
      </c>
      <c r="J45" s="151">
        <v>214</v>
      </c>
      <c r="K45" s="399" t="s">
        <v>651</v>
      </c>
      <c r="L45" s="722">
        <v>61473</v>
      </c>
      <c r="M45" s="723"/>
      <c r="N45" s="723"/>
      <c r="O45" s="728">
        <v>26361</v>
      </c>
      <c r="P45" s="728"/>
    </row>
    <row r="46" spans="1:16" ht="12" customHeight="1">
      <c r="A46" s="550">
        <v>100</v>
      </c>
      <c r="B46" s="14"/>
      <c r="C46" s="447" t="s">
        <v>260</v>
      </c>
      <c r="D46" s="722">
        <v>263190</v>
      </c>
      <c r="E46" s="723"/>
      <c r="F46" s="723"/>
      <c r="G46" s="728">
        <v>75247</v>
      </c>
      <c r="H46" s="729"/>
      <c r="I46" s="561">
        <v>402</v>
      </c>
      <c r="J46" s="151">
        <v>215</v>
      </c>
      <c r="K46" s="399" t="s">
        <v>652</v>
      </c>
      <c r="L46" s="722">
        <v>22068</v>
      </c>
      <c r="M46" s="723"/>
      <c r="N46" s="723"/>
      <c r="O46" s="728">
        <v>7720</v>
      </c>
      <c r="P46" s="728"/>
    </row>
    <row r="47" spans="1:16" ht="12" customHeight="1">
      <c r="A47" s="550">
        <v>200</v>
      </c>
      <c r="B47" s="14"/>
      <c r="C47" s="447" t="s">
        <v>261</v>
      </c>
      <c r="D47" s="722">
        <v>186265</v>
      </c>
      <c r="E47" s="723"/>
      <c r="F47" s="723"/>
      <c r="G47" s="728">
        <v>73832</v>
      </c>
      <c r="H47" s="729"/>
      <c r="I47" s="561">
        <v>303</v>
      </c>
      <c r="J47" s="151">
        <v>216</v>
      </c>
      <c r="K47" s="399" t="s">
        <v>653</v>
      </c>
      <c r="L47" s="722">
        <v>26024</v>
      </c>
      <c r="M47" s="723"/>
      <c r="N47" s="723"/>
      <c r="O47" s="728">
        <v>6400</v>
      </c>
      <c r="P47" s="728"/>
    </row>
    <row r="48" spans="1:16" ht="12" customHeight="1">
      <c r="A48" s="550">
        <v>300</v>
      </c>
      <c r="B48" s="14"/>
      <c r="C48" s="447" t="s">
        <v>262</v>
      </c>
      <c r="D48" s="722">
        <v>185412</v>
      </c>
      <c r="E48" s="723"/>
      <c r="F48" s="723"/>
      <c r="G48" s="728">
        <v>51957</v>
      </c>
      <c r="H48" s="729"/>
      <c r="I48" s="561">
        <v>203</v>
      </c>
      <c r="J48" s="151">
        <v>217</v>
      </c>
      <c r="K48" s="399" t="s">
        <v>654</v>
      </c>
      <c r="L48" s="722">
        <v>42773</v>
      </c>
      <c r="M48" s="723"/>
      <c r="N48" s="723"/>
      <c r="O48" s="728">
        <v>17678</v>
      </c>
      <c r="P48" s="728"/>
    </row>
    <row r="49" spans="1:16" ht="12" customHeight="1">
      <c r="A49" s="550">
        <v>400</v>
      </c>
      <c r="B49" s="14"/>
      <c r="C49" s="447" t="s">
        <v>263</v>
      </c>
      <c r="D49" s="722">
        <v>76467</v>
      </c>
      <c r="E49" s="723"/>
      <c r="F49" s="723"/>
      <c r="G49" s="728">
        <v>23318</v>
      </c>
      <c r="H49" s="729"/>
      <c r="I49" s="561">
        <v>403</v>
      </c>
      <c r="J49" s="151">
        <v>218</v>
      </c>
      <c r="K49" s="399" t="s">
        <v>655</v>
      </c>
      <c r="L49" s="722">
        <v>12240</v>
      </c>
      <c r="M49" s="723"/>
      <c r="N49" s="723"/>
      <c r="O49" s="728">
        <v>2835</v>
      </c>
      <c r="P49" s="728"/>
    </row>
    <row r="50" spans="1:16" ht="12" customHeight="1">
      <c r="A50" s="550">
        <v>500</v>
      </c>
      <c r="B50" s="14"/>
      <c r="C50" s="447" t="s">
        <v>264</v>
      </c>
      <c r="D50" s="722">
        <v>151867</v>
      </c>
      <c r="E50" s="723"/>
      <c r="F50" s="723"/>
      <c r="G50" s="728">
        <v>41317</v>
      </c>
      <c r="H50" s="729"/>
      <c r="I50" s="561">
        <v>204</v>
      </c>
      <c r="J50" s="151">
        <v>219</v>
      </c>
      <c r="K50" s="399" t="s">
        <v>656</v>
      </c>
      <c r="L50" s="722">
        <v>27692</v>
      </c>
      <c r="M50" s="723"/>
      <c r="N50" s="723"/>
      <c r="O50" s="728">
        <v>13508</v>
      </c>
      <c r="P50" s="728"/>
    </row>
    <row r="51" spans="1:16" ht="12" customHeight="1">
      <c r="A51" s="550">
        <v>600</v>
      </c>
      <c r="B51" s="14"/>
      <c r="C51" s="447" t="s">
        <v>265</v>
      </c>
      <c r="D51" s="722">
        <v>79380</v>
      </c>
      <c r="E51" s="723"/>
      <c r="F51" s="723"/>
      <c r="G51" s="728">
        <v>24978</v>
      </c>
      <c r="H51" s="729"/>
      <c r="I51" s="561">
        <v>404</v>
      </c>
      <c r="J51" s="151">
        <v>220</v>
      </c>
      <c r="K51" s="399" t="s">
        <v>657</v>
      </c>
      <c r="L51" s="722">
        <v>12898</v>
      </c>
      <c r="M51" s="723"/>
      <c r="N51" s="723"/>
      <c r="O51" s="728">
        <v>3398</v>
      </c>
      <c r="P51" s="728"/>
    </row>
    <row r="52" spans="1:16" ht="12" customHeight="1">
      <c r="A52" s="550">
        <v>700</v>
      </c>
      <c r="B52" s="14"/>
      <c r="C52" s="447" t="s">
        <v>266</v>
      </c>
      <c r="D52" s="722">
        <v>61968</v>
      </c>
      <c r="E52" s="723"/>
      <c r="F52" s="723"/>
      <c r="G52" s="728">
        <v>21750</v>
      </c>
      <c r="H52" s="729"/>
      <c r="I52" s="561">
        <v>801</v>
      </c>
      <c r="J52" s="151">
        <v>221</v>
      </c>
      <c r="K52" s="399" t="s">
        <v>658</v>
      </c>
      <c r="L52" s="722">
        <v>13002</v>
      </c>
      <c r="M52" s="723"/>
      <c r="N52" s="723"/>
      <c r="O52" s="728">
        <v>4581</v>
      </c>
      <c r="P52" s="728"/>
    </row>
    <row r="53" spans="1:16" ht="12" customHeight="1">
      <c r="A53" s="550">
        <v>800</v>
      </c>
      <c r="B53" s="14"/>
      <c r="C53" s="447" t="s">
        <v>267</v>
      </c>
      <c r="D53" s="722">
        <v>32825</v>
      </c>
      <c r="E53" s="723"/>
      <c r="F53" s="723"/>
      <c r="G53" s="728">
        <v>11299</v>
      </c>
      <c r="H53" s="729"/>
      <c r="I53" s="561">
        <v>702</v>
      </c>
      <c r="J53" s="151">
        <v>222</v>
      </c>
      <c r="K53" s="399" t="s">
        <v>659</v>
      </c>
      <c r="L53" s="722">
        <v>9372</v>
      </c>
      <c r="M53" s="723"/>
      <c r="N53" s="723"/>
      <c r="O53" s="728">
        <v>4065</v>
      </c>
      <c r="P53" s="728"/>
    </row>
    <row r="54" spans="1:16" ht="12" customHeight="1">
      <c r="A54" s="550">
        <v>900</v>
      </c>
      <c r="B54" s="14"/>
      <c r="C54" s="447" t="s">
        <v>268</v>
      </c>
      <c r="D54" s="722">
        <v>46837</v>
      </c>
      <c r="E54" s="723"/>
      <c r="F54" s="723"/>
      <c r="G54" s="728">
        <v>10296</v>
      </c>
      <c r="H54" s="729"/>
      <c r="I54" s="561">
        <v>802</v>
      </c>
      <c r="J54" s="151">
        <v>223</v>
      </c>
      <c r="K54" s="399" t="s">
        <v>660</v>
      </c>
      <c r="L54" s="722">
        <v>19823</v>
      </c>
      <c r="M54" s="723"/>
      <c r="N54" s="723"/>
      <c r="O54" s="728">
        <v>6718</v>
      </c>
      <c r="P54" s="728"/>
    </row>
    <row r="55" spans="3:16" ht="12" customHeight="1">
      <c r="C55" s="35"/>
      <c r="D55" s="722"/>
      <c r="E55" s="723"/>
      <c r="F55" s="723"/>
      <c r="G55" s="728"/>
      <c r="H55" s="729"/>
      <c r="I55" s="561">
        <v>902</v>
      </c>
      <c r="J55" s="151">
        <v>224</v>
      </c>
      <c r="K55" s="399" t="s">
        <v>661</v>
      </c>
      <c r="L55" s="722">
        <v>15434</v>
      </c>
      <c r="M55" s="723"/>
      <c r="N55" s="723"/>
      <c r="O55" s="728">
        <v>3679</v>
      </c>
      <c r="P55" s="728"/>
    </row>
    <row r="56" spans="1:16" ht="12" customHeight="1">
      <c r="A56" s="550">
        <v>1</v>
      </c>
      <c r="B56" s="14">
        <v>100</v>
      </c>
      <c r="C56" s="630" t="s">
        <v>8</v>
      </c>
      <c r="D56" s="722">
        <v>415072</v>
      </c>
      <c r="E56" s="723"/>
      <c r="F56" s="723"/>
      <c r="G56" s="728">
        <v>132104</v>
      </c>
      <c r="H56" s="729"/>
      <c r="I56" s="561">
        <v>703</v>
      </c>
      <c r="J56" s="151">
        <v>225</v>
      </c>
      <c r="K56" s="399" t="s">
        <v>912</v>
      </c>
      <c r="L56" s="722">
        <v>11017</v>
      </c>
      <c r="M56" s="723"/>
      <c r="N56" s="723"/>
      <c r="O56" s="728">
        <v>4237</v>
      </c>
      <c r="P56" s="728"/>
    </row>
    <row r="57" spans="1:16" ht="12" customHeight="1">
      <c r="A57" s="550">
        <v>2</v>
      </c>
      <c r="B57" s="14">
        <v>101</v>
      </c>
      <c r="C57" s="404" t="s">
        <v>271</v>
      </c>
      <c r="D57" s="722">
        <v>57251</v>
      </c>
      <c r="E57" s="723"/>
      <c r="F57" s="723"/>
      <c r="G57" s="728">
        <v>22566</v>
      </c>
      <c r="H57" s="729"/>
      <c r="I57" s="561">
        <v>903</v>
      </c>
      <c r="J57" s="151">
        <v>226</v>
      </c>
      <c r="K57" s="399" t="s">
        <v>913</v>
      </c>
      <c r="L57" s="722">
        <v>15829</v>
      </c>
      <c r="M57" s="723"/>
      <c r="N57" s="723"/>
      <c r="O57" s="728">
        <v>3101</v>
      </c>
      <c r="P57" s="728"/>
    </row>
    <row r="58" spans="1:16" ht="12" customHeight="1">
      <c r="A58" s="550">
        <v>3</v>
      </c>
      <c r="B58" s="14">
        <v>102</v>
      </c>
      <c r="C58" s="404" t="s">
        <v>272</v>
      </c>
      <c r="D58" s="722">
        <v>37355</v>
      </c>
      <c r="E58" s="723"/>
      <c r="F58" s="723"/>
      <c r="G58" s="728">
        <v>12301</v>
      </c>
      <c r="H58" s="729"/>
      <c r="I58" s="561">
        <v>604</v>
      </c>
      <c r="J58" s="151">
        <v>227</v>
      </c>
      <c r="K58" s="399" t="s">
        <v>914</v>
      </c>
      <c r="L58" s="722">
        <v>12253</v>
      </c>
      <c r="M58" s="723"/>
      <c r="N58" s="723"/>
      <c r="O58" s="728">
        <v>5047</v>
      </c>
      <c r="P58" s="728"/>
    </row>
    <row r="59" spans="1:16" ht="12" customHeight="1">
      <c r="A59" s="550">
        <v>4</v>
      </c>
      <c r="B59" s="14">
        <v>110</v>
      </c>
      <c r="C59" s="404" t="s">
        <v>273</v>
      </c>
      <c r="D59" s="722">
        <v>29080</v>
      </c>
      <c r="E59" s="723"/>
      <c r="F59" s="723"/>
      <c r="G59" s="728">
        <v>6861</v>
      </c>
      <c r="H59" s="729"/>
      <c r="I59" s="561">
        <v>405</v>
      </c>
      <c r="J59" s="151">
        <v>228</v>
      </c>
      <c r="K59" s="399" t="s">
        <v>915</v>
      </c>
      <c r="L59" s="722">
        <v>11067</v>
      </c>
      <c r="M59" s="723"/>
      <c r="N59" s="723"/>
      <c r="O59" s="728">
        <v>4622</v>
      </c>
      <c r="P59" s="728"/>
    </row>
    <row r="60" spans="1:16" ht="12" customHeight="1">
      <c r="A60" s="550">
        <v>5</v>
      </c>
      <c r="B60" s="14">
        <v>105</v>
      </c>
      <c r="C60" s="404" t="s">
        <v>274</v>
      </c>
      <c r="D60" s="722">
        <v>25181</v>
      </c>
      <c r="E60" s="723"/>
      <c r="F60" s="723"/>
      <c r="G60" s="728">
        <v>5946</v>
      </c>
      <c r="H60" s="729"/>
      <c r="I60" s="561">
        <v>605</v>
      </c>
      <c r="J60" s="151">
        <v>229</v>
      </c>
      <c r="K60" s="399" t="s">
        <v>911</v>
      </c>
      <c r="L60" s="722">
        <v>21247</v>
      </c>
      <c r="M60" s="723"/>
      <c r="N60" s="723"/>
      <c r="O60" s="728">
        <v>6587</v>
      </c>
      <c r="P60" s="728"/>
    </row>
    <row r="61" spans="1:16" ht="12" customHeight="1">
      <c r="A61" s="550">
        <v>6</v>
      </c>
      <c r="B61" s="14">
        <v>109</v>
      </c>
      <c r="C61" s="404" t="s">
        <v>275</v>
      </c>
      <c r="D61" s="722">
        <v>47205</v>
      </c>
      <c r="E61" s="723"/>
      <c r="F61" s="723"/>
      <c r="G61" s="728">
        <v>12310</v>
      </c>
      <c r="H61" s="729"/>
      <c r="I61" s="561">
        <v>251</v>
      </c>
      <c r="J61" s="151">
        <v>301</v>
      </c>
      <c r="K61" s="399" t="s">
        <v>250</v>
      </c>
      <c r="L61" s="722">
        <v>7259</v>
      </c>
      <c r="M61" s="723"/>
      <c r="N61" s="723"/>
      <c r="O61" s="728">
        <v>3667</v>
      </c>
      <c r="P61" s="728"/>
    </row>
    <row r="62" spans="1:16" ht="12" customHeight="1">
      <c r="A62" s="550">
        <v>7</v>
      </c>
      <c r="B62" s="14">
        <v>106</v>
      </c>
      <c r="C62" s="404" t="s">
        <v>276</v>
      </c>
      <c r="D62" s="722">
        <v>63644</v>
      </c>
      <c r="E62" s="723"/>
      <c r="F62" s="723"/>
      <c r="G62" s="728">
        <v>19623</v>
      </c>
      <c r="H62" s="729"/>
      <c r="I62" s="561">
        <v>475</v>
      </c>
      <c r="J62" s="151">
        <v>365</v>
      </c>
      <c r="K62" s="399" t="s">
        <v>907</v>
      </c>
      <c r="L62" s="722">
        <v>6318</v>
      </c>
      <c r="M62" s="723"/>
      <c r="N62" s="723"/>
      <c r="O62" s="728">
        <v>1894</v>
      </c>
      <c r="P62" s="728"/>
    </row>
    <row r="63" spans="1:16" ht="12" customHeight="1">
      <c r="A63" s="550">
        <v>8</v>
      </c>
      <c r="B63" s="14">
        <v>107</v>
      </c>
      <c r="C63" s="404" t="s">
        <v>277</v>
      </c>
      <c r="D63" s="722">
        <v>58058</v>
      </c>
      <c r="E63" s="723"/>
      <c r="F63" s="723"/>
      <c r="G63" s="728">
        <v>25785</v>
      </c>
      <c r="H63" s="729"/>
      <c r="I63" s="561">
        <v>351</v>
      </c>
      <c r="J63" s="151">
        <v>381</v>
      </c>
      <c r="K63" s="399" t="s">
        <v>632</v>
      </c>
      <c r="L63" s="722">
        <v>7766</v>
      </c>
      <c r="M63" s="723"/>
      <c r="N63" s="723"/>
      <c r="O63" s="728">
        <v>2300</v>
      </c>
      <c r="P63" s="728"/>
    </row>
    <row r="64" spans="1:16" ht="12" customHeight="1">
      <c r="A64" s="550">
        <v>9</v>
      </c>
      <c r="B64" s="14">
        <v>108</v>
      </c>
      <c r="C64" s="404" t="s">
        <v>278</v>
      </c>
      <c r="D64" s="722">
        <v>36884</v>
      </c>
      <c r="E64" s="723"/>
      <c r="F64" s="723"/>
      <c r="G64" s="728">
        <v>10864</v>
      </c>
      <c r="H64" s="729"/>
      <c r="I64" s="561">
        <v>352</v>
      </c>
      <c r="J64" s="151">
        <v>382</v>
      </c>
      <c r="K64" s="399" t="s">
        <v>633</v>
      </c>
      <c r="L64" s="722">
        <v>8244</v>
      </c>
      <c r="M64" s="723"/>
      <c r="N64" s="723"/>
      <c r="O64" s="728">
        <v>2198</v>
      </c>
      <c r="P64" s="728"/>
    </row>
    <row r="65" spans="1:16" ht="12" customHeight="1">
      <c r="A65" s="550">
        <v>10</v>
      </c>
      <c r="B65" s="14">
        <v>111</v>
      </c>
      <c r="C65" s="404" t="s">
        <v>279</v>
      </c>
      <c r="D65" s="722">
        <v>60414</v>
      </c>
      <c r="E65" s="723"/>
      <c r="F65" s="723"/>
      <c r="G65" s="728">
        <v>15848</v>
      </c>
      <c r="H65" s="729"/>
      <c r="I65" s="561">
        <v>562</v>
      </c>
      <c r="J65" s="151">
        <v>442</v>
      </c>
      <c r="K65" s="399" t="s">
        <v>634</v>
      </c>
      <c r="L65" s="722">
        <v>3590</v>
      </c>
      <c r="M65" s="723"/>
      <c r="N65" s="723"/>
      <c r="O65" s="728">
        <v>1009</v>
      </c>
      <c r="P65" s="728"/>
    </row>
    <row r="66" spans="1:16" ht="12" customHeight="1">
      <c r="A66" s="550">
        <v>501</v>
      </c>
      <c r="B66" s="151">
        <v>201</v>
      </c>
      <c r="C66" s="399" t="s">
        <v>638</v>
      </c>
      <c r="D66" s="722">
        <v>138233</v>
      </c>
      <c r="E66" s="723"/>
      <c r="F66" s="723"/>
      <c r="G66" s="728">
        <v>36478</v>
      </c>
      <c r="H66" s="729"/>
      <c r="I66" s="561">
        <v>563</v>
      </c>
      <c r="J66" s="151">
        <v>443</v>
      </c>
      <c r="K66" s="399" t="s">
        <v>635</v>
      </c>
      <c r="L66" s="722">
        <v>6208</v>
      </c>
      <c r="M66" s="723"/>
      <c r="N66" s="723"/>
      <c r="O66" s="728">
        <v>2194</v>
      </c>
      <c r="P66" s="728"/>
    </row>
    <row r="67" spans="1:16" ht="12" customHeight="1">
      <c r="A67" s="550">
        <v>110</v>
      </c>
      <c r="B67" s="151">
        <v>202</v>
      </c>
      <c r="C67" s="399" t="s">
        <v>640</v>
      </c>
      <c r="D67" s="722">
        <v>113086</v>
      </c>
      <c r="E67" s="723"/>
      <c r="F67" s="723"/>
      <c r="G67" s="728">
        <v>23932</v>
      </c>
      <c r="H67" s="729"/>
      <c r="I67" s="561">
        <v>566</v>
      </c>
      <c r="J67" s="151">
        <v>446</v>
      </c>
      <c r="K67" s="399" t="s">
        <v>908</v>
      </c>
      <c r="L67" s="722">
        <v>3836</v>
      </c>
      <c r="M67" s="723"/>
      <c r="N67" s="723"/>
      <c r="O67" s="728">
        <v>1636</v>
      </c>
      <c r="P67" s="728"/>
    </row>
    <row r="68" spans="1:16" ht="12" customHeight="1">
      <c r="A68" s="550">
        <v>301</v>
      </c>
      <c r="B68" s="151">
        <v>203</v>
      </c>
      <c r="C68" s="399" t="s">
        <v>642</v>
      </c>
      <c r="D68" s="722">
        <v>76192</v>
      </c>
      <c r="E68" s="723"/>
      <c r="F68" s="723"/>
      <c r="G68" s="728">
        <v>22664</v>
      </c>
      <c r="H68" s="729"/>
      <c r="I68" s="561">
        <v>654</v>
      </c>
      <c r="J68" s="190">
        <v>464</v>
      </c>
      <c r="K68" s="399" t="s">
        <v>637</v>
      </c>
      <c r="L68" s="722">
        <v>8738</v>
      </c>
      <c r="M68" s="723"/>
      <c r="N68" s="723"/>
      <c r="O68" s="728">
        <v>2521</v>
      </c>
      <c r="P68" s="728"/>
    </row>
    <row r="69" spans="1:16" ht="12" customHeight="1">
      <c r="A69" s="550">
        <v>120</v>
      </c>
      <c r="B69" s="151">
        <v>204</v>
      </c>
      <c r="C69" s="399" t="s">
        <v>643</v>
      </c>
      <c r="D69" s="722">
        <v>123676</v>
      </c>
      <c r="E69" s="723"/>
      <c r="F69" s="723"/>
      <c r="G69" s="728">
        <v>39345</v>
      </c>
      <c r="H69" s="729"/>
      <c r="I69" s="561">
        <v>661</v>
      </c>
      <c r="J69" s="151">
        <v>481</v>
      </c>
      <c r="K69" s="399" t="s">
        <v>639</v>
      </c>
      <c r="L69" s="722">
        <v>5204</v>
      </c>
      <c r="M69" s="723"/>
      <c r="N69" s="723"/>
      <c r="O69" s="728">
        <v>1527</v>
      </c>
      <c r="P69" s="728"/>
    </row>
    <row r="70" spans="1:16" ht="12" customHeight="1">
      <c r="A70" s="550">
        <v>901</v>
      </c>
      <c r="B70" s="151">
        <v>205</v>
      </c>
      <c r="C70" s="399" t="s">
        <v>644</v>
      </c>
      <c r="D70" s="722">
        <v>15574</v>
      </c>
      <c r="E70" s="723"/>
      <c r="F70" s="723"/>
      <c r="G70" s="728">
        <v>3516</v>
      </c>
      <c r="H70" s="729"/>
      <c r="I70" s="561">
        <v>671</v>
      </c>
      <c r="J70" s="190">
        <v>501</v>
      </c>
      <c r="K70" s="399" t="s">
        <v>641</v>
      </c>
      <c r="L70" s="722">
        <v>6096</v>
      </c>
      <c r="M70" s="723"/>
      <c r="N70" s="723"/>
      <c r="O70" s="728">
        <v>1785</v>
      </c>
      <c r="P70" s="728"/>
    </row>
    <row r="71" spans="1:16" ht="12" customHeight="1">
      <c r="A71" s="550">
        <v>130</v>
      </c>
      <c r="B71" s="151">
        <v>206</v>
      </c>
      <c r="C71" s="399" t="s">
        <v>645</v>
      </c>
      <c r="D71" s="722">
        <v>26428</v>
      </c>
      <c r="E71" s="723"/>
      <c r="F71" s="723"/>
      <c r="G71" s="728">
        <v>11970</v>
      </c>
      <c r="H71" s="729"/>
      <c r="I71" s="561">
        <v>775</v>
      </c>
      <c r="J71" s="151">
        <v>585</v>
      </c>
      <c r="K71" s="399" t="s">
        <v>909</v>
      </c>
      <c r="L71" s="722">
        <v>7857</v>
      </c>
      <c r="M71" s="723"/>
      <c r="N71" s="723"/>
      <c r="O71" s="728">
        <v>2319</v>
      </c>
      <c r="P71" s="728"/>
    </row>
    <row r="72" spans="1:16" ht="12" customHeight="1">
      <c r="A72" s="550">
        <v>201</v>
      </c>
      <c r="B72" s="631">
        <v>207</v>
      </c>
      <c r="C72" s="418" t="s">
        <v>646</v>
      </c>
      <c r="D72" s="724">
        <v>47068</v>
      </c>
      <c r="E72" s="725"/>
      <c r="F72" s="725"/>
      <c r="G72" s="730">
        <v>12618</v>
      </c>
      <c r="H72" s="731"/>
      <c r="I72" s="567">
        <v>776</v>
      </c>
      <c r="J72" s="631">
        <v>586</v>
      </c>
      <c r="K72" s="418" t="s">
        <v>910</v>
      </c>
      <c r="L72" s="724">
        <v>5647</v>
      </c>
      <c r="M72" s="725"/>
      <c r="N72" s="725"/>
      <c r="O72" s="730">
        <v>2529</v>
      </c>
      <c r="P72" s="730"/>
    </row>
    <row r="73" spans="1:16" ht="15.75" customHeight="1">
      <c r="A73" s="7"/>
      <c r="B73" s="40" t="s">
        <v>258</v>
      </c>
      <c r="K73" s="144"/>
      <c r="L73" s="124"/>
      <c r="M73" s="124"/>
      <c r="N73" s="124"/>
      <c r="O73" s="124"/>
      <c r="P73" s="124"/>
    </row>
    <row r="74" ht="15.75" customHeight="1">
      <c r="A74" s="7"/>
    </row>
    <row r="75" ht="15.75" customHeight="1">
      <c r="A75" s="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sheetData>
  <mergeCells count="136">
    <mergeCell ref="O70:P70"/>
    <mergeCell ref="O71:P71"/>
    <mergeCell ref="O72:P72"/>
    <mergeCell ref="O66:P66"/>
    <mergeCell ref="O67:P67"/>
    <mergeCell ref="O68:P68"/>
    <mergeCell ref="O69:P69"/>
    <mergeCell ref="O62:P62"/>
    <mergeCell ref="O63:P63"/>
    <mergeCell ref="O64:P64"/>
    <mergeCell ref="O65:P65"/>
    <mergeCell ref="O58:P58"/>
    <mergeCell ref="O59:P59"/>
    <mergeCell ref="O60:P60"/>
    <mergeCell ref="O61:P61"/>
    <mergeCell ref="O54:P54"/>
    <mergeCell ref="O55:P55"/>
    <mergeCell ref="O56:P56"/>
    <mergeCell ref="O57:P57"/>
    <mergeCell ref="O50:P50"/>
    <mergeCell ref="O51:P51"/>
    <mergeCell ref="O52:P52"/>
    <mergeCell ref="O53:P53"/>
    <mergeCell ref="O46:P46"/>
    <mergeCell ref="O47:P47"/>
    <mergeCell ref="O48:P48"/>
    <mergeCell ref="O49:P49"/>
    <mergeCell ref="O42:P42"/>
    <mergeCell ref="O43:P43"/>
    <mergeCell ref="O44:P44"/>
    <mergeCell ref="O45:P45"/>
    <mergeCell ref="L41:N41"/>
    <mergeCell ref="L40:N40"/>
    <mergeCell ref="O40:P40"/>
    <mergeCell ref="O41:P41"/>
    <mergeCell ref="L45:N45"/>
    <mergeCell ref="L44:N44"/>
    <mergeCell ref="L43:N43"/>
    <mergeCell ref="L42:N42"/>
    <mergeCell ref="L49:N49"/>
    <mergeCell ref="L48:N48"/>
    <mergeCell ref="L47:N47"/>
    <mergeCell ref="L46:N46"/>
    <mergeCell ref="L53:N53"/>
    <mergeCell ref="L52:N52"/>
    <mergeCell ref="L51:N51"/>
    <mergeCell ref="L50:N50"/>
    <mergeCell ref="L57:N57"/>
    <mergeCell ref="L56:N56"/>
    <mergeCell ref="L55:N55"/>
    <mergeCell ref="L54:N54"/>
    <mergeCell ref="L61:N61"/>
    <mergeCell ref="L60:N60"/>
    <mergeCell ref="L59:N59"/>
    <mergeCell ref="L58:N58"/>
    <mergeCell ref="L65:N65"/>
    <mergeCell ref="L64:N64"/>
    <mergeCell ref="L63:N63"/>
    <mergeCell ref="L62:N62"/>
    <mergeCell ref="L69:N69"/>
    <mergeCell ref="L68:N68"/>
    <mergeCell ref="L67:N67"/>
    <mergeCell ref="L66:N66"/>
    <mergeCell ref="G72:H72"/>
    <mergeCell ref="L72:N72"/>
    <mergeCell ref="L71:N71"/>
    <mergeCell ref="L70:N70"/>
    <mergeCell ref="G68:H68"/>
    <mergeCell ref="G69:H69"/>
    <mergeCell ref="G70:H70"/>
    <mergeCell ref="G71:H71"/>
    <mergeCell ref="G64:H64"/>
    <mergeCell ref="G65:H65"/>
    <mergeCell ref="G66:H66"/>
    <mergeCell ref="G67:H67"/>
    <mergeCell ref="G60:H60"/>
    <mergeCell ref="G61:H61"/>
    <mergeCell ref="G62:H62"/>
    <mergeCell ref="G63:H63"/>
    <mergeCell ref="G56:H56"/>
    <mergeCell ref="G57:H57"/>
    <mergeCell ref="G58:H58"/>
    <mergeCell ref="G59:H59"/>
    <mergeCell ref="G52:H52"/>
    <mergeCell ref="G53:H53"/>
    <mergeCell ref="G54:H54"/>
    <mergeCell ref="G55:H55"/>
    <mergeCell ref="G48:H48"/>
    <mergeCell ref="G49:H49"/>
    <mergeCell ref="G50:H50"/>
    <mergeCell ref="G51:H51"/>
    <mergeCell ref="G44:H44"/>
    <mergeCell ref="G45:H45"/>
    <mergeCell ref="G46:H46"/>
    <mergeCell ref="G47:H47"/>
    <mergeCell ref="G40:H40"/>
    <mergeCell ref="G41:H41"/>
    <mergeCell ref="G42:H42"/>
    <mergeCell ref="G43:H43"/>
    <mergeCell ref="D69:F69"/>
    <mergeCell ref="D70:F70"/>
    <mergeCell ref="D71:F71"/>
    <mergeCell ref="D72:F72"/>
    <mergeCell ref="D65:F65"/>
    <mergeCell ref="D66:F66"/>
    <mergeCell ref="D67:F67"/>
    <mergeCell ref="D68:F68"/>
    <mergeCell ref="D61:F61"/>
    <mergeCell ref="D62:F62"/>
    <mergeCell ref="D63:F63"/>
    <mergeCell ref="D64:F64"/>
    <mergeCell ref="D57:F57"/>
    <mergeCell ref="D58:F58"/>
    <mergeCell ref="D59:F59"/>
    <mergeCell ref="D60:F60"/>
    <mergeCell ref="D53:F53"/>
    <mergeCell ref="D54:F54"/>
    <mergeCell ref="D55:F55"/>
    <mergeCell ref="D56:F56"/>
    <mergeCell ref="D49:F49"/>
    <mergeCell ref="D50:F50"/>
    <mergeCell ref="D51:F51"/>
    <mergeCell ref="D52:F52"/>
    <mergeCell ref="D44:F44"/>
    <mergeCell ref="D46:F46"/>
    <mergeCell ref="D47:F47"/>
    <mergeCell ref="D48:F48"/>
    <mergeCell ref="D45:F45"/>
    <mergeCell ref="D40:F40"/>
    <mergeCell ref="D41:F41"/>
    <mergeCell ref="D42:F42"/>
    <mergeCell ref="D43:F43"/>
    <mergeCell ref="D39:F39"/>
    <mergeCell ref="L39:N39"/>
    <mergeCell ref="G39:H39"/>
    <mergeCell ref="O39:P39"/>
  </mergeCells>
  <printOptions/>
  <pageMargins left="0.57" right="0.5905511811023623" top="0.5905511811023623" bottom="0.5905511811023623" header="0.1968503937007874" footer="0.196850393700787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pageSetUpPr fitToPage="1"/>
  </sheetPr>
  <dimension ref="A1:S123"/>
  <sheetViews>
    <sheetView workbookViewId="0" topLeftCell="B1">
      <selection activeCell="D27" sqref="D27"/>
    </sheetView>
  </sheetViews>
  <sheetFormatPr defaultColWidth="9.00390625" defaultRowHeight="12.75"/>
  <cols>
    <col min="1" max="1" width="4.875" style="171" hidden="1" customWidth="1"/>
    <col min="2" max="2" width="4.00390625" style="161" customWidth="1"/>
    <col min="3" max="3" width="11.625" style="162" customWidth="1"/>
    <col min="4" max="4" width="8.125" style="161" customWidth="1"/>
    <col min="5" max="19" width="7.75390625" style="161" customWidth="1"/>
    <col min="20" max="16384" width="8.875" style="161" customWidth="1"/>
  </cols>
  <sheetData>
    <row r="1" spans="1:19" s="160" customFormat="1" ht="22.5">
      <c r="A1" s="155"/>
      <c r="B1" s="417" t="s">
        <v>796</v>
      </c>
      <c r="C1" s="4"/>
      <c r="D1" s="19"/>
      <c r="E1" s="4"/>
      <c r="F1" s="4"/>
      <c r="G1" s="4"/>
      <c r="H1" s="4"/>
      <c r="I1" s="4"/>
      <c r="J1" s="4"/>
      <c r="K1" s="4"/>
      <c r="L1" s="4"/>
      <c r="M1" s="4"/>
      <c r="N1" s="4"/>
      <c r="O1" s="4"/>
      <c r="P1" s="4"/>
      <c r="Q1" s="4"/>
      <c r="R1" s="4"/>
      <c r="S1" s="4"/>
    </row>
    <row r="2" spans="1:19" ht="4.5" customHeight="1">
      <c r="A2" s="152"/>
      <c r="B2" s="56"/>
      <c r="C2" s="61"/>
      <c r="D2" s="56"/>
      <c r="E2" s="56"/>
      <c r="F2" s="56"/>
      <c r="G2" s="56"/>
      <c r="H2" s="56"/>
      <c r="I2" s="56"/>
      <c r="J2" s="56"/>
      <c r="K2" s="56"/>
      <c r="L2" s="56"/>
      <c r="M2" s="56"/>
      <c r="N2" s="56"/>
      <c r="O2" s="56"/>
      <c r="P2" s="56"/>
      <c r="Q2" s="20"/>
      <c r="R2" s="56"/>
      <c r="S2" s="179"/>
    </row>
    <row r="3" spans="1:19" s="162" customFormat="1" ht="12">
      <c r="A3" s="158" t="s">
        <v>270</v>
      </c>
      <c r="B3" s="114"/>
      <c r="C3" s="115"/>
      <c r="D3" s="353"/>
      <c r="E3" s="640" t="s">
        <v>797</v>
      </c>
      <c r="F3" s="646"/>
      <c r="G3" s="646"/>
      <c r="H3" s="647"/>
      <c r="I3" s="640" t="s">
        <v>798</v>
      </c>
      <c r="J3" s="646"/>
      <c r="K3" s="646"/>
      <c r="L3" s="646"/>
      <c r="M3" s="646"/>
      <c r="N3" s="646"/>
      <c r="O3" s="647"/>
      <c r="P3" s="326"/>
      <c r="Q3" s="640" t="s">
        <v>799</v>
      </c>
      <c r="R3" s="646"/>
      <c r="S3" s="646"/>
    </row>
    <row r="4" spans="1:19" s="162" customFormat="1" ht="12">
      <c r="A4" s="158"/>
      <c r="B4" s="716" t="s">
        <v>800</v>
      </c>
      <c r="C4" s="649"/>
      <c r="D4" s="358" t="s">
        <v>33</v>
      </c>
      <c r="E4" s="187" t="s">
        <v>14</v>
      </c>
      <c r="F4" s="359" t="s">
        <v>801</v>
      </c>
      <c r="G4" s="187" t="s">
        <v>383</v>
      </c>
      <c r="H4" s="187" t="s">
        <v>126</v>
      </c>
      <c r="I4" s="187" t="s">
        <v>14</v>
      </c>
      <c r="J4" s="187" t="s">
        <v>802</v>
      </c>
      <c r="K4" s="187" t="s">
        <v>803</v>
      </c>
      <c r="L4" s="187" t="s">
        <v>804</v>
      </c>
      <c r="M4" s="187" t="s">
        <v>384</v>
      </c>
      <c r="N4" s="187" t="s">
        <v>805</v>
      </c>
      <c r="O4" s="187" t="s">
        <v>126</v>
      </c>
      <c r="P4" s="187" t="s">
        <v>806</v>
      </c>
      <c r="Q4" s="187" t="s">
        <v>14</v>
      </c>
      <c r="R4" s="187" t="s">
        <v>385</v>
      </c>
      <c r="S4" s="189" t="s">
        <v>126</v>
      </c>
    </row>
    <row r="5" spans="1:19" ht="11.25">
      <c r="A5" s="152"/>
      <c r="B5" s="7"/>
      <c r="C5" s="224" t="s">
        <v>786</v>
      </c>
      <c r="D5" s="395">
        <v>8822</v>
      </c>
      <c r="E5" s="395">
        <v>4086</v>
      </c>
      <c r="F5" s="395">
        <v>3839</v>
      </c>
      <c r="G5" s="395">
        <v>106</v>
      </c>
      <c r="H5" s="395">
        <v>141</v>
      </c>
      <c r="I5" s="395">
        <v>3265</v>
      </c>
      <c r="J5" s="395">
        <v>185</v>
      </c>
      <c r="K5" s="395">
        <v>636</v>
      </c>
      <c r="L5" s="395">
        <v>1354</v>
      </c>
      <c r="M5" s="395">
        <v>734</v>
      </c>
      <c r="N5" s="395">
        <v>279</v>
      </c>
      <c r="O5" s="395">
        <v>77</v>
      </c>
      <c r="P5" s="395">
        <v>231</v>
      </c>
      <c r="Q5" s="395">
        <v>1240</v>
      </c>
      <c r="R5" s="395">
        <v>1188</v>
      </c>
      <c r="S5" s="395">
        <v>52</v>
      </c>
    </row>
    <row r="6" spans="1:19" ht="11.25">
      <c r="A6" s="152"/>
      <c r="B6" s="7"/>
      <c r="C6" s="204" t="s">
        <v>807</v>
      </c>
      <c r="D6" s="395">
        <v>8812</v>
      </c>
      <c r="E6" s="395">
        <v>4082</v>
      </c>
      <c r="F6" s="395">
        <v>3839</v>
      </c>
      <c r="G6" s="395">
        <v>106</v>
      </c>
      <c r="H6" s="395">
        <v>137</v>
      </c>
      <c r="I6" s="395">
        <v>3262</v>
      </c>
      <c r="J6" s="395">
        <v>185</v>
      </c>
      <c r="K6" s="395">
        <v>633</v>
      </c>
      <c r="L6" s="395">
        <v>1352</v>
      </c>
      <c r="M6" s="395">
        <v>735</v>
      </c>
      <c r="N6" s="395">
        <v>279</v>
      </c>
      <c r="O6" s="395">
        <v>78</v>
      </c>
      <c r="P6" s="395">
        <v>232</v>
      </c>
      <c r="Q6" s="395">
        <v>1236</v>
      </c>
      <c r="R6" s="395">
        <v>1184</v>
      </c>
      <c r="S6" s="395">
        <v>52</v>
      </c>
    </row>
    <row r="7" spans="1:19" ht="11.25">
      <c r="A7" s="152"/>
      <c r="B7" s="7"/>
      <c r="C7" s="354" t="s">
        <v>808</v>
      </c>
      <c r="D7" s="395">
        <v>8806</v>
      </c>
      <c r="E7" s="395">
        <v>4082</v>
      </c>
      <c r="F7" s="395">
        <v>3839</v>
      </c>
      <c r="G7" s="395">
        <v>106</v>
      </c>
      <c r="H7" s="395">
        <v>137</v>
      </c>
      <c r="I7" s="395">
        <v>3261</v>
      </c>
      <c r="J7" s="395">
        <v>185</v>
      </c>
      <c r="K7" s="395">
        <v>632</v>
      </c>
      <c r="L7" s="395">
        <v>1351</v>
      </c>
      <c r="M7" s="395">
        <v>735</v>
      </c>
      <c r="N7" s="395">
        <v>279</v>
      </c>
      <c r="O7" s="395">
        <v>79</v>
      </c>
      <c r="P7" s="395">
        <v>232</v>
      </c>
      <c r="Q7" s="395">
        <v>1231</v>
      </c>
      <c r="R7" s="395">
        <v>1179</v>
      </c>
      <c r="S7" s="395">
        <v>52</v>
      </c>
    </row>
    <row r="8" spans="1:19" ht="11.25">
      <c r="A8" s="152"/>
      <c r="B8" s="7"/>
      <c r="C8" s="354" t="s">
        <v>809</v>
      </c>
      <c r="D8" s="395">
        <v>8798</v>
      </c>
      <c r="E8" s="395">
        <v>4078</v>
      </c>
      <c r="F8" s="395">
        <v>3838</v>
      </c>
      <c r="G8" s="395">
        <v>106</v>
      </c>
      <c r="H8" s="395">
        <v>134</v>
      </c>
      <c r="I8" s="395">
        <v>3261</v>
      </c>
      <c r="J8" s="395">
        <v>185</v>
      </c>
      <c r="K8" s="395">
        <v>633</v>
      </c>
      <c r="L8" s="395">
        <v>1347</v>
      </c>
      <c r="M8" s="395">
        <v>735</v>
      </c>
      <c r="N8" s="395">
        <v>279</v>
      </c>
      <c r="O8" s="395">
        <v>82</v>
      </c>
      <c r="P8" s="395" t="s">
        <v>810</v>
      </c>
      <c r="Q8" s="395">
        <v>1226</v>
      </c>
      <c r="R8" s="395">
        <v>1174</v>
      </c>
      <c r="S8" s="395">
        <v>52</v>
      </c>
    </row>
    <row r="9" spans="1:19" ht="10.5" customHeight="1">
      <c r="A9" s="152"/>
      <c r="B9" s="7"/>
      <c r="C9" s="354" t="s">
        <v>811</v>
      </c>
      <c r="D9" s="395">
        <f aca="true" t="shared" si="0" ref="D9:S9">SUM(D11:D21)</f>
        <v>8791</v>
      </c>
      <c r="E9" s="395">
        <f t="shared" si="0"/>
        <v>4077</v>
      </c>
      <c r="F9" s="395">
        <f t="shared" si="0"/>
        <v>3837</v>
      </c>
      <c r="G9" s="395">
        <f t="shared" si="0"/>
        <v>106</v>
      </c>
      <c r="H9" s="395">
        <f t="shared" si="0"/>
        <v>134</v>
      </c>
      <c r="I9" s="395">
        <f t="shared" si="0"/>
        <v>3256</v>
      </c>
      <c r="J9" s="395">
        <f t="shared" si="0"/>
        <v>185</v>
      </c>
      <c r="K9" s="395">
        <f t="shared" si="0"/>
        <v>631</v>
      </c>
      <c r="L9" s="395">
        <f t="shared" si="0"/>
        <v>1345</v>
      </c>
      <c r="M9" s="395">
        <f t="shared" si="0"/>
        <v>735</v>
      </c>
      <c r="N9" s="395">
        <f t="shared" si="0"/>
        <v>279</v>
      </c>
      <c r="O9" s="395">
        <f t="shared" si="0"/>
        <v>81</v>
      </c>
      <c r="P9" s="395">
        <f t="shared" si="0"/>
        <v>236</v>
      </c>
      <c r="Q9" s="395">
        <f t="shared" si="0"/>
        <v>1222</v>
      </c>
      <c r="R9" s="395">
        <f t="shared" si="0"/>
        <v>1171</v>
      </c>
      <c r="S9" s="395">
        <f t="shared" si="0"/>
        <v>51</v>
      </c>
    </row>
    <row r="10" spans="1:19" ht="4.5" customHeight="1">
      <c r="A10" s="152"/>
      <c r="B10" s="7"/>
      <c r="C10" s="35"/>
      <c r="D10" s="395"/>
      <c r="E10" s="395"/>
      <c r="F10" s="395"/>
      <c r="G10" s="395"/>
      <c r="H10" s="395"/>
      <c r="I10" s="395"/>
      <c r="J10" s="395"/>
      <c r="K10" s="395"/>
      <c r="L10" s="395"/>
      <c r="M10" s="395"/>
      <c r="N10" s="395"/>
      <c r="O10" s="395"/>
      <c r="P10" s="395"/>
      <c r="Q10" s="395"/>
      <c r="R10" s="395"/>
      <c r="S10" s="395"/>
    </row>
    <row r="11" spans="1:19" ht="11.25">
      <c r="A11" s="152">
        <v>100</v>
      </c>
      <c r="B11" s="7"/>
      <c r="C11" s="399" t="s">
        <v>260</v>
      </c>
      <c r="D11" s="395">
        <f>SUM(E11,I11,P11,Q11)</f>
        <v>520</v>
      </c>
      <c r="E11" s="395">
        <f aca="true" t="shared" si="1" ref="E11:E19">SUM(F11:H11)</f>
        <v>129</v>
      </c>
      <c r="F11" s="395">
        <f>SUM(F37,F39,F43,)</f>
        <v>104</v>
      </c>
      <c r="G11" s="395">
        <f>SUM(G37,G39,G43,)</f>
        <v>15</v>
      </c>
      <c r="H11" s="395">
        <f>SUM(H37,H39,H43,)</f>
        <v>10</v>
      </c>
      <c r="I11" s="395">
        <f aca="true" t="shared" si="2" ref="I11:I19">SUM(J11:O11)</f>
        <v>210</v>
      </c>
      <c r="J11" s="395">
        <f aca="true" t="shared" si="3" ref="J11:P11">SUM(J37,J39,J43,)</f>
        <v>7</v>
      </c>
      <c r="K11" s="395">
        <f t="shared" si="3"/>
        <v>23</v>
      </c>
      <c r="L11" s="395">
        <f t="shared" si="3"/>
        <v>128</v>
      </c>
      <c r="M11" s="395">
        <f t="shared" si="3"/>
        <v>12</v>
      </c>
      <c r="N11" s="395">
        <f t="shared" si="3"/>
        <v>24</v>
      </c>
      <c r="O11" s="395">
        <f t="shared" si="3"/>
        <v>16</v>
      </c>
      <c r="P11" s="395">
        <f t="shared" si="3"/>
        <v>57</v>
      </c>
      <c r="Q11" s="395">
        <f aca="true" t="shared" si="4" ref="Q11:Q19">SUM(R11:S11)</f>
        <v>124</v>
      </c>
      <c r="R11" s="395">
        <f>SUM(R37,R39,R43,)</f>
        <v>121</v>
      </c>
      <c r="S11" s="395">
        <f>SUM(S37,S39,S43,)</f>
        <v>3</v>
      </c>
    </row>
    <row r="12" spans="1:19" ht="11.25">
      <c r="A12" s="152">
        <v>200</v>
      </c>
      <c r="B12" s="7"/>
      <c r="C12" s="399" t="s">
        <v>261</v>
      </c>
      <c r="D12" s="395">
        <f aca="true" t="shared" si="5" ref="D12:D19">SUM(E12,I12,P12,Q12)</f>
        <v>502</v>
      </c>
      <c r="E12" s="395">
        <f t="shared" si="1"/>
        <v>164</v>
      </c>
      <c r="F12" s="395">
        <f>SUM(F44,F58,F63,F65,F96)</f>
        <v>151</v>
      </c>
      <c r="G12" s="395">
        <f>SUM(G44,G58,G63,G65,G96)</f>
        <v>8</v>
      </c>
      <c r="H12" s="395">
        <f>SUM(H44,H58,H63,H65,H96)</f>
        <v>5</v>
      </c>
      <c r="I12" s="395">
        <f t="shared" si="2"/>
        <v>251</v>
      </c>
      <c r="J12" s="395">
        <f aca="true" t="shared" si="6" ref="J12:P12">SUM(J44,J58,J63,J65,J96)</f>
        <v>3</v>
      </c>
      <c r="K12" s="395">
        <f t="shared" si="6"/>
        <v>49</v>
      </c>
      <c r="L12" s="395">
        <f t="shared" si="6"/>
        <v>101</v>
      </c>
      <c r="M12" s="395">
        <f t="shared" si="6"/>
        <v>69</v>
      </c>
      <c r="N12" s="395">
        <f t="shared" si="6"/>
        <v>22</v>
      </c>
      <c r="O12" s="395">
        <f t="shared" si="6"/>
        <v>7</v>
      </c>
      <c r="P12" s="395">
        <f t="shared" si="6"/>
        <v>17</v>
      </c>
      <c r="Q12" s="395">
        <f t="shared" si="4"/>
        <v>70</v>
      </c>
      <c r="R12" s="395">
        <f>SUM(R44,R58,R63,R65,R96)</f>
        <v>65</v>
      </c>
      <c r="S12" s="395">
        <f>SUM(S44,S58,S63,S65,S96)</f>
        <v>5</v>
      </c>
    </row>
    <row r="13" spans="1:19" ht="11.25">
      <c r="A13" s="152">
        <v>300</v>
      </c>
      <c r="B13" s="7"/>
      <c r="C13" s="399" t="s">
        <v>262</v>
      </c>
      <c r="D13" s="395">
        <f t="shared" si="5"/>
        <v>692</v>
      </c>
      <c r="E13" s="395">
        <f t="shared" si="1"/>
        <v>310</v>
      </c>
      <c r="F13" s="395">
        <f>SUM(F38,F53,F62,F101:F102)</f>
        <v>296</v>
      </c>
      <c r="G13" s="395">
        <f>SUM(G38,G53,G62,G101:G102)</f>
        <v>7</v>
      </c>
      <c r="H13" s="395">
        <f>SUM(H38,H53,H62,H101:H102)</f>
        <v>7</v>
      </c>
      <c r="I13" s="395">
        <f t="shared" si="2"/>
        <v>252</v>
      </c>
      <c r="J13" s="395">
        <f aca="true" t="shared" si="7" ref="J13:P13">SUM(J38,J53,J62,J101:J102)</f>
        <v>17</v>
      </c>
      <c r="K13" s="395">
        <f t="shared" si="7"/>
        <v>39</v>
      </c>
      <c r="L13" s="395">
        <f t="shared" si="7"/>
        <v>119</v>
      </c>
      <c r="M13" s="395">
        <f t="shared" si="7"/>
        <v>57</v>
      </c>
      <c r="N13" s="395">
        <f t="shared" si="7"/>
        <v>18</v>
      </c>
      <c r="O13" s="395">
        <f t="shared" si="7"/>
        <v>2</v>
      </c>
      <c r="P13" s="395">
        <f t="shared" si="7"/>
        <v>18</v>
      </c>
      <c r="Q13" s="395">
        <f t="shared" si="4"/>
        <v>112</v>
      </c>
      <c r="R13" s="395">
        <f>SUM(R38,R53,R62,R101:R102)</f>
        <v>107</v>
      </c>
      <c r="S13" s="395">
        <f>SUM(S38,S53,S62,S101:S102)</f>
        <v>5</v>
      </c>
    </row>
    <row r="14" spans="1:19" ht="11.25">
      <c r="A14" s="152">
        <v>400</v>
      </c>
      <c r="B14" s="7"/>
      <c r="C14" s="399" t="s">
        <v>263</v>
      </c>
      <c r="D14" s="395">
        <f t="shared" si="5"/>
        <v>1040</v>
      </c>
      <c r="E14" s="395">
        <f t="shared" si="1"/>
        <v>566</v>
      </c>
      <c r="F14" s="395">
        <f>SUM(F59,F64,F66,F55,F87,F97)</f>
        <v>543</v>
      </c>
      <c r="G14" s="395">
        <f>SUM(G59,G64,G66,G55,G87,G97)</f>
        <v>5</v>
      </c>
      <c r="H14" s="395">
        <f>SUM(H59,H64,H66,H55,H87,H97)</f>
        <v>18</v>
      </c>
      <c r="I14" s="395">
        <f t="shared" si="2"/>
        <v>298</v>
      </c>
      <c r="J14" s="395">
        <f aca="true" t="shared" si="8" ref="J14:P14">SUM(J59,J64,J66,J55,J87,J97)</f>
        <v>30</v>
      </c>
      <c r="K14" s="395">
        <f t="shared" si="8"/>
        <v>95</v>
      </c>
      <c r="L14" s="395">
        <f t="shared" si="8"/>
        <v>71</v>
      </c>
      <c r="M14" s="395">
        <f t="shared" si="8"/>
        <v>82</v>
      </c>
      <c r="N14" s="395">
        <f t="shared" si="8"/>
        <v>15</v>
      </c>
      <c r="O14" s="395">
        <f t="shared" si="8"/>
        <v>5</v>
      </c>
      <c r="P14" s="395">
        <f t="shared" si="8"/>
        <v>11</v>
      </c>
      <c r="Q14" s="395">
        <f t="shared" si="4"/>
        <v>165</v>
      </c>
      <c r="R14" s="395">
        <f>SUM(R59,R64,R66,R55,R87,R97)</f>
        <v>160</v>
      </c>
      <c r="S14" s="395">
        <f>SUM(S59,S64,S66,S55,S87,S97)</f>
        <v>5</v>
      </c>
    </row>
    <row r="15" spans="1:19" ht="11.25">
      <c r="A15" s="152">
        <v>500</v>
      </c>
      <c r="B15" s="7"/>
      <c r="C15" s="399" t="s">
        <v>264</v>
      </c>
      <c r="D15" s="395">
        <f t="shared" si="5"/>
        <v>1121</v>
      </c>
      <c r="E15" s="395">
        <f t="shared" si="1"/>
        <v>510</v>
      </c>
      <c r="F15" s="395">
        <f>SUM(F31,F103:F105)</f>
        <v>483</v>
      </c>
      <c r="G15" s="395">
        <f>SUM(G31,G103:G105)</f>
        <v>9</v>
      </c>
      <c r="H15" s="395">
        <f>SUM(H31,H103:H105)</f>
        <v>18</v>
      </c>
      <c r="I15" s="395">
        <f t="shared" si="2"/>
        <v>465</v>
      </c>
      <c r="J15" s="395">
        <f aca="true" t="shared" si="9" ref="J15:P15">SUM(J31,J103:J105)</f>
        <v>50</v>
      </c>
      <c r="K15" s="395">
        <f t="shared" si="9"/>
        <v>39</v>
      </c>
      <c r="L15" s="395">
        <f t="shared" si="9"/>
        <v>238</v>
      </c>
      <c r="M15" s="395">
        <f t="shared" si="9"/>
        <v>95</v>
      </c>
      <c r="N15" s="395">
        <f t="shared" si="9"/>
        <v>35</v>
      </c>
      <c r="O15" s="395">
        <f t="shared" si="9"/>
        <v>8</v>
      </c>
      <c r="P15" s="395">
        <f t="shared" si="9"/>
        <v>12</v>
      </c>
      <c r="Q15" s="395">
        <f t="shared" si="4"/>
        <v>134</v>
      </c>
      <c r="R15" s="395">
        <f>SUM(R31,R103:R105)</f>
        <v>133</v>
      </c>
      <c r="S15" s="395">
        <f>SUM(S31,S103:S105)</f>
        <v>1</v>
      </c>
    </row>
    <row r="16" spans="1:19" ht="11.25">
      <c r="A16" s="152">
        <v>600</v>
      </c>
      <c r="B16" s="7"/>
      <c r="C16" s="399" t="s">
        <v>265</v>
      </c>
      <c r="D16" s="395">
        <f t="shared" si="5"/>
        <v>878</v>
      </c>
      <c r="E16" s="395">
        <f t="shared" si="1"/>
        <v>464</v>
      </c>
      <c r="F16" s="395">
        <f>SUM(F45,F82,F54,F91,F108:F110)</f>
        <v>443</v>
      </c>
      <c r="G16" s="395">
        <f>SUM(G45,G82,G54,G91,G108:G110)</f>
        <v>6</v>
      </c>
      <c r="H16" s="395">
        <f>SUM(H45,H82,H54,H91,H108:H110)</f>
        <v>15</v>
      </c>
      <c r="I16" s="395">
        <f t="shared" si="2"/>
        <v>321</v>
      </c>
      <c r="J16" s="395">
        <f aca="true" t="shared" si="10" ref="J16:P16">SUM(J45,J82,J54,J91,J108:J110)</f>
        <v>7</v>
      </c>
      <c r="K16" s="395">
        <f t="shared" si="10"/>
        <v>50</v>
      </c>
      <c r="L16" s="395">
        <f t="shared" si="10"/>
        <v>200</v>
      </c>
      <c r="M16" s="395">
        <f t="shared" si="10"/>
        <v>32</v>
      </c>
      <c r="N16" s="395">
        <f t="shared" si="10"/>
        <v>25</v>
      </c>
      <c r="O16" s="395">
        <f t="shared" si="10"/>
        <v>7</v>
      </c>
      <c r="P16" s="395">
        <f t="shared" si="10"/>
        <v>8</v>
      </c>
      <c r="Q16" s="395">
        <f t="shared" si="4"/>
        <v>85</v>
      </c>
      <c r="R16" s="395">
        <f>SUM(R45,R82,R54,R91,R108:R110)</f>
        <v>84</v>
      </c>
      <c r="S16" s="395">
        <f>SUM(S45,S82,S54,S91,S108:S110)</f>
        <v>1</v>
      </c>
    </row>
    <row r="17" spans="1:19" ht="11.25">
      <c r="A17" s="152">
        <v>700</v>
      </c>
      <c r="B17" s="7"/>
      <c r="C17" s="399" t="s">
        <v>266</v>
      </c>
      <c r="D17" s="395">
        <f t="shared" si="5"/>
        <v>1281</v>
      </c>
      <c r="E17" s="395">
        <f t="shared" si="1"/>
        <v>764</v>
      </c>
      <c r="F17" s="395">
        <f>SUM(F46,F68,F71,F115,F119)</f>
        <v>739</v>
      </c>
      <c r="G17" s="395">
        <f>SUM(G46,G68,G71,G115,G119)</f>
        <v>13</v>
      </c>
      <c r="H17" s="395">
        <f>SUM(H46,H68,H71,H115,H119)</f>
        <v>12</v>
      </c>
      <c r="I17" s="395">
        <f t="shared" si="2"/>
        <v>412</v>
      </c>
      <c r="J17" s="395">
        <f aca="true" t="shared" si="11" ref="J17:P17">SUM(J46,J68,J71,J115,J119)</f>
        <v>12</v>
      </c>
      <c r="K17" s="395">
        <f t="shared" si="11"/>
        <v>74</v>
      </c>
      <c r="L17" s="395">
        <f t="shared" si="11"/>
        <v>124</v>
      </c>
      <c r="M17" s="395">
        <f t="shared" si="11"/>
        <v>167</v>
      </c>
      <c r="N17" s="395">
        <f t="shared" si="11"/>
        <v>32</v>
      </c>
      <c r="O17" s="395">
        <f t="shared" si="11"/>
        <v>3</v>
      </c>
      <c r="P17" s="395">
        <f t="shared" si="11"/>
        <v>6</v>
      </c>
      <c r="Q17" s="395">
        <f t="shared" si="4"/>
        <v>99</v>
      </c>
      <c r="R17" s="395">
        <f>SUM(R46,R68,R71,R115,R119)</f>
        <v>96</v>
      </c>
      <c r="S17" s="395">
        <f>SUM(S46,S68,S71,S115,S119)</f>
        <v>3</v>
      </c>
    </row>
    <row r="18" spans="1:19" ht="11.25">
      <c r="A18" s="152">
        <v>800</v>
      </c>
      <c r="B18" s="7"/>
      <c r="C18" s="399" t="s">
        <v>267</v>
      </c>
      <c r="D18" s="395">
        <f t="shared" si="5"/>
        <v>786</v>
      </c>
      <c r="E18" s="395">
        <f t="shared" si="1"/>
        <v>417</v>
      </c>
      <c r="F18" s="395">
        <f>SUM(F67,F69)</f>
        <v>403</v>
      </c>
      <c r="G18" s="395">
        <f>SUM(G67,G69)</f>
        <v>4</v>
      </c>
      <c r="H18" s="395">
        <f>SUM(H67,H69)</f>
        <v>10</v>
      </c>
      <c r="I18" s="395">
        <f t="shared" si="2"/>
        <v>296</v>
      </c>
      <c r="J18" s="395">
        <f aca="true" t="shared" si="12" ref="J18:P18">SUM(J67,J69)</f>
        <v>33</v>
      </c>
      <c r="K18" s="395">
        <f t="shared" si="12"/>
        <v>13</v>
      </c>
      <c r="L18" s="395">
        <f t="shared" si="12"/>
        <v>104</v>
      </c>
      <c r="M18" s="395">
        <f t="shared" si="12"/>
        <v>126</v>
      </c>
      <c r="N18" s="395">
        <f t="shared" si="12"/>
        <v>19</v>
      </c>
      <c r="O18" s="395">
        <f t="shared" si="12"/>
        <v>1</v>
      </c>
      <c r="P18" s="395">
        <f t="shared" si="12"/>
        <v>3</v>
      </c>
      <c r="Q18" s="395">
        <f t="shared" si="4"/>
        <v>70</v>
      </c>
      <c r="R18" s="395">
        <f>SUM(R67,R69)</f>
        <v>63</v>
      </c>
      <c r="S18" s="395">
        <f>SUM(S67,S69)</f>
        <v>7</v>
      </c>
    </row>
    <row r="19" spans="1:19" ht="11.25">
      <c r="A19" s="152">
        <v>900</v>
      </c>
      <c r="B19" s="7"/>
      <c r="C19" s="399" t="s">
        <v>268</v>
      </c>
      <c r="D19" s="395">
        <f t="shared" si="5"/>
        <v>651</v>
      </c>
      <c r="E19" s="395">
        <f t="shared" si="1"/>
        <v>383</v>
      </c>
      <c r="F19" s="395">
        <f>SUM(F40,F70,F76)</f>
        <v>366</v>
      </c>
      <c r="G19" s="395">
        <f>SUM(G40,G70,G76)</f>
        <v>7</v>
      </c>
      <c r="H19" s="395">
        <f>SUM(H40,H70,H76)</f>
        <v>10</v>
      </c>
      <c r="I19" s="395">
        <f t="shared" si="2"/>
        <v>205</v>
      </c>
      <c r="J19" s="395">
        <f aca="true" t="shared" si="13" ref="J19:P19">SUM(J40,J70,J76)</f>
        <v>1</v>
      </c>
      <c r="K19" s="395">
        <f t="shared" si="13"/>
        <v>140</v>
      </c>
      <c r="L19" s="395">
        <f t="shared" si="13"/>
        <v>22</v>
      </c>
      <c r="M19" s="395">
        <f t="shared" si="13"/>
        <v>4</v>
      </c>
      <c r="N19" s="395">
        <f t="shared" si="13"/>
        <v>31</v>
      </c>
      <c r="O19" s="395">
        <f t="shared" si="13"/>
        <v>7</v>
      </c>
      <c r="P19" s="395">
        <f t="shared" si="13"/>
        <v>8</v>
      </c>
      <c r="Q19" s="395">
        <f t="shared" si="4"/>
        <v>55</v>
      </c>
      <c r="R19" s="395">
        <f>SUM(R40,R70,R76)</f>
        <v>55</v>
      </c>
      <c r="S19" s="395">
        <f>SUM(S40,S70,S76)</f>
        <v>0</v>
      </c>
    </row>
    <row r="20" spans="1:19" ht="4.5" customHeight="1">
      <c r="A20" s="152"/>
      <c r="B20" s="14"/>
      <c r="C20" s="630"/>
      <c r="D20" s="395"/>
      <c r="E20" s="395"/>
      <c r="F20" s="395"/>
      <c r="G20" s="395"/>
      <c r="H20" s="395"/>
      <c r="I20" s="395"/>
      <c r="J20" s="395"/>
      <c r="K20" s="395"/>
      <c r="L20" s="395"/>
      <c r="M20" s="395"/>
      <c r="N20" s="395"/>
      <c r="O20" s="395"/>
      <c r="P20" s="395"/>
      <c r="Q20" s="395"/>
      <c r="R20" s="395"/>
      <c r="S20" s="395"/>
    </row>
    <row r="21" spans="1:19" ht="11.25">
      <c r="A21" s="152">
        <v>1</v>
      </c>
      <c r="B21" s="7">
        <v>100</v>
      </c>
      <c r="C21" s="399" t="s">
        <v>8</v>
      </c>
      <c r="D21" s="395">
        <f aca="true" t="shared" si="14" ref="D21:D68">SUM(E21,I21,P21,Q21)</f>
        <v>1320</v>
      </c>
      <c r="E21" s="395">
        <f>SUM(F21:H21)</f>
        <v>370</v>
      </c>
      <c r="F21" s="395">
        <f>SUM(F22:F30)</f>
        <v>309</v>
      </c>
      <c r="G21" s="395">
        <f>SUM(G22:G30)</f>
        <v>32</v>
      </c>
      <c r="H21" s="395">
        <f>SUM(H22:H30)</f>
        <v>29</v>
      </c>
      <c r="I21" s="395">
        <f aca="true" t="shared" si="15" ref="I21:I68">SUM(J21:O21)</f>
        <v>546</v>
      </c>
      <c r="J21" s="395">
        <f aca="true" t="shared" si="16" ref="J21:S21">SUM(J22:J30)</f>
        <v>25</v>
      </c>
      <c r="K21" s="395">
        <f t="shared" si="16"/>
        <v>109</v>
      </c>
      <c r="L21" s="395">
        <f t="shared" si="16"/>
        <v>238</v>
      </c>
      <c r="M21" s="395">
        <f t="shared" si="16"/>
        <v>91</v>
      </c>
      <c r="N21" s="395">
        <f t="shared" si="16"/>
        <v>58</v>
      </c>
      <c r="O21" s="395">
        <f t="shared" si="16"/>
        <v>25</v>
      </c>
      <c r="P21" s="395">
        <f t="shared" si="16"/>
        <v>96</v>
      </c>
      <c r="Q21" s="395">
        <f t="shared" si="16"/>
        <v>308</v>
      </c>
      <c r="R21" s="395">
        <f t="shared" si="16"/>
        <v>287</v>
      </c>
      <c r="S21" s="395">
        <f t="shared" si="16"/>
        <v>21</v>
      </c>
    </row>
    <row r="22" spans="1:19" ht="11.25">
      <c r="A22" s="152">
        <v>2</v>
      </c>
      <c r="B22" s="7">
        <v>101</v>
      </c>
      <c r="C22" s="354" t="s">
        <v>271</v>
      </c>
      <c r="D22" s="395">
        <f t="shared" si="14"/>
        <v>103</v>
      </c>
      <c r="E22" s="395">
        <f>SUM(F22:H22)</f>
        <v>28</v>
      </c>
      <c r="F22" s="395">
        <v>21</v>
      </c>
      <c r="G22" s="395">
        <v>4</v>
      </c>
      <c r="H22" s="395">
        <v>3</v>
      </c>
      <c r="I22" s="395">
        <f t="shared" si="15"/>
        <v>35</v>
      </c>
      <c r="J22" s="395">
        <v>0</v>
      </c>
      <c r="K22" s="395">
        <v>4</v>
      </c>
      <c r="L22" s="395">
        <v>23</v>
      </c>
      <c r="M22" s="395">
        <v>2</v>
      </c>
      <c r="N22" s="395">
        <v>4</v>
      </c>
      <c r="O22" s="395">
        <v>2</v>
      </c>
      <c r="P22" s="395">
        <v>13</v>
      </c>
      <c r="Q22" s="395">
        <f aca="true" t="shared" si="17" ref="Q22:Q69">SUM(R22:S22)</f>
        <v>27</v>
      </c>
      <c r="R22" s="395">
        <v>25</v>
      </c>
      <c r="S22" s="395">
        <v>2</v>
      </c>
    </row>
    <row r="23" spans="1:19" ht="11.25">
      <c r="A23" s="152">
        <v>3</v>
      </c>
      <c r="B23" s="7">
        <v>102</v>
      </c>
      <c r="C23" s="354" t="s">
        <v>272</v>
      </c>
      <c r="D23" s="395">
        <f t="shared" si="14"/>
        <v>131</v>
      </c>
      <c r="E23" s="395">
        <f>SUM(F23:H23)</f>
        <v>22</v>
      </c>
      <c r="F23" s="395">
        <v>16</v>
      </c>
      <c r="G23" s="395">
        <v>3</v>
      </c>
      <c r="H23" s="395">
        <v>3</v>
      </c>
      <c r="I23" s="395">
        <f t="shared" si="15"/>
        <v>59</v>
      </c>
      <c r="J23" s="395">
        <v>2</v>
      </c>
      <c r="K23" s="395">
        <v>13</v>
      </c>
      <c r="L23" s="395">
        <v>27</v>
      </c>
      <c r="M23" s="395">
        <v>6</v>
      </c>
      <c r="N23" s="395">
        <v>7</v>
      </c>
      <c r="O23" s="395">
        <v>4</v>
      </c>
      <c r="P23" s="395">
        <v>14</v>
      </c>
      <c r="Q23" s="395">
        <f t="shared" si="17"/>
        <v>36</v>
      </c>
      <c r="R23" s="395">
        <v>36</v>
      </c>
      <c r="S23" s="395">
        <v>0</v>
      </c>
    </row>
    <row r="24" spans="1:19" ht="11.25">
      <c r="A24" s="152">
        <v>4</v>
      </c>
      <c r="B24" s="7">
        <v>105</v>
      </c>
      <c r="C24" s="354" t="s">
        <v>273</v>
      </c>
      <c r="D24" s="395">
        <f t="shared" si="14"/>
        <v>190</v>
      </c>
      <c r="E24" s="395">
        <v>40</v>
      </c>
      <c r="F24" s="395">
        <v>26</v>
      </c>
      <c r="G24" s="395">
        <v>9</v>
      </c>
      <c r="H24" s="395">
        <v>5</v>
      </c>
      <c r="I24" s="395">
        <f t="shared" si="15"/>
        <v>97</v>
      </c>
      <c r="J24" s="395">
        <v>3</v>
      </c>
      <c r="K24" s="395">
        <v>14</v>
      </c>
      <c r="L24" s="395">
        <v>46</v>
      </c>
      <c r="M24" s="395">
        <v>13</v>
      </c>
      <c r="N24" s="395">
        <v>18</v>
      </c>
      <c r="O24" s="395">
        <v>3</v>
      </c>
      <c r="P24" s="395">
        <v>5</v>
      </c>
      <c r="Q24" s="395">
        <f t="shared" si="17"/>
        <v>48</v>
      </c>
      <c r="R24" s="395">
        <v>47</v>
      </c>
      <c r="S24" s="395">
        <v>1</v>
      </c>
    </row>
    <row r="25" spans="1:19" ht="11.25">
      <c r="A25" s="152">
        <v>5</v>
      </c>
      <c r="B25" s="7">
        <v>106</v>
      </c>
      <c r="C25" s="354" t="s">
        <v>274</v>
      </c>
      <c r="D25" s="395">
        <f t="shared" si="14"/>
        <v>154</v>
      </c>
      <c r="E25" s="395">
        <f aca="true" t="shared" si="18" ref="E25:E56">SUM(F25:H25)</f>
        <v>20</v>
      </c>
      <c r="F25" s="395">
        <v>12</v>
      </c>
      <c r="G25" s="395">
        <v>4</v>
      </c>
      <c r="H25" s="395">
        <v>4</v>
      </c>
      <c r="I25" s="395">
        <f t="shared" si="15"/>
        <v>71</v>
      </c>
      <c r="J25" s="395">
        <v>1</v>
      </c>
      <c r="K25" s="395">
        <v>17</v>
      </c>
      <c r="L25" s="395">
        <v>31</v>
      </c>
      <c r="M25" s="395">
        <v>9</v>
      </c>
      <c r="N25" s="395">
        <v>7</v>
      </c>
      <c r="O25" s="395">
        <v>6</v>
      </c>
      <c r="P25" s="395">
        <v>15</v>
      </c>
      <c r="Q25" s="395">
        <f t="shared" si="17"/>
        <v>48</v>
      </c>
      <c r="R25" s="395">
        <v>45</v>
      </c>
      <c r="S25" s="395">
        <v>3</v>
      </c>
    </row>
    <row r="26" spans="1:19" ht="11.25">
      <c r="A26" s="152">
        <v>6</v>
      </c>
      <c r="B26" s="7">
        <v>107</v>
      </c>
      <c r="C26" s="354" t="s">
        <v>275</v>
      </c>
      <c r="D26" s="395">
        <v>107</v>
      </c>
      <c r="E26" s="395">
        <f t="shared" si="18"/>
        <v>23</v>
      </c>
      <c r="F26" s="395">
        <v>18</v>
      </c>
      <c r="G26" s="395">
        <v>1</v>
      </c>
      <c r="H26" s="395">
        <v>4</v>
      </c>
      <c r="I26" s="395">
        <f t="shared" si="15"/>
        <v>42</v>
      </c>
      <c r="J26" s="395">
        <v>0</v>
      </c>
      <c r="K26" s="395">
        <v>14</v>
      </c>
      <c r="L26" s="395">
        <v>14</v>
      </c>
      <c r="M26" s="395">
        <v>3</v>
      </c>
      <c r="N26" s="395">
        <v>9</v>
      </c>
      <c r="O26" s="395">
        <v>2</v>
      </c>
      <c r="P26" s="395">
        <v>11</v>
      </c>
      <c r="Q26" s="395">
        <f t="shared" si="17"/>
        <v>31</v>
      </c>
      <c r="R26" s="395">
        <v>31</v>
      </c>
      <c r="S26" s="395">
        <v>0</v>
      </c>
    </row>
    <row r="27" spans="1:19" ht="11.25">
      <c r="A27" s="152">
        <v>7</v>
      </c>
      <c r="B27" s="7">
        <v>108</v>
      </c>
      <c r="C27" s="354" t="s">
        <v>276</v>
      </c>
      <c r="D27" s="395">
        <f t="shared" si="14"/>
        <v>77</v>
      </c>
      <c r="E27" s="395">
        <f t="shared" si="18"/>
        <v>16</v>
      </c>
      <c r="F27" s="395">
        <v>12</v>
      </c>
      <c r="G27" s="395">
        <v>2</v>
      </c>
      <c r="H27" s="395">
        <v>2</v>
      </c>
      <c r="I27" s="395">
        <f t="shared" si="15"/>
        <v>24</v>
      </c>
      <c r="J27" s="395">
        <v>2</v>
      </c>
      <c r="K27" s="395">
        <v>5</v>
      </c>
      <c r="L27" s="395">
        <v>8</v>
      </c>
      <c r="M27" s="395">
        <v>8</v>
      </c>
      <c r="N27" s="395">
        <v>1</v>
      </c>
      <c r="O27" s="395">
        <v>0</v>
      </c>
      <c r="P27" s="395">
        <v>10</v>
      </c>
      <c r="Q27" s="395">
        <f t="shared" si="17"/>
        <v>27</v>
      </c>
      <c r="R27" s="395">
        <v>26</v>
      </c>
      <c r="S27" s="395">
        <v>1</v>
      </c>
    </row>
    <row r="28" spans="1:19" ht="11.25">
      <c r="A28" s="152">
        <v>8</v>
      </c>
      <c r="B28" s="7">
        <v>109</v>
      </c>
      <c r="C28" s="354" t="s">
        <v>277</v>
      </c>
      <c r="D28" s="395">
        <f t="shared" si="14"/>
        <v>214</v>
      </c>
      <c r="E28" s="395">
        <f t="shared" si="18"/>
        <v>83</v>
      </c>
      <c r="F28" s="395">
        <v>79</v>
      </c>
      <c r="G28" s="395">
        <v>1</v>
      </c>
      <c r="H28" s="395">
        <v>3</v>
      </c>
      <c r="I28" s="395">
        <f t="shared" si="15"/>
        <v>87</v>
      </c>
      <c r="J28" s="395">
        <v>0</v>
      </c>
      <c r="K28" s="395">
        <v>21</v>
      </c>
      <c r="L28" s="395">
        <v>29</v>
      </c>
      <c r="M28" s="395">
        <v>34</v>
      </c>
      <c r="N28" s="395">
        <v>2</v>
      </c>
      <c r="O28" s="395">
        <v>1</v>
      </c>
      <c r="P28" s="395">
        <v>6</v>
      </c>
      <c r="Q28" s="395">
        <f t="shared" si="17"/>
        <v>38</v>
      </c>
      <c r="R28" s="395">
        <v>36</v>
      </c>
      <c r="S28" s="395">
        <v>2</v>
      </c>
    </row>
    <row r="29" spans="1:19" ht="11.25">
      <c r="A29" s="152">
        <v>9</v>
      </c>
      <c r="B29" s="7">
        <v>110</v>
      </c>
      <c r="C29" s="354" t="s">
        <v>278</v>
      </c>
      <c r="D29" s="395">
        <f t="shared" si="14"/>
        <v>147</v>
      </c>
      <c r="E29" s="395">
        <f t="shared" si="18"/>
        <v>32</v>
      </c>
      <c r="F29" s="395">
        <v>20</v>
      </c>
      <c r="G29" s="395">
        <v>7</v>
      </c>
      <c r="H29" s="395">
        <v>5</v>
      </c>
      <c r="I29" s="395">
        <f t="shared" si="15"/>
        <v>72</v>
      </c>
      <c r="J29" s="395">
        <v>2</v>
      </c>
      <c r="K29" s="395">
        <v>8</v>
      </c>
      <c r="L29" s="395">
        <v>46</v>
      </c>
      <c r="M29" s="395">
        <v>4</v>
      </c>
      <c r="N29" s="395">
        <v>8</v>
      </c>
      <c r="O29" s="395">
        <v>4</v>
      </c>
      <c r="P29" s="395">
        <v>18</v>
      </c>
      <c r="Q29" s="395">
        <f t="shared" si="17"/>
        <v>25</v>
      </c>
      <c r="R29" s="395">
        <v>18</v>
      </c>
      <c r="S29" s="395">
        <v>7</v>
      </c>
    </row>
    <row r="30" spans="1:19" ht="11.25">
      <c r="A30" s="152">
        <v>10</v>
      </c>
      <c r="B30" s="7">
        <v>111</v>
      </c>
      <c r="C30" s="354" t="s">
        <v>279</v>
      </c>
      <c r="D30" s="395">
        <f t="shared" si="14"/>
        <v>197</v>
      </c>
      <c r="E30" s="395">
        <f t="shared" si="18"/>
        <v>106</v>
      </c>
      <c r="F30" s="395">
        <v>105</v>
      </c>
      <c r="G30" s="395">
        <v>1</v>
      </c>
      <c r="H30" s="395">
        <v>0</v>
      </c>
      <c r="I30" s="395">
        <f t="shared" si="15"/>
        <v>59</v>
      </c>
      <c r="J30" s="395">
        <v>15</v>
      </c>
      <c r="K30" s="395">
        <v>13</v>
      </c>
      <c r="L30" s="395">
        <v>14</v>
      </c>
      <c r="M30" s="395">
        <v>12</v>
      </c>
      <c r="N30" s="395">
        <v>2</v>
      </c>
      <c r="O30" s="395">
        <v>3</v>
      </c>
      <c r="P30" s="395">
        <v>4</v>
      </c>
      <c r="Q30" s="395">
        <f t="shared" si="17"/>
        <v>28</v>
      </c>
      <c r="R30" s="395">
        <v>23</v>
      </c>
      <c r="S30" s="395">
        <v>5</v>
      </c>
    </row>
    <row r="31" spans="1:19" ht="11.25">
      <c r="A31" s="152">
        <v>501</v>
      </c>
      <c r="B31" s="7">
        <v>201</v>
      </c>
      <c r="C31" s="447" t="s">
        <v>280</v>
      </c>
      <c r="D31" s="395">
        <f>SUM(E31,I31,P31,Q31)</f>
        <v>890</v>
      </c>
      <c r="E31" s="395">
        <f t="shared" si="18"/>
        <v>399</v>
      </c>
      <c r="F31" s="395">
        <f>SUM(F32:F36)</f>
        <v>375</v>
      </c>
      <c r="G31" s="395">
        <f>SUM(G32:G36)</f>
        <v>8</v>
      </c>
      <c r="H31" s="395">
        <f>SUM(H32:H36)</f>
        <v>16</v>
      </c>
      <c r="I31" s="395">
        <f>SUM(J31:O31)</f>
        <v>371</v>
      </c>
      <c r="J31" s="395">
        <f aca="true" t="shared" si="19" ref="J31:P31">SUM(J32:J36)</f>
        <v>38</v>
      </c>
      <c r="K31" s="395">
        <f t="shared" si="19"/>
        <v>28</v>
      </c>
      <c r="L31" s="395">
        <f t="shared" si="19"/>
        <v>211</v>
      </c>
      <c r="M31" s="395">
        <f t="shared" si="19"/>
        <v>58</v>
      </c>
      <c r="N31" s="395">
        <f t="shared" si="19"/>
        <v>28</v>
      </c>
      <c r="O31" s="395">
        <f t="shared" si="19"/>
        <v>8</v>
      </c>
      <c r="P31" s="395">
        <f t="shared" si="19"/>
        <v>11</v>
      </c>
      <c r="Q31" s="395">
        <f>SUM(R31:S31)</f>
        <v>109</v>
      </c>
      <c r="R31" s="395">
        <f>SUM(R32:R36)</f>
        <v>108</v>
      </c>
      <c r="S31" s="395">
        <f>SUM(S32:S36)</f>
        <v>1</v>
      </c>
    </row>
    <row r="32" spans="1:19" ht="11.25">
      <c r="A32" s="537">
        <v>501</v>
      </c>
      <c r="B32" s="538">
        <v>201</v>
      </c>
      <c r="C32" s="539" t="s">
        <v>280</v>
      </c>
      <c r="D32" s="536">
        <f t="shared" si="14"/>
        <v>714</v>
      </c>
      <c r="E32" s="536">
        <f t="shared" si="18"/>
        <v>315</v>
      </c>
      <c r="F32" s="536">
        <v>292</v>
      </c>
      <c r="G32" s="536">
        <v>8</v>
      </c>
      <c r="H32" s="536">
        <v>15</v>
      </c>
      <c r="I32" s="536">
        <f t="shared" si="15"/>
        <v>295</v>
      </c>
      <c r="J32" s="536">
        <v>23</v>
      </c>
      <c r="K32" s="536">
        <v>20</v>
      </c>
      <c r="L32" s="536">
        <v>179</v>
      </c>
      <c r="M32" s="536">
        <v>43</v>
      </c>
      <c r="N32" s="536">
        <v>25</v>
      </c>
      <c r="O32" s="536">
        <v>5</v>
      </c>
      <c r="P32" s="536">
        <v>11</v>
      </c>
      <c r="Q32" s="536">
        <f t="shared" si="17"/>
        <v>93</v>
      </c>
      <c r="R32" s="536">
        <v>92</v>
      </c>
      <c r="S32" s="536">
        <v>1</v>
      </c>
    </row>
    <row r="33" spans="1:19" ht="11.25">
      <c r="A33" s="537">
        <v>551</v>
      </c>
      <c r="B33" s="538">
        <v>421</v>
      </c>
      <c r="C33" s="540" t="s">
        <v>306</v>
      </c>
      <c r="D33" s="536">
        <f>SUM(E33,I33,P33,Q33)</f>
        <v>15</v>
      </c>
      <c r="E33" s="536">
        <f t="shared" si="18"/>
        <v>5</v>
      </c>
      <c r="F33" s="536">
        <v>4</v>
      </c>
      <c r="G33" s="536">
        <v>0</v>
      </c>
      <c r="H33" s="536">
        <v>1</v>
      </c>
      <c r="I33" s="536">
        <f>SUM(J33:O33)</f>
        <v>4</v>
      </c>
      <c r="J33" s="536">
        <v>1</v>
      </c>
      <c r="K33" s="536">
        <v>0</v>
      </c>
      <c r="L33" s="536">
        <v>3</v>
      </c>
      <c r="M33" s="536">
        <v>0</v>
      </c>
      <c r="N33" s="536">
        <v>0</v>
      </c>
      <c r="O33" s="536">
        <v>0</v>
      </c>
      <c r="P33" s="536">
        <v>0</v>
      </c>
      <c r="Q33" s="536">
        <f>SUM(R33:S33)</f>
        <v>6</v>
      </c>
      <c r="R33" s="536">
        <v>6</v>
      </c>
      <c r="S33" s="536">
        <v>0</v>
      </c>
    </row>
    <row r="34" spans="1:19" ht="11.25">
      <c r="A34" s="537">
        <v>552</v>
      </c>
      <c r="B34" s="538">
        <v>422</v>
      </c>
      <c r="C34" s="540" t="s">
        <v>307</v>
      </c>
      <c r="D34" s="536">
        <f>SUM(E34,I34,P34,Q34)</f>
        <v>89</v>
      </c>
      <c r="E34" s="536">
        <f t="shared" si="18"/>
        <v>40</v>
      </c>
      <c r="F34" s="536">
        <v>40</v>
      </c>
      <c r="G34" s="536">
        <v>0</v>
      </c>
      <c r="H34" s="536">
        <v>0</v>
      </c>
      <c r="I34" s="536">
        <f>SUM(J34:O34)</f>
        <v>42</v>
      </c>
      <c r="J34" s="536">
        <v>10</v>
      </c>
      <c r="K34" s="536">
        <v>7</v>
      </c>
      <c r="L34" s="536">
        <v>11</v>
      </c>
      <c r="M34" s="536">
        <v>10</v>
      </c>
      <c r="N34" s="536">
        <v>1</v>
      </c>
      <c r="O34" s="536">
        <v>3</v>
      </c>
      <c r="P34" s="536">
        <v>0</v>
      </c>
      <c r="Q34" s="536">
        <f>SUM(R34:S34)</f>
        <v>7</v>
      </c>
      <c r="R34" s="536">
        <v>7</v>
      </c>
      <c r="S34" s="536">
        <v>0</v>
      </c>
    </row>
    <row r="35" spans="1:19" ht="11.25">
      <c r="A35" s="537">
        <v>564</v>
      </c>
      <c r="B35" s="538">
        <v>444</v>
      </c>
      <c r="C35" s="540" t="s">
        <v>311</v>
      </c>
      <c r="D35" s="536">
        <f>SUM(E35,I35,P35,Q35)</f>
        <v>46</v>
      </c>
      <c r="E35" s="536">
        <f t="shared" si="18"/>
        <v>25</v>
      </c>
      <c r="F35" s="536">
        <v>25</v>
      </c>
      <c r="G35" s="536">
        <v>0</v>
      </c>
      <c r="H35" s="536">
        <v>0</v>
      </c>
      <c r="I35" s="536">
        <f>SUM(J35:O35)</f>
        <v>19</v>
      </c>
      <c r="J35" s="536">
        <v>3</v>
      </c>
      <c r="K35" s="536">
        <v>0</v>
      </c>
      <c r="L35" s="536">
        <v>10</v>
      </c>
      <c r="M35" s="536">
        <v>4</v>
      </c>
      <c r="N35" s="536">
        <v>2</v>
      </c>
      <c r="O35" s="536">
        <v>0</v>
      </c>
      <c r="P35" s="536">
        <v>0</v>
      </c>
      <c r="Q35" s="536">
        <f>SUM(R35:S35)</f>
        <v>2</v>
      </c>
      <c r="R35" s="536">
        <v>2</v>
      </c>
      <c r="S35" s="536">
        <v>0</v>
      </c>
    </row>
    <row r="36" spans="1:19" ht="11.25">
      <c r="A36" s="537">
        <v>682</v>
      </c>
      <c r="B36" s="538">
        <v>522</v>
      </c>
      <c r="C36" s="541" t="s">
        <v>827</v>
      </c>
      <c r="D36" s="536">
        <f>SUM(E36,I36,P36,Q36)</f>
        <v>26</v>
      </c>
      <c r="E36" s="536">
        <f t="shared" si="18"/>
        <v>14</v>
      </c>
      <c r="F36" s="536">
        <v>14</v>
      </c>
      <c r="G36" s="536">
        <v>0</v>
      </c>
      <c r="H36" s="536">
        <v>0</v>
      </c>
      <c r="I36" s="536">
        <f>SUM(J36:O36)</f>
        <v>11</v>
      </c>
      <c r="J36" s="536">
        <v>1</v>
      </c>
      <c r="K36" s="536">
        <v>1</v>
      </c>
      <c r="L36" s="536">
        <v>8</v>
      </c>
      <c r="M36" s="536">
        <v>1</v>
      </c>
      <c r="N36" s="536">
        <v>0</v>
      </c>
      <c r="O36" s="536">
        <v>0</v>
      </c>
      <c r="P36" s="536">
        <v>0</v>
      </c>
      <c r="Q36" s="536">
        <f>SUM(R36:S36)</f>
        <v>1</v>
      </c>
      <c r="R36" s="536">
        <v>1</v>
      </c>
      <c r="S36" s="536">
        <v>0</v>
      </c>
    </row>
    <row r="37" spans="1:19" ht="11.25">
      <c r="A37" s="152">
        <v>110</v>
      </c>
      <c r="B37" s="7">
        <v>202</v>
      </c>
      <c r="C37" s="399" t="s">
        <v>281</v>
      </c>
      <c r="D37" s="395">
        <f t="shared" si="14"/>
        <v>303</v>
      </c>
      <c r="E37" s="395">
        <f t="shared" si="18"/>
        <v>80</v>
      </c>
      <c r="F37" s="395">
        <v>66</v>
      </c>
      <c r="G37" s="395">
        <v>8</v>
      </c>
      <c r="H37" s="395">
        <v>6</v>
      </c>
      <c r="I37" s="395">
        <f t="shared" si="15"/>
        <v>127</v>
      </c>
      <c r="J37" s="395">
        <v>4</v>
      </c>
      <c r="K37" s="395">
        <v>11</v>
      </c>
      <c r="L37" s="395">
        <v>80</v>
      </c>
      <c r="M37" s="395">
        <v>5</v>
      </c>
      <c r="N37" s="395">
        <v>18</v>
      </c>
      <c r="O37" s="395">
        <v>9</v>
      </c>
      <c r="P37" s="395">
        <v>16</v>
      </c>
      <c r="Q37" s="395">
        <f t="shared" si="17"/>
        <v>80</v>
      </c>
      <c r="R37" s="395">
        <v>80</v>
      </c>
      <c r="S37" s="395">
        <v>0</v>
      </c>
    </row>
    <row r="38" spans="1:19" ht="11.25">
      <c r="A38" s="152">
        <v>301</v>
      </c>
      <c r="B38" s="7">
        <v>203</v>
      </c>
      <c r="C38" s="399" t="s">
        <v>282</v>
      </c>
      <c r="D38" s="395">
        <f t="shared" si="14"/>
        <v>202</v>
      </c>
      <c r="E38" s="395">
        <f t="shared" si="18"/>
        <v>72</v>
      </c>
      <c r="F38" s="395">
        <v>67</v>
      </c>
      <c r="G38" s="395">
        <v>4</v>
      </c>
      <c r="H38" s="395">
        <v>1</v>
      </c>
      <c r="I38" s="395">
        <f t="shared" si="15"/>
        <v>81</v>
      </c>
      <c r="J38" s="395">
        <v>8</v>
      </c>
      <c r="K38" s="395">
        <v>17</v>
      </c>
      <c r="L38" s="395">
        <v>29</v>
      </c>
      <c r="M38" s="395">
        <v>18</v>
      </c>
      <c r="N38" s="395">
        <v>8</v>
      </c>
      <c r="O38" s="395">
        <v>1</v>
      </c>
      <c r="P38" s="395">
        <v>9</v>
      </c>
      <c r="Q38" s="395">
        <f t="shared" si="17"/>
        <v>40</v>
      </c>
      <c r="R38" s="395">
        <v>38</v>
      </c>
      <c r="S38" s="395">
        <v>2</v>
      </c>
    </row>
    <row r="39" spans="1:19" ht="11.25">
      <c r="A39" s="152">
        <v>120</v>
      </c>
      <c r="B39" s="7">
        <v>204</v>
      </c>
      <c r="C39" s="399" t="s">
        <v>283</v>
      </c>
      <c r="D39" s="395">
        <f t="shared" si="14"/>
        <v>180</v>
      </c>
      <c r="E39" s="395">
        <f t="shared" si="18"/>
        <v>41</v>
      </c>
      <c r="F39" s="395">
        <v>32</v>
      </c>
      <c r="G39" s="395">
        <v>5</v>
      </c>
      <c r="H39" s="395">
        <v>4</v>
      </c>
      <c r="I39" s="395">
        <f t="shared" si="15"/>
        <v>69</v>
      </c>
      <c r="J39" s="395">
        <v>1</v>
      </c>
      <c r="K39" s="395">
        <v>12</v>
      </c>
      <c r="L39" s="395">
        <v>38</v>
      </c>
      <c r="M39" s="395">
        <v>7</v>
      </c>
      <c r="N39" s="395">
        <v>6</v>
      </c>
      <c r="O39" s="395">
        <v>5</v>
      </c>
      <c r="P39" s="395">
        <v>30</v>
      </c>
      <c r="Q39" s="395">
        <f t="shared" si="17"/>
        <v>40</v>
      </c>
      <c r="R39" s="395">
        <v>38</v>
      </c>
      <c r="S39" s="395">
        <v>2</v>
      </c>
    </row>
    <row r="40" spans="1:19" ht="11.25">
      <c r="A40" s="152">
        <v>901</v>
      </c>
      <c r="B40" s="7">
        <v>205</v>
      </c>
      <c r="C40" s="399" t="s">
        <v>284</v>
      </c>
      <c r="D40" s="395">
        <f t="shared" si="14"/>
        <v>183</v>
      </c>
      <c r="E40" s="395">
        <f t="shared" si="18"/>
        <v>95</v>
      </c>
      <c r="F40" s="395">
        <f>SUM(F41:F42)</f>
        <v>91</v>
      </c>
      <c r="G40" s="395">
        <f>SUM(G41:G42)</f>
        <v>1</v>
      </c>
      <c r="H40" s="395">
        <f>SUM(H41:H42)</f>
        <v>3</v>
      </c>
      <c r="I40" s="395">
        <f t="shared" si="15"/>
        <v>64</v>
      </c>
      <c r="J40" s="395">
        <f aca="true" t="shared" si="20" ref="J40:P40">SUM(J41:J42)</f>
        <v>0</v>
      </c>
      <c r="K40" s="395">
        <f t="shared" si="20"/>
        <v>48</v>
      </c>
      <c r="L40" s="395">
        <f t="shared" si="20"/>
        <v>6</v>
      </c>
      <c r="M40" s="395">
        <f t="shared" si="20"/>
        <v>2</v>
      </c>
      <c r="N40" s="395">
        <f t="shared" si="20"/>
        <v>4</v>
      </c>
      <c r="O40" s="395">
        <f t="shared" si="20"/>
        <v>4</v>
      </c>
      <c r="P40" s="395">
        <f t="shared" si="20"/>
        <v>4</v>
      </c>
      <c r="Q40" s="395">
        <f t="shared" si="17"/>
        <v>20</v>
      </c>
      <c r="R40" s="395">
        <f>SUM(R41:R42)</f>
        <v>20</v>
      </c>
      <c r="S40" s="395">
        <f>SUM(S41:S42)</f>
        <v>0</v>
      </c>
    </row>
    <row r="41" spans="1:19" ht="11.25">
      <c r="A41" s="537">
        <v>901</v>
      </c>
      <c r="B41" s="538">
        <v>205</v>
      </c>
      <c r="C41" s="539" t="s">
        <v>284</v>
      </c>
      <c r="D41" s="536">
        <f t="shared" si="14"/>
        <v>120</v>
      </c>
      <c r="E41" s="536">
        <f t="shared" si="18"/>
        <v>55</v>
      </c>
      <c r="F41" s="536">
        <v>53</v>
      </c>
      <c r="G41" s="536">
        <v>1</v>
      </c>
      <c r="H41" s="536">
        <v>1</v>
      </c>
      <c r="I41" s="536">
        <f t="shared" si="15"/>
        <v>45</v>
      </c>
      <c r="J41" s="536">
        <v>0</v>
      </c>
      <c r="K41" s="536">
        <v>29</v>
      </c>
      <c r="L41" s="536">
        <v>6</v>
      </c>
      <c r="M41" s="536">
        <v>2</v>
      </c>
      <c r="N41" s="536">
        <v>4</v>
      </c>
      <c r="O41" s="536">
        <v>4</v>
      </c>
      <c r="P41" s="536">
        <v>3</v>
      </c>
      <c r="Q41" s="536">
        <f t="shared" si="17"/>
        <v>17</v>
      </c>
      <c r="R41" s="536">
        <v>17</v>
      </c>
      <c r="S41" s="536">
        <v>0</v>
      </c>
    </row>
    <row r="42" spans="1:19" ht="11.25">
      <c r="A42" s="537">
        <v>955</v>
      </c>
      <c r="B42" s="538">
        <v>685</v>
      </c>
      <c r="C42" s="539" t="s">
        <v>341</v>
      </c>
      <c r="D42" s="536">
        <f>SUM(E42,I42,P42,Q42)</f>
        <v>63</v>
      </c>
      <c r="E42" s="536">
        <f t="shared" si="18"/>
        <v>40</v>
      </c>
      <c r="F42" s="536">
        <v>38</v>
      </c>
      <c r="G42" s="536">
        <v>0</v>
      </c>
      <c r="H42" s="536">
        <v>2</v>
      </c>
      <c r="I42" s="536">
        <f>SUM(J42:O42)</f>
        <v>19</v>
      </c>
      <c r="J42" s="536">
        <v>0</v>
      </c>
      <c r="K42" s="536">
        <v>19</v>
      </c>
      <c r="L42" s="536">
        <v>0</v>
      </c>
      <c r="M42" s="536">
        <v>0</v>
      </c>
      <c r="N42" s="536">
        <v>0</v>
      </c>
      <c r="O42" s="536">
        <v>0</v>
      </c>
      <c r="P42" s="536">
        <v>1</v>
      </c>
      <c r="Q42" s="536">
        <f>SUM(R42:S42)</f>
        <v>3</v>
      </c>
      <c r="R42" s="536">
        <v>3</v>
      </c>
      <c r="S42" s="536">
        <v>0</v>
      </c>
    </row>
    <row r="43" spans="1:19" ht="11.25">
      <c r="A43" s="152">
        <v>130</v>
      </c>
      <c r="B43" s="7">
        <v>206</v>
      </c>
      <c r="C43" s="399" t="s">
        <v>285</v>
      </c>
      <c r="D43" s="395">
        <f t="shared" si="14"/>
        <v>37</v>
      </c>
      <c r="E43" s="395">
        <f t="shared" si="18"/>
        <v>8</v>
      </c>
      <c r="F43" s="395">
        <v>6</v>
      </c>
      <c r="G43" s="395">
        <v>2</v>
      </c>
      <c r="H43" s="395">
        <v>0</v>
      </c>
      <c r="I43" s="395">
        <f t="shared" si="15"/>
        <v>14</v>
      </c>
      <c r="J43" s="395">
        <v>2</v>
      </c>
      <c r="K43" s="395">
        <v>0</v>
      </c>
      <c r="L43" s="395">
        <v>10</v>
      </c>
      <c r="M43" s="395">
        <v>0</v>
      </c>
      <c r="N43" s="395">
        <v>0</v>
      </c>
      <c r="O43" s="395">
        <v>2</v>
      </c>
      <c r="P43" s="395">
        <v>11</v>
      </c>
      <c r="Q43" s="395">
        <f t="shared" si="17"/>
        <v>4</v>
      </c>
      <c r="R43" s="395">
        <v>3</v>
      </c>
      <c r="S43" s="395">
        <v>1</v>
      </c>
    </row>
    <row r="44" spans="1:19" ht="11.25">
      <c r="A44" s="152">
        <v>201</v>
      </c>
      <c r="B44" s="7">
        <v>207</v>
      </c>
      <c r="C44" s="399" t="s">
        <v>286</v>
      </c>
      <c r="D44" s="395">
        <f t="shared" si="14"/>
        <v>107</v>
      </c>
      <c r="E44" s="395">
        <f t="shared" si="18"/>
        <v>30</v>
      </c>
      <c r="F44" s="395">
        <v>25</v>
      </c>
      <c r="G44" s="395">
        <v>2</v>
      </c>
      <c r="H44" s="395">
        <v>3</v>
      </c>
      <c r="I44" s="395">
        <f t="shared" si="15"/>
        <v>49</v>
      </c>
      <c r="J44" s="395">
        <v>1</v>
      </c>
      <c r="K44" s="395">
        <v>8</v>
      </c>
      <c r="L44" s="395">
        <v>29</v>
      </c>
      <c r="M44" s="395">
        <v>6</v>
      </c>
      <c r="N44" s="395">
        <v>5</v>
      </c>
      <c r="O44" s="395">
        <v>0</v>
      </c>
      <c r="P44" s="395">
        <v>3</v>
      </c>
      <c r="Q44" s="395">
        <f t="shared" si="17"/>
        <v>25</v>
      </c>
      <c r="R44" s="395">
        <v>23</v>
      </c>
      <c r="S44" s="395">
        <v>2</v>
      </c>
    </row>
    <row r="45" spans="1:19" ht="11.25">
      <c r="A45" s="152">
        <v>601</v>
      </c>
      <c r="B45" s="7">
        <v>208</v>
      </c>
      <c r="C45" s="399" t="s">
        <v>287</v>
      </c>
      <c r="D45" s="395">
        <f t="shared" si="14"/>
        <v>81</v>
      </c>
      <c r="E45" s="395">
        <f t="shared" si="18"/>
        <v>49</v>
      </c>
      <c r="F45" s="395">
        <v>48</v>
      </c>
      <c r="G45" s="395">
        <v>1</v>
      </c>
      <c r="H45" s="395">
        <v>0</v>
      </c>
      <c r="I45" s="395">
        <f t="shared" si="15"/>
        <v>26</v>
      </c>
      <c r="J45" s="395">
        <v>0</v>
      </c>
      <c r="K45" s="395">
        <v>1</v>
      </c>
      <c r="L45" s="395">
        <v>18</v>
      </c>
      <c r="M45" s="395">
        <v>1</v>
      </c>
      <c r="N45" s="395">
        <v>4</v>
      </c>
      <c r="O45" s="395">
        <v>2</v>
      </c>
      <c r="P45" s="395">
        <v>1</v>
      </c>
      <c r="Q45" s="395">
        <f t="shared" si="17"/>
        <v>5</v>
      </c>
      <c r="R45" s="395">
        <v>5</v>
      </c>
      <c r="S45" s="395">
        <v>0</v>
      </c>
    </row>
    <row r="46" spans="1:19" ht="11.25">
      <c r="A46" s="152">
        <v>701</v>
      </c>
      <c r="B46" s="7">
        <v>209</v>
      </c>
      <c r="C46" s="399" t="s">
        <v>288</v>
      </c>
      <c r="D46" s="395">
        <f>SUM(E46,I46,P46,Q46)</f>
        <v>517</v>
      </c>
      <c r="E46" s="395">
        <f t="shared" si="18"/>
        <v>303</v>
      </c>
      <c r="F46" s="395">
        <f>SUM(F47:F52)</f>
        <v>292</v>
      </c>
      <c r="G46" s="395">
        <f>SUM(G47:G52)</f>
        <v>6</v>
      </c>
      <c r="H46" s="395">
        <f>SUM(H47:H52)</f>
        <v>5</v>
      </c>
      <c r="I46" s="395">
        <f>SUM(J46:O46)</f>
        <v>171</v>
      </c>
      <c r="J46" s="395">
        <f aca="true" t="shared" si="21" ref="J46:P46">SUM(J47:J52)</f>
        <v>4</v>
      </c>
      <c r="K46" s="395">
        <f t="shared" si="21"/>
        <v>22</v>
      </c>
      <c r="L46" s="395">
        <f t="shared" si="21"/>
        <v>51</v>
      </c>
      <c r="M46" s="395">
        <f t="shared" si="21"/>
        <v>78</v>
      </c>
      <c r="N46" s="395">
        <f t="shared" si="21"/>
        <v>15</v>
      </c>
      <c r="O46" s="395">
        <f t="shared" si="21"/>
        <v>1</v>
      </c>
      <c r="P46" s="395">
        <f t="shared" si="21"/>
        <v>3</v>
      </c>
      <c r="Q46" s="395">
        <f>SUM(R46:S46)</f>
        <v>40</v>
      </c>
      <c r="R46" s="395">
        <f>SUM(R47:R52)</f>
        <v>40</v>
      </c>
      <c r="S46" s="395">
        <f>SUM(S47:S52)</f>
        <v>0</v>
      </c>
    </row>
    <row r="47" spans="1:19" ht="11.25">
      <c r="A47" s="537">
        <v>701</v>
      </c>
      <c r="B47" s="538">
        <v>209</v>
      </c>
      <c r="C47" s="539" t="s">
        <v>288</v>
      </c>
      <c r="D47" s="536">
        <f t="shared" si="14"/>
        <v>175</v>
      </c>
      <c r="E47" s="536">
        <f t="shared" si="18"/>
        <v>94</v>
      </c>
      <c r="F47" s="536">
        <v>92</v>
      </c>
      <c r="G47" s="536">
        <v>1</v>
      </c>
      <c r="H47" s="536">
        <v>1</v>
      </c>
      <c r="I47" s="536">
        <f t="shared" si="15"/>
        <v>64</v>
      </c>
      <c r="J47" s="536">
        <v>1</v>
      </c>
      <c r="K47" s="536">
        <v>6</v>
      </c>
      <c r="L47" s="536">
        <v>21</v>
      </c>
      <c r="M47" s="536">
        <v>30</v>
      </c>
      <c r="N47" s="536">
        <v>6</v>
      </c>
      <c r="O47" s="536">
        <v>0</v>
      </c>
      <c r="P47" s="536">
        <v>2</v>
      </c>
      <c r="Q47" s="536">
        <f t="shared" si="17"/>
        <v>15</v>
      </c>
      <c r="R47" s="536">
        <v>15</v>
      </c>
      <c r="S47" s="536">
        <v>0</v>
      </c>
    </row>
    <row r="48" spans="1:19" ht="11.25">
      <c r="A48" s="537">
        <v>751</v>
      </c>
      <c r="B48" s="538">
        <v>541</v>
      </c>
      <c r="C48" s="539" t="s">
        <v>324</v>
      </c>
      <c r="D48" s="536">
        <f>SUM(E48,I48,P48,Q48)</f>
        <v>26</v>
      </c>
      <c r="E48" s="536">
        <f t="shared" si="18"/>
        <v>12</v>
      </c>
      <c r="F48" s="536">
        <v>11</v>
      </c>
      <c r="G48" s="536">
        <v>1</v>
      </c>
      <c r="H48" s="536">
        <v>0</v>
      </c>
      <c r="I48" s="536">
        <f>SUM(J48:O48)</f>
        <v>10</v>
      </c>
      <c r="J48" s="536">
        <v>0</v>
      </c>
      <c r="K48" s="536">
        <v>2</v>
      </c>
      <c r="L48" s="536">
        <v>1</v>
      </c>
      <c r="M48" s="536">
        <v>5</v>
      </c>
      <c r="N48" s="536">
        <v>2</v>
      </c>
      <c r="O48" s="536">
        <v>0</v>
      </c>
      <c r="P48" s="536">
        <v>1</v>
      </c>
      <c r="Q48" s="536">
        <f>SUM(R48:S48)</f>
        <v>3</v>
      </c>
      <c r="R48" s="536">
        <v>3</v>
      </c>
      <c r="S48" s="536">
        <v>0</v>
      </c>
    </row>
    <row r="49" spans="1:19" ht="11.25">
      <c r="A49" s="537">
        <v>752</v>
      </c>
      <c r="B49" s="538">
        <v>542</v>
      </c>
      <c r="C49" s="539" t="s">
        <v>325</v>
      </c>
      <c r="D49" s="536">
        <f>SUM(E49,I49,P49,Q49)</f>
        <v>51</v>
      </c>
      <c r="E49" s="536">
        <f t="shared" si="18"/>
        <v>36</v>
      </c>
      <c r="F49" s="536">
        <v>35</v>
      </c>
      <c r="G49" s="536">
        <v>1</v>
      </c>
      <c r="H49" s="536">
        <v>0</v>
      </c>
      <c r="I49" s="536">
        <f>SUM(J49:O49)</f>
        <v>14</v>
      </c>
      <c r="J49" s="536">
        <v>1</v>
      </c>
      <c r="K49" s="536">
        <v>4</v>
      </c>
      <c r="L49" s="536">
        <v>2</v>
      </c>
      <c r="M49" s="536">
        <v>6</v>
      </c>
      <c r="N49" s="536">
        <v>0</v>
      </c>
      <c r="O49" s="536">
        <v>1</v>
      </c>
      <c r="P49" s="536">
        <v>0</v>
      </c>
      <c r="Q49" s="536">
        <f>SUM(R49:S49)</f>
        <v>1</v>
      </c>
      <c r="R49" s="536">
        <v>1</v>
      </c>
      <c r="S49" s="536">
        <v>0</v>
      </c>
    </row>
    <row r="50" spans="1:19" ht="11.25">
      <c r="A50" s="537">
        <v>754</v>
      </c>
      <c r="B50" s="538">
        <v>544</v>
      </c>
      <c r="C50" s="539" t="s">
        <v>327</v>
      </c>
      <c r="D50" s="536">
        <f>SUM(E50,I50,P50,Q50)</f>
        <v>118</v>
      </c>
      <c r="E50" s="536">
        <f t="shared" si="18"/>
        <v>74</v>
      </c>
      <c r="F50" s="536">
        <v>70</v>
      </c>
      <c r="G50" s="536">
        <v>2</v>
      </c>
      <c r="H50" s="536">
        <v>2</v>
      </c>
      <c r="I50" s="536">
        <f>SUM(J50:O50)</f>
        <v>33</v>
      </c>
      <c r="J50" s="536">
        <v>2</v>
      </c>
      <c r="K50" s="536">
        <v>6</v>
      </c>
      <c r="L50" s="536">
        <v>8</v>
      </c>
      <c r="M50" s="536">
        <v>14</v>
      </c>
      <c r="N50" s="536">
        <v>3</v>
      </c>
      <c r="O50" s="536">
        <v>0</v>
      </c>
      <c r="P50" s="536">
        <v>0</v>
      </c>
      <c r="Q50" s="536">
        <f>SUM(R50:S50)</f>
        <v>11</v>
      </c>
      <c r="R50" s="536">
        <v>11</v>
      </c>
      <c r="S50" s="536">
        <v>0</v>
      </c>
    </row>
    <row r="51" spans="1:19" ht="11.25">
      <c r="A51" s="537">
        <v>761</v>
      </c>
      <c r="B51" s="538">
        <v>561</v>
      </c>
      <c r="C51" s="539" t="s">
        <v>328</v>
      </c>
      <c r="D51" s="536">
        <f>SUM(E51,I51,P51,Q51)</f>
        <v>76</v>
      </c>
      <c r="E51" s="536">
        <f t="shared" si="18"/>
        <v>38</v>
      </c>
      <c r="F51" s="536">
        <v>36</v>
      </c>
      <c r="G51" s="536">
        <v>1</v>
      </c>
      <c r="H51" s="536">
        <v>1</v>
      </c>
      <c r="I51" s="536">
        <f>SUM(J51:O51)</f>
        <v>31</v>
      </c>
      <c r="J51" s="536">
        <v>0</v>
      </c>
      <c r="K51" s="536">
        <v>2</v>
      </c>
      <c r="L51" s="536">
        <v>15</v>
      </c>
      <c r="M51" s="536">
        <v>11</v>
      </c>
      <c r="N51" s="536">
        <v>3</v>
      </c>
      <c r="O51" s="536">
        <v>0</v>
      </c>
      <c r="P51" s="536">
        <v>0</v>
      </c>
      <c r="Q51" s="536">
        <f>SUM(R51:S51)</f>
        <v>7</v>
      </c>
      <c r="R51" s="536">
        <v>7</v>
      </c>
      <c r="S51" s="536">
        <v>0</v>
      </c>
    </row>
    <row r="52" spans="1:19" ht="11.25">
      <c r="A52" s="537">
        <v>762</v>
      </c>
      <c r="B52" s="538">
        <v>562</v>
      </c>
      <c r="C52" s="539" t="s">
        <v>329</v>
      </c>
      <c r="D52" s="536">
        <f>SUM(E52,I52,P52,Q52)</f>
        <v>71</v>
      </c>
      <c r="E52" s="536">
        <f t="shared" si="18"/>
        <v>49</v>
      </c>
      <c r="F52" s="536">
        <v>48</v>
      </c>
      <c r="G52" s="536">
        <v>0</v>
      </c>
      <c r="H52" s="536">
        <v>1</v>
      </c>
      <c r="I52" s="536">
        <f>SUM(J52:O52)</f>
        <v>19</v>
      </c>
      <c r="J52" s="536">
        <v>0</v>
      </c>
      <c r="K52" s="536">
        <v>2</v>
      </c>
      <c r="L52" s="536">
        <v>4</v>
      </c>
      <c r="M52" s="536">
        <v>12</v>
      </c>
      <c r="N52" s="536">
        <v>1</v>
      </c>
      <c r="O52" s="536">
        <v>0</v>
      </c>
      <c r="P52" s="536">
        <v>0</v>
      </c>
      <c r="Q52" s="536">
        <f>SUM(R52:S52)</f>
        <v>3</v>
      </c>
      <c r="R52" s="536">
        <v>3</v>
      </c>
      <c r="S52" s="536">
        <v>0</v>
      </c>
    </row>
    <row r="53" spans="1:19" ht="11.25">
      <c r="A53" s="152">
        <v>302</v>
      </c>
      <c r="B53" s="7">
        <v>210</v>
      </c>
      <c r="C53" s="399" t="s">
        <v>251</v>
      </c>
      <c r="D53" s="395">
        <f t="shared" si="14"/>
        <v>285</v>
      </c>
      <c r="E53" s="395">
        <f t="shared" si="18"/>
        <v>147</v>
      </c>
      <c r="F53" s="395">
        <v>143</v>
      </c>
      <c r="G53" s="395">
        <v>1</v>
      </c>
      <c r="H53" s="395">
        <v>3</v>
      </c>
      <c r="I53" s="395">
        <f t="shared" si="15"/>
        <v>92</v>
      </c>
      <c r="J53" s="395">
        <v>9</v>
      </c>
      <c r="K53" s="395">
        <v>10</v>
      </c>
      <c r="L53" s="395">
        <v>39</v>
      </c>
      <c r="M53" s="395">
        <v>26</v>
      </c>
      <c r="N53" s="395">
        <v>7</v>
      </c>
      <c r="O53" s="395">
        <v>1</v>
      </c>
      <c r="P53" s="395">
        <v>6</v>
      </c>
      <c r="Q53" s="395">
        <f t="shared" si="17"/>
        <v>40</v>
      </c>
      <c r="R53" s="395">
        <v>39</v>
      </c>
      <c r="S53" s="395">
        <v>1</v>
      </c>
    </row>
    <row r="54" spans="1:19" ht="11.25">
      <c r="A54" s="152">
        <v>603</v>
      </c>
      <c r="B54" s="7">
        <v>212</v>
      </c>
      <c r="C54" s="399" t="s">
        <v>290</v>
      </c>
      <c r="D54" s="395">
        <f t="shared" si="14"/>
        <v>102</v>
      </c>
      <c r="E54" s="395">
        <f t="shared" si="18"/>
        <v>36</v>
      </c>
      <c r="F54" s="395">
        <v>34</v>
      </c>
      <c r="G54" s="395">
        <v>2</v>
      </c>
      <c r="H54" s="395">
        <v>0</v>
      </c>
      <c r="I54" s="395">
        <f t="shared" si="15"/>
        <v>52</v>
      </c>
      <c r="J54" s="395">
        <v>4</v>
      </c>
      <c r="K54" s="395">
        <v>3</v>
      </c>
      <c r="L54" s="395">
        <v>31</v>
      </c>
      <c r="M54" s="395">
        <v>8</v>
      </c>
      <c r="N54" s="395">
        <v>5</v>
      </c>
      <c r="O54" s="395">
        <v>1</v>
      </c>
      <c r="P54" s="395">
        <v>1</v>
      </c>
      <c r="Q54" s="395">
        <f t="shared" si="17"/>
        <v>13</v>
      </c>
      <c r="R54" s="395">
        <v>13</v>
      </c>
      <c r="S54" s="395">
        <v>0</v>
      </c>
    </row>
    <row r="55" spans="1:19" ht="11.25">
      <c r="A55" s="152">
        <v>401</v>
      </c>
      <c r="B55" s="7">
        <v>213</v>
      </c>
      <c r="C55" s="399" t="s">
        <v>291</v>
      </c>
      <c r="D55" s="395">
        <f>SUM(E55,I55,P55,Q55)</f>
        <v>134</v>
      </c>
      <c r="E55" s="395">
        <f t="shared" si="18"/>
        <v>72</v>
      </c>
      <c r="F55" s="395">
        <f>SUM(F56:F57)</f>
        <v>67</v>
      </c>
      <c r="G55" s="395">
        <f>SUM(G56:G57)</f>
        <v>1</v>
      </c>
      <c r="H55" s="395">
        <f>SUM(H56:H57)</f>
        <v>4</v>
      </c>
      <c r="I55" s="395">
        <f>SUM(J55:O55)</f>
        <v>30</v>
      </c>
      <c r="J55" s="395">
        <f aca="true" t="shared" si="22" ref="J55:P55">SUM(J56:J57)</f>
        <v>0</v>
      </c>
      <c r="K55" s="395">
        <f t="shared" si="22"/>
        <v>14</v>
      </c>
      <c r="L55" s="395">
        <f t="shared" si="22"/>
        <v>7</v>
      </c>
      <c r="M55" s="395">
        <f t="shared" si="22"/>
        <v>7</v>
      </c>
      <c r="N55" s="395">
        <f t="shared" si="22"/>
        <v>1</v>
      </c>
      <c r="O55" s="395">
        <f t="shared" si="22"/>
        <v>1</v>
      </c>
      <c r="P55" s="395">
        <f t="shared" si="22"/>
        <v>2</v>
      </c>
      <c r="Q55" s="395">
        <f>SUM(R55:S55)</f>
        <v>30</v>
      </c>
      <c r="R55" s="395">
        <f>SUM(R56:R57)</f>
        <v>27</v>
      </c>
      <c r="S55" s="395">
        <f>SUM(S56:S57)</f>
        <v>3</v>
      </c>
    </row>
    <row r="56" spans="1:19" ht="11.25">
      <c r="A56" s="537">
        <v>401</v>
      </c>
      <c r="B56" s="538">
        <v>213</v>
      </c>
      <c r="C56" s="539" t="s">
        <v>291</v>
      </c>
      <c r="D56" s="536">
        <f t="shared" si="14"/>
        <v>104</v>
      </c>
      <c r="E56" s="536">
        <f t="shared" si="18"/>
        <v>55</v>
      </c>
      <c r="F56" s="536">
        <v>51</v>
      </c>
      <c r="G56" s="536">
        <v>1</v>
      </c>
      <c r="H56" s="536">
        <v>3</v>
      </c>
      <c r="I56" s="536">
        <f t="shared" si="15"/>
        <v>23</v>
      </c>
      <c r="J56" s="536">
        <v>0</v>
      </c>
      <c r="K56" s="536">
        <v>13</v>
      </c>
      <c r="L56" s="536">
        <v>6</v>
      </c>
      <c r="M56" s="536">
        <v>2</v>
      </c>
      <c r="N56" s="536">
        <v>1</v>
      </c>
      <c r="O56" s="536">
        <v>1</v>
      </c>
      <c r="P56" s="536">
        <v>2</v>
      </c>
      <c r="Q56" s="536">
        <f t="shared" si="17"/>
        <v>24</v>
      </c>
      <c r="R56" s="536">
        <v>22</v>
      </c>
      <c r="S56" s="536">
        <v>2</v>
      </c>
    </row>
    <row r="57" spans="1:19" ht="11.25">
      <c r="A57" s="537">
        <v>474</v>
      </c>
      <c r="B57" s="538">
        <v>364</v>
      </c>
      <c r="C57" s="539" t="s">
        <v>253</v>
      </c>
      <c r="D57" s="536">
        <f>SUM(E57,I57,P57,Q57)</f>
        <v>30</v>
      </c>
      <c r="E57" s="536">
        <f aca="true" t="shared" si="23" ref="E57:E88">SUM(F57:H57)</f>
        <v>17</v>
      </c>
      <c r="F57" s="536">
        <v>16</v>
      </c>
      <c r="G57" s="536">
        <v>0</v>
      </c>
      <c r="H57" s="536">
        <v>1</v>
      </c>
      <c r="I57" s="536">
        <f>SUM(J57:O57)</f>
        <v>7</v>
      </c>
      <c r="J57" s="536">
        <v>0</v>
      </c>
      <c r="K57" s="536">
        <v>1</v>
      </c>
      <c r="L57" s="536">
        <v>1</v>
      </c>
      <c r="M57" s="536">
        <v>5</v>
      </c>
      <c r="N57" s="536">
        <v>0</v>
      </c>
      <c r="O57" s="536">
        <v>0</v>
      </c>
      <c r="P57" s="536">
        <v>0</v>
      </c>
      <c r="Q57" s="536">
        <f>SUM(R57:S57)</f>
        <v>6</v>
      </c>
      <c r="R57" s="536">
        <v>5</v>
      </c>
      <c r="S57" s="536">
        <v>1</v>
      </c>
    </row>
    <row r="58" spans="1:19" ht="11.25">
      <c r="A58" s="152">
        <v>202</v>
      </c>
      <c r="B58" s="7">
        <v>214</v>
      </c>
      <c r="C58" s="399" t="s">
        <v>292</v>
      </c>
      <c r="D58" s="395">
        <f t="shared" si="14"/>
        <v>109</v>
      </c>
      <c r="E58" s="395">
        <f t="shared" si="23"/>
        <v>29</v>
      </c>
      <c r="F58" s="395">
        <v>25</v>
      </c>
      <c r="G58" s="395">
        <v>3</v>
      </c>
      <c r="H58" s="395">
        <v>1</v>
      </c>
      <c r="I58" s="395">
        <f t="shared" si="15"/>
        <v>65</v>
      </c>
      <c r="J58" s="395">
        <v>0</v>
      </c>
      <c r="K58" s="395">
        <v>23</v>
      </c>
      <c r="L58" s="395">
        <v>21</v>
      </c>
      <c r="M58" s="395">
        <v>9</v>
      </c>
      <c r="N58" s="395">
        <v>9</v>
      </c>
      <c r="O58" s="395">
        <v>3</v>
      </c>
      <c r="P58" s="395">
        <v>6</v>
      </c>
      <c r="Q58" s="395">
        <f t="shared" si="17"/>
        <v>9</v>
      </c>
      <c r="R58" s="395">
        <v>9</v>
      </c>
      <c r="S58" s="395">
        <v>0</v>
      </c>
    </row>
    <row r="59" spans="1:19" ht="11.25">
      <c r="A59" s="152">
        <v>402</v>
      </c>
      <c r="B59" s="7">
        <v>215</v>
      </c>
      <c r="C59" s="399" t="s">
        <v>293</v>
      </c>
      <c r="D59" s="395">
        <f>SUM(E59,I59,P59,Q59)</f>
        <v>244</v>
      </c>
      <c r="E59" s="395">
        <f t="shared" si="23"/>
        <v>123</v>
      </c>
      <c r="F59" s="395">
        <f>SUM(F60:F61)</f>
        <v>116</v>
      </c>
      <c r="G59" s="395">
        <f>SUM(G60:G61)</f>
        <v>1</v>
      </c>
      <c r="H59" s="395">
        <f>SUM(H60:H61)</f>
        <v>6</v>
      </c>
      <c r="I59" s="395">
        <f>SUM(J59:O59)</f>
        <v>74</v>
      </c>
      <c r="J59" s="395">
        <f aca="true" t="shared" si="24" ref="J59:P59">SUM(J60:J61)</f>
        <v>1</v>
      </c>
      <c r="K59" s="395">
        <f t="shared" si="24"/>
        <v>18</v>
      </c>
      <c r="L59" s="395">
        <f t="shared" si="24"/>
        <v>27</v>
      </c>
      <c r="M59" s="395">
        <f t="shared" si="24"/>
        <v>24</v>
      </c>
      <c r="N59" s="395">
        <f t="shared" si="24"/>
        <v>2</v>
      </c>
      <c r="O59" s="395">
        <f t="shared" si="24"/>
        <v>2</v>
      </c>
      <c r="P59" s="395">
        <f t="shared" si="24"/>
        <v>4</v>
      </c>
      <c r="Q59" s="395">
        <f>SUM(R59:S59)</f>
        <v>43</v>
      </c>
      <c r="R59" s="395">
        <f>SUM(R60:R61)</f>
        <v>42</v>
      </c>
      <c r="S59" s="395">
        <f>SUM(S60:S61)</f>
        <v>1</v>
      </c>
    </row>
    <row r="60" spans="1:19" ht="11.25">
      <c r="A60" s="537">
        <v>402</v>
      </c>
      <c r="B60" s="538">
        <v>215</v>
      </c>
      <c r="C60" s="539" t="s">
        <v>293</v>
      </c>
      <c r="D60" s="536">
        <f t="shared" si="14"/>
        <v>192</v>
      </c>
      <c r="E60" s="536">
        <f t="shared" si="23"/>
        <v>99</v>
      </c>
      <c r="F60" s="536">
        <v>93</v>
      </c>
      <c r="G60" s="536">
        <v>1</v>
      </c>
      <c r="H60" s="536">
        <v>5</v>
      </c>
      <c r="I60" s="536">
        <f t="shared" si="15"/>
        <v>55</v>
      </c>
      <c r="J60" s="536">
        <v>1</v>
      </c>
      <c r="K60" s="536">
        <v>14</v>
      </c>
      <c r="L60" s="536">
        <v>23</v>
      </c>
      <c r="M60" s="536">
        <v>13</v>
      </c>
      <c r="N60" s="536">
        <v>2</v>
      </c>
      <c r="O60" s="536">
        <v>2</v>
      </c>
      <c r="P60" s="536">
        <v>4</v>
      </c>
      <c r="Q60" s="536">
        <f t="shared" si="17"/>
        <v>34</v>
      </c>
      <c r="R60" s="536">
        <v>33</v>
      </c>
      <c r="S60" s="536">
        <v>1</v>
      </c>
    </row>
    <row r="61" spans="1:19" ht="11.25">
      <c r="A61" s="537">
        <v>451</v>
      </c>
      <c r="B61" s="538">
        <v>321</v>
      </c>
      <c r="C61" s="539" t="s">
        <v>300</v>
      </c>
      <c r="D61" s="536">
        <f>SUM(E61,I61,P61,Q61)</f>
        <v>52</v>
      </c>
      <c r="E61" s="536">
        <f t="shared" si="23"/>
        <v>24</v>
      </c>
      <c r="F61" s="536">
        <v>23</v>
      </c>
      <c r="G61" s="536">
        <v>0</v>
      </c>
      <c r="H61" s="536">
        <v>1</v>
      </c>
      <c r="I61" s="536">
        <f>SUM(J61:O61)</f>
        <v>19</v>
      </c>
      <c r="J61" s="536">
        <v>0</v>
      </c>
      <c r="K61" s="536">
        <v>4</v>
      </c>
      <c r="L61" s="536">
        <v>4</v>
      </c>
      <c r="M61" s="536">
        <v>11</v>
      </c>
      <c r="N61" s="536">
        <v>0</v>
      </c>
      <c r="O61" s="536">
        <v>0</v>
      </c>
      <c r="P61" s="536">
        <v>0</v>
      </c>
      <c r="Q61" s="536">
        <f>SUM(R61:S61)</f>
        <v>9</v>
      </c>
      <c r="R61" s="536">
        <v>9</v>
      </c>
      <c r="S61" s="536">
        <v>0</v>
      </c>
    </row>
    <row r="62" spans="1:19" ht="11.25">
      <c r="A62" s="152">
        <v>303</v>
      </c>
      <c r="B62" s="7">
        <v>216</v>
      </c>
      <c r="C62" s="399" t="s">
        <v>294</v>
      </c>
      <c r="D62" s="395">
        <f t="shared" si="14"/>
        <v>120</v>
      </c>
      <c r="E62" s="395">
        <f t="shared" si="23"/>
        <v>46</v>
      </c>
      <c r="F62" s="395">
        <v>41</v>
      </c>
      <c r="G62" s="395">
        <v>2</v>
      </c>
      <c r="H62" s="395">
        <v>3</v>
      </c>
      <c r="I62" s="395">
        <f t="shared" si="15"/>
        <v>56</v>
      </c>
      <c r="J62" s="395">
        <v>0</v>
      </c>
      <c r="K62" s="395">
        <v>4</v>
      </c>
      <c r="L62" s="395">
        <v>44</v>
      </c>
      <c r="M62" s="395">
        <v>6</v>
      </c>
      <c r="N62" s="395">
        <v>2</v>
      </c>
      <c r="O62" s="395">
        <v>0</v>
      </c>
      <c r="P62" s="395">
        <v>3</v>
      </c>
      <c r="Q62" s="395">
        <f t="shared" si="17"/>
        <v>15</v>
      </c>
      <c r="R62" s="395">
        <v>14</v>
      </c>
      <c r="S62" s="395">
        <v>1</v>
      </c>
    </row>
    <row r="63" spans="1:19" ht="11.25">
      <c r="A63" s="152">
        <v>203</v>
      </c>
      <c r="B63" s="7">
        <v>217</v>
      </c>
      <c r="C63" s="399" t="s">
        <v>295</v>
      </c>
      <c r="D63" s="395">
        <f t="shared" si="14"/>
        <v>76</v>
      </c>
      <c r="E63" s="395">
        <f t="shared" si="23"/>
        <v>23</v>
      </c>
      <c r="F63" s="395">
        <v>21</v>
      </c>
      <c r="G63" s="395">
        <v>2</v>
      </c>
      <c r="H63" s="395">
        <v>0</v>
      </c>
      <c r="I63" s="395">
        <f t="shared" si="15"/>
        <v>38</v>
      </c>
      <c r="J63" s="395">
        <v>0</v>
      </c>
      <c r="K63" s="395">
        <v>4</v>
      </c>
      <c r="L63" s="395">
        <v>19</v>
      </c>
      <c r="M63" s="395">
        <v>9</v>
      </c>
      <c r="N63" s="395">
        <v>4</v>
      </c>
      <c r="O63" s="395">
        <v>2</v>
      </c>
      <c r="P63" s="395">
        <v>5</v>
      </c>
      <c r="Q63" s="395">
        <f t="shared" si="17"/>
        <v>10</v>
      </c>
      <c r="R63" s="395">
        <v>10</v>
      </c>
      <c r="S63" s="395">
        <v>0</v>
      </c>
    </row>
    <row r="64" spans="1:19" ht="11.25">
      <c r="A64" s="152">
        <v>403</v>
      </c>
      <c r="B64" s="7">
        <v>218</v>
      </c>
      <c r="C64" s="399" t="s">
        <v>296</v>
      </c>
      <c r="D64" s="395">
        <f t="shared" si="14"/>
        <v>144</v>
      </c>
      <c r="E64" s="395">
        <f t="shared" si="23"/>
        <v>90</v>
      </c>
      <c r="F64" s="395">
        <v>89</v>
      </c>
      <c r="G64" s="395">
        <v>1</v>
      </c>
      <c r="H64" s="395">
        <v>0</v>
      </c>
      <c r="I64" s="395">
        <f t="shared" si="15"/>
        <v>32</v>
      </c>
      <c r="J64" s="395">
        <v>0</v>
      </c>
      <c r="K64" s="395">
        <v>9</v>
      </c>
      <c r="L64" s="395">
        <v>10</v>
      </c>
      <c r="M64" s="395">
        <v>12</v>
      </c>
      <c r="N64" s="395">
        <v>1</v>
      </c>
      <c r="O64" s="395">
        <v>0</v>
      </c>
      <c r="P64" s="395">
        <v>2</v>
      </c>
      <c r="Q64" s="395">
        <f t="shared" si="17"/>
        <v>20</v>
      </c>
      <c r="R64" s="395">
        <v>20</v>
      </c>
      <c r="S64" s="395">
        <v>0</v>
      </c>
    </row>
    <row r="65" spans="1:19" ht="11.25">
      <c r="A65" s="152">
        <v>204</v>
      </c>
      <c r="B65" s="7">
        <v>219</v>
      </c>
      <c r="C65" s="399" t="s">
        <v>297</v>
      </c>
      <c r="D65" s="395">
        <f t="shared" si="14"/>
        <v>142</v>
      </c>
      <c r="E65" s="395">
        <f t="shared" si="23"/>
        <v>55</v>
      </c>
      <c r="F65" s="395">
        <v>53</v>
      </c>
      <c r="G65" s="395">
        <v>1</v>
      </c>
      <c r="H65" s="395">
        <v>1</v>
      </c>
      <c r="I65" s="395">
        <f t="shared" si="15"/>
        <v>66</v>
      </c>
      <c r="J65" s="395">
        <v>2</v>
      </c>
      <c r="K65" s="395">
        <v>10</v>
      </c>
      <c r="L65" s="395">
        <v>18</v>
      </c>
      <c r="M65" s="395">
        <v>30</v>
      </c>
      <c r="N65" s="395">
        <v>4</v>
      </c>
      <c r="O65" s="395">
        <v>2</v>
      </c>
      <c r="P65" s="395">
        <v>2</v>
      </c>
      <c r="Q65" s="395">
        <f t="shared" si="17"/>
        <v>19</v>
      </c>
      <c r="R65" s="395">
        <v>17</v>
      </c>
      <c r="S65" s="395">
        <v>2</v>
      </c>
    </row>
    <row r="66" spans="1:19" ht="11.25">
      <c r="A66" s="152">
        <v>404</v>
      </c>
      <c r="B66" s="7">
        <v>220</v>
      </c>
      <c r="C66" s="399" t="s">
        <v>298</v>
      </c>
      <c r="D66" s="395">
        <f t="shared" si="14"/>
        <v>245</v>
      </c>
      <c r="E66" s="395">
        <f t="shared" si="23"/>
        <v>140</v>
      </c>
      <c r="F66" s="395">
        <v>133</v>
      </c>
      <c r="G66" s="395">
        <v>1</v>
      </c>
      <c r="H66" s="395">
        <v>6</v>
      </c>
      <c r="I66" s="395">
        <f t="shared" si="15"/>
        <v>76</v>
      </c>
      <c r="J66" s="395">
        <v>16</v>
      </c>
      <c r="K66" s="395">
        <v>18</v>
      </c>
      <c r="L66" s="395">
        <v>13</v>
      </c>
      <c r="M66" s="395">
        <v>23</v>
      </c>
      <c r="N66" s="395">
        <v>5</v>
      </c>
      <c r="O66" s="395">
        <v>1</v>
      </c>
      <c r="P66" s="395">
        <v>3</v>
      </c>
      <c r="Q66" s="395">
        <f t="shared" si="17"/>
        <v>26</v>
      </c>
      <c r="R66" s="395">
        <v>25</v>
      </c>
      <c r="S66" s="395">
        <v>1</v>
      </c>
    </row>
    <row r="67" spans="1:19" ht="11.25">
      <c r="A67" s="152">
        <v>801</v>
      </c>
      <c r="B67" s="7">
        <v>221</v>
      </c>
      <c r="C67" s="399" t="s">
        <v>299</v>
      </c>
      <c r="D67" s="395">
        <f t="shared" si="14"/>
        <v>336</v>
      </c>
      <c r="E67" s="395">
        <f t="shared" si="23"/>
        <v>181</v>
      </c>
      <c r="F67" s="395">
        <v>174</v>
      </c>
      <c r="G67" s="395">
        <v>1</v>
      </c>
      <c r="H67" s="395">
        <v>6</v>
      </c>
      <c r="I67" s="395">
        <f t="shared" si="15"/>
        <v>128</v>
      </c>
      <c r="J67" s="395">
        <v>18</v>
      </c>
      <c r="K67" s="395">
        <v>3</v>
      </c>
      <c r="L67" s="395">
        <v>51</v>
      </c>
      <c r="M67" s="395">
        <v>48</v>
      </c>
      <c r="N67" s="395">
        <v>7</v>
      </c>
      <c r="O67" s="395">
        <v>1</v>
      </c>
      <c r="P67" s="395">
        <v>1</v>
      </c>
      <c r="Q67" s="395">
        <f t="shared" si="17"/>
        <v>26</v>
      </c>
      <c r="R67" s="395">
        <v>25</v>
      </c>
      <c r="S67" s="395">
        <v>1</v>
      </c>
    </row>
    <row r="68" spans="1:19" ht="11.25">
      <c r="A68" s="152">
        <v>702</v>
      </c>
      <c r="B68" s="7">
        <v>222</v>
      </c>
      <c r="C68" s="399" t="s">
        <v>813</v>
      </c>
      <c r="D68" s="395">
        <f t="shared" si="14"/>
        <v>229</v>
      </c>
      <c r="E68" s="395">
        <f t="shared" si="23"/>
        <v>134</v>
      </c>
      <c r="F68" s="395">
        <v>133</v>
      </c>
      <c r="G68" s="395">
        <v>1</v>
      </c>
      <c r="H68" s="395">
        <v>0</v>
      </c>
      <c r="I68" s="395">
        <f t="shared" si="15"/>
        <v>75</v>
      </c>
      <c r="J68" s="395">
        <v>0</v>
      </c>
      <c r="K68" s="395">
        <v>20</v>
      </c>
      <c r="L68" s="395">
        <v>25</v>
      </c>
      <c r="M68" s="395">
        <v>23</v>
      </c>
      <c r="N68" s="395">
        <v>6</v>
      </c>
      <c r="O68" s="395">
        <v>1</v>
      </c>
      <c r="P68" s="395">
        <v>0</v>
      </c>
      <c r="Q68" s="395">
        <f t="shared" si="17"/>
        <v>20</v>
      </c>
      <c r="R68" s="395">
        <v>19</v>
      </c>
      <c r="S68" s="395">
        <v>1</v>
      </c>
    </row>
    <row r="69" spans="1:19" ht="11.25">
      <c r="A69" s="152">
        <v>802</v>
      </c>
      <c r="B69" s="7">
        <v>223</v>
      </c>
      <c r="C69" s="399" t="s">
        <v>814</v>
      </c>
      <c r="D69" s="395">
        <f aca="true" t="shared" si="25" ref="D69:D115">SUM(E69,I69,P69,Q69)</f>
        <v>450</v>
      </c>
      <c r="E69" s="395">
        <f t="shared" si="23"/>
        <v>236</v>
      </c>
      <c r="F69" s="395">
        <v>229</v>
      </c>
      <c r="G69" s="395">
        <v>3</v>
      </c>
      <c r="H69" s="395">
        <v>4</v>
      </c>
      <c r="I69" s="395">
        <f aca="true" t="shared" si="26" ref="I69:I115">SUM(J69:O69)</f>
        <v>168</v>
      </c>
      <c r="J69" s="395">
        <v>15</v>
      </c>
      <c r="K69" s="395">
        <v>10</v>
      </c>
      <c r="L69" s="395">
        <v>53</v>
      </c>
      <c r="M69" s="395">
        <v>78</v>
      </c>
      <c r="N69" s="395">
        <v>12</v>
      </c>
      <c r="O69" s="395">
        <v>0</v>
      </c>
      <c r="P69" s="395">
        <v>2</v>
      </c>
      <c r="Q69" s="395">
        <f t="shared" si="17"/>
        <v>44</v>
      </c>
      <c r="R69" s="395">
        <v>38</v>
      </c>
      <c r="S69" s="395">
        <v>6</v>
      </c>
    </row>
    <row r="70" spans="1:19" ht="11.25">
      <c r="A70" s="152">
        <v>902</v>
      </c>
      <c r="B70" s="7">
        <v>224</v>
      </c>
      <c r="C70" s="399" t="s">
        <v>815</v>
      </c>
      <c r="D70" s="395">
        <f t="shared" si="25"/>
        <v>233</v>
      </c>
      <c r="E70" s="395">
        <f t="shared" si="23"/>
        <v>147</v>
      </c>
      <c r="F70" s="395">
        <v>139</v>
      </c>
      <c r="G70" s="395">
        <v>2</v>
      </c>
      <c r="H70" s="395">
        <v>6</v>
      </c>
      <c r="I70" s="395">
        <f t="shared" si="26"/>
        <v>64</v>
      </c>
      <c r="J70" s="395">
        <v>1</v>
      </c>
      <c r="K70" s="395">
        <v>43</v>
      </c>
      <c r="L70" s="395">
        <v>12</v>
      </c>
      <c r="M70" s="395">
        <v>1</v>
      </c>
      <c r="N70" s="395">
        <v>5</v>
      </c>
      <c r="O70" s="395">
        <v>2</v>
      </c>
      <c r="P70" s="395">
        <v>1</v>
      </c>
      <c r="Q70" s="395">
        <f aca="true" t="shared" si="27" ref="Q70:Q115">SUM(R70:S70)</f>
        <v>21</v>
      </c>
      <c r="R70" s="395">
        <v>21</v>
      </c>
      <c r="S70" s="395">
        <v>0</v>
      </c>
    </row>
    <row r="71" spans="1:19" ht="11.25">
      <c r="A71" s="152">
        <v>703</v>
      </c>
      <c r="B71" s="7">
        <v>225</v>
      </c>
      <c r="C71" s="630" t="s">
        <v>816</v>
      </c>
      <c r="D71" s="395">
        <f t="shared" si="25"/>
        <v>256</v>
      </c>
      <c r="E71" s="395">
        <f t="shared" si="23"/>
        <v>126</v>
      </c>
      <c r="F71" s="395">
        <f>SUM(F72:F75)</f>
        <v>119</v>
      </c>
      <c r="G71" s="395">
        <f>SUM(G72:G75)</f>
        <v>3</v>
      </c>
      <c r="H71" s="395">
        <f>SUM(H72:H75)</f>
        <v>4</v>
      </c>
      <c r="I71" s="395">
        <f t="shared" si="26"/>
        <v>100</v>
      </c>
      <c r="J71" s="395">
        <f aca="true" t="shared" si="28" ref="J71:P71">SUM(J72:J75)</f>
        <v>0</v>
      </c>
      <c r="K71" s="395">
        <f t="shared" si="28"/>
        <v>17</v>
      </c>
      <c r="L71" s="395">
        <f t="shared" si="28"/>
        <v>34</v>
      </c>
      <c r="M71" s="395">
        <f t="shared" si="28"/>
        <v>41</v>
      </c>
      <c r="N71" s="395">
        <f t="shared" si="28"/>
        <v>8</v>
      </c>
      <c r="O71" s="395">
        <f t="shared" si="28"/>
        <v>0</v>
      </c>
      <c r="P71" s="395">
        <f t="shared" si="28"/>
        <v>2</v>
      </c>
      <c r="Q71" s="395">
        <f t="shared" si="27"/>
        <v>28</v>
      </c>
      <c r="R71" s="395">
        <f>SUM(R72:R75)</f>
        <v>26</v>
      </c>
      <c r="S71" s="395">
        <f>SUM(S72:S75)</f>
        <v>2</v>
      </c>
    </row>
    <row r="72" spans="1:19" ht="11.25">
      <c r="A72" s="537">
        <v>791</v>
      </c>
      <c r="B72" s="538">
        <v>621</v>
      </c>
      <c r="C72" s="539" t="s">
        <v>334</v>
      </c>
      <c r="D72" s="536">
        <f t="shared" si="25"/>
        <v>57</v>
      </c>
      <c r="E72" s="536">
        <f t="shared" si="23"/>
        <v>23</v>
      </c>
      <c r="F72" s="536">
        <v>21</v>
      </c>
      <c r="G72" s="536">
        <v>1</v>
      </c>
      <c r="H72" s="536">
        <v>1</v>
      </c>
      <c r="I72" s="536">
        <f t="shared" si="26"/>
        <v>27</v>
      </c>
      <c r="J72" s="536">
        <v>0</v>
      </c>
      <c r="K72" s="536">
        <v>3</v>
      </c>
      <c r="L72" s="536">
        <v>14</v>
      </c>
      <c r="M72" s="536">
        <v>7</v>
      </c>
      <c r="N72" s="536">
        <v>3</v>
      </c>
      <c r="O72" s="536">
        <v>0</v>
      </c>
      <c r="P72" s="536">
        <v>1</v>
      </c>
      <c r="Q72" s="536">
        <f t="shared" si="27"/>
        <v>6</v>
      </c>
      <c r="R72" s="536">
        <v>5</v>
      </c>
      <c r="S72" s="536">
        <v>1</v>
      </c>
    </row>
    <row r="73" spans="1:19" ht="11.25">
      <c r="A73" s="537">
        <v>792</v>
      </c>
      <c r="B73" s="538">
        <v>622</v>
      </c>
      <c r="C73" s="539" t="s">
        <v>257</v>
      </c>
      <c r="D73" s="536">
        <f t="shared" si="25"/>
        <v>88</v>
      </c>
      <c r="E73" s="536">
        <f t="shared" si="23"/>
        <v>42</v>
      </c>
      <c r="F73" s="536">
        <v>39</v>
      </c>
      <c r="G73" s="536">
        <v>2</v>
      </c>
      <c r="H73" s="536">
        <v>1</v>
      </c>
      <c r="I73" s="536">
        <f t="shared" si="26"/>
        <v>35</v>
      </c>
      <c r="J73" s="536">
        <v>0</v>
      </c>
      <c r="K73" s="536">
        <v>5</v>
      </c>
      <c r="L73" s="536">
        <v>12</v>
      </c>
      <c r="M73" s="536">
        <v>14</v>
      </c>
      <c r="N73" s="536">
        <v>4</v>
      </c>
      <c r="O73" s="536">
        <v>0</v>
      </c>
      <c r="P73" s="536">
        <v>0</v>
      </c>
      <c r="Q73" s="536">
        <f t="shared" si="27"/>
        <v>11</v>
      </c>
      <c r="R73" s="536">
        <v>11</v>
      </c>
      <c r="S73" s="536">
        <v>0</v>
      </c>
    </row>
    <row r="74" spans="1:19" ht="11.25">
      <c r="A74" s="537">
        <v>793</v>
      </c>
      <c r="B74" s="538">
        <v>623</v>
      </c>
      <c r="C74" s="539" t="s">
        <v>335</v>
      </c>
      <c r="D74" s="536">
        <f t="shared" si="25"/>
        <v>52</v>
      </c>
      <c r="E74" s="536">
        <f t="shared" si="23"/>
        <v>29</v>
      </c>
      <c r="F74" s="536">
        <v>28</v>
      </c>
      <c r="G74" s="536">
        <v>0</v>
      </c>
      <c r="H74" s="536">
        <v>1</v>
      </c>
      <c r="I74" s="536">
        <f t="shared" si="26"/>
        <v>17</v>
      </c>
      <c r="J74" s="536">
        <v>0</v>
      </c>
      <c r="K74" s="536">
        <v>2</v>
      </c>
      <c r="L74" s="536">
        <v>6</v>
      </c>
      <c r="M74" s="536">
        <v>9</v>
      </c>
      <c r="N74" s="536">
        <v>0</v>
      </c>
      <c r="O74" s="536">
        <v>0</v>
      </c>
      <c r="P74" s="536">
        <v>0</v>
      </c>
      <c r="Q74" s="536">
        <f t="shared" si="27"/>
        <v>6</v>
      </c>
      <c r="R74" s="536">
        <v>6</v>
      </c>
      <c r="S74" s="536">
        <v>0</v>
      </c>
    </row>
    <row r="75" spans="1:19" ht="11.25">
      <c r="A75" s="537">
        <v>794</v>
      </c>
      <c r="B75" s="538">
        <v>624</v>
      </c>
      <c r="C75" s="539" t="s">
        <v>336</v>
      </c>
      <c r="D75" s="536">
        <f t="shared" si="25"/>
        <v>59</v>
      </c>
      <c r="E75" s="536">
        <f t="shared" si="23"/>
        <v>32</v>
      </c>
      <c r="F75" s="536">
        <v>31</v>
      </c>
      <c r="G75" s="536">
        <v>0</v>
      </c>
      <c r="H75" s="536">
        <v>1</v>
      </c>
      <c r="I75" s="536">
        <f t="shared" si="26"/>
        <v>21</v>
      </c>
      <c r="J75" s="536">
        <v>0</v>
      </c>
      <c r="K75" s="536">
        <v>7</v>
      </c>
      <c r="L75" s="536">
        <v>2</v>
      </c>
      <c r="M75" s="536">
        <v>11</v>
      </c>
      <c r="N75" s="536">
        <v>1</v>
      </c>
      <c r="O75" s="536">
        <v>0</v>
      </c>
      <c r="P75" s="536">
        <v>1</v>
      </c>
      <c r="Q75" s="536">
        <f t="shared" si="27"/>
        <v>5</v>
      </c>
      <c r="R75" s="536">
        <v>4</v>
      </c>
      <c r="S75" s="536">
        <v>1</v>
      </c>
    </row>
    <row r="76" spans="1:19" ht="11.25">
      <c r="A76" s="152">
        <v>903</v>
      </c>
      <c r="B76" s="7">
        <v>226</v>
      </c>
      <c r="C76" s="630" t="s">
        <v>817</v>
      </c>
      <c r="D76" s="395">
        <f t="shared" si="25"/>
        <v>235</v>
      </c>
      <c r="E76" s="395">
        <f t="shared" si="23"/>
        <v>141</v>
      </c>
      <c r="F76" s="395">
        <f>SUM(F77:F81)</f>
        <v>136</v>
      </c>
      <c r="G76" s="395">
        <f>SUM(G77:G81)</f>
        <v>4</v>
      </c>
      <c r="H76" s="395">
        <f>SUM(H77:H81)</f>
        <v>1</v>
      </c>
      <c r="I76" s="395">
        <f t="shared" si="26"/>
        <v>77</v>
      </c>
      <c r="J76" s="395">
        <f aca="true" t="shared" si="29" ref="J76:P76">SUM(J77:J81)</f>
        <v>0</v>
      </c>
      <c r="K76" s="395">
        <f t="shared" si="29"/>
        <v>49</v>
      </c>
      <c r="L76" s="395">
        <f t="shared" si="29"/>
        <v>4</v>
      </c>
      <c r="M76" s="395">
        <f t="shared" si="29"/>
        <v>1</v>
      </c>
      <c r="N76" s="395">
        <f t="shared" si="29"/>
        <v>22</v>
      </c>
      <c r="O76" s="395">
        <f t="shared" si="29"/>
        <v>1</v>
      </c>
      <c r="P76" s="395">
        <f t="shared" si="29"/>
        <v>3</v>
      </c>
      <c r="Q76" s="395">
        <f t="shared" si="27"/>
        <v>14</v>
      </c>
      <c r="R76" s="395">
        <f>SUM(R77:R81)</f>
        <v>14</v>
      </c>
      <c r="S76" s="395">
        <f>SUM(S77:S81)</f>
        <v>0</v>
      </c>
    </row>
    <row r="77" spans="1:19" ht="11.25">
      <c r="A77" s="537">
        <v>951</v>
      </c>
      <c r="B77" s="538">
        <v>681</v>
      </c>
      <c r="C77" s="539" t="s">
        <v>337</v>
      </c>
      <c r="D77" s="536">
        <f t="shared" si="25"/>
        <v>75</v>
      </c>
      <c r="E77" s="536">
        <f t="shared" si="23"/>
        <v>45</v>
      </c>
      <c r="F77" s="536">
        <v>44</v>
      </c>
      <c r="G77" s="536">
        <v>1</v>
      </c>
      <c r="H77" s="536">
        <v>0</v>
      </c>
      <c r="I77" s="536">
        <f t="shared" si="26"/>
        <v>25</v>
      </c>
      <c r="J77" s="536">
        <v>0</v>
      </c>
      <c r="K77" s="536">
        <v>20</v>
      </c>
      <c r="L77" s="536">
        <v>1</v>
      </c>
      <c r="M77" s="536">
        <v>0</v>
      </c>
      <c r="N77" s="536">
        <v>3</v>
      </c>
      <c r="O77" s="536">
        <v>1</v>
      </c>
      <c r="P77" s="536">
        <v>1</v>
      </c>
      <c r="Q77" s="536">
        <f t="shared" si="27"/>
        <v>4</v>
      </c>
      <c r="R77" s="536">
        <v>4</v>
      </c>
      <c r="S77" s="536">
        <v>0</v>
      </c>
    </row>
    <row r="78" spans="1:19" ht="11.25">
      <c r="A78" s="537">
        <v>952</v>
      </c>
      <c r="B78" s="538">
        <v>682</v>
      </c>
      <c r="C78" s="539" t="s">
        <v>338</v>
      </c>
      <c r="D78" s="536">
        <f t="shared" si="25"/>
        <v>8</v>
      </c>
      <c r="E78" s="536">
        <f t="shared" si="23"/>
        <v>2</v>
      </c>
      <c r="F78" s="536">
        <v>2</v>
      </c>
      <c r="G78" s="536">
        <v>0</v>
      </c>
      <c r="H78" s="536">
        <v>0</v>
      </c>
      <c r="I78" s="536">
        <f t="shared" si="26"/>
        <v>3</v>
      </c>
      <c r="J78" s="536">
        <v>0</v>
      </c>
      <c r="K78" s="536">
        <v>1</v>
      </c>
      <c r="L78" s="536">
        <v>1</v>
      </c>
      <c r="M78" s="536">
        <v>0</v>
      </c>
      <c r="N78" s="536">
        <v>1</v>
      </c>
      <c r="O78" s="536">
        <v>0</v>
      </c>
      <c r="P78" s="536">
        <v>2</v>
      </c>
      <c r="Q78" s="536">
        <f t="shared" si="27"/>
        <v>1</v>
      </c>
      <c r="R78" s="536">
        <v>1</v>
      </c>
      <c r="S78" s="536">
        <v>0</v>
      </c>
    </row>
    <row r="79" spans="1:19" ht="11.25">
      <c r="A79" s="537">
        <v>953</v>
      </c>
      <c r="B79" s="538">
        <v>683</v>
      </c>
      <c r="C79" s="539" t="s">
        <v>339</v>
      </c>
      <c r="D79" s="536">
        <f t="shared" si="25"/>
        <v>50</v>
      </c>
      <c r="E79" s="536">
        <f t="shared" si="23"/>
        <v>33</v>
      </c>
      <c r="F79" s="536">
        <v>32</v>
      </c>
      <c r="G79" s="536">
        <v>1</v>
      </c>
      <c r="H79" s="536">
        <v>0</v>
      </c>
      <c r="I79" s="536">
        <f t="shared" si="26"/>
        <v>15</v>
      </c>
      <c r="J79" s="536">
        <v>0</v>
      </c>
      <c r="K79" s="536">
        <v>11</v>
      </c>
      <c r="L79" s="536">
        <v>1</v>
      </c>
      <c r="M79" s="536">
        <v>1</v>
      </c>
      <c r="N79" s="536">
        <v>2</v>
      </c>
      <c r="O79" s="536">
        <v>0</v>
      </c>
      <c r="P79" s="536">
        <v>0</v>
      </c>
      <c r="Q79" s="536">
        <f t="shared" si="27"/>
        <v>2</v>
      </c>
      <c r="R79" s="536">
        <v>2</v>
      </c>
      <c r="S79" s="536">
        <v>0</v>
      </c>
    </row>
    <row r="80" spans="1:19" ht="11.25">
      <c r="A80" s="537">
        <v>954</v>
      </c>
      <c r="B80" s="538">
        <v>684</v>
      </c>
      <c r="C80" s="539" t="s">
        <v>340</v>
      </c>
      <c r="D80" s="536">
        <f t="shared" si="25"/>
        <v>62</v>
      </c>
      <c r="E80" s="536">
        <f t="shared" si="23"/>
        <v>37</v>
      </c>
      <c r="F80" s="536">
        <v>36</v>
      </c>
      <c r="G80" s="536">
        <v>1</v>
      </c>
      <c r="H80" s="536">
        <v>0</v>
      </c>
      <c r="I80" s="536">
        <f t="shared" si="26"/>
        <v>22</v>
      </c>
      <c r="J80" s="536">
        <v>0</v>
      </c>
      <c r="K80" s="536">
        <v>11</v>
      </c>
      <c r="L80" s="536">
        <v>0</v>
      </c>
      <c r="M80" s="536">
        <v>0</v>
      </c>
      <c r="N80" s="536">
        <v>11</v>
      </c>
      <c r="O80" s="536">
        <v>0</v>
      </c>
      <c r="P80" s="536">
        <v>0</v>
      </c>
      <c r="Q80" s="536">
        <f t="shared" si="27"/>
        <v>3</v>
      </c>
      <c r="R80" s="536">
        <v>3</v>
      </c>
      <c r="S80" s="536">
        <v>0</v>
      </c>
    </row>
    <row r="81" spans="1:19" ht="11.25">
      <c r="A81" s="537">
        <v>956</v>
      </c>
      <c r="B81" s="538">
        <v>686</v>
      </c>
      <c r="C81" s="539" t="s">
        <v>342</v>
      </c>
      <c r="D81" s="536">
        <f t="shared" si="25"/>
        <v>40</v>
      </c>
      <c r="E81" s="536">
        <f t="shared" si="23"/>
        <v>24</v>
      </c>
      <c r="F81" s="536">
        <v>22</v>
      </c>
      <c r="G81" s="536">
        <v>1</v>
      </c>
      <c r="H81" s="536">
        <v>1</v>
      </c>
      <c r="I81" s="536">
        <f t="shared" si="26"/>
        <v>12</v>
      </c>
      <c r="J81" s="536">
        <v>0</v>
      </c>
      <c r="K81" s="536">
        <v>6</v>
      </c>
      <c r="L81" s="536">
        <v>1</v>
      </c>
      <c r="M81" s="536">
        <v>0</v>
      </c>
      <c r="N81" s="536">
        <v>5</v>
      </c>
      <c r="O81" s="536">
        <v>0</v>
      </c>
      <c r="P81" s="536">
        <v>0</v>
      </c>
      <c r="Q81" s="536">
        <f t="shared" si="27"/>
        <v>4</v>
      </c>
      <c r="R81" s="536">
        <v>4</v>
      </c>
      <c r="S81" s="536">
        <v>0</v>
      </c>
    </row>
    <row r="82" spans="1:19" ht="11.25">
      <c r="A82" s="171">
        <v>604</v>
      </c>
      <c r="B82" s="7">
        <v>227</v>
      </c>
      <c r="C82" s="630" t="s">
        <v>818</v>
      </c>
      <c r="D82" s="395">
        <f t="shared" si="25"/>
        <v>220</v>
      </c>
      <c r="E82" s="395">
        <f t="shared" si="23"/>
        <v>135</v>
      </c>
      <c r="F82" s="395">
        <f>SUM(F83:F86)</f>
        <v>129</v>
      </c>
      <c r="G82" s="395">
        <f>SUM(G83:G86)</f>
        <v>3</v>
      </c>
      <c r="H82" s="395">
        <f>SUM(H83:H86)</f>
        <v>3</v>
      </c>
      <c r="I82" s="395">
        <f t="shared" si="26"/>
        <v>58</v>
      </c>
      <c r="J82" s="395">
        <f aca="true" t="shared" si="30" ref="J82:P82">SUM(J83:J86)</f>
        <v>2</v>
      </c>
      <c r="K82" s="395">
        <f t="shared" si="30"/>
        <v>13</v>
      </c>
      <c r="L82" s="395">
        <f t="shared" si="30"/>
        <v>27</v>
      </c>
      <c r="M82" s="395">
        <f t="shared" si="30"/>
        <v>6</v>
      </c>
      <c r="N82" s="395">
        <f t="shared" si="30"/>
        <v>7</v>
      </c>
      <c r="O82" s="395">
        <f t="shared" si="30"/>
        <v>3</v>
      </c>
      <c r="P82" s="395">
        <f t="shared" si="30"/>
        <v>2</v>
      </c>
      <c r="Q82" s="395">
        <f t="shared" si="27"/>
        <v>25</v>
      </c>
      <c r="R82" s="395">
        <f>SUM(R83:R86)</f>
        <v>25</v>
      </c>
      <c r="S82" s="395">
        <f>SUM(S83:S86)</f>
        <v>0</v>
      </c>
    </row>
    <row r="83" spans="1:19" ht="11.25">
      <c r="A83" s="537">
        <v>681</v>
      </c>
      <c r="B83" s="538">
        <v>521</v>
      </c>
      <c r="C83" s="539" t="s">
        <v>319</v>
      </c>
      <c r="D83" s="536">
        <f t="shared" si="25"/>
        <v>115</v>
      </c>
      <c r="E83" s="536">
        <f t="shared" si="23"/>
        <v>68</v>
      </c>
      <c r="F83" s="536">
        <v>65</v>
      </c>
      <c r="G83" s="536">
        <v>2</v>
      </c>
      <c r="H83" s="536">
        <v>1</v>
      </c>
      <c r="I83" s="536">
        <f t="shared" si="26"/>
        <v>35</v>
      </c>
      <c r="J83" s="536">
        <v>1</v>
      </c>
      <c r="K83" s="536">
        <v>2</v>
      </c>
      <c r="L83" s="536">
        <v>20</v>
      </c>
      <c r="M83" s="536">
        <v>2</v>
      </c>
      <c r="N83" s="536">
        <v>7</v>
      </c>
      <c r="O83" s="536">
        <v>3</v>
      </c>
      <c r="P83" s="536">
        <v>2</v>
      </c>
      <c r="Q83" s="536">
        <f t="shared" si="27"/>
        <v>10</v>
      </c>
      <c r="R83" s="536">
        <v>10</v>
      </c>
      <c r="S83" s="536">
        <v>0</v>
      </c>
    </row>
    <row r="84" spans="1:19" ht="11.25">
      <c r="A84" s="537">
        <v>683</v>
      </c>
      <c r="B84" s="538">
        <v>523</v>
      </c>
      <c r="C84" s="539" t="s">
        <v>321</v>
      </c>
      <c r="D84" s="536">
        <f t="shared" si="25"/>
        <v>58</v>
      </c>
      <c r="E84" s="536">
        <f t="shared" si="23"/>
        <v>38</v>
      </c>
      <c r="F84" s="536">
        <v>37</v>
      </c>
      <c r="G84" s="536">
        <v>1</v>
      </c>
      <c r="H84" s="536">
        <v>0</v>
      </c>
      <c r="I84" s="536">
        <f t="shared" si="26"/>
        <v>13</v>
      </c>
      <c r="J84" s="536">
        <v>1</v>
      </c>
      <c r="K84" s="536">
        <v>5</v>
      </c>
      <c r="L84" s="536">
        <v>3</v>
      </c>
      <c r="M84" s="536">
        <v>4</v>
      </c>
      <c r="N84" s="536">
        <v>0</v>
      </c>
      <c r="O84" s="536">
        <v>0</v>
      </c>
      <c r="P84" s="536">
        <v>0</v>
      </c>
      <c r="Q84" s="536">
        <f t="shared" si="27"/>
        <v>7</v>
      </c>
      <c r="R84" s="536">
        <v>7</v>
      </c>
      <c r="S84" s="536">
        <v>0</v>
      </c>
    </row>
    <row r="85" spans="1:19" ht="11.25">
      <c r="A85" s="537">
        <v>684</v>
      </c>
      <c r="B85" s="538">
        <v>524</v>
      </c>
      <c r="C85" s="539" t="s">
        <v>322</v>
      </c>
      <c r="D85" s="536">
        <f t="shared" si="25"/>
        <v>22</v>
      </c>
      <c r="E85" s="536">
        <f t="shared" si="23"/>
        <v>16</v>
      </c>
      <c r="F85" s="536">
        <v>15</v>
      </c>
      <c r="G85" s="536">
        <v>0</v>
      </c>
      <c r="H85" s="536">
        <v>1</v>
      </c>
      <c r="I85" s="536">
        <f t="shared" si="26"/>
        <v>3</v>
      </c>
      <c r="J85" s="536">
        <v>0</v>
      </c>
      <c r="K85" s="536">
        <v>3</v>
      </c>
      <c r="L85" s="536">
        <v>0</v>
      </c>
      <c r="M85" s="536">
        <v>0</v>
      </c>
      <c r="N85" s="536">
        <v>0</v>
      </c>
      <c r="O85" s="536">
        <v>0</v>
      </c>
      <c r="P85" s="536">
        <v>0</v>
      </c>
      <c r="Q85" s="536">
        <f t="shared" si="27"/>
        <v>3</v>
      </c>
      <c r="R85" s="536">
        <v>3</v>
      </c>
      <c r="S85" s="536">
        <v>0</v>
      </c>
    </row>
    <row r="86" spans="1:19" ht="11.25">
      <c r="A86" s="537">
        <v>685</v>
      </c>
      <c r="B86" s="538">
        <v>525</v>
      </c>
      <c r="C86" s="539" t="s">
        <v>323</v>
      </c>
      <c r="D86" s="536">
        <f t="shared" si="25"/>
        <v>25</v>
      </c>
      <c r="E86" s="536">
        <f t="shared" si="23"/>
        <v>13</v>
      </c>
      <c r="F86" s="536">
        <v>12</v>
      </c>
      <c r="G86" s="536">
        <v>0</v>
      </c>
      <c r="H86" s="536">
        <v>1</v>
      </c>
      <c r="I86" s="536">
        <f t="shared" si="26"/>
        <v>7</v>
      </c>
      <c r="J86" s="536">
        <v>0</v>
      </c>
      <c r="K86" s="536">
        <v>3</v>
      </c>
      <c r="L86" s="536">
        <v>4</v>
      </c>
      <c r="M86" s="536">
        <v>0</v>
      </c>
      <c r="N86" s="536">
        <v>0</v>
      </c>
      <c r="O86" s="536">
        <v>0</v>
      </c>
      <c r="P86" s="536">
        <v>0</v>
      </c>
      <c r="Q86" s="536">
        <f t="shared" si="27"/>
        <v>5</v>
      </c>
      <c r="R86" s="536">
        <v>5</v>
      </c>
      <c r="S86" s="536">
        <v>0</v>
      </c>
    </row>
    <row r="87" spans="1:19" ht="11.25">
      <c r="A87" s="152">
        <v>405</v>
      </c>
      <c r="B87" s="7">
        <v>228</v>
      </c>
      <c r="C87" s="630" t="s">
        <v>819</v>
      </c>
      <c r="D87" s="395">
        <f t="shared" si="25"/>
        <v>152</v>
      </c>
      <c r="E87" s="395">
        <f t="shared" si="23"/>
        <v>75</v>
      </c>
      <c r="F87" s="395">
        <f>SUM(F88:F90)</f>
        <v>73</v>
      </c>
      <c r="G87" s="395">
        <f>SUM(G88:G90)</f>
        <v>1</v>
      </c>
      <c r="H87" s="395">
        <f>SUM(H88:H90)</f>
        <v>1</v>
      </c>
      <c r="I87" s="395">
        <f t="shared" si="26"/>
        <v>50</v>
      </c>
      <c r="J87" s="395">
        <f aca="true" t="shared" si="31" ref="J87:P87">SUM(J88:J90)</f>
        <v>6</v>
      </c>
      <c r="K87" s="395">
        <f t="shared" si="31"/>
        <v>23</v>
      </c>
      <c r="L87" s="395">
        <f t="shared" si="31"/>
        <v>7</v>
      </c>
      <c r="M87" s="395">
        <f t="shared" si="31"/>
        <v>8</v>
      </c>
      <c r="N87" s="395">
        <f t="shared" si="31"/>
        <v>5</v>
      </c>
      <c r="O87" s="395">
        <f t="shared" si="31"/>
        <v>1</v>
      </c>
      <c r="P87" s="395">
        <f t="shared" si="31"/>
        <v>0</v>
      </c>
      <c r="Q87" s="395">
        <f t="shared" si="27"/>
        <v>27</v>
      </c>
      <c r="R87" s="395">
        <f>SUM(R88:R90)</f>
        <v>27</v>
      </c>
      <c r="S87" s="395">
        <f>SUM(S88:S90)</f>
        <v>0</v>
      </c>
    </row>
    <row r="88" spans="1:19" ht="11.25">
      <c r="A88" s="537">
        <v>461</v>
      </c>
      <c r="B88" s="538">
        <v>341</v>
      </c>
      <c r="C88" s="539" t="s">
        <v>825</v>
      </c>
      <c r="D88" s="536">
        <f t="shared" si="25"/>
        <v>73</v>
      </c>
      <c r="E88" s="536">
        <f t="shared" si="23"/>
        <v>36</v>
      </c>
      <c r="F88" s="536">
        <v>35</v>
      </c>
      <c r="G88" s="536">
        <v>1</v>
      </c>
      <c r="H88" s="536">
        <v>0</v>
      </c>
      <c r="I88" s="536">
        <f t="shared" si="26"/>
        <v>21</v>
      </c>
      <c r="J88" s="536">
        <v>5</v>
      </c>
      <c r="K88" s="536">
        <v>10</v>
      </c>
      <c r="L88" s="536">
        <v>2</v>
      </c>
      <c r="M88" s="536">
        <v>2</v>
      </c>
      <c r="N88" s="536">
        <v>1</v>
      </c>
      <c r="O88" s="536">
        <v>1</v>
      </c>
      <c r="P88" s="536">
        <v>0</v>
      </c>
      <c r="Q88" s="536">
        <f t="shared" si="27"/>
        <v>16</v>
      </c>
      <c r="R88" s="536">
        <v>16</v>
      </c>
      <c r="S88" s="536">
        <v>0</v>
      </c>
    </row>
    <row r="89" spans="1:19" ht="11.25">
      <c r="A89" s="537">
        <v>462</v>
      </c>
      <c r="B89" s="538">
        <v>342</v>
      </c>
      <c r="C89" s="539" t="s">
        <v>301</v>
      </c>
      <c r="D89" s="536">
        <f t="shared" si="25"/>
        <v>30</v>
      </c>
      <c r="E89" s="536">
        <f aca="true" t="shared" si="32" ref="E89:E97">SUM(F89:H89)</f>
        <v>13</v>
      </c>
      <c r="F89" s="536">
        <v>13</v>
      </c>
      <c r="G89" s="536">
        <v>0</v>
      </c>
      <c r="H89" s="536">
        <v>0</v>
      </c>
      <c r="I89" s="536">
        <f t="shared" si="26"/>
        <v>11</v>
      </c>
      <c r="J89" s="536">
        <v>0</v>
      </c>
      <c r="K89" s="536">
        <v>6</v>
      </c>
      <c r="L89" s="536">
        <v>1</v>
      </c>
      <c r="M89" s="536">
        <v>2</v>
      </c>
      <c r="N89" s="536">
        <v>2</v>
      </c>
      <c r="O89" s="536">
        <v>0</v>
      </c>
      <c r="P89" s="536">
        <v>0</v>
      </c>
      <c r="Q89" s="536">
        <f t="shared" si="27"/>
        <v>6</v>
      </c>
      <c r="R89" s="536">
        <v>6</v>
      </c>
      <c r="S89" s="536">
        <v>0</v>
      </c>
    </row>
    <row r="90" spans="1:19" ht="11.25">
      <c r="A90" s="537">
        <v>463</v>
      </c>
      <c r="B90" s="538">
        <v>343</v>
      </c>
      <c r="C90" s="539" t="s">
        <v>302</v>
      </c>
      <c r="D90" s="536">
        <f t="shared" si="25"/>
        <v>49</v>
      </c>
      <c r="E90" s="536">
        <f t="shared" si="32"/>
        <v>26</v>
      </c>
      <c r="F90" s="536">
        <v>25</v>
      </c>
      <c r="G90" s="536">
        <v>0</v>
      </c>
      <c r="H90" s="536">
        <v>1</v>
      </c>
      <c r="I90" s="536">
        <f t="shared" si="26"/>
        <v>18</v>
      </c>
      <c r="J90" s="536">
        <v>1</v>
      </c>
      <c r="K90" s="536">
        <v>7</v>
      </c>
      <c r="L90" s="536">
        <v>4</v>
      </c>
      <c r="M90" s="536">
        <v>4</v>
      </c>
      <c r="N90" s="536">
        <v>2</v>
      </c>
      <c r="O90" s="536">
        <v>0</v>
      </c>
      <c r="P90" s="536">
        <v>0</v>
      </c>
      <c r="Q90" s="536">
        <f t="shared" si="27"/>
        <v>5</v>
      </c>
      <c r="R90" s="536">
        <v>5</v>
      </c>
      <c r="S90" s="536">
        <v>0</v>
      </c>
    </row>
    <row r="91" spans="1:19" ht="11.25">
      <c r="A91" s="152">
        <v>605</v>
      </c>
      <c r="B91" s="7">
        <v>229</v>
      </c>
      <c r="C91" s="630" t="s">
        <v>820</v>
      </c>
      <c r="D91" s="395">
        <f t="shared" si="25"/>
        <v>221</v>
      </c>
      <c r="E91" s="395">
        <f t="shared" si="32"/>
        <v>91</v>
      </c>
      <c r="F91" s="395">
        <f>SUM(F92:F95)</f>
        <v>87</v>
      </c>
      <c r="G91" s="395">
        <f>SUM(G92:G95)</f>
        <v>0</v>
      </c>
      <c r="H91" s="395">
        <f>SUM(H92:H95)</f>
        <v>4</v>
      </c>
      <c r="I91" s="395">
        <f t="shared" si="26"/>
        <v>103</v>
      </c>
      <c r="J91" s="395">
        <f aca="true" t="shared" si="33" ref="J91:P91">SUM(J92:J95)</f>
        <v>0</v>
      </c>
      <c r="K91" s="395">
        <f t="shared" si="33"/>
        <v>5</v>
      </c>
      <c r="L91" s="395">
        <f t="shared" si="33"/>
        <v>83</v>
      </c>
      <c r="M91" s="395">
        <f t="shared" si="33"/>
        <v>9</v>
      </c>
      <c r="N91" s="395">
        <f t="shared" si="33"/>
        <v>5</v>
      </c>
      <c r="O91" s="395">
        <f t="shared" si="33"/>
        <v>1</v>
      </c>
      <c r="P91" s="395">
        <f t="shared" si="33"/>
        <v>4</v>
      </c>
      <c r="Q91" s="395">
        <f t="shared" si="27"/>
        <v>23</v>
      </c>
      <c r="R91" s="395">
        <f>SUM(R92:R95)</f>
        <v>23</v>
      </c>
      <c r="S91" s="395">
        <f>SUM(S92:S95)</f>
        <v>0</v>
      </c>
    </row>
    <row r="92" spans="1:19" ht="11.25">
      <c r="A92" s="537">
        <v>602</v>
      </c>
      <c r="B92" s="538">
        <v>211</v>
      </c>
      <c r="C92" s="539" t="s">
        <v>289</v>
      </c>
      <c r="D92" s="536">
        <f t="shared" si="25"/>
        <v>106</v>
      </c>
      <c r="E92" s="536">
        <f t="shared" si="32"/>
        <v>52</v>
      </c>
      <c r="F92" s="536">
        <v>50</v>
      </c>
      <c r="G92" s="536">
        <v>0</v>
      </c>
      <c r="H92" s="536">
        <v>2</v>
      </c>
      <c r="I92" s="536">
        <f t="shared" si="26"/>
        <v>40</v>
      </c>
      <c r="J92" s="536">
        <v>0</v>
      </c>
      <c r="K92" s="536">
        <v>1</v>
      </c>
      <c r="L92" s="536">
        <v>35</v>
      </c>
      <c r="M92" s="536">
        <v>1</v>
      </c>
      <c r="N92" s="536">
        <v>3</v>
      </c>
      <c r="O92" s="536">
        <v>0</v>
      </c>
      <c r="P92" s="536">
        <v>1</v>
      </c>
      <c r="Q92" s="536">
        <f t="shared" si="27"/>
        <v>13</v>
      </c>
      <c r="R92" s="536">
        <v>13</v>
      </c>
      <c r="S92" s="536">
        <v>0</v>
      </c>
    </row>
    <row r="93" spans="1:19" ht="11.25">
      <c r="A93" s="537">
        <v>651</v>
      </c>
      <c r="B93" s="538">
        <v>461</v>
      </c>
      <c r="C93" s="539" t="s">
        <v>312</v>
      </c>
      <c r="D93" s="536">
        <f t="shared" si="25"/>
        <v>57</v>
      </c>
      <c r="E93" s="536">
        <f t="shared" si="32"/>
        <v>20</v>
      </c>
      <c r="F93" s="536">
        <v>19</v>
      </c>
      <c r="G93" s="536">
        <v>0</v>
      </c>
      <c r="H93" s="536">
        <v>1</v>
      </c>
      <c r="I93" s="536">
        <f t="shared" si="26"/>
        <v>31</v>
      </c>
      <c r="J93" s="536">
        <v>0</v>
      </c>
      <c r="K93" s="536">
        <v>2</v>
      </c>
      <c r="L93" s="536">
        <v>24</v>
      </c>
      <c r="M93" s="536">
        <v>3</v>
      </c>
      <c r="N93" s="536">
        <v>1</v>
      </c>
      <c r="O93" s="536">
        <v>1</v>
      </c>
      <c r="P93" s="536">
        <v>3</v>
      </c>
      <c r="Q93" s="536">
        <f t="shared" si="27"/>
        <v>3</v>
      </c>
      <c r="R93" s="536">
        <v>3</v>
      </c>
      <c r="S93" s="536">
        <v>0</v>
      </c>
    </row>
    <row r="94" spans="1:19" ht="11.25">
      <c r="A94" s="537">
        <v>652</v>
      </c>
      <c r="B94" s="538">
        <v>462</v>
      </c>
      <c r="C94" s="539" t="s">
        <v>255</v>
      </c>
      <c r="D94" s="536">
        <f t="shared" si="25"/>
        <v>28</v>
      </c>
      <c r="E94" s="536">
        <f t="shared" si="32"/>
        <v>7</v>
      </c>
      <c r="F94" s="536">
        <v>7</v>
      </c>
      <c r="G94" s="536">
        <v>0</v>
      </c>
      <c r="H94" s="536">
        <v>0</v>
      </c>
      <c r="I94" s="536">
        <f t="shared" si="26"/>
        <v>17</v>
      </c>
      <c r="J94" s="536">
        <v>0</v>
      </c>
      <c r="K94" s="536">
        <v>0</v>
      </c>
      <c r="L94" s="536">
        <v>15</v>
      </c>
      <c r="M94" s="536">
        <v>2</v>
      </c>
      <c r="N94" s="536">
        <v>0</v>
      </c>
      <c r="O94" s="536">
        <v>0</v>
      </c>
      <c r="P94" s="536">
        <v>0</v>
      </c>
      <c r="Q94" s="536">
        <f t="shared" si="27"/>
        <v>4</v>
      </c>
      <c r="R94" s="536">
        <v>4</v>
      </c>
      <c r="S94" s="536">
        <v>0</v>
      </c>
    </row>
    <row r="95" spans="1:19" ht="11.25">
      <c r="A95" s="537">
        <v>653</v>
      </c>
      <c r="B95" s="538">
        <v>463</v>
      </c>
      <c r="C95" s="539" t="s">
        <v>313</v>
      </c>
      <c r="D95" s="536">
        <f t="shared" si="25"/>
        <v>30</v>
      </c>
      <c r="E95" s="536">
        <f t="shared" si="32"/>
        <v>12</v>
      </c>
      <c r="F95" s="536">
        <v>11</v>
      </c>
      <c r="G95" s="536">
        <v>0</v>
      </c>
      <c r="H95" s="536">
        <v>1</v>
      </c>
      <c r="I95" s="536">
        <f t="shared" si="26"/>
        <v>15</v>
      </c>
      <c r="J95" s="536">
        <v>0</v>
      </c>
      <c r="K95" s="536">
        <v>2</v>
      </c>
      <c r="L95" s="536">
        <v>9</v>
      </c>
      <c r="M95" s="536">
        <v>3</v>
      </c>
      <c r="N95" s="536">
        <v>1</v>
      </c>
      <c r="O95" s="536">
        <v>0</v>
      </c>
      <c r="P95" s="536">
        <v>0</v>
      </c>
      <c r="Q95" s="536">
        <f t="shared" si="27"/>
        <v>3</v>
      </c>
      <c r="R95" s="536">
        <v>3</v>
      </c>
      <c r="S95" s="536">
        <v>0</v>
      </c>
    </row>
    <row r="96" spans="1:19" ht="11.25">
      <c r="A96" s="152">
        <v>251</v>
      </c>
      <c r="B96" s="7">
        <v>301</v>
      </c>
      <c r="C96" s="447" t="s">
        <v>250</v>
      </c>
      <c r="D96" s="395">
        <f t="shared" si="25"/>
        <v>68</v>
      </c>
      <c r="E96" s="395">
        <f t="shared" si="32"/>
        <v>27</v>
      </c>
      <c r="F96" s="395">
        <v>27</v>
      </c>
      <c r="G96" s="395">
        <v>0</v>
      </c>
      <c r="H96" s="395">
        <v>0</v>
      </c>
      <c r="I96" s="395">
        <f t="shared" si="26"/>
        <v>33</v>
      </c>
      <c r="J96" s="395">
        <v>0</v>
      </c>
      <c r="K96" s="395">
        <v>4</v>
      </c>
      <c r="L96" s="395">
        <v>14</v>
      </c>
      <c r="M96" s="395">
        <v>15</v>
      </c>
      <c r="N96" s="395">
        <v>0</v>
      </c>
      <c r="O96" s="395">
        <v>0</v>
      </c>
      <c r="P96" s="395">
        <v>1</v>
      </c>
      <c r="Q96" s="395">
        <f t="shared" si="27"/>
        <v>7</v>
      </c>
      <c r="R96" s="395">
        <v>6</v>
      </c>
      <c r="S96" s="395">
        <v>1</v>
      </c>
    </row>
    <row r="97" spans="1:19" ht="11.25">
      <c r="A97" s="171">
        <v>475</v>
      </c>
      <c r="B97" s="161">
        <v>365</v>
      </c>
      <c r="C97" s="630" t="s">
        <v>821</v>
      </c>
      <c r="D97" s="395">
        <f t="shared" si="25"/>
        <v>121</v>
      </c>
      <c r="E97" s="395">
        <f t="shared" si="32"/>
        <v>66</v>
      </c>
      <c r="F97" s="395">
        <f>SUM(F98:F100)</f>
        <v>65</v>
      </c>
      <c r="G97" s="395">
        <f>SUM(G98:G100)</f>
        <v>0</v>
      </c>
      <c r="H97" s="395">
        <f>SUM(H98:H100)</f>
        <v>1</v>
      </c>
      <c r="I97" s="395">
        <f t="shared" si="26"/>
        <v>36</v>
      </c>
      <c r="J97" s="395">
        <f aca="true" t="shared" si="34" ref="J97:P97">SUM(J98:J100)</f>
        <v>7</v>
      </c>
      <c r="K97" s="395">
        <f t="shared" si="34"/>
        <v>13</v>
      </c>
      <c r="L97" s="395">
        <f t="shared" si="34"/>
        <v>7</v>
      </c>
      <c r="M97" s="395">
        <f t="shared" si="34"/>
        <v>8</v>
      </c>
      <c r="N97" s="395">
        <f t="shared" si="34"/>
        <v>1</v>
      </c>
      <c r="O97" s="395">
        <f t="shared" si="34"/>
        <v>0</v>
      </c>
      <c r="P97" s="395">
        <f t="shared" si="34"/>
        <v>0</v>
      </c>
      <c r="Q97" s="395">
        <f t="shared" si="27"/>
        <v>19</v>
      </c>
      <c r="R97" s="395">
        <f>SUM(R98:R100)</f>
        <v>19</v>
      </c>
      <c r="S97" s="395">
        <f>SUM(S98:S100)</f>
        <v>0</v>
      </c>
    </row>
    <row r="98" spans="1:19" ht="11.25">
      <c r="A98" s="537">
        <v>471</v>
      </c>
      <c r="B98" s="538">
        <v>361</v>
      </c>
      <c r="C98" s="539" t="s">
        <v>826</v>
      </c>
      <c r="D98" s="536">
        <f t="shared" si="25"/>
        <v>48</v>
      </c>
      <c r="E98" s="536">
        <f aca="true" t="shared" si="35" ref="E98:E115">SUM(F98:H98)</f>
        <v>30</v>
      </c>
      <c r="F98" s="536">
        <v>29</v>
      </c>
      <c r="G98" s="536">
        <v>0</v>
      </c>
      <c r="H98" s="536">
        <v>1</v>
      </c>
      <c r="I98" s="536">
        <f t="shared" si="26"/>
        <v>12</v>
      </c>
      <c r="J98" s="536">
        <v>1</v>
      </c>
      <c r="K98" s="536">
        <v>4</v>
      </c>
      <c r="L98" s="536">
        <v>2</v>
      </c>
      <c r="M98" s="536">
        <v>5</v>
      </c>
      <c r="N98" s="536">
        <v>0</v>
      </c>
      <c r="O98" s="536">
        <v>0</v>
      </c>
      <c r="P98" s="536">
        <v>0</v>
      </c>
      <c r="Q98" s="536">
        <f t="shared" si="27"/>
        <v>6</v>
      </c>
      <c r="R98" s="536">
        <v>6</v>
      </c>
      <c r="S98" s="536">
        <v>0</v>
      </c>
    </row>
    <row r="99" spans="1:19" ht="11.25">
      <c r="A99" s="537">
        <v>472</v>
      </c>
      <c r="B99" s="538">
        <v>362</v>
      </c>
      <c r="C99" s="539" t="s">
        <v>303</v>
      </c>
      <c r="D99" s="536">
        <f t="shared" si="25"/>
        <v>49</v>
      </c>
      <c r="E99" s="536">
        <f t="shared" si="35"/>
        <v>24</v>
      </c>
      <c r="F99" s="536">
        <v>24</v>
      </c>
      <c r="G99" s="536">
        <v>0</v>
      </c>
      <c r="H99" s="536">
        <v>0</v>
      </c>
      <c r="I99" s="536">
        <f t="shared" si="26"/>
        <v>17</v>
      </c>
      <c r="J99" s="536">
        <v>0</v>
      </c>
      <c r="K99" s="536">
        <v>8</v>
      </c>
      <c r="L99" s="536">
        <v>5</v>
      </c>
      <c r="M99" s="536">
        <v>3</v>
      </c>
      <c r="N99" s="536">
        <v>1</v>
      </c>
      <c r="O99" s="536">
        <v>0</v>
      </c>
      <c r="P99" s="536">
        <v>0</v>
      </c>
      <c r="Q99" s="536">
        <f t="shared" si="27"/>
        <v>8</v>
      </c>
      <c r="R99" s="536">
        <v>8</v>
      </c>
      <c r="S99" s="536">
        <v>0</v>
      </c>
    </row>
    <row r="100" spans="1:19" ht="11.25">
      <c r="A100" s="537">
        <v>473</v>
      </c>
      <c r="B100" s="538">
        <v>363</v>
      </c>
      <c r="C100" s="539" t="s">
        <v>252</v>
      </c>
      <c r="D100" s="536">
        <f t="shared" si="25"/>
        <v>24</v>
      </c>
      <c r="E100" s="536">
        <f t="shared" si="35"/>
        <v>12</v>
      </c>
      <c r="F100" s="536">
        <v>12</v>
      </c>
      <c r="G100" s="536">
        <v>0</v>
      </c>
      <c r="H100" s="536">
        <v>0</v>
      </c>
      <c r="I100" s="536">
        <f t="shared" si="26"/>
        <v>7</v>
      </c>
      <c r="J100" s="536">
        <v>6</v>
      </c>
      <c r="K100" s="536">
        <v>1</v>
      </c>
      <c r="L100" s="536">
        <v>0</v>
      </c>
      <c r="M100" s="536">
        <v>0</v>
      </c>
      <c r="N100" s="536">
        <v>0</v>
      </c>
      <c r="O100" s="536">
        <v>0</v>
      </c>
      <c r="P100" s="536">
        <v>0</v>
      </c>
      <c r="Q100" s="536">
        <f t="shared" si="27"/>
        <v>5</v>
      </c>
      <c r="R100" s="536">
        <v>5</v>
      </c>
      <c r="S100" s="536">
        <v>0</v>
      </c>
    </row>
    <row r="101" spans="1:19" ht="11.25">
      <c r="A101" s="152">
        <v>351</v>
      </c>
      <c r="B101" s="7">
        <v>381</v>
      </c>
      <c r="C101" s="399" t="s">
        <v>304</v>
      </c>
      <c r="D101" s="395">
        <f t="shared" si="25"/>
        <v>54</v>
      </c>
      <c r="E101" s="395">
        <f t="shared" si="35"/>
        <v>31</v>
      </c>
      <c r="F101" s="395">
        <v>31</v>
      </c>
      <c r="G101" s="395">
        <v>0</v>
      </c>
      <c r="H101" s="395">
        <v>0</v>
      </c>
      <c r="I101" s="395">
        <f t="shared" si="26"/>
        <v>10</v>
      </c>
      <c r="J101" s="395">
        <v>0</v>
      </c>
      <c r="K101" s="395">
        <v>4</v>
      </c>
      <c r="L101" s="395">
        <v>4</v>
      </c>
      <c r="M101" s="395">
        <v>2</v>
      </c>
      <c r="N101" s="395">
        <v>0</v>
      </c>
      <c r="O101" s="395">
        <v>0</v>
      </c>
      <c r="P101" s="395">
        <v>0</v>
      </c>
      <c r="Q101" s="395">
        <f t="shared" si="27"/>
        <v>13</v>
      </c>
      <c r="R101" s="395">
        <v>12</v>
      </c>
      <c r="S101" s="395">
        <v>1</v>
      </c>
    </row>
    <row r="102" spans="1:19" ht="11.25">
      <c r="A102" s="152">
        <v>352</v>
      </c>
      <c r="B102" s="7">
        <v>382</v>
      </c>
      <c r="C102" s="399" t="s">
        <v>305</v>
      </c>
      <c r="D102" s="395">
        <f t="shared" si="25"/>
        <v>31</v>
      </c>
      <c r="E102" s="395">
        <f t="shared" si="35"/>
        <v>14</v>
      </c>
      <c r="F102" s="395">
        <v>14</v>
      </c>
      <c r="G102" s="395">
        <v>0</v>
      </c>
      <c r="H102" s="395">
        <v>0</v>
      </c>
      <c r="I102" s="395">
        <f t="shared" si="26"/>
        <v>13</v>
      </c>
      <c r="J102" s="395">
        <v>0</v>
      </c>
      <c r="K102" s="395">
        <v>4</v>
      </c>
      <c r="L102" s="395">
        <v>3</v>
      </c>
      <c r="M102" s="395">
        <v>5</v>
      </c>
      <c r="N102" s="395">
        <v>1</v>
      </c>
      <c r="O102" s="395">
        <v>0</v>
      </c>
      <c r="P102" s="395">
        <v>0</v>
      </c>
      <c r="Q102" s="395">
        <f t="shared" si="27"/>
        <v>4</v>
      </c>
      <c r="R102" s="395">
        <v>4</v>
      </c>
      <c r="S102" s="395">
        <v>0</v>
      </c>
    </row>
    <row r="103" spans="1:19" ht="11.25">
      <c r="A103" s="152">
        <v>562</v>
      </c>
      <c r="B103" s="7">
        <v>442</v>
      </c>
      <c r="C103" s="399" t="s">
        <v>309</v>
      </c>
      <c r="D103" s="395">
        <f t="shared" si="25"/>
        <v>77</v>
      </c>
      <c r="E103" s="395">
        <f t="shared" si="35"/>
        <v>36</v>
      </c>
      <c r="F103" s="395">
        <v>36</v>
      </c>
      <c r="G103" s="395">
        <v>0</v>
      </c>
      <c r="H103" s="395">
        <v>0</v>
      </c>
      <c r="I103" s="395">
        <f t="shared" si="26"/>
        <v>36</v>
      </c>
      <c r="J103" s="395">
        <v>3</v>
      </c>
      <c r="K103" s="395">
        <v>1</v>
      </c>
      <c r="L103" s="395">
        <v>12</v>
      </c>
      <c r="M103" s="395">
        <v>17</v>
      </c>
      <c r="N103" s="395">
        <v>3</v>
      </c>
      <c r="O103" s="395">
        <v>0</v>
      </c>
      <c r="P103" s="395">
        <v>0</v>
      </c>
      <c r="Q103" s="395">
        <f t="shared" si="27"/>
        <v>5</v>
      </c>
      <c r="R103" s="395">
        <v>5</v>
      </c>
      <c r="S103" s="395">
        <v>0</v>
      </c>
    </row>
    <row r="104" spans="1:19" ht="11.25">
      <c r="A104" s="152">
        <v>563</v>
      </c>
      <c r="B104" s="7">
        <v>443</v>
      </c>
      <c r="C104" s="399" t="s">
        <v>310</v>
      </c>
      <c r="D104" s="395">
        <f t="shared" si="25"/>
        <v>70</v>
      </c>
      <c r="E104" s="395">
        <f t="shared" si="35"/>
        <v>39</v>
      </c>
      <c r="F104" s="395">
        <v>36</v>
      </c>
      <c r="G104" s="395">
        <v>1</v>
      </c>
      <c r="H104" s="395">
        <v>2</v>
      </c>
      <c r="I104" s="395">
        <f t="shared" si="26"/>
        <v>26</v>
      </c>
      <c r="J104" s="395">
        <v>9</v>
      </c>
      <c r="K104" s="395">
        <v>4</v>
      </c>
      <c r="L104" s="395">
        <v>7</v>
      </c>
      <c r="M104" s="395">
        <v>4</v>
      </c>
      <c r="N104" s="395">
        <v>2</v>
      </c>
      <c r="O104" s="395">
        <v>0</v>
      </c>
      <c r="P104" s="395">
        <v>1</v>
      </c>
      <c r="Q104" s="395">
        <f t="shared" si="27"/>
        <v>4</v>
      </c>
      <c r="R104" s="395">
        <v>4</v>
      </c>
      <c r="S104" s="395">
        <v>0</v>
      </c>
    </row>
    <row r="105" spans="1:19" ht="11.25">
      <c r="A105" s="152">
        <v>566</v>
      </c>
      <c r="B105" s="7">
        <v>446</v>
      </c>
      <c r="C105" s="630" t="s">
        <v>822</v>
      </c>
      <c r="D105" s="395">
        <f t="shared" si="25"/>
        <v>84</v>
      </c>
      <c r="E105" s="395">
        <f t="shared" si="35"/>
        <v>36</v>
      </c>
      <c r="F105" s="395">
        <f>SUM(F106:F107)</f>
        <v>36</v>
      </c>
      <c r="G105" s="395">
        <f>SUM(G106:G107)</f>
        <v>0</v>
      </c>
      <c r="H105" s="395">
        <f>SUM(H106:H107)</f>
        <v>0</v>
      </c>
      <c r="I105" s="395">
        <f t="shared" si="26"/>
        <v>32</v>
      </c>
      <c r="J105" s="395">
        <f aca="true" t="shared" si="36" ref="J105:P105">SUM(J106:J107)</f>
        <v>0</v>
      </c>
      <c r="K105" s="395">
        <f t="shared" si="36"/>
        <v>6</v>
      </c>
      <c r="L105" s="395">
        <f t="shared" si="36"/>
        <v>8</v>
      </c>
      <c r="M105" s="395">
        <f t="shared" si="36"/>
        <v>16</v>
      </c>
      <c r="N105" s="395">
        <f t="shared" si="36"/>
        <v>2</v>
      </c>
      <c r="O105" s="395">
        <f t="shared" si="36"/>
        <v>0</v>
      </c>
      <c r="P105" s="395">
        <f t="shared" si="36"/>
        <v>0</v>
      </c>
      <c r="Q105" s="395">
        <f t="shared" si="27"/>
        <v>16</v>
      </c>
      <c r="R105" s="395">
        <f>SUM(R106:R107)</f>
        <v>16</v>
      </c>
      <c r="S105" s="395">
        <f>SUM(S106:S107)</f>
        <v>0</v>
      </c>
    </row>
    <row r="106" spans="1:19" ht="11.25">
      <c r="A106" s="537">
        <v>561</v>
      </c>
      <c r="B106" s="538">
        <v>441</v>
      </c>
      <c r="C106" s="539" t="s">
        <v>308</v>
      </c>
      <c r="D106" s="536">
        <f t="shared" si="25"/>
        <v>47</v>
      </c>
      <c r="E106" s="536">
        <f>SUM(F106:H106)</f>
        <v>17</v>
      </c>
      <c r="F106" s="536">
        <v>17</v>
      </c>
      <c r="G106" s="536">
        <v>0</v>
      </c>
      <c r="H106" s="536">
        <v>0</v>
      </c>
      <c r="I106" s="536">
        <f t="shared" si="26"/>
        <v>20</v>
      </c>
      <c r="J106" s="536">
        <v>0</v>
      </c>
      <c r="K106" s="536">
        <v>4</v>
      </c>
      <c r="L106" s="536">
        <v>6</v>
      </c>
      <c r="M106" s="536">
        <v>9</v>
      </c>
      <c r="N106" s="536">
        <v>1</v>
      </c>
      <c r="O106" s="536">
        <v>0</v>
      </c>
      <c r="P106" s="536">
        <v>0</v>
      </c>
      <c r="Q106" s="536">
        <f t="shared" si="27"/>
        <v>10</v>
      </c>
      <c r="R106" s="536">
        <v>10</v>
      </c>
      <c r="S106" s="536">
        <v>0</v>
      </c>
    </row>
    <row r="107" spans="1:19" ht="11.25">
      <c r="A107" s="537">
        <v>565</v>
      </c>
      <c r="B107" s="538">
        <v>445</v>
      </c>
      <c r="C107" s="539" t="s">
        <v>254</v>
      </c>
      <c r="D107" s="536">
        <f t="shared" si="25"/>
        <v>37</v>
      </c>
      <c r="E107" s="536">
        <f t="shared" si="35"/>
        <v>19</v>
      </c>
      <c r="F107" s="536">
        <v>19</v>
      </c>
      <c r="G107" s="536">
        <v>0</v>
      </c>
      <c r="H107" s="536">
        <v>0</v>
      </c>
      <c r="I107" s="536">
        <f t="shared" si="26"/>
        <v>12</v>
      </c>
      <c r="J107" s="536">
        <v>0</v>
      </c>
      <c r="K107" s="536">
        <v>2</v>
      </c>
      <c r="L107" s="536">
        <v>2</v>
      </c>
      <c r="M107" s="536">
        <v>7</v>
      </c>
      <c r="N107" s="536">
        <v>1</v>
      </c>
      <c r="O107" s="536">
        <v>0</v>
      </c>
      <c r="P107" s="536">
        <v>0</v>
      </c>
      <c r="Q107" s="536">
        <f t="shared" si="27"/>
        <v>6</v>
      </c>
      <c r="R107" s="536">
        <v>6</v>
      </c>
      <c r="S107" s="536">
        <v>0</v>
      </c>
    </row>
    <row r="108" spans="1:19" ht="11.25">
      <c r="A108" s="152">
        <v>654</v>
      </c>
      <c r="B108" s="7">
        <v>464</v>
      </c>
      <c r="C108" s="186" t="s">
        <v>314</v>
      </c>
      <c r="D108" s="395">
        <f t="shared" si="25"/>
        <v>56</v>
      </c>
      <c r="E108" s="395">
        <f t="shared" si="35"/>
        <v>30</v>
      </c>
      <c r="F108" s="395">
        <v>29</v>
      </c>
      <c r="G108" s="395">
        <v>0</v>
      </c>
      <c r="H108" s="395">
        <v>1</v>
      </c>
      <c r="I108" s="395">
        <f t="shared" si="26"/>
        <v>20</v>
      </c>
      <c r="J108" s="395">
        <v>1</v>
      </c>
      <c r="K108" s="395">
        <v>2</v>
      </c>
      <c r="L108" s="395">
        <v>15</v>
      </c>
      <c r="M108" s="395">
        <v>2</v>
      </c>
      <c r="N108" s="395">
        <v>0</v>
      </c>
      <c r="O108" s="395">
        <v>0</v>
      </c>
      <c r="P108" s="395">
        <v>0</v>
      </c>
      <c r="Q108" s="395">
        <f t="shared" si="27"/>
        <v>6</v>
      </c>
      <c r="R108" s="395">
        <v>6</v>
      </c>
      <c r="S108" s="395">
        <v>0</v>
      </c>
    </row>
    <row r="109" spans="1:19" ht="11.25">
      <c r="A109" s="152">
        <v>661</v>
      </c>
      <c r="B109" s="7">
        <v>481</v>
      </c>
      <c r="C109" s="186" t="s">
        <v>315</v>
      </c>
      <c r="D109" s="395">
        <f t="shared" si="25"/>
        <v>78</v>
      </c>
      <c r="E109" s="395">
        <f t="shared" si="35"/>
        <v>48</v>
      </c>
      <c r="F109" s="395">
        <v>46</v>
      </c>
      <c r="G109" s="395">
        <v>0</v>
      </c>
      <c r="H109" s="395">
        <v>2</v>
      </c>
      <c r="I109" s="395">
        <f t="shared" si="26"/>
        <v>28</v>
      </c>
      <c r="J109" s="395">
        <v>0</v>
      </c>
      <c r="K109" s="395">
        <v>11</v>
      </c>
      <c r="L109" s="395">
        <v>10</v>
      </c>
      <c r="M109" s="395">
        <v>5</v>
      </c>
      <c r="N109" s="395">
        <v>2</v>
      </c>
      <c r="O109" s="395">
        <v>0</v>
      </c>
      <c r="P109" s="395">
        <v>0</v>
      </c>
      <c r="Q109" s="395">
        <f t="shared" si="27"/>
        <v>2</v>
      </c>
      <c r="R109" s="395">
        <v>1</v>
      </c>
      <c r="S109" s="395">
        <v>1</v>
      </c>
    </row>
    <row r="110" spans="1:19" ht="11.25">
      <c r="A110" s="152">
        <v>671</v>
      </c>
      <c r="B110" s="7">
        <v>501</v>
      </c>
      <c r="C110" s="186" t="s">
        <v>316</v>
      </c>
      <c r="D110" s="395">
        <f t="shared" si="25"/>
        <v>120</v>
      </c>
      <c r="E110" s="395">
        <f t="shared" si="35"/>
        <v>75</v>
      </c>
      <c r="F110" s="395">
        <f>SUM(F111:F114)</f>
        <v>70</v>
      </c>
      <c r="G110" s="395">
        <f>SUM(G111:G114)</f>
        <v>0</v>
      </c>
      <c r="H110" s="395">
        <f>SUM(H111:H114)</f>
        <v>5</v>
      </c>
      <c r="I110" s="395">
        <f t="shared" si="26"/>
        <v>34</v>
      </c>
      <c r="J110" s="395">
        <f aca="true" t="shared" si="37" ref="J110:P110">SUM(J111:J114)</f>
        <v>0</v>
      </c>
      <c r="K110" s="395">
        <f t="shared" si="37"/>
        <v>15</v>
      </c>
      <c r="L110" s="395">
        <f t="shared" si="37"/>
        <v>16</v>
      </c>
      <c r="M110" s="395">
        <f t="shared" si="37"/>
        <v>1</v>
      </c>
      <c r="N110" s="395">
        <f t="shared" si="37"/>
        <v>2</v>
      </c>
      <c r="O110" s="395">
        <f t="shared" si="37"/>
        <v>0</v>
      </c>
      <c r="P110" s="395">
        <f t="shared" si="37"/>
        <v>0</v>
      </c>
      <c r="Q110" s="395">
        <f t="shared" si="27"/>
        <v>11</v>
      </c>
      <c r="R110" s="395">
        <f>SUM(R111:R114)</f>
        <v>11</v>
      </c>
      <c r="S110" s="395">
        <f>SUM(S111:S114)</f>
        <v>0</v>
      </c>
    </row>
    <row r="111" spans="1:19" ht="11.25">
      <c r="A111" s="537">
        <v>671</v>
      </c>
      <c r="B111" s="538">
        <v>501</v>
      </c>
      <c r="C111" s="539" t="s">
        <v>316</v>
      </c>
      <c r="D111" s="536">
        <f t="shared" si="25"/>
        <v>59</v>
      </c>
      <c r="E111" s="536">
        <f t="shared" si="35"/>
        <v>38</v>
      </c>
      <c r="F111" s="536">
        <v>34</v>
      </c>
      <c r="G111" s="536">
        <v>0</v>
      </c>
      <c r="H111" s="536">
        <v>4</v>
      </c>
      <c r="I111" s="536">
        <f t="shared" si="26"/>
        <v>18</v>
      </c>
      <c r="J111" s="536">
        <v>0</v>
      </c>
      <c r="K111" s="536">
        <v>7</v>
      </c>
      <c r="L111" s="536">
        <v>9</v>
      </c>
      <c r="M111" s="536">
        <v>0</v>
      </c>
      <c r="N111" s="536">
        <v>2</v>
      </c>
      <c r="O111" s="536">
        <v>0</v>
      </c>
      <c r="P111" s="536">
        <v>0</v>
      </c>
      <c r="Q111" s="536">
        <f t="shared" si="27"/>
        <v>3</v>
      </c>
      <c r="R111" s="536">
        <v>3</v>
      </c>
      <c r="S111" s="536">
        <v>0</v>
      </c>
    </row>
    <row r="112" spans="1:19" ht="11.25">
      <c r="A112" s="537">
        <v>672</v>
      </c>
      <c r="B112" s="538">
        <v>502</v>
      </c>
      <c r="C112" s="539" t="s">
        <v>317</v>
      </c>
      <c r="D112" s="536">
        <f t="shared" si="25"/>
        <v>23</v>
      </c>
      <c r="E112" s="536">
        <f t="shared" si="35"/>
        <v>17</v>
      </c>
      <c r="F112" s="536">
        <v>17</v>
      </c>
      <c r="G112" s="536">
        <v>0</v>
      </c>
      <c r="H112" s="536">
        <v>0</v>
      </c>
      <c r="I112" s="536">
        <f t="shared" si="26"/>
        <v>3</v>
      </c>
      <c r="J112" s="536">
        <v>0</v>
      </c>
      <c r="K112" s="536">
        <v>3</v>
      </c>
      <c r="L112" s="536">
        <v>0</v>
      </c>
      <c r="M112" s="536">
        <v>0</v>
      </c>
      <c r="N112" s="536">
        <v>0</v>
      </c>
      <c r="O112" s="536">
        <v>0</v>
      </c>
      <c r="P112" s="536">
        <v>0</v>
      </c>
      <c r="Q112" s="536">
        <f t="shared" si="27"/>
        <v>3</v>
      </c>
      <c r="R112" s="536">
        <v>3</v>
      </c>
      <c r="S112" s="536">
        <v>0</v>
      </c>
    </row>
    <row r="113" spans="1:19" ht="11.25">
      <c r="A113" s="537">
        <v>673</v>
      </c>
      <c r="B113" s="538">
        <v>503</v>
      </c>
      <c r="C113" s="539" t="s">
        <v>318</v>
      </c>
      <c r="D113" s="536">
        <f t="shared" si="25"/>
        <v>22</v>
      </c>
      <c r="E113" s="536">
        <f t="shared" si="35"/>
        <v>13</v>
      </c>
      <c r="F113" s="536">
        <v>12</v>
      </c>
      <c r="G113" s="536">
        <v>0</v>
      </c>
      <c r="H113" s="536">
        <v>1</v>
      </c>
      <c r="I113" s="536">
        <f t="shared" si="26"/>
        <v>6</v>
      </c>
      <c r="J113" s="536">
        <v>0</v>
      </c>
      <c r="K113" s="536">
        <v>2</v>
      </c>
      <c r="L113" s="536">
        <v>4</v>
      </c>
      <c r="M113" s="536">
        <v>0</v>
      </c>
      <c r="N113" s="536">
        <v>0</v>
      </c>
      <c r="O113" s="536">
        <v>0</v>
      </c>
      <c r="P113" s="536">
        <v>0</v>
      </c>
      <c r="Q113" s="536">
        <f t="shared" si="27"/>
        <v>3</v>
      </c>
      <c r="R113" s="536">
        <v>3</v>
      </c>
      <c r="S113" s="536">
        <v>0</v>
      </c>
    </row>
    <row r="114" spans="1:19" ht="11.25">
      <c r="A114" s="537">
        <v>674</v>
      </c>
      <c r="B114" s="538">
        <v>504</v>
      </c>
      <c r="C114" s="539" t="s">
        <v>256</v>
      </c>
      <c r="D114" s="536">
        <f t="shared" si="25"/>
        <v>16</v>
      </c>
      <c r="E114" s="536">
        <f t="shared" si="35"/>
        <v>7</v>
      </c>
      <c r="F114" s="536">
        <v>7</v>
      </c>
      <c r="G114" s="536">
        <v>0</v>
      </c>
      <c r="H114" s="536">
        <v>0</v>
      </c>
      <c r="I114" s="536">
        <f t="shared" si="26"/>
        <v>7</v>
      </c>
      <c r="J114" s="536">
        <v>0</v>
      </c>
      <c r="K114" s="536">
        <v>3</v>
      </c>
      <c r="L114" s="536">
        <v>3</v>
      </c>
      <c r="M114" s="536">
        <v>1</v>
      </c>
      <c r="N114" s="536">
        <v>0</v>
      </c>
      <c r="O114" s="536">
        <v>0</v>
      </c>
      <c r="P114" s="536">
        <v>0</v>
      </c>
      <c r="Q114" s="536">
        <f t="shared" si="27"/>
        <v>2</v>
      </c>
      <c r="R114" s="536">
        <v>2</v>
      </c>
      <c r="S114" s="536">
        <v>0</v>
      </c>
    </row>
    <row r="115" spans="1:19" ht="11.25">
      <c r="A115" s="152">
        <v>775</v>
      </c>
      <c r="B115" s="7">
        <v>585</v>
      </c>
      <c r="C115" s="630" t="s">
        <v>823</v>
      </c>
      <c r="D115" s="395">
        <f t="shared" si="25"/>
        <v>162</v>
      </c>
      <c r="E115" s="395">
        <f t="shared" si="35"/>
        <v>124</v>
      </c>
      <c r="F115" s="395">
        <f>SUM(F116:F118)</f>
        <v>122</v>
      </c>
      <c r="G115" s="395">
        <f>SUM(G116:G118)</f>
        <v>2</v>
      </c>
      <c r="H115" s="395">
        <f>SUM(H116:H118)</f>
        <v>0</v>
      </c>
      <c r="I115" s="395">
        <f t="shared" si="26"/>
        <v>35</v>
      </c>
      <c r="J115" s="395">
        <f aca="true" t="shared" si="38" ref="J115:P115">SUM(J116:J118)</f>
        <v>1</v>
      </c>
      <c r="K115" s="395">
        <f t="shared" si="38"/>
        <v>12</v>
      </c>
      <c r="L115" s="395">
        <f t="shared" si="38"/>
        <v>9</v>
      </c>
      <c r="M115" s="395">
        <f t="shared" si="38"/>
        <v>10</v>
      </c>
      <c r="N115" s="395">
        <f t="shared" si="38"/>
        <v>2</v>
      </c>
      <c r="O115" s="395">
        <f t="shared" si="38"/>
        <v>1</v>
      </c>
      <c r="P115" s="395">
        <f t="shared" si="38"/>
        <v>0</v>
      </c>
      <c r="Q115" s="395">
        <f t="shared" si="27"/>
        <v>3</v>
      </c>
      <c r="R115" s="395">
        <f>SUM(R116:R118)</f>
        <v>3</v>
      </c>
      <c r="S115" s="395">
        <f>SUM(S116:S118)</f>
        <v>0</v>
      </c>
    </row>
    <row r="116" spans="1:19" ht="11.25">
      <c r="A116" s="537">
        <v>753</v>
      </c>
      <c r="B116" s="538">
        <v>543</v>
      </c>
      <c r="C116" s="539" t="s">
        <v>326</v>
      </c>
      <c r="D116" s="536">
        <f aca="true" t="shared" si="39" ref="D116:D121">SUM(E116,I116,P116,Q116)</f>
        <v>76</v>
      </c>
      <c r="E116" s="536">
        <f aca="true" t="shared" si="40" ref="E116:E121">SUM(F116:H116)</f>
        <v>54</v>
      </c>
      <c r="F116" s="536">
        <v>53</v>
      </c>
      <c r="G116" s="536">
        <v>1</v>
      </c>
      <c r="H116" s="536">
        <v>0</v>
      </c>
      <c r="I116" s="536">
        <f aca="true" t="shared" si="41" ref="I116:I121">SUM(J116:O116)</f>
        <v>21</v>
      </c>
      <c r="J116" s="536">
        <v>0</v>
      </c>
      <c r="K116" s="536">
        <v>7</v>
      </c>
      <c r="L116" s="536">
        <v>6</v>
      </c>
      <c r="M116" s="536">
        <v>7</v>
      </c>
      <c r="N116" s="536">
        <v>1</v>
      </c>
      <c r="O116" s="536">
        <v>0</v>
      </c>
      <c r="P116" s="536">
        <v>0</v>
      </c>
      <c r="Q116" s="536">
        <f aca="true" t="shared" si="42" ref="Q116:Q121">SUM(R116:S116)</f>
        <v>1</v>
      </c>
      <c r="R116" s="536">
        <v>1</v>
      </c>
      <c r="S116" s="536">
        <v>0</v>
      </c>
    </row>
    <row r="117" spans="1:19" ht="11.25">
      <c r="A117" s="537">
        <v>773</v>
      </c>
      <c r="B117" s="538">
        <v>583</v>
      </c>
      <c r="C117" s="539" t="s">
        <v>332</v>
      </c>
      <c r="D117" s="536">
        <f>SUM(E117,I117,P117,Q117)</f>
        <v>25</v>
      </c>
      <c r="E117" s="536">
        <f>SUM(F117:H117)</f>
        <v>19</v>
      </c>
      <c r="F117" s="536">
        <v>19</v>
      </c>
      <c r="G117" s="536">
        <v>0</v>
      </c>
      <c r="H117" s="536">
        <v>0</v>
      </c>
      <c r="I117" s="536">
        <f>SUM(J117:O117)</f>
        <v>4</v>
      </c>
      <c r="J117" s="536">
        <v>0</v>
      </c>
      <c r="K117" s="536">
        <v>1</v>
      </c>
      <c r="L117" s="536">
        <v>2</v>
      </c>
      <c r="M117" s="536">
        <v>1</v>
      </c>
      <c r="N117" s="536">
        <v>0</v>
      </c>
      <c r="O117" s="536">
        <v>0</v>
      </c>
      <c r="P117" s="536">
        <v>0</v>
      </c>
      <c r="Q117" s="536">
        <f>SUM(R117:S117)</f>
        <v>2</v>
      </c>
      <c r="R117" s="536">
        <v>2</v>
      </c>
      <c r="S117" s="536">
        <v>0</v>
      </c>
    </row>
    <row r="118" spans="1:19" ht="11.25">
      <c r="A118" s="537">
        <v>771</v>
      </c>
      <c r="B118" s="538">
        <v>581</v>
      </c>
      <c r="C118" s="539" t="s">
        <v>330</v>
      </c>
      <c r="D118" s="536">
        <f t="shared" si="39"/>
        <v>61</v>
      </c>
      <c r="E118" s="536">
        <f t="shared" si="40"/>
        <v>51</v>
      </c>
      <c r="F118" s="536">
        <v>50</v>
      </c>
      <c r="G118" s="536">
        <v>1</v>
      </c>
      <c r="H118" s="536">
        <v>0</v>
      </c>
      <c r="I118" s="536">
        <f t="shared" si="41"/>
        <v>10</v>
      </c>
      <c r="J118" s="536">
        <v>1</v>
      </c>
      <c r="K118" s="536">
        <v>4</v>
      </c>
      <c r="L118" s="536">
        <v>1</v>
      </c>
      <c r="M118" s="536">
        <v>2</v>
      </c>
      <c r="N118" s="536">
        <v>1</v>
      </c>
      <c r="O118" s="536">
        <v>1</v>
      </c>
      <c r="P118" s="536">
        <v>0</v>
      </c>
      <c r="Q118" s="536">
        <f t="shared" si="42"/>
        <v>0</v>
      </c>
      <c r="R118" s="536">
        <v>0</v>
      </c>
      <c r="S118" s="536">
        <v>0</v>
      </c>
    </row>
    <row r="119" spans="1:19" ht="11.25">
      <c r="A119" s="152">
        <v>776</v>
      </c>
      <c r="B119" s="7">
        <v>586</v>
      </c>
      <c r="C119" s="630" t="s">
        <v>824</v>
      </c>
      <c r="D119" s="395">
        <f t="shared" si="39"/>
        <v>117</v>
      </c>
      <c r="E119" s="395">
        <f t="shared" si="40"/>
        <v>77</v>
      </c>
      <c r="F119" s="395">
        <f>SUM(F120:F121)</f>
        <v>73</v>
      </c>
      <c r="G119" s="395">
        <f>SUM(G120:G121)</f>
        <v>1</v>
      </c>
      <c r="H119" s="395">
        <f>SUM(H120:H121)</f>
        <v>3</v>
      </c>
      <c r="I119" s="395">
        <f t="shared" si="41"/>
        <v>31</v>
      </c>
      <c r="J119" s="395">
        <f aca="true" t="shared" si="43" ref="J119:P119">SUM(J120:J121)</f>
        <v>7</v>
      </c>
      <c r="K119" s="395">
        <f t="shared" si="43"/>
        <v>3</v>
      </c>
      <c r="L119" s="395">
        <f t="shared" si="43"/>
        <v>5</v>
      </c>
      <c r="M119" s="395">
        <f t="shared" si="43"/>
        <v>15</v>
      </c>
      <c r="N119" s="395">
        <f t="shared" si="43"/>
        <v>1</v>
      </c>
      <c r="O119" s="395">
        <f t="shared" si="43"/>
        <v>0</v>
      </c>
      <c r="P119" s="395">
        <f t="shared" si="43"/>
        <v>1</v>
      </c>
      <c r="Q119" s="395">
        <f t="shared" si="42"/>
        <v>8</v>
      </c>
      <c r="R119" s="395">
        <f>SUM(R120:R121)</f>
        <v>8</v>
      </c>
      <c r="S119" s="395">
        <f>SUM(S120:S121)</f>
        <v>0</v>
      </c>
    </row>
    <row r="120" spans="1:19" ht="11.25">
      <c r="A120" s="537">
        <v>772</v>
      </c>
      <c r="B120" s="538">
        <v>582</v>
      </c>
      <c r="C120" s="539" t="s">
        <v>331</v>
      </c>
      <c r="D120" s="536">
        <f t="shared" si="39"/>
        <v>65</v>
      </c>
      <c r="E120" s="536">
        <f t="shared" si="40"/>
        <v>38</v>
      </c>
      <c r="F120" s="536">
        <v>35</v>
      </c>
      <c r="G120" s="536">
        <v>1</v>
      </c>
      <c r="H120" s="536">
        <v>2</v>
      </c>
      <c r="I120" s="536">
        <f t="shared" si="41"/>
        <v>22</v>
      </c>
      <c r="J120" s="536">
        <v>3</v>
      </c>
      <c r="K120" s="536">
        <v>1</v>
      </c>
      <c r="L120" s="536">
        <v>5</v>
      </c>
      <c r="M120" s="536">
        <v>12</v>
      </c>
      <c r="N120" s="536">
        <v>1</v>
      </c>
      <c r="O120" s="536">
        <v>0</v>
      </c>
      <c r="P120" s="536">
        <v>1</v>
      </c>
      <c r="Q120" s="536">
        <f t="shared" si="42"/>
        <v>4</v>
      </c>
      <c r="R120" s="536">
        <v>4</v>
      </c>
      <c r="S120" s="536">
        <v>0</v>
      </c>
    </row>
    <row r="121" spans="1:19" ht="11.25">
      <c r="A121" s="537">
        <v>774</v>
      </c>
      <c r="B121" s="538">
        <v>584</v>
      </c>
      <c r="C121" s="539" t="s">
        <v>333</v>
      </c>
      <c r="D121" s="536">
        <f t="shared" si="39"/>
        <v>52</v>
      </c>
      <c r="E121" s="536">
        <f t="shared" si="40"/>
        <v>39</v>
      </c>
      <c r="F121" s="536">
        <v>38</v>
      </c>
      <c r="G121" s="536">
        <v>0</v>
      </c>
      <c r="H121" s="536">
        <v>1</v>
      </c>
      <c r="I121" s="536">
        <f t="shared" si="41"/>
        <v>9</v>
      </c>
      <c r="J121" s="536">
        <v>4</v>
      </c>
      <c r="K121" s="536">
        <v>2</v>
      </c>
      <c r="L121" s="536">
        <v>0</v>
      </c>
      <c r="M121" s="536">
        <v>3</v>
      </c>
      <c r="N121" s="536">
        <v>0</v>
      </c>
      <c r="O121" s="536">
        <v>0</v>
      </c>
      <c r="P121" s="536">
        <v>0</v>
      </c>
      <c r="Q121" s="536">
        <f t="shared" si="42"/>
        <v>4</v>
      </c>
      <c r="R121" s="536">
        <v>4</v>
      </c>
      <c r="S121" s="536">
        <v>0</v>
      </c>
    </row>
    <row r="122" spans="2:19" ht="11.25">
      <c r="B122" s="357" t="s">
        <v>812</v>
      </c>
      <c r="C122" s="114"/>
      <c r="D122" s="159"/>
      <c r="E122" s="159"/>
      <c r="F122" s="159"/>
      <c r="G122" s="159"/>
      <c r="H122" s="159"/>
      <c r="I122" s="159"/>
      <c r="J122" s="159"/>
      <c r="K122" s="159"/>
      <c r="L122" s="159"/>
      <c r="M122" s="159"/>
      <c r="N122" s="159"/>
      <c r="O122" s="159"/>
      <c r="P122" s="159"/>
      <c r="Q122" s="159"/>
      <c r="R122" s="159"/>
      <c r="S122" s="159"/>
    </row>
    <row r="123" ht="11.25">
      <c r="B123" s="61" t="s">
        <v>828</v>
      </c>
    </row>
  </sheetData>
  <mergeCells count="4">
    <mergeCell ref="E3:H3"/>
    <mergeCell ref="I3:O3"/>
    <mergeCell ref="Q3:S3"/>
    <mergeCell ref="B4:C4"/>
  </mergeCells>
  <printOptions/>
  <pageMargins left="0.76" right="0.59" top="0.38" bottom="0.27" header="0.1968503937007874" footer="0.21"/>
  <pageSetup fitToHeight="1" fitToWidth="1" horizontalDpi="600" verticalDpi="600" orientation="portrait" paperSize="9" scale="61" r:id="rId1"/>
</worksheet>
</file>

<file path=xl/worksheets/sheet24.xml><?xml version="1.0" encoding="utf-8"?>
<worksheet xmlns="http://schemas.openxmlformats.org/spreadsheetml/2006/main" xmlns:r="http://schemas.openxmlformats.org/officeDocument/2006/relationships">
  <dimension ref="A1:P52"/>
  <sheetViews>
    <sheetView workbookViewId="0" topLeftCell="B1">
      <selection activeCell="B21" sqref="B21"/>
    </sheetView>
  </sheetViews>
  <sheetFormatPr defaultColWidth="9.00390625" defaultRowHeight="12.75"/>
  <cols>
    <col min="1" max="1" width="6.75390625" style="152" hidden="1" customWidth="1"/>
    <col min="2" max="2" width="4.75390625" style="7" customWidth="1"/>
    <col min="3" max="3" width="9.75390625" style="8" customWidth="1"/>
    <col min="4" max="6" width="8.25390625" style="7" customWidth="1"/>
    <col min="7" max="7" width="8.875" style="7" customWidth="1"/>
    <col min="8" max="8" width="7.75390625" style="7" customWidth="1"/>
    <col min="9" max="9" width="6.25390625" style="7" hidden="1" customWidth="1"/>
    <col min="10" max="10" width="4.75390625" style="7" customWidth="1"/>
    <col min="11" max="11" width="9.75390625" style="7" customWidth="1"/>
    <col min="12" max="14" width="8.25390625" style="7" customWidth="1"/>
    <col min="15" max="15" width="8.875" style="7" customWidth="1"/>
    <col min="16" max="16" width="7.75390625" style="7" customWidth="1"/>
    <col min="17" max="16384" width="8.875" style="7" customWidth="1"/>
  </cols>
  <sheetData>
    <row r="1" spans="1:4" s="4" customFormat="1" ht="18.75">
      <c r="A1" s="155"/>
      <c r="B1" s="431" t="s">
        <v>787</v>
      </c>
      <c r="D1" s="19"/>
    </row>
    <row r="2" spans="3:9" ht="4.5" customHeight="1">
      <c r="C2" s="61"/>
      <c r="D2" s="56"/>
      <c r="E2" s="56"/>
      <c r="F2" s="56"/>
      <c r="G2" s="56"/>
      <c r="H2" s="179"/>
      <c r="I2" s="179"/>
    </row>
    <row r="3" spans="1:16" s="8" customFormat="1" ht="13.5" customHeight="1">
      <c r="A3" s="158" t="s">
        <v>916</v>
      </c>
      <c r="B3" s="114"/>
      <c r="C3" s="115"/>
      <c r="D3" s="326"/>
      <c r="E3" s="326"/>
      <c r="F3" s="326"/>
      <c r="G3" s="370" t="s">
        <v>245</v>
      </c>
      <c r="H3" s="558"/>
      <c r="I3" s="564" t="s">
        <v>916</v>
      </c>
      <c r="J3" s="114"/>
      <c r="K3" s="115"/>
      <c r="L3" s="326"/>
      <c r="M3" s="326"/>
      <c r="N3" s="326"/>
      <c r="O3" s="370" t="s">
        <v>245</v>
      </c>
      <c r="P3" s="325"/>
    </row>
    <row r="4" spans="1:16" s="8" customFormat="1" ht="13.5" customHeight="1">
      <c r="A4" s="158"/>
      <c r="B4" s="34"/>
      <c r="C4" s="62" t="s">
        <v>1</v>
      </c>
      <c r="D4" s="187" t="s">
        <v>497</v>
      </c>
      <c r="E4" s="187" t="s">
        <v>246</v>
      </c>
      <c r="F4" s="187" t="s">
        <v>247</v>
      </c>
      <c r="G4" s="371" t="s">
        <v>248</v>
      </c>
      <c r="H4" s="559" t="s">
        <v>249</v>
      </c>
      <c r="I4" s="565"/>
      <c r="J4" s="34"/>
      <c r="K4" s="62" t="s">
        <v>1</v>
      </c>
      <c r="L4" s="187" t="s">
        <v>497</v>
      </c>
      <c r="M4" s="187" t="s">
        <v>246</v>
      </c>
      <c r="N4" s="187" t="s">
        <v>247</v>
      </c>
      <c r="O4" s="371" t="s">
        <v>248</v>
      </c>
      <c r="P4" s="189" t="s">
        <v>249</v>
      </c>
    </row>
    <row r="5" spans="1:16" s="8" customFormat="1" ht="15.75" customHeight="1">
      <c r="A5" s="158"/>
      <c r="B5" s="61"/>
      <c r="C5" s="224" t="s">
        <v>786</v>
      </c>
      <c r="D5" s="124">
        <v>35</v>
      </c>
      <c r="E5" s="124">
        <v>384</v>
      </c>
      <c r="F5" s="124">
        <v>220</v>
      </c>
      <c r="G5" s="124">
        <v>174</v>
      </c>
      <c r="H5" s="560">
        <v>158</v>
      </c>
      <c r="I5" s="561">
        <v>251</v>
      </c>
      <c r="J5" s="5">
        <v>301</v>
      </c>
      <c r="K5" s="399" t="s">
        <v>250</v>
      </c>
      <c r="L5" s="124">
        <v>0</v>
      </c>
      <c r="M5" s="124">
        <v>3</v>
      </c>
      <c r="N5" s="124">
        <v>2</v>
      </c>
      <c r="O5" s="124">
        <v>1</v>
      </c>
      <c r="P5" s="124">
        <v>3</v>
      </c>
    </row>
    <row r="6" spans="1:16" s="8" customFormat="1" ht="15.75" customHeight="1">
      <c r="A6" s="158"/>
      <c r="B6" s="61"/>
      <c r="C6" s="224" t="s">
        <v>917</v>
      </c>
      <c r="D6" s="124">
        <v>70</v>
      </c>
      <c r="E6" s="124">
        <v>346</v>
      </c>
      <c r="F6" s="124">
        <v>180</v>
      </c>
      <c r="G6" s="124">
        <v>142</v>
      </c>
      <c r="H6" s="560">
        <v>104</v>
      </c>
      <c r="I6" s="561">
        <v>475</v>
      </c>
      <c r="J6" s="5">
        <v>365</v>
      </c>
      <c r="K6" s="399" t="s">
        <v>907</v>
      </c>
      <c r="L6" s="124">
        <v>0</v>
      </c>
      <c r="M6" s="124">
        <v>4</v>
      </c>
      <c r="N6" s="124">
        <v>5</v>
      </c>
      <c r="O6" s="124">
        <v>2</v>
      </c>
      <c r="P6" s="124">
        <v>3</v>
      </c>
    </row>
    <row r="7" spans="1:16" s="8" customFormat="1" ht="15.75" customHeight="1">
      <c r="A7" s="158"/>
      <c r="B7" s="61"/>
      <c r="C7" s="224" t="s">
        <v>918</v>
      </c>
      <c r="D7" s="124">
        <v>24</v>
      </c>
      <c r="E7" s="124">
        <v>345</v>
      </c>
      <c r="F7" s="124">
        <v>184</v>
      </c>
      <c r="G7" s="124">
        <v>141</v>
      </c>
      <c r="H7" s="560">
        <v>105</v>
      </c>
      <c r="I7" s="561">
        <v>351</v>
      </c>
      <c r="J7" s="5">
        <v>381</v>
      </c>
      <c r="K7" s="399" t="s">
        <v>632</v>
      </c>
      <c r="L7" s="124">
        <v>0</v>
      </c>
      <c r="M7" s="124">
        <v>1</v>
      </c>
      <c r="N7" s="124">
        <v>1</v>
      </c>
      <c r="O7" s="124">
        <v>2</v>
      </c>
      <c r="P7" s="124">
        <v>0</v>
      </c>
    </row>
    <row r="8" spans="1:16" s="8" customFormat="1" ht="15.75" customHeight="1">
      <c r="A8" s="158"/>
      <c r="B8" s="61"/>
      <c r="C8" s="224" t="s">
        <v>919</v>
      </c>
      <c r="D8" s="124">
        <v>21</v>
      </c>
      <c r="E8" s="124">
        <v>346</v>
      </c>
      <c r="F8" s="124">
        <v>185</v>
      </c>
      <c r="G8" s="124">
        <v>138</v>
      </c>
      <c r="H8" s="560">
        <v>102</v>
      </c>
      <c r="I8" s="561">
        <v>352</v>
      </c>
      <c r="J8" s="5">
        <v>382</v>
      </c>
      <c r="K8" s="399" t="s">
        <v>633</v>
      </c>
      <c r="L8" s="124">
        <v>0</v>
      </c>
      <c r="M8" s="124">
        <v>5</v>
      </c>
      <c r="N8" s="124">
        <v>1</v>
      </c>
      <c r="O8" s="124">
        <v>3</v>
      </c>
      <c r="P8" s="124">
        <v>1</v>
      </c>
    </row>
    <row r="9" spans="3:16" ht="15.75" customHeight="1">
      <c r="C9" s="224" t="s">
        <v>811</v>
      </c>
      <c r="D9" s="124">
        <v>22</v>
      </c>
      <c r="E9" s="124">
        <v>348</v>
      </c>
      <c r="F9" s="124">
        <v>186</v>
      </c>
      <c r="G9" s="124">
        <v>144</v>
      </c>
      <c r="H9" s="560">
        <v>103</v>
      </c>
      <c r="I9" s="561">
        <v>562</v>
      </c>
      <c r="J9" s="5">
        <v>442</v>
      </c>
      <c r="K9" s="399" t="s">
        <v>634</v>
      </c>
      <c r="L9" s="124">
        <v>0</v>
      </c>
      <c r="M9" s="124">
        <v>0</v>
      </c>
      <c r="N9" s="124">
        <v>1</v>
      </c>
      <c r="O9" s="124">
        <v>1</v>
      </c>
      <c r="P9" s="124">
        <v>1</v>
      </c>
    </row>
    <row r="10" spans="3:16" ht="15.75" customHeight="1">
      <c r="C10" s="35"/>
      <c r="D10" s="124"/>
      <c r="E10" s="124"/>
      <c r="F10" s="124"/>
      <c r="G10" s="124"/>
      <c r="H10" s="560"/>
      <c r="I10" s="561">
        <v>563</v>
      </c>
      <c r="J10" s="5">
        <v>443</v>
      </c>
      <c r="K10" s="399" t="s">
        <v>635</v>
      </c>
      <c r="L10" s="124">
        <v>0</v>
      </c>
      <c r="M10" s="124">
        <v>2</v>
      </c>
      <c r="N10" s="124">
        <v>2</v>
      </c>
      <c r="O10" s="124">
        <v>1</v>
      </c>
      <c r="P10" s="124">
        <v>0</v>
      </c>
    </row>
    <row r="11" spans="1:16" ht="15.75" customHeight="1">
      <c r="A11" s="550">
        <v>100</v>
      </c>
      <c r="B11" s="534"/>
      <c r="C11" s="447" t="s">
        <v>260</v>
      </c>
      <c r="D11" s="124">
        <v>1</v>
      </c>
      <c r="E11" s="124">
        <v>47</v>
      </c>
      <c r="F11" s="124">
        <v>18</v>
      </c>
      <c r="G11" s="124">
        <v>19</v>
      </c>
      <c r="H11" s="560">
        <v>18</v>
      </c>
      <c r="I11" s="561">
        <v>566</v>
      </c>
      <c r="J11" s="5">
        <v>446</v>
      </c>
      <c r="K11" s="399" t="s">
        <v>908</v>
      </c>
      <c r="L11" s="124">
        <v>0</v>
      </c>
      <c r="M11" s="124">
        <v>2</v>
      </c>
      <c r="N11" s="124">
        <v>4</v>
      </c>
      <c r="O11" s="124">
        <v>3</v>
      </c>
      <c r="P11" s="124">
        <v>4</v>
      </c>
    </row>
    <row r="12" spans="1:16" ht="15.75" customHeight="1">
      <c r="A12" s="550">
        <v>200</v>
      </c>
      <c r="B12" s="534"/>
      <c r="C12" s="447" t="s">
        <v>261</v>
      </c>
      <c r="D12" s="124">
        <v>5</v>
      </c>
      <c r="E12" s="124">
        <v>19</v>
      </c>
      <c r="F12" s="124">
        <v>14</v>
      </c>
      <c r="G12" s="124">
        <v>15</v>
      </c>
      <c r="H12" s="560">
        <v>12</v>
      </c>
      <c r="I12" s="561">
        <v>654</v>
      </c>
      <c r="J12" s="29">
        <v>464</v>
      </c>
      <c r="K12" s="399" t="s">
        <v>637</v>
      </c>
      <c r="L12" s="124">
        <v>1</v>
      </c>
      <c r="M12" s="124">
        <v>5</v>
      </c>
      <c r="N12" s="124">
        <v>1</v>
      </c>
      <c r="O12" s="124">
        <v>1</v>
      </c>
      <c r="P12" s="124">
        <v>0</v>
      </c>
    </row>
    <row r="13" spans="1:16" ht="15.75" customHeight="1">
      <c r="A13" s="550">
        <v>300</v>
      </c>
      <c r="B13" s="534"/>
      <c r="C13" s="447" t="s">
        <v>262</v>
      </c>
      <c r="D13" s="124">
        <v>1</v>
      </c>
      <c r="E13" s="124">
        <v>25</v>
      </c>
      <c r="F13" s="124">
        <v>8</v>
      </c>
      <c r="G13" s="124">
        <v>12</v>
      </c>
      <c r="H13" s="560">
        <v>11</v>
      </c>
      <c r="I13" s="561">
        <v>661</v>
      </c>
      <c r="J13" s="5">
        <v>481</v>
      </c>
      <c r="K13" s="399" t="s">
        <v>639</v>
      </c>
      <c r="L13" s="124">
        <v>0</v>
      </c>
      <c r="M13" s="124">
        <v>8</v>
      </c>
      <c r="N13" s="124">
        <v>1</v>
      </c>
      <c r="O13" s="124">
        <v>1</v>
      </c>
      <c r="P13" s="124">
        <v>1</v>
      </c>
    </row>
    <row r="14" spans="1:16" ht="15.75" customHeight="1">
      <c r="A14" s="550">
        <v>400</v>
      </c>
      <c r="B14" s="534"/>
      <c r="C14" s="447" t="s">
        <v>263</v>
      </c>
      <c r="D14" s="124">
        <v>0</v>
      </c>
      <c r="E14" s="124">
        <v>23</v>
      </c>
      <c r="F14" s="124">
        <v>26</v>
      </c>
      <c r="G14" s="124">
        <v>18</v>
      </c>
      <c r="H14" s="560">
        <v>6</v>
      </c>
      <c r="I14" s="561">
        <v>671</v>
      </c>
      <c r="J14" s="29">
        <v>501</v>
      </c>
      <c r="K14" s="399" t="s">
        <v>641</v>
      </c>
      <c r="L14" s="124">
        <v>0</v>
      </c>
      <c r="M14" s="124">
        <v>0</v>
      </c>
      <c r="N14" s="124">
        <v>5</v>
      </c>
      <c r="O14" s="124">
        <v>1</v>
      </c>
      <c r="P14" s="124">
        <v>1</v>
      </c>
    </row>
    <row r="15" spans="1:16" ht="15.75" customHeight="1">
      <c r="A15" s="550">
        <v>500</v>
      </c>
      <c r="B15" s="534"/>
      <c r="C15" s="447" t="s">
        <v>264</v>
      </c>
      <c r="D15" s="124">
        <v>4</v>
      </c>
      <c r="E15" s="124">
        <v>66</v>
      </c>
      <c r="F15" s="124">
        <v>18</v>
      </c>
      <c r="G15" s="124">
        <v>19</v>
      </c>
      <c r="H15" s="560">
        <v>12</v>
      </c>
      <c r="I15" s="561">
        <v>775</v>
      </c>
      <c r="J15" s="5">
        <v>585</v>
      </c>
      <c r="K15" s="399" t="s">
        <v>909</v>
      </c>
      <c r="L15" s="124">
        <v>0</v>
      </c>
      <c r="M15" s="124">
        <v>10</v>
      </c>
      <c r="N15" s="124">
        <v>7</v>
      </c>
      <c r="O15" s="124">
        <v>1</v>
      </c>
      <c r="P15" s="124">
        <v>2</v>
      </c>
    </row>
    <row r="16" spans="1:16" ht="15.75" customHeight="1">
      <c r="A16" s="550">
        <v>600</v>
      </c>
      <c r="B16" s="534"/>
      <c r="C16" s="447" t="s">
        <v>265</v>
      </c>
      <c r="D16" s="124">
        <v>2</v>
      </c>
      <c r="E16" s="124">
        <v>44</v>
      </c>
      <c r="F16" s="124">
        <v>26</v>
      </c>
      <c r="G16" s="124">
        <v>9</v>
      </c>
      <c r="H16" s="560">
        <v>11</v>
      </c>
      <c r="I16" s="561">
        <v>776</v>
      </c>
      <c r="J16" s="5">
        <v>586</v>
      </c>
      <c r="K16" s="399" t="s">
        <v>910</v>
      </c>
      <c r="L16" s="124">
        <v>1</v>
      </c>
      <c r="M16" s="124">
        <v>2</v>
      </c>
      <c r="N16" s="124">
        <v>6</v>
      </c>
      <c r="O16" s="124">
        <v>2</v>
      </c>
      <c r="P16" s="124">
        <v>2</v>
      </c>
    </row>
    <row r="17" spans="1:16" ht="15.75" customHeight="1">
      <c r="A17" s="550">
        <v>700</v>
      </c>
      <c r="B17" s="534"/>
      <c r="C17" s="447" t="s">
        <v>266</v>
      </c>
      <c r="D17" s="124">
        <v>2</v>
      </c>
      <c r="E17" s="124">
        <v>55</v>
      </c>
      <c r="F17" s="124">
        <v>36</v>
      </c>
      <c r="G17" s="124">
        <v>15</v>
      </c>
      <c r="H17" s="560">
        <v>11</v>
      </c>
      <c r="I17" s="562"/>
      <c r="J17" s="56"/>
      <c r="K17" s="399"/>
      <c r="L17" s="124"/>
      <c r="M17" s="124"/>
      <c r="N17" s="124"/>
      <c r="O17" s="124"/>
      <c r="P17" s="124"/>
    </row>
    <row r="18" spans="1:16" ht="15.75" customHeight="1">
      <c r="A18" s="550">
        <v>800</v>
      </c>
      <c r="B18" s="534"/>
      <c r="C18" s="447" t="s">
        <v>267</v>
      </c>
      <c r="D18" s="124">
        <v>1</v>
      </c>
      <c r="E18" s="124">
        <v>13</v>
      </c>
      <c r="F18" s="124">
        <v>12</v>
      </c>
      <c r="G18" s="124">
        <v>9</v>
      </c>
      <c r="H18" s="560">
        <v>5</v>
      </c>
      <c r="I18" s="562"/>
      <c r="J18" s="56"/>
      <c r="K18" s="399"/>
      <c r="L18" s="124"/>
      <c r="M18" s="124"/>
      <c r="N18" s="124"/>
      <c r="O18" s="124"/>
      <c r="P18" s="124"/>
    </row>
    <row r="19" spans="1:16" ht="15.75" customHeight="1">
      <c r="A19" s="550">
        <v>900</v>
      </c>
      <c r="B19" s="534"/>
      <c r="C19" s="447" t="s">
        <v>268</v>
      </c>
      <c r="D19" s="124">
        <v>1</v>
      </c>
      <c r="E19" s="124">
        <v>49</v>
      </c>
      <c r="F19" s="124">
        <v>16</v>
      </c>
      <c r="G19" s="124">
        <v>9</v>
      </c>
      <c r="H19" s="560">
        <v>6</v>
      </c>
      <c r="I19" s="562"/>
      <c r="J19" s="56"/>
      <c r="K19" s="399"/>
      <c r="L19" s="124"/>
      <c r="M19" s="124"/>
      <c r="N19" s="124"/>
      <c r="O19" s="124"/>
      <c r="P19" s="124"/>
    </row>
    <row r="20" spans="3:16" ht="15.75" customHeight="1">
      <c r="C20" s="35"/>
      <c r="D20" s="124"/>
      <c r="E20" s="124"/>
      <c r="F20" s="124"/>
      <c r="G20" s="124"/>
      <c r="H20" s="560"/>
      <c r="I20" s="562"/>
      <c r="J20" s="56"/>
      <c r="K20" s="399"/>
      <c r="L20" s="124"/>
      <c r="M20" s="124"/>
      <c r="N20" s="124"/>
      <c r="O20" s="124"/>
      <c r="P20" s="124"/>
    </row>
    <row r="21" spans="1:16" ht="15.75" customHeight="1">
      <c r="A21" s="550">
        <v>1</v>
      </c>
      <c r="B21" s="534">
        <v>100</v>
      </c>
      <c r="C21" s="399" t="s">
        <v>636</v>
      </c>
      <c r="D21" s="124">
        <v>5</v>
      </c>
      <c r="E21" s="124">
        <v>7</v>
      </c>
      <c r="F21" s="124">
        <v>12</v>
      </c>
      <c r="G21" s="124">
        <v>19</v>
      </c>
      <c r="H21" s="560">
        <v>11</v>
      </c>
      <c r="I21" s="562"/>
      <c r="J21" s="56"/>
      <c r="K21" s="399"/>
      <c r="L21" s="124"/>
      <c r="M21" s="124"/>
      <c r="N21" s="124"/>
      <c r="O21" s="124"/>
      <c r="P21" s="124"/>
    </row>
    <row r="22" spans="1:16" ht="15.75" customHeight="1">
      <c r="A22" s="550">
        <v>501</v>
      </c>
      <c r="B22" s="5">
        <v>201</v>
      </c>
      <c r="C22" s="399" t="s">
        <v>638</v>
      </c>
      <c r="D22" s="124">
        <v>4</v>
      </c>
      <c r="E22" s="124">
        <v>62</v>
      </c>
      <c r="F22" s="124">
        <v>11</v>
      </c>
      <c r="G22" s="124">
        <v>14</v>
      </c>
      <c r="H22" s="560">
        <v>7</v>
      </c>
      <c r="I22" s="562"/>
      <c r="J22" s="56"/>
      <c r="K22" s="399"/>
      <c r="L22" s="124"/>
      <c r="M22" s="124"/>
      <c r="N22" s="124"/>
      <c r="O22" s="124"/>
      <c r="P22" s="124"/>
    </row>
    <row r="23" spans="1:16" ht="15.75" customHeight="1">
      <c r="A23" s="550">
        <v>110</v>
      </c>
      <c r="B23" s="5">
        <v>202</v>
      </c>
      <c r="C23" s="399" t="s">
        <v>640</v>
      </c>
      <c r="D23" s="124">
        <v>0</v>
      </c>
      <c r="E23" s="124">
        <v>22</v>
      </c>
      <c r="F23" s="124">
        <v>7</v>
      </c>
      <c r="G23" s="124">
        <v>7</v>
      </c>
      <c r="H23" s="560">
        <v>10</v>
      </c>
      <c r="I23" s="562"/>
      <c r="J23" s="56"/>
      <c r="K23" s="399"/>
      <c r="L23" s="124"/>
      <c r="M23" s="124"/>
      <c r="N23" s="124"/>
      <c r="O23" s="124"/>
      <c r="P23" s="124"/>
    </row>
    <row r="24" spans="1:16" ht="15.75" customHeight="1">
      <c r="A24" s="550">
        <v>301</v>
      </c>
      <c r="B24" s="5">
        <v>203</v>
      </c>
      <c r="C24" s="399" t="s">
        <v>642</v>
      </c>
      <c r="D24" s="124">
        <v>1</v>
      </c>
      <c r="E24" s="124">
        <v>0</v>
      </c>
      <c r="F24" s="124">
        <v>2</v>
      </c>
      <c r="G24" s="124">
        <v>0</v>
      </c>
      <c r="H24" s="560">
        <v>2</v>
      </c>
      <c r="I24" s="562"/>
      <c r="J24" s="56"/>
      <c r="K24" s="399"/>
      <c r="L24" s="124"/>
      <c r="M24" s="124"/>
      <c r="N24" s="124"/>
      <c r="O24" s="124"/>
      <c r="P24" s="124"/>
    </row>
    <row r="25" spans="1:16" ht="15.75" customHeight="1">
      <c r="A25" s="550">
        <v>120</v>
      </c>
      <c r="B25" s="5">
        <v>204</v>
      </c>
      <c r="C25" s="399" t="s">
        <v>643</v>
      </c>
      <c r="D25" s="124">
        <v>0</v>
      </c>
      <c r="E25" s="124">
        <v>24</v>
      </c>
      <c r="F25" s="124">
        <v>10</v>
      </c>
      <c r="G25" s="124">
        <v>10</v>
      </c>
      <c r="H25" s="560">
        <v>4</v>
      </c>
      <c r="I25" s="562"/>
      <c r="J25" s="56"/>
      <c r="K25" s="399"/>
      <c r="L25" s="124"/>
      <c r="M25" s="124"/>
      <c r="N25" s="124"/>
      <c r="O25" s="124"/>
      <c r="P25" s="124"/>
    </row>
    <row r="26" spans="1:16" ht="15.75" customHeight="1">
      <c r="A26" s="550">
        <v>901</v>
      </c>
      <c r="B26" s="5">
        <v>205</v>
      </c>
      <c r="C26" s="399" t="s">
        <v>644</v>
      </c>
      <c r="D26" s="124">
        <v>0</v>
      </c>
      <c r="E26" s="124">
        <v>11</v>
      </c>
      <c r="F26" s="124">
        <v>5</v>
      </c>
      <c r="G26" s="124">
        <v>2</v>
      </c>
      <c r="H26" s="560">
        <v>1</v>
      </c>
      <c r="I26" s="562"/>
      <c r="J26" s="56"/>
      <c r="K26" s="399"/>
      <c r="L26" s="124"/>
      <c r="M26" s="124"/>
      <c r="N26" s="124"/>
      <c r="O26" s="124"/>
      <c r="P26" s="124"/>
    </row>
    <row r="27" spans="1:16" ht="15.75" customHeight="1">
      <c r="A27" s="550">
        <v>130</v>
      </c>
      <c r="B27" s="5">
        <v>206</v>
      </c>
      <c r="C27" s="399" t="s">
        <v>645</v>
      </c>
      <c r="D27" s="124">
        <v>1</v>
      </c>
      <c r="E27" s="124">
        <v>1</v>
      </c>
      <c r="F27" s="124">
        <v>1</v>
      </c>
      <c r="G27" s="124">
        <v>2</v>
      </c>
      <c r="H27" s="560">
        <v>4</v>
      </c>
      <c r="I27" s="562"/>
      <c r="J27" s="56"/>
      <c r="K27" s="399"/>
      <c r="L27" s="124"/>
      <c r="M27" s="124"/>
      <c r="N27" s="124"/>
      <c r="O27" s="124"/>
      <c r="P27" s="124"/>
    </row>
    <row r="28" spans="1:16" ht="15.75" customHeight="1">
      <c r="A28" s="550">
        <v>201</v>
      </c>
      <c r="B28" s="5">
        <v>207</v>
      </c>
      <c r="C28" s="399" t="s">
        <v>646</v>
      </c>
      <c r="D28" s="124">
        <v>2</v>
      </c>
      <c r="E28" s="124">
        <v>1</v>
      </c>
      <c r="F28" s="124">
        <v>4</v>
      </c>
      <c r="G28" s="124">
        <v>8</v>
      </c>
      <c r="H28" s="560">
        <v>4</v>
      </c>
      <c r="I28" s="562"/>
      <c r="J28" s="56"/>
      <c r="K28" s="399"/>
      <c r="L28" s="124"/>
      <c r="M28" s="124"/>
      <c r="N28" s="124"/>
      <c r="O28" s="124"/>
      <c r="P28" s="124"/>
    </row>
    <row r="29" spans="1:16" ht="15.75" customHeight="1">
      <c r="A29" s="550">
        <v>601</v>
      </c>
      <c r="B29" s="5">
        <v>208</v>
      </c>
      <c r="C29" s="399" t="s">
        <v>647</v>
      </c>
      <c r="D29" s="124">
        <v>0</v>
      </c>
      <c r="E29" s="124">
        <v>5</v>
      </c>
      <c r="F29" s="124">
        <v>1</v>
      </c>
      <c r="G29" s="124">
        <v>0</v>
      </c>
      <c r="H29" s="560">
        <v>3</v>
      </c>
      <c r="I29" s="562"/>
      <c r="J29" s="56"/>
      <c r="K29" s="399"/>
      <c r="L29" s="124"/>
      <c r="M29" s="124"/>
      <c r="N29" s="124"/>
      <c r="O29" s="124"/>
      <c r="P29" s="124"/>
    </row>
    <row r="30" spans="1:16" ht="15.75" customHeight="1">
      <c r="A30" s="550">
        <v>701</v>
      </c>
      <c r="B30" s="5">
        <v>209</v>
      </c>
      <c r="C30" s="399" t="s">
        <v>648</v>
      </c>
      <c r="D30" s="124">
        <v>1</v>
      </c>
      <c r="E30" s="124">
        <v>34</v>
      </c>
      <c r="F30" s="124">
        <v>8</v>
      </c>
      <c r="G30" s="124">
        <v>6</v>
      </c>
      <c r="H30" s="560">
        <v>3</v>
      </c>
      <c r="I30" s="562"/>
      <c r="J30" s="56"/>
      <c r="K30" s="399"/>
      <c r="L30" s="124"/>
      <c r="M30" s="124"/>
      <c r="N30" s="124"/>
      <c r="O30" s="124"/>
      <c r="P30" s="124"/>
    </row>
    <row r="31" spans="1:16" ht="15.75" customHeight="1">
      <c r="A31" s="550">
        <v>302</v>
      </c>
      <c r="B31" s="5">
        <v>210</v>
      </c>
      <c r="C31" s="399" t="s">
        <v>251</v>
      </c>
      <c r="D31" s="124">
        <v>0</v>
      </c>
      <c r="E31" s="124">
        <v>11</v>
      </c>
      <c r="F31" s="124">
        <v>2</v>
      </c>
      <c r="G31" s="124">
        <v>4</v>
      </c>
      <c r="H31" s="560">
        <v>7</v>
      </c>
      <c r="I31" s="562"/>
      <c r="J31" s="56"/>
      <c r="K31" s="399"/>
      <c r="L31" s="124"/>
      <c r="M31" s="124"/>
      <c r="N31" s="124"/>
      <c r="O31" s="124"/>
      <c r="P31" s="124"/>
    </row>
    <row r="32" spans="1:16" ht="15.75" customHeight="1">
      <c r="A32" s="550">
        <v>603</v>
      </c>
      <c r="B32" s="5">
        <v>212</v>
      </c>
      <c r="C32" s="399" t="s">
        <v>649</v>
      </c>
      <c r="D32" s="124">
        <v>0</v>
      </c>
      <c r="E32" s="124">
        <v>11</v>
      </c>
      <c r="F32" s="124">
        <v>9</v>
      </c>
      <c r="G32" s="124">
        <v>2</v>
      </c>
      <c r="H32" s="560">
        <v>1</v>
      </c>
      <c r="I32" s="562"/>
      <c r="J32" s="56"/>
      <c r="K32" s="399"/>
      <c r="L32" s="124"/>
      <c r="M32" s="124"/>
      <c r="N32" s="124"/>
      <c r="O32" s="124"/>
      <c r="P32" s="124"/>
    </row>
    <row r="33" spans="1:16" ht="15.75" customHeight="1">
      <c r="A33" s="550">
        <v>401</v>
      </c>
      <c r="B33" s="5">
        <v>213</v>
      </c>
      <c r="C33" s="399" t="s">
        <v>650</v>
      </c>
      <c r="D33" s="124">
        <v>0</v>
      </c>
      <c r="E33" s="124">
        <v>2</v>
      </c>
      <c r="F33" s="124">
        <v>4</v>
      </c>
      <c r="G33" s="124">
        <v>3</v>
      </c>
      <c r="H33" s="560">
        <v>1</v>
      </c>
      <c r="I33" s="562"/>
      <c r="J33" s="56"/>
      <c r="K33" s="399"/>
      <c r="L33" s="124"/>
      <c r="M33" s="124"/>
      <c r="N33" s="124"/>
      <c r="O33" s="124"/>
      <c r="P33" s="124"/>
    </row>
    <row r="34" spans="1:16" ht="15.75" customHeight="1">
      <c r="A34" s="561">
        <v>202</v>
      </c>
      <c r="B34" s="5">
        <v>214</v>
      </c>
      <c r="C34" s="399" t="s">
        <v>651</v>
      </c>
      <c r="D34" s="124">
        <v>0</v>
      </c>
      <c r="E34" s="124">
        <v>3</v>
      </c>
      <c r="F34" s="124">
        <v>2</v>
      </c>
      <c r="G34" s="124">
        <v>2</v>
      </c>
      <c r="H34" s="560">
        <v>3</v>
      </c>
      <c r="I34" s="562"/>
      <c r="J34" s="56"/>
      <c r="K34" s="399"/>
      <c r="L34" s="124"/>
      <c r="M34" s="124"/>
      <c r="N34" s="124"/>
      <c r="O34" s="124"/>
      <c r="P34" s="124"/>
    </row>
    <row r="35" spans="1:16" ht="15.75" customHeight="1">
      <c r="A35" s="561">
        <v>402</v>
      </c>
      <c r="B35" s="5">
        <v>215</v>
      </c>
      <c r="C35" s="399" t="s">
        <v>652</v>
      </c>
      <c r="D35" s="124">
        <v>0</v>
      </c>
      <c r="E35" s="124">
        <v>10</v>
      </c>
      <c r="F35" s="124">
        <v>5</v>
      </c>
      <c r="G35" s="124">
        <v>3</v>
      </c>
      <c r="H35" s="560">
        <v>1</v>
      </c>
      <c r="I35" s="561"/>
      <c r="J35" s="5"/>
      <c r="K35" s="399"/>
      <c r="L35" s="124"/>
      <c r="M35" s="124"/>
      <c r="N35" s="124"/>
      <c r="O35" s="124"/>
      <c r="P35" s="124"/>
    </row>
    <row r="36" spans="1:16" ht="15.75" customHeight="1">
      <c r="A36" s="561">
        <v>303</v>
      </c>
      <c r="B36" s="5">
        <v>216</v>
      </c>
      <c r="C36" s="399" t="s">
        <v>653</v>
      </c>
      <c r="D36" s="124">
        <v>0</v>
      </c>
      <c r="E36" s="124">
        <v>8</v>
      </c>
      <c r="F36" s="124">
        <v>2</v>
      </c>
      <c r="G36" s="124">
        <v>3</v>
      </c>
      <c r="H36" s="560">
        <v>1</v>
      </c>
      <c r="I36" s="561"/>
      <c r="J36" s="5"/>
      <c r="K36" s="399"/>
      <c r="L36" s="124"/>
      <c r="M36" s="124"/>
      <c r="N36" s="124"/>
      <c r="O36" s="124"/>
      <c r="P36" s="124"/>
    </row>
    <row r="37" spans="1:16" ht="15.75" customHeight="1">
      <c r="A37" s="561">
        <v>203</v>
      </c>
      <c r="B37" s="5">
        <v>217</v>
      </c>
      <c r="C37" s="399" t="s">
        <v>654</v>
      </c>
      <c r="D37" s="124">
        <v>3</v>
      </c>
      <c r="E37" s="124">
        <v>10</v>
      </c>
      <c r="F37" s="124">
        <v>2</v>
      </c>
      <c r="G37" s="124">
        <v>2</v>
      </c>
      <c r="H37" s="560">
        <v>1</v>
      </c>
      <c r="I37" s="561"/>
      <c r="J37" s="5"/>
      <c r="K37" s="399"/>
      <c r="L37" s="124"/>
      <c r="M37" s="124"/>
      <c r="N37" s="124"/>
      <c r="O37" s="124"/>
      <c r="P37" s="124"/>
    </row>
    <row r="38" spans="1:16" ht="15.75" customHeight="1">
      <c r="A38" s="561">
        <v>403</v>
      </c>
      <c r="B38" s="5">
        <v>218</v>
      </c>
      <c r="C38" s="399" t="s">
        <v>655</v>
      </c>
      <c r="D38" s="124">
        <v>0</v>
      </c>
      <c r="E38" s="124">
        <v>0</v>
      </c>
      <c r="F38" s="124">
        <v>3</v>
      </c>
      <c r="G38" s="124">
        <v>3</v>
      </c>
      <c r="H38" s="560">
        <v>1</v>
      </c>
      <c r="I38" s="561"/>
      <c r="J38" s="5"/>
      <c r="K38" s="399"/>
      <c r="L38" s="124"/>
      <c r="M38" s="124"/>
      <c r="N38" s="124"/>
      <c r="O38" s="124"/>
      <c r="P38" s="124"/>
    </row>
    <row r="39" spans="1:16" ht="15.75" customHeight="1">
      <c r="A39" s="561">
        <v>204</v>
      </c>
      <c r="B39" s="5">
        <v>219</v>
      </c>
      <c r="C39" s="399" t="s">
        <v>656</v>
      </c>
      <c r="D39" s="124">
        <v>0</v>
      </c>
      <c r="E39" s="124">
        <v>2</v>
      </c>
      <c r="F39" s="124">
        <v>4</v>
      </c>
      <c r="G39" s="124">
        <v>2</v>
      </c>
      <c r="H39" s="560">
        <v>1</v>
      </c>
      <c r="I39" s="561"/>
      <c r="J39" s="5"/>
      <c r="K39" s="399"/>
      <c r="L39" s="124"/>
      <c r="M39" s="124"/>
      <c r="N39" s="124"/>
      <c r="O39" s="124"/>
      <c r="P39" s="124"/>
    </row>
    <row r="40" spans="1:16" ht="15.75" customHeight="1">
      <c r="A40" s="561">
        <v>404</v>
      </c>
      <c r="B40" s="5">
        <v>220</v>
      </c>
      <c r="C40" s="399" t="s">
        <v>657</v>
      </c>
      <c r="D40" s="124">
        <v>0</v>
      </c>
      <c r="E40" s="124">
        <v>4</v>
      </c>
      <c r="F40" s="124">
        <v>2</v>
      </c>
      <c r="G40" s="124">
        <v>2</v>
      </c>
      <c r="H40" s="560">
        <v>0</v>
      </c>
      <c r="I40" s="561"/>
      <c r="J40" s="5"/>
      <c r="K40" s="399"/>
      <c r="L40" s="124"/>
      <c r="M40" s="124"/>
      <c r="N40" s="124"/>
      <c r="O40" s="124"/>
      <c r="P40" s="124"/>
    </row>
    <row r="41" spans="1:16" ht="15.75" customHeight="1">
      <c r="A41" s="561">
        <v>801</v>
      </c>
      <c r="B41" s="5">
        <v>221</v>
      </c>
      <c r="C41" s="399" t="s">
        <v>658</v>
      </c>
      <c r="D41" s="124">
        <v>0</v>
      </c>
      <c r="E41" s="124">
        <v>3</v>
      </c>
      <c r="F41" s="124">
        <v>6</v>
      </c>
      <c r="G41" s="124">
        <v>4</v>
      </c>
      <c r="H41" s="560">
        <v>2</v>
      </c>
      <c r="I41" s="561"/>
      <c r="J41" s="5"/>
      <c r="K41" s="399"/>
      <c r="L41" s="124"/>
      <c r="M41" s="124"/>
      <c r="N41" s="124"/>
      <c r="O41" s="124"/>
      <c r="P41" s="124"/>
    </row>
    <row r="42" spans="1:16" ht="15.75" customHeight="1">
      <c r="A42" s="561">
        <v>702</v>
      </c>
      <c r="B42" s="5">
        <v>222</v>
      </c>
      <c r="C42" s="399" t="s">
        <v>659</v>
      </c>
      <c r="D42" s="124">
        <v>0</v>
      </c>
      <c r="E42" s="124">
        <v>5</v>
      </c>
      <c r="F42" s="124">
        <v>8</v>
      </c>
      <c r="G42" s="124">
        <v>2</v>
      </c>
      <c r="H42" s="560">
        <v>2</v>
      </c>
      <c r="I42" s="561"/>
      <c r="J42" s="5"/>
      <c r="K42" s="399"/>
      <c r="L42" s="124"/>
      <c r="M42" s="124"/>
      <c r="N42" s="124"/>
      <c r="O42" s="124"/>
      <c r="P42" s="124"/>
    </row>
    <row r="43" spans="1:16" ht="15.75" customHeight="1">
      <c r="A43" s="561">
        <v>802</v>
      </c>
      <c r="B43" s="5">
        <v>223</v>
      </c>
      <c r="C43" s="399" t="s">
        <v>660</v>
      </c>
      <c r="D43" s="124">
        <v>1</v>
      </c>
      <c r="E43" s="124">
        <v>10</v>
      </c>
      <c r="F43" s="124">
        <v>6</v>
      </c>
      <c r="G43" s="124">
        <v>5</v>
      </c>
      <c r="H43" s="560">
        <v>3</v>
      </c>
      <c r="I43" s="561"/>
      <c r="J43" s="5"/>
      <c r="K43" s="399"/>
      <c r="L43" s="124"/>
      <c r="M43" s="124"/>
      <c r="N43" s="124"/>
      <c r="O43" s="124"/>
      <c r="P43" s="124"/>
    </row>
    <row r="44" spans="1:16" ht="15.75" customHeight="1">
      <c r="A44" s="561">
        <v>902</v>
      </c>
      <c r="B44" s="5">
        <v>224</v>
      </c>
      <c r="C44" s="399" t="s">
        <v>661</v>
      </c>
      <c r="D44" s="124">
        <v>1</v>
      </c>
      <c r="E44" s="124">
        <v>23</v>
      </c>
      <c r="F44" s="124">
        <v>7</v>
      </c>
      <c r="G44" s="124">
        <v>5</v>
      </c>
      <c r="H44" s="560">
        <v>1</v>
      </c>
      <c r="I44" s="561"/>
      <c r="J44" s="5"/>
      <c r="K44" s="399"/>
      <c r="L44" s="124"/>
      <c r="M44" s="124"/>
      <c r="N44" s="124"/>
      <c r="O44" s="124"/>
      <c r="P44" s="124"/>
    </row>
    <row r="45" spans="1:16" ht="15.75" customHeight="1">
      <c r="A45" s="561">
        <v>703</v>
      </c>
      <c r="B45" s="5">
        <v>225</v>
      </c>
      <c r="C45" s="399" t="s">
        <v>912</v>
      </c>
      <c r="D45" s="124">
        <v>0</v>
      </c>
      <c r="E45" s="124">
        <v>4</v>
      </c>
      <c r="F45" s="124">
        <v>7</v>
      </c>
      <c r="G45" s="124">
        <v>4</v>
      </c>
      <c r="H45" s="560">
        <v>2</v>
      </c>
      <c r="I45" s="561"/>
      <c r="J45" s="5"/>
      <c r="K45" s="399"/>
      <c r="L45" s="124"/>
      <c r="M45" s="124"/>
      <c r="N45" s="124"/>
      <c r="O45" s="124"/>
      <c r="P45" s="124"/>
    </row>
    <row r="46" spans="1:16" ht="15.75" customHeight="1">
      <c r="A46" s="561">
        <v>903</v>
      </c>
      <c r="B46" s="5">
        <v>226</v>
      </c>
      <c r="C46" s="399" t="s">
        <v>913</v>
      </c>
      <c r="D46" s="124">
        <v>0</v>
      </c>
      <c r="E46" s="124">
        <v>15</v>
      </c>
      <c r="F46" s="124">
        <v>4</v>
      </c>
      <c r="G46" s="124">
        <v>2</v>
      </c>
      <c r="H46" s="560">
        <v>4</v>
      </c>
      <c r="I46" s="561"/>
      <c r="J46" s="5"/>
      <c r="K46" s="399"/>
      <c r="L46" s="124"/>
      <c r="M46" s="124"/>
      <c r="N46" s="124"/>
      <c r="O46" s="124"/>
      <c r="P46" s="124"/>
    </row>
    <row r="47" spans="1:16" ht="15.75" customHeight="1">
      <c r="A47" s="561">
        <v>604</v>
      </c>
      <c r="B47" s="5">
        <v>227</v>
      </c>
      <c r="C47" s="399" t="s">
        <v>914</v>
      </c>
      <c r="D47" s="124">
        <v>0</v>
      </c>
      <c r="E47" s="124">
        <v>6</v>
      </c>
      <c r="F47" s="124">
        <v>5</v>
      </c>
      <c r="G47" s="124">
        <v>3</v>
      </c>
      <c r="H47" s="560">
        <v>3</v>
      </c>
      <c r="I47" s="561"/>
      <c r="J47" s="5"/>
      <c r="K47" s="399"/>
      <c r="L47" s="124"/>
      <c r="M47" s="124"/>
      <c r="N47" s="124"/>
      <c r="O47" s="124"/>
      <c r="P47" s="124"/>
    </row>
    <row r="48" spans="1:16" ht="15.75" customHeight="1">
      <c r="A48" s="561">
        <v>405</v>
      </c>
      <c r="B48" s="5">
        <v>228</v>
      </c>
      <c r="C48" s="399" t="s">
        <v>915</v>
      </c>
      <c r="D48" s="124">
        <v>0</v>
      </c>
      <c r="E48" s="124">
        <v>3</v>
      </c>
      <c r="F48" s="124">
        <v>7</v>
      </c>
      <c r="G48" s="124">
        <v>5</v>
      </c>
      <c r="H48" s="560">
        <v>0</v>
      </c>
      <c r="I48" s="561"/>
      <c r="J48" s="5"/>
      <c r="K48" s="399"/>
      <c r="L48" s="124"/>
      <c r="M48" s="124"/>
      <c r="N48" s="124"/>
      <c r="O48" s="124"/>
      <c r="P48" s="124"/>
    </row>
    <row r="49" spans="1:16" ht="15.75" customHeight="1">
      <c r="A49" s="561">
        <v>605</v>
      </c>
      <c r="B49" s="5">
        <v>229</v>
      </c>
      <c r="C49" s="399" t="s">
        <v>911</v>
      </c>
      <c r="D49" s="124">
        <v>1</v>
      </c>
      <c r="E49" s="124">
        <v>9</v>
      </c>
      <c r="F49" s="124">
        <v>4</v>
      </c>
      <c r="G49" s="124">
        <v>1</v>
      </c>
      <c r="H49" s="560">
        <v>2</v>
      </c>
      <c r="I49" s="561"/>
      <c r="J49" s="5"/>
      <c r="K49" s="399"/>
      <c r="L49" s="124"/>
      <c r="M49" s="124"/>
      <c r="N49" s="124"/>
      <c r="O49" s="124"/>
      <c r="P49" s="124"/>
    </row>
    <row r="50" spans="2:16" ht="15.75" customHeight="1">
      <c r="B50" s="51"/>
      <c r="C50" s="418"/>
      <c r="D50" s="143"/>
      <c r="E50" s="143"/>
      <c r="F50" s="143"/>
      <c r="G50" s="143"/>
      <c r="H50" s="563"/>
      <c r="I50" s="565"/>
      <c r="J50" s="51"/>
      <c r="K50" s="418"/>
      <c r="L50" s="143"/>
      <c r="M50" s="143"/>
      <c r="N50" s="143"/>
      <c r="O50" s="143"/>
      <c r="P50" s="143"/>
    </row>
    <row r="51" spans="2:16" ht="15.75" customHeight="1">
      <c r="B51" s="40" t="s">
        <v>244</v>
      </c>
      <c r="K51" s="144"/>
      <c r="L51" s="124"/>
      <c r="M51" s="124"/>
      <c r="N51" s="124"/>
      <c r="O51" s="124"/>
      <c r="P51" s="124"/>
    </row>
    <row r="52" ht="15.75" customHeight="1">
      <c r="B52" s="8" t="s">
        <v>496</v>
      </c>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printOptions/>
  <pageMargins left="0.57" right="0.5905511811023623" top="0.5905511811023623" bottom="0.5905511811023623" header="0.1968503937007874" footer="0.1968503937007874"/>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A1:J59"/>
  <sheetViews>
    <sheetView workbookViewId="0" topLeftCell="B1">
      <selection activeCell="G25" sqref="G25"/>
    </sheetView>
  </sheetViews>
  <sheetFormatPr defaultColWidth="9.00390625" defaultRowHeight="12.75"/>
  <cols>
    <col min="1" max="1" width="8.125" style="7" hidden="1" customWidth="1"/>
    <col min="2" max="2" width="4.875" style="7" customWidth="1"/>
    <col min="3" max="3" width="12.00390625" style="8" customWidth="1"/>
    <col min="4" max="5" width="15.875" style="7" customWidth="1"/>
    <col min="6" max="6" width="4.375" style="7" hidden="1" customWidth="1"/>
    <col min="7" max="7" width="8.875" style="7" customWidth="1"/>
    <col min="8" max="8" width="12.00390625" style="7" customWidth="1"/>
    <col min="9" max="10" width="15.875" style="7" customWidth="1"/>
    <col min="11" max="16384" width="8.875" style="7" customWidth="1"/>
  </cols>
  <sheetData>
    <row r="1" ht="17.25">
      <c r="B1" s="30" t="s">
        <v>788</v>
      </c>
    </row>
    <row r="2" spans="3:6" ht="4.5" customHeight="1">
      <c r="C2" s="61"/>
      <c r="D2" s="56"/>
      <c r="E2" s="179"/>
      <c r="F2" s="179"/>
    </row>
    <row r="3" spans="2:10" s="8" customFormat="1" ht="14.25" customHeight="1">
      <c r="B3" s="183"/>
      <c r="C3" s="433" t="s">
        <v>924</v>
      </c>
      <c r="D3" s="373" t="s">
        <v>259</v>
      </c>
      <c r="E3" s="188" t="s">
        <v>835</v>
      </c>
      <c r="F3" s="188"/>
      <c r="G3" s="632"/>
      <c r="H3" s="372" t="s">
        <v>1</v>
      </c>
      <c r="I3" s="373" t="s">
        <v>259</v>
      </c>
      <c r="J3" s="188" t="s">
        <v>835</v>
      </c>
    </row>
    <row r="4" spans="1:10" s="8" customFormat="1" ht="14.25" customHeight="1">
      <c r="A4" s="443"/>
      <c r="B4" s="19"/>
      <c r="C4" s="547" t="s">
        <v>851</v>
      </c>
      <c r="D4" s="548">
        <v>1492383</v>
      </c>
      <c r="E4" s="556">
        <v>423257</v>
      </c>
      <c r="F4" s="550">
        <v>251</v>
      </c>
      <c r="G4" s="633">
        <v>301</v>
      </c>
      <c r="H4" s="535" t="s">
        <v>925</v>
      </c>
      <c r="I4" s="548">
        <v>7259</v>
      </c>
      <c r="J4" s="556">
        <v>3667</v>
      </c>
    </row>
    <row r="5" spans="1:10" s="8" customFormat="1" ht="14.25" customHeight="1">
      <c r="A5" s="443"/>
      <c r="B5" s="19"/>
      <c r="C5" s="547" t="s">
        <v>926</v>
      </c>
      <c r="D5" s="548">
        <v>1514371</v>
      </c>
      <c r="E5" s="556">
        <v>438725</v>
      </c>
      <c r="F5" s="550">
        <v>475</v>
      </c>
      <c r="G5" s="633">
        <v>365</v>
      </c>
      <c r="H5" s="535" t="s">
        <v>845</v>
      </c>
      <c r="I5" s="548">
        <v>6318</v>
      </c>
      <c r="J5" s="556">
        <v>1894</v>
      </c>
    </row>
    <row r="6" spans="1:10" s="8" customFormat="1" ht="14.25" customHeight="1">
      <c r="A6" s="443"/>
      <c r="B6" s="19"/>
      <c r="C6" s="547" t="s">
        <v>852</v>
      </c>
      <c r="D6" s="548">
        <v>1522350</v>
      </c>
      <c r="E6" s="556">
        <v>452524</v>
      </c>
      <c r="F6" s="550">
        <v>351</v>
      </c>
      <c r="G6" s="633">
        <v>381</v>
      </c>
      <c r="H6" s="535" t="s">
        <v>304</v>
      </c>
      <c r="I6" s="548">
        <v>7766</v>
      </c>
      <c r="J6" s="556">
        <v>2300</v>
      </c>
    </row>
    <row r="7" spans="1:10" s="8" customFormat="1" ht="14.25" customHeight="1">
      <c r="A7" s="443"/>
      <c r="B7" s="19"/>
      <c r="C7" s="547" t="s">
        <v>853</v>
      </c>
      <c r="D7" s="548">
        <v>1511273</v>
      </c>
      <c r="E7" s="556">
        <v>463213</v>
      </c>
      <c r="F7" s="550">
        <v>352</v>
      </c>
      <c r="G7" s="633">
        <v>382</v>
      </c>
      <c r="H7" s="535" t="s">
        <v>305</v>
      </c>
      <c r="I7" s="548">
        <v>8244</v>
      </c>
      <c r="J7" s="556">
        <v>2198</v>
      </c>
    </row>
    <row r="8" spans="1:10" s="8" customFormat="1" ht="14.25" customHeight="1">
      <c r="A8" s="443"/>
      <c r="B8" s="19"/>
      <c r="C8" s="547" t="s">
        <v>850</v>
      </c>
      <c r="D8" s="548">
        <f>SUM(D10:D18,D20)</f>
        <v>1499283</v>
      </c>
      <c r="E8" s="556">
        <f>SUM(E10:E18,E20)</f>
        <v>466098</v>
      </c>
      <c r="F8" s="550">
        <v>562</v>
      </c>
      <c r="G8" s="633">
        <v>442</v>
      </c>
      <c r="H8" s="535" t="s">
        <v>309</v>
      </c>
      <c r="I8" s="548">
        <v>3590</v>
      </c>
      <c r="J8" s="556">
        <v>1009</v>
      </c>
    </row>
    <row r="9" spans="1:10" ht="13.5" customHeight="1">
      <c r="A9" s="443"/>
      <c r="B9" s="19"/>
      <c r="C9" s="549"/>
      <c r="D9" s="548"/>
      <c r="E9" s="548"/>
      <c r="F9" s="550">
        <v>563</v>
      </c>
      <c r="G9" s="633">
        <v>443</v>
      </c>
      <c r="H9" s="535" t="s">
        <v>310</v>
      </c>
      <c r="I9" s="548">
        <v>6208</v>
      </c>
      <c r="J9" s="548">
        <v>2194</v>
      </c>
    </row>
    <row r="10" spans="1:10" ht="13.5" customHeight="1">
      <c r="A10" s="550">
        <v>100</v>
      </c>
      <c r="B10" s="534"/>
      <c r="C10" s="551" t="s">
        <v>836</v>
      </c>
      <c r="D10" s="548">
        <f>SUM(D31,D33,D35)</f>
        <v>263190</v>
      </c>
      <c r="E10" s="548">
        <f>SUM(E31,E33,E35)</f>
        <v>75247</v>
      </c>
      <c r="F10" s="550">
        <v>566</v>
      </c>
      <c r="G10" s="633">
        <v>446</v>
      </c>
      <c r="H10" s="535" t="s">
        <v>846</v>
      </c>
      <c r="I10" s="548">
        <v>3836</v>
      </c>
      <c r="J10" s="548">
        <v>1636</v>
      </c>
    </row>
    <row r="11" spans="1:10" ht="13.5" customHeight="1">
      <c r="A11" s="550">
        <v>200</v>
      </c>
      <c r="B11" s="534"/>
      <c r="C11" s="551" t="s">
        <v>927</v>
      </c>
      <c r="D11" s="548">
        <f>SUM(D36,D42,D45,D47,I4)</f>
        <v>186265</v>
      </c>
      <c r="E11" s="548">
        <f>SUM(E36,E42,E45,E47,J4)</f>
        <v>73832</v>
      </c>
      <c r="F11" s="550">
        <v>654</v>
      </c>
      <c r="G11" s="633">
        <v>464</v>
      </c>
      <c r="H11" s="535" t="s">
        <v>314</v>
      </c>
      <c r="I11" s="548">
        <v>8738</v>
      </c>
      <c r="J11" s="548">
        <v>2521</v>
      </c>
    </row>
    <row r="12" spans="1:10" ht="13.5" customHeight="1">
      <c r="A12" s="550">
        <v>300</v>
      </c>
      <c r="B12" s="534"/>
      <c r="C12" s="551" t="s">
        <v>928</v>
      </c>
      <c r="D12" s="548">
        <f>SUM(D32,D39,D44,I6:I7)</f>
        <v>185412</v>
      </c>
      <c r="E12" s="548">
        <f>SUM(E32,E39,E44,J6:J7)</f>
        <v>51957</v>
      </c>
      <c r="F12" s="550">
        <v>661</v>
      </c>
      <c r="G12" s="633">
        <v>481</v>
      </c>
      <c r="H12" s="535" t="s">
        <v>315</v>
      </c>
      <c r="I12" s="548">
        <v>5204</v>
      </c>
      <c r="J12" s="548">
        <v>1527</v>
      </c>
    </row>
    <row r="13" spans="1:10" ht="13.5" customHeight="1">
      <c r="A13" s="550">
        <v>400</v>
      </c>
      <c r="B13" s="534"/>
      <c r="C13" s="551" t="s">
        <v>929</v>
      </c>
      <c r="D13" s="548">
        <f>SUM(D41,D43,D46,D48,D56,I5)</f>
        <v>76467</v>
      </c>
      <c r="E13" s="548">
        <f>SUM(E41,E43,E46,E48,E56,J5)</f>
        <v>23318</v>
      </c>
      <c r="F13" s="550">
        <v>671</v>
      </c>
      <c r="G13" s="633">
        <v>501</v>
      </c>
      <c r="H13" s="535" t="s">
        <v>316</v>
      </c>
      <c r="I13" s="548">
        <v>6096</v>
      </c>
      <c r="J13" s="548">
        <v>1785</v>
      </c>
    </row>
    <row r="14" spans="1:10" ht="13.5" customHeight="1">
      <c r="A14" s="550">
        <v>500</v>
      </c>
      <c r="B14" s="534"/>
      <c r="C14" s="551" t="s">
        <v>930</v>
      </c>
      <c r="D14" s="548">
        <f>SUM(D30,I8:I9,I10)</f>
        <v>151867</v>
      </c>
      <c r="E14" s="548">
        <f>SUM(E30,J8:J9,J10)</f>
        <v>41317</v>
      </c>
      <c r="F14" s="550">
        <v>775</v>
      </c>
      <c r="G14" s="633">
        <v>585</v>
      </c>
      <c r="H14" s="535" t="s">
        <v>847</v>
      </c>
      <c r="I14" s="548">
        <v>7857</v>
      </c>
      <c r="J14" s="548">
        <v>2319</v>
      </c>
    </row>
    <row r="15" spans="1:10" ht="13.5" customHeight="1">
      <c r="A15" s="550">
        <v>600</v>
      </c>
      <c r="B15" s="534"/>
      <c r="C15" s="551" t="s">
        <v>849</v>
      </c>
      <c r="D15" s="548">
        <f>SUM(D37,D40,D55,D57,I11,I12,I13)</f>
        <v>79380</v>
      </c>
      <c r="E15" s="548">
        <f>SUM(E37,E40,E55,E57,J11,J12,J13)</f>
        <v>24978</v>
      </c>
      <c r="F15" s="550">
        <v>776</v>
      </c>
      <c r="G15" s="633">
        <v>586</v>
      </c>
      <c r="H15" s="535" t="s">
        <v>848</v>
      </c>
      <c r="I15" s="548">
        <v>5647</v>
      </c>
      <c r="J15" s="548">
        <v>2529</v>
      </c>
    </row>
    <row r="16" spans="1:10" ht="13.5" customHeight="1">
      <c r="A16" s="550">
        <v>700</v>
      </c>
      <c r="B16" s="534"/>
      <c r="C16" s="551" t="s">
        <v>931</v>
      </c>
      <c r="D16" s="548">
        <f>SUM(D38,D50,D53,I14:I15)</f>
        <v>61968</v>
      </c>
      <c r="E16" s="548">
        <f>SUM(E38,E50,E53,J14:J15)</f>
        <v>21750</v>
      </c>
      <c r="F16" s="432"/>
      <c r="G16" s="634"/>
      <c r="H16" s="399"/>
      <c r="I16" s="395"/>
      <c r="J16" s="395"/>
    </row>
    <row r="17" spans="1:10" ht="13.5" customHeight="1">
      <c r="A17" s="550">
        <v>800</v>
      </c>
      <c r="B17" s="534"/>
      <c r="C17" s="551" t="s">
        <v>932</v>
      </c>
      <c r="D17" s="548">
        <f>SUM(D49:D49,D51)</f>
        <v>32825</v>
      </c>
      <c r="E17" s="548">
        <f>SUM(E49:E49,E51)</f>
        <v>11299</v>
      </c>
      <c r="F17" s="432"/>
      <c r="G17" s="634"/>
      <c r="H17" s="399"/>
      <c r="I17" s="395"/>
      <c r="J17" s="395"/>
    </row>
    <row r="18" spans="1:10" ht="13.5" customHeight="1">
      <c r="A18" s="550">
        <v>900</v>
      </c>
      <c r="B18" s="534"/>
      <c r="C18" s="551" t="s">
        <v>933</v>
      </c>
      <c r="D18" s="548">
        <f>SUM(D34,D52,D54)</f>
        <v>46837</v>
      </c>
      <c r="E18" s="548">
        <f>SUM(E34,E52,E54)</f>
        <v>10296</v>
      </c>
      <c r="F18" s="432"/>
      <c r="G18" s="634"/>
      <c r="H18" s="399"/>
      <c r="I18" s="395"/>
      <c r="J18" s="395"/>
    </row>
    <row r="19" spans="1:10" ht="13.5" customHeight="1">
      <c r="A19" s="550"/>
      <c r="B19" s="534"/>
      <c r="C19" s="535"/>
      <c r="D19" s="548"/>
      <c r="E19" s="548"/>
      <c r="F19" s="432"/>
      <c r="G19" s="634"/>
      <c r="H19" s="399"/>
      <c r="I19" s="395"/>
      <c r="J19" s="395"/>
    </row>
    <row r="20" spans="1:10" ht="13.5" customHeight="1">
      <c r="A20" s="550">
        <v>1</v>
      </c>
      <c r="B20" s="534">
        <v>100</v>
      </c>
      <c r="C20" s="535" t="s">
        <v>8</v>
      </c>
      <c r="D20" s="548">
        <f>SUM(D21:D29)</f>
        <v>415072</v>
      </c>
      <c r="E20" s="548">
        <f>SUM(E21:E29)</f>
        <v>132104</v>
      </c>
      <c r="F20" s="432"/>
      <c r="G20" s="634"/>
      <c r="H20" s="399"/>
      <c r="I20" s="395"/>
      <c r="J20" s="395"/>
    </row>
    <row r="21" spans="1:10" ht="13.5" customHeight="1">
      <c r="A21" s="550">
        <v>2</v>
      </c>
      <c r="B21" s="534">
        <v>101</v>
      </c>
      <c r="C21" s="552" t="s">
        <v>271</v>
      </c>
      <c r="D21" s="548">
        <v>57251</v>
      </c>
      <c r="E21" s="548">
        <v>22566</v>
      </c>
      <c r="F21" s="432"/>
      <c r="G21" s="634"/>
      <c r="H21" s="399"/>
      <c r="I21" s="395"/>
      <c r="J21" s="395"/>
    </row>
    <row r="22" spans="1:10" ht="13.5" customHeight="1">
      <c r="A22" s="550">
        <v>3</v>
      </c>
      <c r="B22" s="534">
        <v>102</v>
      </c>
      <c r="C22" s="552" t="s">
        <v>272</v>
      </c>
      <c r="D22" s="548">
        <v>37355</v>
      </c>
      <c r="E22" s="548">
        <v>12301</v>
      </c>
      <c r="F22" s="432"/>
      <c r="G22" s="634"/>
      <c r="H22" s="399"/>
      <c r="I22" s="395"/>
      <c r="J22" s="395"/>
    </row>
    <row r="23" spans="1:10" ht="13.5" customHeight="1">
      <c r="A23" s="550">
        <v>4</v>
      </c>
      <c r="B23" s="534">
        <v>105</v>
      </c>
      <c r="C23" s="552" t="s">
        <v>273</v>
      </c>
      <c r="D23" s="548">
        <v>29080</v>
      </c>
      <c r="E23" s="548">
        <v>6861</v>
      </c>
      <c r="F23" s="432"/>
      <c r="G23" s="634"/>
      <c r="H23" s="399"/>
      <c r="I23" s="395"/>
      <c r="J23" s="395"/>
    </row>
    <row r="24" spans="1:10" ht="13.5" customHeight="1">
      <c r="A24" s="550">
        <v>5</v>
      </c>
      <c r="B24" s="534">
        <v>106</v>
      </c>
      <c r="C24" s="552" t="s">
        <v>274</v>
      </c>
      <c r="D24" s="548">
        <v>25181</v>
      </c>
      <c r="E24" s="548">
        <v>5946</v>
      </c>
      <c r="F24" s="432"/>
      <c r="G24" s="634"/>
      <c r="H24" s="399"/>
      <c r="I24" s="395"/>
      <c r="J24" s="395"/>
    </row>
    <row r="25" spans="1:10" ht="13.5" customHeight="1">
      <c r="A25" s="550">
        <v>6</v>
      </c>
      <c r="B25" s="534">
        <v>107</v>
      </c>
      <c r="C25" s="552" t="s">
        <v>275</v>
      </c>
      <c r="D25" s="548">
        <v>47205</v>
      </c>
      <c r="E25" s="548">
        <v>12310</v>
      </c>
      <c r="F25" s="432"/>
      <c r="G25" s="634"/>
      <c r="H25" s="399"/>
      <c r="I25" s="395"/>
      <c r="J25" s="395"/>
    </row>
    <row r="26" spans="1:10" ht="13.5" customHeight="1">
      <c r="A26" s="550">
        <v>7</v>
      </c>
      <c r="B26" s="534">
        <v>108</v>
      </c>
      <c r="C26" s="552" t="s">
        <v>276</v>
      </c>
      <c r="D26" s="548">
        <v>63644</v>
      </c>
      <c r="E26" s="548">
        <v>19623</v>
      </c>
      <c r="F26" s="432"/>
      <c r="G26" s="634"/>
      <c r="H26" s="399"/>
      <c r="I26" s="395"/>
      <c r="J26" s="395"/>
    </row>
    <row r="27" spans="1:10" ht="13.5" customHeight="1">
      <c r="A27" s="550">
        <v>8</v>
      </c>
      <c r="B27" s="534">
        <v>109</v>
      </c>
      <c r="C27" s="552" t="s">
        <v>277</v>
      </c>
      <c r="D27" s="548">
        <v>58058</v>
      </c>
      <c r="E27" s="548">
        <v>25785</v>
      </c>
      <c r="F27" s="432"/>
      <c r="G27" s="634"/>
      <c r="H27" s="399"/>
      <c r="I27" s="395"/>
      <c r="J27" s="395"/>
    </row>
    <row r="28" spans="1:10" ht="13.5" customHeight="1">
      <c r="A28" s="550">
        <v>9</v>
      </c>
      <c r="B28" s="534">
        <v>110</v>
      </c>
      <c r="C28" s="552" t="s">
        <v>278</v>
      </c>
      <c r="D28" s="548">
        <v>36884</v>
      </c>
      <c r="E28" s="548">
        <v>10864</v>
      </c>
      <c r="F28" s="432"/>
      <c r="G28" s="634"/>
      <c r="H28" s="399"/>
      <c r="I28" s="395"/>
      <c r="J28" s="395"/>
    </row>
    <row r="29" spans="1:10" ht="13.5" customHeight="1">
      <c r="A29" s="550">
        <v>10</v>
      </c>
      <c r="B29" s="534">
        <v>111</v>
      </c>
      <c r="C29" s="552" t="s">
        <v>279</v>
      </c>
      <c r="D29" s="548">
        <v>60414</v>
      </c>
      <c r="E29" s="548">
        <v>15848</v>
      </c>
      <c r="F29" s="432"/>
      <c r="G29" s="634"/>
      <c r="H29" s="399"/>
      <c r="I29" s="395"/>
      <c r="J29" s="395"/>
    </row>
    <row r="30" spans="1:10" ht="13.5" customHeight="1">
      <c r="A30" s="550">
        <v>501</v>
      </c>
      <c r="B30" s="5">
        <v>201</v>
      </c>
      <c r="C30" s="535" t="s">
        <v>934</v>
      </c>
      <c r="D30" s="548">
        <v>138233</v>
      </c>
      <c r="E30" s="548">
        <v>36478</v>
      </c>
      <c r="F30" s="432"/>
      <c r="G30" s="634"/>
      <c r="H30" s="399"/>
      <c r="I30" s="395"/>
      <c r="J30" s="395"/>
    </row>
    <row r="31" spans="1:10" ht="13.5" customHeight="1">
      <c r="A31" s="550">
        <v>110</v>
      </c>
      <c r="B31" s="5">
        <v>202</v>
      </c>
      <c r="C31" s="535" t="s">
        <v>281</v>
      </c>
      <c r="D31" s="548">
        <v>113086</v>
      </c>
      <c r="E31" s="548">
        <v>23932</v>
      </c>
      <c r="F31" s="432"/>
      <c r="G31" s="634"/>
      <c r="H31" s="399"/>
      <c r="I31" s="395"/>
      <c r="J31" s="395"/>
    </row>
    <row r="32" spans="1:10" ht="13.5" customHeight="1">
      <c r="A32" s="550">
        <v>301</v>
      </c>
      <c r="B32" s="5">
        <v>203</v>
      </c>
      <c r="C32" s="535" t="s">
        <v>282</v>
      </c>
      <c r="D32" s="548">
        <v>76192</v>
      </c>
      <c r="E32" s="548">
        <v>22664</v>
      </c>
      <c r="F32" s="432"/>
      <c r="G32" s="634"/>
      <c r="H32" s="399"/>
      <c r="I32" s="395"/>
      <c r="J32" s="395"/>
    </row>
    <row r="33" spans="1:10" ht="13.5" customHeight="1">
      <c r="A33" s="550">
        <v>120</v>
      </c>
      <c r="B33" s="5">
        <v>204</v>
      </c>
      <c r="C33" s="535" t="s">
        <v>283</v>
      </c>
      <c r="D33" s="548">
        <v>123676</v>
      </c>
      <c r="E33" s="548">
        <v>39345</v>
      </c>
      <c r="F33" s="432"/>
      <c r="G33" s="634"/>
      <c r="H33" s="399"/>
      <c r="I33" s="395"/>
      <c r="J33" s="395"/>
    </row>
    <row r="34" spans="1:10" ht="13.5" customHeight="1">
      <c r="A34" s="550">
        <v>901</v>
      </c>
      <c r="B34" s="5">
        <v>205</v>
      </c>
      <c r="C34" s="535" t="s">
        <v>284</v>
      </c>
      <c r="D34" s="548">
        <v>15574</v>
      </c>
      <c r="E34" s="548">
        <v>3516</v>
      </c>
      <c r="F34" s="432"/>
      <c r="G34" s="634"/>
      <c r="H34" s="399"/>
      <c r="I34" s="395"/>
      <c r="J34" s="395"/>
    </row>
    <row r="35" spans="1:10" ht="13.5" customHeight="1">
      <c r="A35" s="550">
        <v>130</v>
      </c>
      <c r="B35" s="5">
        <v>206</v>
      </c>
      <c r="C35" s="535" t="s">
        <v>285</v>
      </c>
      <c r="D35" s="548">
        <v>26428</v>
      </c>
      <c r="E35" s="548">
        <v>11970</v>
      </c>
      <c r="F35" s="432"/>
      <c r="G35" s="634"/>
      <c r="H35" s="399"/>
      <c r="I35" s="395"/>
      <c r="J35" s="395"/>
    </row>
    <row r="36" spans="1:10" ht="13.5" customHeight="1">
      <c r="A36" s="550">
        <v>201</v>
      </c>
      <c r="B36" s="5">
        <v>207</v>
      </c>
      <c r="C36" s="535" t="s">
        <v>286</v>
      </c>
      <c r="D36" s="548">
        <v>47068</v>
      </c>
      <c r="E36" s="548">
        <v>12618</v>
      </c>
      <c r="F36" s="432"/>
      <c r="G36" s="634"/>
      <c r="H36" s="399"/>
      <c r="I36" s="395"/>
      <c r="J36" s="395"/>
    </row>
    <row r="37" spans="1:10" ht="13.5" customHeight="1">
      <c r="A37" s="550">
        <v>601</v>
      </c>
      <c r="B37" s="5">
        <v>208</v>
      </c>
      <c r="C37" s="535" t="s">
        <v>287</v>
      </c>
      <c r="D37" s="548">
        <v>10458</v>
      </c>
      <c r="E37" s="548">
        <v>3014</v>
      </c>
      <c r="F37" s="432"/>
      <c r="G37" s="634"/>
      <c r="H37" s="399"/>
      <c r="I37" s="395"/>
      <c r="J37" s="395"/>
    </row>
    <row r="38" spans="1:10" ht="13.5" customHeight="1">
      <c r="A38" s="550">
        <v>701</v>
      </c>
      <c r="B38" s="5">
        <v>209</v>
      </c>
      <c r="C38" s="535" t="s">
        <v>288</v>
      </c>
      <c r="D38" s="548">
        <v>28075</v>
      </c>
      <c r="E38" s="548">
        <v>8600</v>
      </c>
      <c r="F38" s="432"/>
      <c r="G38" s="634"/>
      <c r="H38" s="399"/>
      <c r="I38" s="395"/>
      <c r="J38" s="395"/>
    </row>
    <row r="39" spans="1:10" ht="13.5" customHeight="1">
      <c r="A39" s="550">
        <v>302</v>
      </c>
      <c r="B39" s="5">
        <v>210</v>
      </c>
      <c r="C39" s="535" t="s">
        <v>251</v>
      </c>
      <c r="D39" s="548">
        <v>67186</v>
      </c>
      <c r="E39" s="548">
        <v>18395</v>
      </c>
      <c r="F39" s="432"/>
      <c r="G39" s="634"/>
      <c r="H39" s="399"/>
      <c r="I39" s="395"/>
      <c r="J39" s="395"/>
    </row>
    <row r="40" spans="1:10" ht="13.5" customHeight="1">
      <c r="A40" s="550">
        <v>603</v>
      </c>
      <c r="B40" s="5">
        <v>212</v>
      </c>
      <c r="C40" s="535" t="s">
        <v>290</v>
      </c>
      <c r="D40" s="548">
        <v>15384</v>
      </c>
      <c r="E40" s="548">
        <v>4497</v>
      </c>
      <c r="F40" s="432"/>
      <c r="G40" s="634"/>
      <c r="H40" s="399"/>
      <c r="I40" s="395"/>
      <c r="J40" s="395"/>
    </row>
    <row r="41" spans="1:10" ht="13.5" customHeight="1">
      <c r="A41" s="550">
        <v>401</v>
      </c>
      <c r="B41" s="5">
        <v>213</v>
      </c>
      <c r="C41" s="535" t="s">
        <v>291</v>
      </c>
      <c r="D41" s="548">
        <v>11876</v>
      </c>
      <c r="E41" s="548">
        <v>2849</v>
      </c>
      <c r="F41" s="432"/>
      <c r="G41" s="634"/>
      <c r="H41" s="399"/>
      <c r="I41" s="395"/>
      <c r="J41" s="395"/>
    </row>
    <row r="42" spans="1:10" ht="13.5" customHeight="1">
      <c r="A42" s="550">
        <v>202</v>
      </c>
      <c r="B42" s="5">
        <v>214</v>
      </c>
      <c r="C42" s="535" t="s">
        <v>292</v>
      </c>
      <c r="D42" s="548">
        <v>61473</v>
      </c>
      <c r="E42" s="548">
        <v>26361</v>
      </c>
      <c r="F42" s="432"/>
      <c r="G42" s="634"/>
      <c r="H42" s="399"/>
      <c r="I42" s="395"/>
      <c r="J42" s="395"/>
    </row>
    <row r="43" spans="1:10" ht="13.5" customHeight="1">
      <c r="A43" s="550">
        <v>402</v>
      </c>
      <c r="B43" s="5">
        <v>215</v>
      </c>
      <c r="C43" s="535" t="s">
        <v>293</v>
      </c>
      <c r="D43" s="548">
        <v>22068</v>
      </c>
      <c r="E43" s="548">
        <v>7720</v>
      </c>
      <c r="F43" s="432"/>
      <c r="G43" s="634"/>
      <c r="H43" s="399"/>
      <c r="I43" s="395"/>
      <c r="J43" s="395"/>
    </row>
    <row r="44" spans="1:10" ht="13.5" customHeight="1">
      <c r="A44" s="550">
        <v>303</v>
      </c>
      <c r="B44" s="5">
        <v>216</v>
      </c>
      <c r="C44" s="535" t="s">
        <v>294</v>
      </c>
      <c r="D44" s="548">
        <v>26024</v>
      </c>
      <c r="E44" s="548">
        <v>6400</v>
      </c>
      <c r="F44" s="432"/>
      <c r="G44" s="634"/>
      <c r="H44" s="399"/>
      <c r="I44" s="395"/>
      <c r="J44" s="395"/>
    </row>
    <row r="45" spans="1:10" ht="13.5" customHeight="1">
      <c r="A45" s="550">
        <v>203</v>
      </c>
      <c r="B45" s="5">
        <v>217</v>
      </c>
      <c r="C45" s="535" t="s">
        <v>295</v>
      </c>
      <c r="D45" s="548">
        <v>42773</v>
      </c>
      <c r="E45" s="548">
        <v>17678</v>
      </c>
      <c r="F45" s="432"/>
      <c r="G45" s="634"/>
      <c r="H45" s="399"/>
      <c r="I45" s="395"/>
      <c r="J45" s="395"/>
    </row>
    <row r="46" spans="1:10" ht="13.5" customHeight="1">
      <c r="A46" s="550">
        <v>403</v>
      </c>
      <c r="B46" s="5">
        <v>218</v>
      </c>
      <c r="C46" s="535" t="s">
        <v>296</v>
      </c>
      <c r="D46" s="548">
        <v>12240</v>
      </c>
      <c r="E46" s="548">
        <v>2835</v>
      </c>
      <c r="F46" s="432"/>
      <c r="G46" s="634"/>
      <c r="H46" s="399"/>
      <c r="I46" s="395"/>
      <c r="J46" s="395"/>
    </row>
    <row r="47" spans="1:10" ht="13.5" customHeight="1">
      <c r="A47" s="550">
        <v>204</v>
      </c>
      <c r="B47" s="5">
        <v>219</v>
      </c>
      <c r="C47" s="535" t="s">
        <v>297</v>
      </c>
      <c r="D47" s="548">
        <v>27692</v>
      </c>
      <c r="E47" s="548">
        <v>13508</v>
      </c>
      <c r="F47" s="432"/>
      <c r="G47" s="634"/>
      <c r="H47" s="399"/>
      <c r="I47" s="395"/>
      <c r="J47" s="395"/>
    </row>
    <row r="48" spans="1:10" ht="13.5" customHeight="1">
      <c r="A48" s="550">
        <v>404</v>
      </c>
      <c r="B48" s="5">
        <v>220</v>
      </c>
      <c r="C48" s="535" t="s">
        <v>298</v>
      </c>
      <c r="D48" s="548">
        <v>12898</v>
      </c>
      <c r="E48" s="548">
        <v>3398</v>
      </c>
      <c r="F48" s="432"/>
      <c r="G48" s="634"/>
      <c r="H48" s="399"/>
      <c r="I48" s="395"/>
      <c r="J48" s="395"/>
    </row>
    <row r="49" spans="1:10" ht="13.5" customHeight="1">
      <c r="A49" s="550">
        <v>801</v>
      </c>
      <c r="B49" s="5">
        <v>221</v>
      </c>
      <c r="C49" s="535" t="s">
        <v>299</v>
      </c>
      <c r="D49" s="548">
        <v>13002</v>
      </c>
      <c r="E49" s="548">
        <v>4581</v>
      </c>
      <c r="F49" s="432"/>
      <c r="G49" s="634"/>
      <c r="H49" s="399"/>
      <c r="I49" s="395"/>
      <c r="J49" s="395"/>
    </row>
    <row r="50" spans="1:10" ht="13.5" customHeight="1">
      <c r="A50" s="550">
        <v>702</v>
      </c>
      <c r="B50" s="5">
        <v>222</v>
      </c>
      <c r="C50" s="535" t="s">
        <v>837</v>
      </c>
      <c r="D50" s="548">
        <v>9372</v>
      </c>
      <c r="E50" s="548">
        <v>4065</v>
      </c>
      <c r="F50" s="432"/>
      <c r="G50" s="634"/>
      <c r="H50" s="399"/>
      <c r="I50" s="395"/>
      <c r="J50" s="395"/>
    </row>
    <row r="51" spans="1:10" ht="13.5" customHeight="1">
      <c r="A51" s="550">
        <v>802</v>
      </c>
      <c r="B51" s="5">
        <v>223</v>
      </c>
      <c r="C51" s="535" t="s">
        <v>838</v>
      </c>
      <c r="D51" s="548">
        <v>19823</v>
      </c>
      <c r="E51" s="548">
        <v>6718</v>
      </c>
      <c r="F51" s="432"/>
      <c r="G51" s="634"/>
      <c r="H51" s="399"/>
      <c r="I51" s="395"/>
      <c r="J51" s="395"/>
    </row>
    <row r="52" spans="1:10" ht="13.5" customHeight="1">
      <c r="A52" s="550">
        <v>902</v>
      </c>
      <c r="B52" s="5">
        <v>224</v>
      </c>
      <c r="C52" s="535" t="s">
        <v>839</v>
      </c>
      <c r="D52" s="548">
        <v>15434</v>
      </c>
      <c r="E52" s="548">
        <v>3679</v>
      </c>
      <c r="F52" s="432"/>
      <c r="G52" s="634"/>
      <c r="H52" s="399"/>
      <c r="I52" s="395"/>
      <c r="J52" s="395"/>
    </row>
    <row r="53" spans="1:10" ht="13.5" customHeight="1">
      <c r="A53" s="550">
        <v>703</v>
      </c>
      <c r="B53" s="5">
        <v>225</v>
      </c>
      <c r="C53" s="535" t="s">
        <v>840</v>
      </c>
      <c r="D53" s="548">
        <v>11017</v>
      </c>
      <c r="E53" s="548">
        <v>4237</v>
      </c>
      <c r="F53" s="432"/>
      <c r="G53" s="634"/>
      <c r="H53" s="399"/>
      <c r="I53" s="395"/>
      <c r="J53" s="395"/>
    </row>
    <row r="54" spans="1:10" ht="13.5" customHeight="1">
      <c r="A54" s="550">
        <v>903</v>
      </c>
      <c r="B54" s="5">
        <v>226</v>
      </c>
      <c r="C54" s="535" t="s">
        <v>841</v>
      </c>
      <c r="D54" s="548">
        <v>15829</v>
      </c>
      <c r="E54" s="548">
        <v>3101</v>
      </c>
      <c r="F54" s="432"/>
      <c r="G54" s="634"/>
      <c r="H54" s="399"/>
      <c r="I54" s="395"/>
      <c r="J54" s="395"/>
    </row>
    <row r="55" spans="1:10" ht="13.5" customHeight="1">
      <c r="A55" s="550">
        <v>604</v>
      </c>
      <c r="B55" s="5">
        <v>227</v>
      </c>
      <c r="C55" s="535" t="s">
        <v>842</v>
      </c>
      <c r="D55" s="548">
        <v>12253</v>
      </c>
      <c r="E55" s="548">
        <v>5047</v>
      </c>
      <c r="F55" s="432"/>
      <c r="G55" s="634"/>
      <c r="H55" s="399"/>
      <c r="I55" s="395"/>
      <c r="J55" s="395"/>
    </row>
    <row r="56" spans="1:10" ht="13.5" customHeight="1">
      <c r="A56" s="550">
        <v>405</v>
      </c>
      <c r="B56" s="5">
        <v>228</v>
      </c>
      <c r="C56" s="535" t="s">
        <v>843</v>
      </c>
      <c r="D56" s="548">
        <v>11067</v>
      </c>
      <c r="E56" s="548">
        <v>4622</v>
      </c>
      <c r="F56" s="432"/>
      <c r="G56" s="634"/>
      <c r="H56" s="399"/>
      <c r="I56" s="395"/>
      <c r="J56" s="395"/>
    </row>
    <row r="57" spans="1:10" ht="13.5" customHeight="1">
      <c r="A57" s="550">
        <v>605</v>
      </c>
      <c r="B57" s="553">
        <v>229</v>
      </c>
      <c r="C57" s="554" t="s">
        <v>844</v>
      </c>
      <c r="D57" s="555">
        <v>21247</v>
      </c>
      <c r="E57" s="555">
        <v>6587</v>
      </c>
      <c r="F57" s="492"/>
      <c r="G57" s="635"/>
      <c r="H57" s="418"/>
      <c r="I57" s="397"/>
      <c r="J57" s="397"/>
    </row>
    <row r="58" spans="2:10" ht="12.75" customHeight="1">
      <c r="B58" s="40" t="s">
        <v>258</v>
      </c>
      <c r="G58" s="56"/>
      <c r="H58" s="61"/>
      <c r="I58" s="56"/>
      <c r="J58" s="56"/>
    </row>
    <row r="59" ht="12" customHeight="1">
      <c r="H59" s="8"/>
    </row>
  </sheetData>
  <printOptions/>
  <pageMargins left="0.5905511811023623" right="0.59" top="0.5905511811023623" bottom="0.6"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2:AE94"/>
  <sheetViews>
    <sheetView workbookViewId="0" topLeftCell="B2">
      <selection activeCell="D5" sqref="D5:E5"/>
    </sheetView>
  </sheetViews>
  <sheetFormatPr defaultColWidth="9.00390625" defaultRowHeight="12.75"/>
  <cols>
    <col min="1" max="1" width="4.625" style="19" hidden="1" customWidth="1"/>
    <col min="2" max="2" width="4.125" style="19" customWidth="1"/>
    <col min="3" max="3" width="10.00390625" style="19" customWidth="1"/>
    <col min="4" max="5" width="6.625" style="5" customWidth="1"/>
    <col min="6" max="6" width="6.625" style="149" customWidth="1"/>
    <col min="7" max="7" width="6.625" style="5" customWidth="1"/>
    <col min="8" max="8" width="6.625" style="149" customWidth="1"/>
    <col min="9" max="9" width="6.625" style="5" customWidth="1"/>
    <col min="10" max="10" width="6.625" style="149" customWidth="1"/>
    <col min="11" max="11" width="6.625" style="5" customWidth="1"/>
    <col min="12" max="12" width="6.625" style="149" customWidth="1"/>
    <col min="13" max="13" width="6.625" style="5" customWidth="1"/>
    <col min="14" max="14" width="6.625" style="149" customWidth="1"/>
    <col min="15" max="15" width="6.625" style="5" customWidth="1"/>
    <col min="16" max="16" width="6.625" style="149" customWidth="1"/>
    <col min="17" max="17" width="6.625" style="5" customWidth="1"/>
    <col min="18" max="16384" width="9.125" style="19" customWidth="1"/>
  </cols>
  <sheetData>
    <row r="1" ht="15.75" customHeight="1" hidden="1"/>
    <row r="2" spans="2:17" s="4" customFormat="1" ht="18" customHeight="1">
      <c r="B2" s="435" t="s">
        <v>483</v>
      </c>
      <c r="D2" s="5"/>
      <c r="E2" s="5"/>
      <c r="F2" s="145"/>
      <c r="G2" s="6"/>
      <c r="H2" s="145"/>
      <c r="I2" s="6"/>
      <c r="J2" s="145"/>
      <c r="K2" s="6"/>
      <c r="L2" s="145"/>
      <c r="M2" s="6"/>
      <c r="N2" s="145"/>
      <c r="O2" s="6"/>
      <c r="P2" s="145"/>
      <c r="Q2" s="6"/>
    </row>
    <row r="3" spans="1:26" s="7" customFormat="1" ht="4.5" customHeight="1">
      <c r="A3" s="56"/>
      <c r="C3" s="56"/>
      <c r="D3" s="190"/>
      <c r="E3" s="190"/>
      <c r="F3" s="191"/>
      <c r="G3" s="190"/>
      <c r="H3" s="191"/>
      <c r="I3" s="190"/>
      <c r="J3" s="191"/>
      <c r="K3" s="190"/>
      <c r="L3" s="191"/>
      <c r="M3" s="190"/>
      <c r="N3" s="191"/>
      <c r="O3" s="190"/>
      <c r="P3" s="192" t="s">
        <v>0</v>
      </c>
      <c r="Q3" s="190"/>
      <c r="S3" s="19"/>
      <c r="T3" s="19"/>
      <c r="U3" s="19"/>
      <c r="V3" s="19"/>
      <c r="W3" s="19"/>
      <c r="X3" s="19"/>
      <c r="Y3" s="19"/>
      <c r="Z3" s="19"/>
    </row>
    <row r="4" spans="1:26" s="8" customFormat="1" ht="15.75" customHeight="1">
      <c r="A4" s="154" t="s">
        <v>270</v>
      </c>
      <c r="B4" s="114"/>
      <c r="C4" s="198"/>
      <c r="D4" s="663"/>
      <c r="E4" s="664"/>
      <c r="F4" s="667" t="s">
        <v>940</v>
      </c>
      <c r="G4" s="646"/>
      <c r="H4" s="646"/>
      <c r="I4" s="647"/>
      <c r="J4" s="378"/>
      <c r="K4" s="195"/>
      <c r="L4" s="667" t="s">
        <v>500</v>
      </c>
      <c r="M4" s="646"/>
      <c r="N4" s="646"/>
      <c r="O4" s="647"/>
      <c r="P4" s="659"/>
      <c r="Q4" s="660"/>
      <c r="S4" s="19"/>
      <c r="T4" s="19"/>
      <c r="U4" s="19"/>
      <c r="V4" s="19"/>
      <c r="W4" s="19"/>
      <c r="X4" s="19"/>
      <c r="Y4" s="19"/>
      <c r="Z4" s="19"/>
    </row>
    <row r="5" spans="1:26" s="8" customFormat="1" ht="15.75" customHeight="1">
      <c r="A5" s="154"/>
      <c r="B5" s="655" t="s">
        <v>1</v>
      </c>
      <c r="C5" s="656"/>
      <c r="D5" s="665" t="s">
        <v>683</v>
      </c>
      <c r="E5" s="666"/>
      <c r="F5" s="146" t="s">
        <v>387</v>
      </c>
      <c r="G5" s="11"/>
      <c r="H5" s="146" t="s">
        <v>386</v>
      </c>
      <c r="I5" s="147"/>
      <c r="J5" s="146" t="s">
        <v>420</v>
      </c>
      <c r="K5" s="11"/>
      <c r="L5" s="146" t="s">
        <v>387</v>
      </c>
      <c r="M5" s="11"/>
      <c r="N5" s="146" t="s">
        <v>386</v>
      </c>
      <c r="O5" s="147"/>
      <c r="P5" s="661" t="s">
        <v>682</v>
      </c>
      <c r="Q5" s="662"/>
      <c r="S5" s="19"/>
      <c r="T5" s="19"/>
      <c r="U5" s="19"/>
      <c r="V5" s="19"/>
      <c r="W5" s="19"/>
      <c r="X5" s="19"/>
      <c r="Y5" s="19"/>
      <c r="Z5" s="19"/>
    </row>
    <row r="6" spans="1:26" s="8" customFormat="1" ht="15.75" customHeight="1">
      <c r="A6" s="154"/>
      <c r="B6" s="657"/>
      <c r="C6" s="658"/>
      <c r="D6" s="452" t="s">
        <v>941</v>
      </c>
      <c r="E6" s="452" t="s">
        <v>942</v>
      </c>
      <c r="F6" s="452" t="s">
        <v>941</v>
      </c>
      <c r="G6" s="452" t="s">
        <v>942</v>
      </c>
      <c r="H6" s="452" t="s">
        <v>941</v>
      </c>
      <c r="I6" s="452" t="s">
        <v>942</v>
      </c>
      <c r="J6" s="452" t="s">
        <v>941</v>
      </c>
      <c r="K6" s="452" t="s">
        <v>942</v>
      </c>
      <c r="L6" s="452" t="s">
        <v>941</v>
      </c>
      <c r="M6" s="452" t="s">
        <v>942</v>
      </c>
      <c r="N6" s="452" t="s">
        <v>941</v>
      </c>
      <c r="O6" s="452" t="s">
        <v>942</v>
      </c>
      <c r="P6" s="452" t="s">
        <v>941</v>
      </c>
      <c r="Q6" s="595" t="s">
        <v>942</v>
      </c>
      <c r="S6" s="19"/>
      <c r="T6" s="19"/>
      <c r="U6" s="19"/>
      <c r="V6" s="19"/>
      <c r="W6" s="19"/>
      <c r="X6" s="19"/>
      <c r="Y6" s="19"/>
      <c r="Z6" s="19"/>
    </row>
    <row r="7" spans="3:26" s="7" customFormat="1" ht="15.75" customHeight="1">
      <c r="C7" s="224" t="s">
        <v>769</v>
      </c>
      <c r="D7" s="148">
        <v>547</v>
      </c>
      <c r="E7" s="395">
        <v>250</v>
      </c>
      <c r="F7" s="395">
        <v>16100</v>
      </c>
      <c r="G7" s="395">
        <v>22132</v>
      </c>
      <c r="H7" s="395">
        <v>15412</v>
      </c>
      <c r="I7" s="395">
        <v>21254</v>
      </c>
      <c r="J7" s="395">
        <v>21149</v>
      </c>
      <c r="K7" s="395">
        <v>17760</v>
      </c>
      <c r="L7" s="395">
        <v>36</v>
      </c>
      <c r="M7" s="395">
        <v>116</v>
      </c>
      <c r="N7" s="395">
        <v>2125</v>
      </c>
      <c r="O7" s="395">
        <v>2214</v>
      </c>
      <c r="P7" s="395">
        <v>284</v>
      </c>
      <c r="Q7" s="395">
        <v>449</v>
      </c>
      <c r="S7" s="19"/>
      <c r="T7" s="19"/>
      <c r="U7" s="19"/>
      <c r="V7" s="19"/>
      <c r="W7" s="19"/>
      <c r="X7" s="19"/>
      <c r="Y7" s="19"/>
      <c r="Z7" s="19"/>
    </row>
    <row r="8" spans="1:26" s="7" customFormat="1" ht="15.75" customHeight="1">
      <c r="A8" s="152"/>
      <c r="C8" s="224" t="s">
        <v>463</v>
      </c>
      <c r="D8" s="148">
        <v>541</v>
      </c>
      <c r="E8" s="395">
        <v>248</v>
      </c>
      <c r="F8" s="395">
        <v>15955</v>
      </c>
      <c r="G8" s="395">
        <v>22556</v>
      </c>
      <c r="H8" s="395">
        <v>15575</v>
      </c>
      <c r="I8" s="395">
        <v>21847</v>
      </c>
      <c r="J8" s="395">
        <v>20281</v>
      </c>
      <c r="K8" s="395">
        <v>16595</v>
      </c>
      <c r="L8" s="395">
        <v>35</v>
      </c>
      <c r="M8" s="395">
        <v>123</v>
      </c>
      <c r="N8" s="395">
        <v>2170</v>
      </c>
      <c r="O8" s="395">
        <v>2273</v>
      </c>
      <c r="P8" s="395">
        <v>277</v>
      </c>
      <c r="Q8" s="395">
        <v>454</v>
      </c>
      <c r="S8" s="19"/>
      <c r="T8" s="19"/>
      <c r="U8" s="19"/>
      <c r="V8" s="19"/>
      <c r="W8" s="19"/>
      <c r="X8" s="19"/>
      <c r="Y8" s="19"/>
      <c r="Z8" s="19"/>
    </row>
    <row r="9" spans="1:26" s="7" customFormat="1" ht="15.75" customHeight="1">
      <c r="A9" s="152"/>
      <c r="C9" s="224" t="s">
        <v>612</v>
      </c>
      <c r="D9" s="148">
        <v>534</v>
      </c>
      <c r="E9" s="395">
        <v>247</v>
      </c>
      <c r="F9" s="395">
        <v>16077</v>
      </c>
      <c r="G9" s="395">
        <v>22948</v>
      </c>
      <c r="H9" s="395">
        <v>15740</v>
      </c>
      <c r="I9" s="395">
        <v>22268</v>
      </c>
      <c r="J9" s="395">
        <v>20128</v>
      </c>
      <c r="K9" s="395">
        <v>16989</v>
      </c>
      <c r="L9" s="395">
        <v>36</v>
      </c>
      <c r="M9" s="395">
        <v>126</v>
      </c>
      <c r="N9" s="395">
        <v>2169</v>
      </c>
      <c r="O9" s="395">
        <v>2340</v>
      </c>
      <c r="P9" s="395">
        <v>277</v>
      </c>
      <c r="Q9" s="395">
        <v>444</v>
      </c>
      <c r="S9" s="19"/>
      <c r="T9" s="19"/>
      <c r="U9" s="19"/>
      <c r="V9" s="19"/>
      <c r="W9" s="19"/>
      <c r="X9" s="19"/>
      <c r="Y9" s="19"/>
      <c r="Z9" s="19"/>
    </row>
    <row r="10" spans="1:26" s="7" customFormat="1" ht="15.75" customHeight="1">
      <c r="A10" s="152"/>
      <c r="C10" s="224" t="s">
        <v>625</v>
      </c>
      <c r="D10" s="148">
        <v>531</v>
      </c>
      <c r="E10" s="395">
        <v>245</v>
      </c>
      <c r="F10" s="395">
        <v>15965</v>
      </c>
      <c r="G10" s="395">
        <v>23060</v>
      </c>
      <c r="H10" s="395">
        <v>15403</v>
      </c>
      <c r="I10" s="395">
        <v>22480</v>
      </c>
      <c r="J10" s="395">
        <v>19897</v>
      </c>
      <c r="K10" s="395">
        <v>17157</v>
      </c>
      <c r="L10" s="395">
        <v>35</v>
      </c>
      <c r="M10" s="395">
        <v>128</v>
      </c>
      <c r="N10" s="395">
        <v>2148</v>
      </c>
      <c r="O10" s="395">
        <v>2405</v>
      </c>
      <c r="P10" s="395">
        <v>265</v>
      </c>
      <c r="Q10" s="395">
        <v>437</v>
      </c>
      <c r="S10" s="19"/>
      <c r="T10" s="19"/>
      <c r="U10" s="19"/>
      <c r="V10" s="19"/>
      <c r="W10" s="19"/>
      <c r="X10" s="19"/>
      <c r="Y10" s="19"/>
      <c r="Z10" s="19"/>
    </row>
    <row r="11" spans="1:26" s="7" customFormat="1" ht="15.75" customHeight="1">
      <c r="A11" s="443"/>
      <c r="C11" s="224" t="s">
        <v>771</v>
      </c>
      <c r="D11" s="148">
        <f>SUM(D13:D21,D23)</f>
        <v>521</v>
      </c>
      <c r="E11" s="395">
        <f aca="true" t="shared" si="0" ref="E11:Q11">SUM(E13:E21,E23)</f>
        <v>245</v>
      </c>
      <c r="F11" s="395">
        <f t="shared" si="0"/>
        <v>15604</v>
      </c>
      <c r="G11" s="395">
        <f t="shared" si="0"/>
        <v>23192</v>
      </c>
      <c r="H11" s="395">
        <f t="shared" si="0"/>
        <v>14943</v>
      </c>
      <c r="I11" s="395">
        <f t="shared" si="0"/>
        <v>22520</v>
      </c>
      <c r="J11" s="395">
        <f t="shared" si="0"/>
        <v>19513</v>
      </c>
      <c r="K11" s="395">
        <f t="shared" si="0"/>
        <v>17381</v>
      </c>
      <c r="L11" s="395">
        <f t="shared" si="0"/>
        <v>42</v>
      </c>
      <c r="M11" s="395">
        <f t="shared" si="0"/>
        <v>142</v>
      </c>
      <c r="N11" s="395">
        <f t="shared" si="0"/>
        <v>2110</v>
      </c>
      <c r="O11" s="395">
        <f t="shared" si="0"/>
        <v>2463</v>
      </c>
      <c r="P11" s="395">
        <f t="shared" si="0"/>
        <v>261</v>
      </c>
      <c r="Q11" s="395">
        <f t="shared" si="0"/>
        <v>440</v>
      </c>
      <c r="S11" s="19"/>
      <c r="T11" s="19"/>
      <c r="U11" s="19"/>
      <c r="V11" s="19"/>
      <c r="W11" s="19"/>
      <c r="X11" s="19"/>
      <c r="Y11" s="19"/>
      <c r="Z11" s="19"/>
    </row>
    <row r="12" spans="1:26" s="7" customFormat="1" ht="15.75" customHeight="1">
      <c r="A12" s="443"/>
      <c r="C12" s="43"/>
      <c r="D12" s="548"/>
      <c r="E12" s="395"/>
      <c r="F12" s="395"/>
      <c r="G12" s="395"/>
      <c r="H12" s="395"/>
      <c r="I12" s="395"/>
      <c r="J12" s="395"/>
      <c r="K12" s="395"/>
      <c r="L12" s="395"/>
      <c r="M12" s="395"/>
      <c r="N12" s="395"/>
      <c r="O12" s="395"/>
      <c r="P12" s="395"/>
      <c r="Q12" s="395"/>
      <c r="S12" s="19"/>
      <c r="T12" s="19"/>
      <c r="U12" s="19"/>
      <c r="V12" s="19"/>
      <c r="W12" s="19"/>
      <c r="X12" s="19"/>
      <c r="Y12" s="19"/>
      <c r="Z12" s="19"/>
    </row>
    <row r="13" spans="1:26" s="8" customFormat="1" ht="15.75" customHeight="1">
      <c r="A13" s="550">
        <v>100</v>
      </c>
      <c r="B13" s="1"/>
      <c r="C13" s="229" t="s">
        <v>260</v>
      </c>
      <c r="D13" s="548">
        <f>SUM(D34,D36,D38)</f>
        <v>49</v>
      </c>
      <c r="E13" s="395">
        <f aca="true" t="shared" si="1" ref="E13:Q13">SUM(E34,E36,E38)</f>
        <v>72</v>
      </c>
      <c r="F13" s="395">
        <f t="shared" si="1"/>
        <v>2171</v>
      </c>
      <c r="G13" s="395">
        <f t="shared" si="1"/>
        <v>7464</v>
      </c>
      <c r="H13" s="395">
        <f t="shared" si="1"/>
        <v>1961</v>
      </c>
      <c r="I13" s="395">
        <f t="shared" si="1"/>
        <v>7167</v>
      </c>
      <c r="J13" s="395">
        <f t="shared" si="1"/>
        <v>2325</v>
      </c>
      <c r="K13" s="395">
        <f t="shared" si="1"/>
        <v>5382</v>
      </c>
      <c r="L13" s="395">
        <f t="shared" si="1"/>
        <v>9</v>
      </c>
      <c r="M13" s="395">
        <f t="shared" si="1"/>
        <v>51</v>
      </c>
      <c r="N13" s="395">
        <f t="shared" si="1"/>
        <v>257</v>
      </c>
      <c r="O13" s="395">
        <f t="shared" si="1"/>
        <v>790</v>
      </c>
      <c r="P13" s="395">
        <f t="shared" si="1"/>
        <v>56</v>
      </c>
      <c r="Q13" s="395">
        <f t="shared" si="1"/>
        <v>132</v>
      </c>
      <c r="S13" s="19"/>
      <c r="T13" s="19"/>
      <c r="U13" s="19"/>
      <c r="V13" s="19"/>
      <c r="W13" s="19"/>
      <c r="X13" s="19"/>
      <c r="Y13" s="19"/>
      <c r="Z13" s="19"/>
    </row>
    <row r="14" spans="1:26" s="8" customFormat="1" ht="15.75" customHeight="1">
      <c r="A14" s="550">
        <v>200</v>
      </c>
      <c r="B14" s="1"/>
      <c r="C14" s="229" t="s">
        <v>261</v>
      </c>
      <c r="D14" s="548">
        <f>SUM(D39,D46,D49,D51,D60)</f>
        <v>52</v>
      </c>
      <c r="E14" s="395">
        <f aca="true" t="shared" si="2" ref="E14:Q14">SUM(E39,E46,E49,E51,E60)</f>
        <v>43</v>
      </c>
      <c r="F14" s="395">
        <f t="shared" si="2"/>
        <v>2388</v>
      </c>
      <c r="G14" s="395">
        <f t="shared" si="2"/>
        <v>4547</v>
      </c>
      <c r="H14" s="395">
        <f t="shared" si="2"/>
        <v>2363</v>
      </c>
      <c r="I14" s="395">
        <f t="shared" si="2"/>
        <v>4289</v>
      </c>
      <c r="J14" s="395">
        <f t="shared" si="2"/>
        <v>2572</v>
      </c>
      <c r="K14" s="395">
        <f t="shared" si="2"/>
        <v>3445</v>
      </c>
      <c r="L14" s="395">
        <f t="shared" si="2"/>
        <v>7</v>
      </c>
      <c r="M14" s="395">
        <f t="shared" si="2"/>
        <v>22</v>
      </c>
      <c r="N14" s="395">
        <f t="shared" si="2"/>
        <v>298</v>
      </c>
      <c r="O14" s="395">
        <f t="shared" si="2"/>
        <v>475</v>
      </c>
      <c r="P14" s="395">
        <f t="shared" si="2"/>
        <v>22</v>
      </c>
      <c r="Q14" s="395">
        <f t="shared" si="2"/>
        <v>69</v>
      </c>
      <c r="S14" s="19"/>
      <c r="T14" s="19"/>
      <c r="U14" s="19"/>
      <c r="V14" s="19"/>
      <c r="W14" s="19"/>
      <c r="X14" s="19"/>
      <c r="Y14" s="19"/>
      <c r="Z14" s="19"/>
    </row>
    <row r="15" spans="1:26" s="8" customFormat="1" ht="15.75" customHeight="1">
      <c r="A15" s="550">
        <v>300</v>
      </c>
      <c r="B15" s="1"/>
      <c r="C15" s="229" t="s">
        <v>262</v>
      </c>
      <c r="D15" s="548">
        <f>SUM(D35,D42,D48,D69:D70)</f>
        <v>67</v>
      </c>
      <c r="E15" s="395">
        <f aca="true" t="shared" si="3" ref="E15:Q15">SUM(E35,E42,E48,E69:E70)</f>
        <v>5</v>
      </c>
      <c r="F15" s="395">
        <f t="shared" si="3"/>
        <v>3426</v>
      </c>
      <c r="G15" s="395">
        <f t="shared" si="3"/>
        <v>504</v>
      </c>
      <c r="H15" s="395">
        <f t="shared" si="3"/>
        <v>3268</v>
      </c>
      <c r="I15" s="395">
        <f t="shared" si="3"/>
        <v>461</v>
      </c>
      <c r="J15" s="395">
        <f t="shared" si="3"/>
        <v>3978</v>
      </c>
      <c r="K15" s="395">
        <f t="shared" si="3"/>
        <v>360</v>
      </c>
      <c r="L15" s="395">
        <f t="shared" si="3"/>
        <v>5</v>
      </c>
      <c r="M15" s="395">
        <f t="shared" si="3"/>
        <v>5</v>
      </c>
      <c r="N15" s="395">
        <f t="shared" si="3"/>
        <v>368</v>
      </c>
      <c r="O15" s="395">
        <f t="shared" si="3"/>
        <v>51</v>
      </c>
      <c r="P15" s="395">
        <f t="shared" si="3"/>
        <v>58</v>
      </c>
      <c r="Q15" s="395">
        <f t="shared" si="3"/>
        <v>15</v>
      </c>
      <c r="S15" s="19"/>
      <c r="T15" s="19"/>
      <c r="U15" s="19"/>
      <c r="V15" s="19"/>
      <c r="W15" s="19"/>
      <c r="X15" s="19"/>
      <c r="Y15" s="19"/>
      <c r="Z15" s="19"/>
    </row>
    <row r="16" spans="1:26" s="8" customFormat="1" ht="15.75" customHeight="1">
      <c r="A16" s="550">
        <v>400</v>
      </c>
      <c r="B16" s="1"/>
      <c r="C16" s="229" t="s">
        <v>263</v>
      </c>
      <c r="D16" s="548">
        <f>SUM(D45,D47,D50,D52,D61:D68)</f>
        <v>44</v>
      </c>
      <c r="E16" s="395">
        <f aca="true" t="shared" si="4" ref="E16:Q16">SUM(E45,E47,E50,E52,E61:E68)</f>
        <v>2</v>
      </c>
      <c r="F16" s="395">
        <f t="shared" si="4"/>
        <v>1007</v>
      </c>
      <c r="G16" s="395">
        <f t="shared" si="4"/>
        <v>134</v>
      </c>
      <c r="H16" s="395">
        <f t="shared" si="4"/>
        <v>979</v>
      </c>
      <c r="I16" s="395">
        <f t="shared" si="4"/>
        <v>142</v>
      </c>
      <c r="J16" s="395">
        <f t="shared" si="4"/>
        <v>1545</v>
      </c>
      <c r="K16" s="395">
        <f t="shared" si="4"/>
        <v>92</v>
      </c>
      <c r="L16" s="395">
        <f t="shared" si="4"/>
        <v>3</v>
      </c>
      <c r="M16" s="395">
        <f t="shared" si="4"/>
        <v>1</v>
      </c>
      <c r="N16" s="395">
        <f t="shared" si="4"/>
        <v>138</v>
      </c>
      <c r="O16" s="395">
        <f t="shared" si="4"/>
        <v>17</v>
      </c>
      <c r="P16" s="395">
        <f t="shared" si="4"/>
        <v>13</v>
      </c>
      <c r="Q16" s="395">
        <f t="shared" si="4"/>
        <v>2</v>
      </c>
      <c r="S16" s="19"/>
      <c r="T16" s="19"/>
      <c r="U16" s="19"/>
      <c r="V16" s="19"/>
      <c r="W16" s="19"/>
      <c r="X16" s="19"/>
      <c r="Y16" s="19"/>
      <c r="Z16" s="19"/>
    </row>
    <row r="17" spans="1:26" s="8" customFormat="1" ht="15.75" customHeight="1">
      <c r="A17" s="550">
        <v>500</v>
      </c>
      <c r="B17" s="1"/>
      <c r="C17" s="229" t="s">
        <v>264</v>
      </c>
      <c r="D17" s="548">
        <f>SUM(D33,D71:D77)</f>
        <v>83</v>
      </c>
      <c r="E17" s="395">
        <f aca="true" t="shared" si="5" ref="E17:Q17">SUM(E33,E71:E77)</f>
        <v>11</v>
      </c>
      <c r="F17" s="395">
        <f t="shared" si="5"/>
        <v>1639</v>
      </c>
      <c r="G17" s="395">
        <f t="shared" si="5"/>
        <v>753</v>
      </c>
      <c r="H17" s="395">
        <f t="shared" si="5"/>
        <v>1508</v>
      </c>
      <c r="I17" s="395">
        <f t="shared" si="5"/>
        <v>782</v>
      </c>
      <c r="J17" s="395">
        <f t="shared" si="5"/>
        <v>2647</v>
      </c>
      <c r="K17" s="395">
        <f t="shared" si="5"/>
        <v>531</v>
      </c>
      <c r="L17" s="395">
        <f t="shared" si="5"/>
        <v>2</v>
      </c>
      <c r="M17" s="395">
        <f t="shared" si="5"/>
        <v>5</v>
      </c>
      <c r="N17" s="395">
        <f t="shared" si="5"/>
        <v>225</v>
      </c>
      <c r="O17" s="395">
        <f t="shared" si="5"/>
        <v>100</v>
      </c>
      <c r="P17" s="395">
        <f t="shared" si="5"/>
        <v>2</v>
      </c>
      <c r="Q17" s="395">
        <f t="shared" si="5"/>
        <v>25</v>
      </c>
      <c r="S17" s="19"/>
      <c r="T17" s="19"/>
      <c r="U17" s="19"/>
      <c r="V17" s="19"/>
      <c r="W17" s="19"/>
      <c r="X17" s="19"/>
      <c r="Y17" s="19"/>
      <c r="Z17" s="19"/>
    </row>
    <row r="18" spans="1:26" s="8" customFormat="1" ht="15.75" customHeight="1">
      <c r="A18" s="550">
        <v>600</v>
      </c>
      <c r="B18" s="2"/>
      <c r="C18" s="229" t="s">
        <v>265</v>
      </c>
      <c r="D18" s="548">
        <f>SUM(D40,D43,D44,D59,D78:D87)</f>
        <v>65</v>
      </c>
      <c r="E18" s="395">
        <f aca="true" t="shared" si="6" ref="E18:Q18">SUM(E40,E43,E44,E59,E78:E87)</f>
        <v>3</v>
      </c>
      <c r="F18" s="395">
        <f t="shared" si="6"/>
        <v>1622</v>
      </c>
      <c r="G18" s="395">
        <f t="shared" si="6"/>
        <v>93</v>
      </c>
      <c r="H18" s="395">
        <f t="shared" si="6"/>
        <v>1670</v>
      </c>
      <c r="I18" s="395">
        <f t="shared" si="6"/>
        <v>130</v>
      </c>
      <c r="J18" s="395">
        <f t="shared" si="6"/>
        <v>1747</v>
      </c>
      <c r="K18" s="395">
        <f t="shared" si="6"/>
        <v>77</v>
      </c>
      <c r="L18" s="395">
        <f t="shared" si="6"/>
        <v>1</v>
      </c>
      <c r="M18" s="395">
        <f t="shared" si="6"/>
        <v>0</v>
      </c>
      <c r="N18" s="395">
        <f t="shared" si="6"/>
        <v>264</v>
      </c>
      <c r="O18" s="395">
        <f t="shared" si="6"/>
        <v>15</v>
      </c>
      <c r="P18" s="395">
        <f t="shared" si="6"/>
        <v>44</v>
      </c>
      <c r="Q18" s="395">
        <f t="shared" si="6"/>
        <v>2</v>
      </c>
      <c r="S18" s="19"/>
      <c r="T18" s="19"/>
      <c r="U18" s="19"/>
      <c r="V18" s="19"/>
      <c r="W18" s="19"/>
      <c r="X18" s="19"/>
      <c r="Y18" s="19"/>
      <c r="Z18" s="19"/>
    </row>
    <row r="19" spans="1:26" s="8" customFormat="1" ht="15.75" customHeight="1">
      <c r="A19" s="550">
        <v>700</v>
      </c>
      <c r="B19" s="1"/>
      <c r="C19" s="434" t="s">
        <v>266</v>
      </c>
      <c r="D19" s="548">
        <f>SUM(D41,D54,D57,D88:D90)</f>
        <v>64</v>
      </c>
      <c r="E19" s="395">
        <f aca="true" t="shared" si="7" ref="E19:Q19">SUM(E41,E54,E57,E88:E90)</f>
        <v>1</v>
      </c>
      <c r="F19" s="395">
        <f t="shared" si="7"/>
        <v>854</v>
      </c>
      <c r="G19" s="395">
        <f t="shared" si="7"/>
        <v>48</v>
      </c>
      <c r="H19" s="395">
        <f t="shared" si="7"/>
        <v>809</v>
      </c>
      <c r="I19" s="395">
        <f t="shared" si="7"/>
        <v>27</v>
      </c>
      <c r="J19" s="395">
        <f t="shared" si="7"/>
        <v>1585</v>
      </c>
      <c r="K19" s="395">
        <f t="shared" si="7"/>
        <v>27</v>
      </c>
      <c r="L19" s="395">
        <f t="shared" si="7"/>
        <v>8</v>
      </c>
      <c r="M19" s="395">
        <f t="shared" si="7"/>
        <v>0</v>
      </c>
      <c r="N19" s="395">
        <f t="shared" si="7"/>
        <v>122</v>
      </c>
      <c r="O19" s="395">
        <f t="shared" si="7"/>
        <v>6</v>
      </c>
      <c r="P19" s="395">
        <f t="shared" si="7"/>
        <v>22</v>
      </c>
      <c r="Q19" s="395">
        <f t="shared" si="7"/>
        <v>0</v>
      </c>
      <c r="S19" s="19"/>
      <c r="T19" s="19"/>
      <c r="U19" s="19"/>
      <c r="V19" s="19"/>
      <c r="W19" s="19"/>
      <c r="X19" s="19"/>
      <c r="Y19" s="19"/>
      <c r="Z19" s="19"/>
    </row>
    <row r="20" spans="1:26" s="8" customFormat="1" ht="15.75" customHeight="1">
      <c r="A20" s="550">
        <v>800</v>
      </c>
      <c r="B20" s="1"/>
      <c r="C20" s="434" t="s">
        <v>267</v>
      </c>
      <c r="D20" s="548">
        <f>SUM(D53:D53,D55)</f>
        <v>34</v>
      </c>
      <c r="E20" s="395"/>
      <c r="F20" s="395">
        <f aca="true" t="shared" si="8" ref="F20:P20">SUM(F53:F53,F55)</f>
        <v>625</v>
      </c>
      <c r="G20" s="395"/>
      <c r="H20" s="395">
        <f t="shared" si="8"/>
        <v>639</v>
      </c>
      <c r="I20" s="395"/>
      <c r="J20" s="395">
        <f t="shared" si="8"/>
        <v>966</v>
      </c>
      <c r="K20" s="395"/>
      <c r="L20" s="395">
        <f t="shared" si="8"/>
        <v>1</v>
      </c>
      <c r="M20" s="395"/>
      <c r="N20" s="395">
        <f t="shared" si="8"/>
        <v>95</v>
      </c>
      <c r="O20" s="395"/>
      <c r="P20" s="395">
        <f t="shared" si="8"/>
        <v>11</v>
      </c>
      <c r="Q20" s="395"/>
      <c r="S20" s="19"/>
      <c r="T20" s="19"/>
      <c r="U20" s="19"/>
      <c r="V20" s="19"/>
      <c r="W20" s="19"/>
      <c r="X20" s="19"/>
      <c r="Y20" s="19"/>
      <c r="Z20" s="19"/>
    </row>
    <row r="21" spans="1:26" s="8" customFormat="1" ht="15.75" customHeight="1">
      <c r="A21" s="550">
        <v>900</v>
      </c>
      <c r="B21" s="1"/>
      <c r="C21" s="434" t="s">
        <v>268</v>
      </c>
      <c r="D21" s="548">
        <f>SUM(D37,D56,D58,D91:D91)</f>
        <v>12</v>
      </c>
      <c r="E21" s="395">
        <f aca="true" t="shared" si="9" ref="E21:Q21">SUM(E37,E56,E58,E91:E91)</f>
        <v>3</v>
      </c>
      <c r="F21" s="395">
        <f t="shared" si="9"/>
        <v>229</v>
      </c>
      <c r="G21" s="395">
        <f t="shared" si="9"/>
        <v>103</v>
      </c>
      <c r="H21" s="395">
        <f t="shared" si="9"/>
        <v>205</v>
      </c>
      <c r="I21" s="395">
        <f t="shared" si="9"/>
        <v>108</v>
      </c>
      <c r="J21" s="395">
        <f t="shared" si="9"/>
        <v>236</v>
      </c>
      <c r="K21" s="395">
        <f t="shared" si="9"/>
        <v>89</v>
      </c>
      <c r="L21" s="395">
        <f t="shared" si="9"/>
        <v>1</v>
      </c>
      <c r="M21" s="395">
        <f t="shared" si="9"/>
        <v>1</v>
      </c>
      <c r="N21" s="395">
        <f t="shared" si="9"/>
        <v>40</v>
      </c>
      <c r="O21" s="395">
        <f t="shared" si="9"/>
        <v>16</v>
      </c>
      <c r="P21" s="395">
        <f t="shared" si="9"/>
        <v>1</v>
      </c>
      <c r="Q21" s="395">
        <f t="shared" si="9"/>
        <v>6</v>
      </c>
      <c r="S21" s="19"/>
      <c r="T21" s="19"/>
      <c r="U21" s="19"/>
      <c r="V21" s="19"/>
      <c r="W21" s="19"/>
      <c r="X21" s="19"/>
      <c r="Y21" s="19"/>
      <c r="Z21" s="19"/>
    </row>
    <row r="22" spans="1:26" s="8" customFormat="1" ht="15.75" customHeight="1">
      <c r="A22" s="550"/>
      <c r="B22" s="14"/>
      <c r="C22" s="630"/>
      <c r="D22" s="548"/>
      <c r="E22" s="395"/>
      <c r="F22" s="395"/>
      <c r="G22" s="395"/>
      <c r="H22" s="395"/>
      <c r="I22" s="395"/>
      <c r="J22" s="395"/>
      <c r="K22" s="395"/>
      <c r="L22" s="395"/>
      <c r="M22" s="395"/>
      <c r="N22" s="395"/>
      <c r="O22" s="395"/>
      <c r="P22" s="395"/>
      <c r="Q22" s="395"/>
      <c r="S22" s="19"/>
      <c r="T22" s="19"/>
      <c r="U22" s="19"/>
      <c r="V22" s="19"/>
      <c r="W22" s="19"/>
      <c r="X22" s="19"/>
      <c r="Y22" s="19"/>
      <c r="Z22" s="19"/>
    </row>
    <row r="23" spans="1:26" s="8" customFormat="1" ht="15.75" customHeight="1">
      <c r="A23" s="550">
        <v>1</v>
      </c>
      <c r="B23" s="14">
        <v>100</v>
      </c>
      <c r="C23" s="630" t="s">
        <v>8</v>
      </c>
      <c r="D23" s="548">
        <f>SUM(D24:D32)</f>
        <v>51</v>
      </c>
      <c r="E23" s="395">
        <f aca="true" t="shared" si="10" ref="E23:Q23">SUM(E24:E32)</f>
        <v>105</v>
      </c>
      <c r="F23" s="395">
        <f t="shared" si="10"/>
        <v>1643</v>
      </c>
      <c r="G23" s="395">
        <f t="shared" si="10"/>
        <v>9546</v>
      </c>
      <c r="H23" s="395">
        <f t="shared" si="10"/>
        <v>1541</v>
      </c>
      <c r="I23" s="395">
        <f t="shared" si="10"/>
        <v>9414</v>
      </c>
      <c r="J23" s="395">
        <f t="shared" si="10"/>
        <v>1912</v>
      </c>
      <c r="K23" s="395">
        <f t="shared" si="10"/>
        <v>7378</v>
      </c>
      <c r="L23" s="395">
        <f t="shared" si="10"/>
        <v>5</v>
      </c>
      <c r="M23" s="395">
        <f t="shared" si="10"/>
        <v>57</v>
      </c>
      <c r="N23" s="395">
        <f t="shared" si="10"/>
        <v>303</v>
      </c>
      <c r="O23" s="395">
        <f t="shared" si="10"/>
        <v>993</v>
      </c>
      <c r="P23" s="395">
        <f t="shared" si="10"/>
        <v>32</v>
      </c>
      <c r="Q23" s="395">
        <f t="shared" si="10"/>
        <v>189</v>
      </c>
      <c r="S23" s="19"/>
      <c r="T23" s="19"/>
      <c r="U23" s="19"/>
      <c r="V23" s="19"/>
      <c r="W23" s="19"/>
      <c r="X23" s="19"/>
      <c r="Y23" s="19"/>
      <c r="Z23" s="19"/>
    </row>
    <row r="24" spans="1:26" s="8" customFormat="1" ht="15.75" customHeight="1">
      <c r="A24" s="550">
        <v>2</v>
      </c>
      <c r="B24" s="14">
        <v>101</v>
      </c>
      <c r="C24" s="404" t="s">
        <v>271</v>
      </c>
      <c r="D24" s="548">
        <v>5</v>
      </c>
      <c r="E24" s="395">
        <v>15</v>
      </c>
      <c r="F24" s="395">
        <v>314</v>
      </c>
      <c r="G24" s="395">
        <v>1529</v>
      </c>
      <c r="H24" s="395">
        <v>265</v>
      </c>
      <c r="I24" s="395">
        <v>1543</v>
      </c>
      <c r="J24" s="395">
        <v>389</v>
      </c>
      <c r="K24" s="395">
        <v>1102</v>
      </c>
      <c r="L24" s="395">
        <v>1</v>
      </c>
      <c r="M24" s="395">
        <v>13</v>
      </c>
      <c r="N24" s="395">
        <v>44</v>
      </c>
      <c r="O24" s="395">
        <v>154</v>
      </c>
      <c r="P24" s="395">
        <v>5</v>
      </c>
      <c r="Q24" s="395">
        <v>17</v>
      </c>
      <c r="S24" s="19"/>
      <c r="T24" s="19"/>
      <c r="U24" s="19"/>
      <c r="V24" s="19"/>
      <c r="W24" s="19"/>
      <c r="X24" s="19"/>
      <c r="Y24" s="19"/>
      <c r="Z24" s="19"/>
    </row>
    <row r="25" spans="1:26" s="8" customFormat="1" ht="15.75" customHeight="1">
      <c r="A25" s="550">
        <v>3</v>
      </c>
      <c r="B25" s="14">
        <v>102</v>
      </c>
      <c r="C25" s="404" t="s">
        <v>272</v>
      </c>
      <c r="D25" s="548">
        <v>2</v>
      </c>
      <c r="E25" s="395">
        <v>10</v>
      </c>
      <c r="F25" s="395">
        <v>45</v>
      </c>
      <c r="G25" s="395">
        <v>1006</v>
      </c>
      <c r="H25" s="395">
        <v>39</v>
      </c>
      <c r="I25" s="395">
        <v>1001</v>
      </c>
      <c r="J25" s="395">
        <v>65</v>
      </c>
      <c r="K25" s="395">
        <v>707</v>
      </c>
      <c r="L25" s="395">
        <v>0</v>
      </c>
      <c r="M25" s="395">
        <v>2</v>
      </c>
      <c r="N25" s="395">
        <v>10</v>
      </c>
      <c r="O25" s="395">
        <v>100</v>
      </c>
      <c r="P25" s="395">
        <v>1</v>
      </c>
      <c r="Q25" s="395">
        <v>18</v>
      </c>
      <c r="S25" s="19"/>
      <c r="T25" s="19"/>
      <c r="U25" s="19"/>
      <c r="V25" s="19"/>
      <c r="W25" s="19"/>
      <c r="X25" s="19"/>
      <c r="Y25" s="19"/>
      <c r="Z25" s="19"/>
    </row>
    <row r="26" spans="1:26" s="8" customFormat="1" ht="15.75" customHeight="1">
      <c r="A26" s="550">
        <v>4</v>
      </c>
      <c r="B26" s="14">
        <v>105</v>
      </c>
      <c r="C26" s="404" t="s">
        <v>273</v>
      </c>
      <c r="D26" s="548">
        <v>2</v>
      </c>
      <c r="E26" s="395">
        <v>8</v>
      </c>
      <c r="F26" s="395">
        <v>67</v>
      </c>
      <c r="G26" s="395">
        <v>326</v>
      </c>
      <c r="H26" s="395">
        <v>83</v>
      </c>
      <c r="I26" s="395">
        <v>257</v>
      </c>
      <c r="J26" s="395">
        <v>76</v>
      </c>
      <c r="K26" s="395">
        <v>202</v>
      </c>
      <c r="L26" s="395">
        <v>0</v>
      </c>
      <c r="M26" s="395">
        <v>6</v>
      </c>
      <c r="N26" s="395">
        <v>10</v>
      </c>
      <c r="O26" s="395">
        <v>39</v>
      </c>
      <c r="P26" s="395">
        <v>1</v>
      </c>
      <c r="Q26" s="395">
        <v>5</v>
      </c>
      <c r="S26" s="19"/>
      <c r="T26" s="19"/>
      <c r="U26" s="19"/>
      <c r="V26" s="19"/>
      <c r="W26" s="19"/>
      <c r="X26" s="19"/>
      <c r="Y26" s="19"/>
      <c r="Z26" s="19"/>
    </row>
    <row r="27" spans="1:26" s="8" customFormat="1" ht="15.75" customHeight="1">
      <c r="A27" s="550">
        <v>5</v>
      </c>
      <c r="B27" s="14">
        <v>106</v>
      </c>
      <c r="C27" s="404" t="s">
        <v>274</v>
      </c>
      <c r="D27" s="548">
        <v>2</v>
      </c>
      <c r="E27" s="395">
        <v>12</v>
      </c>
      <c r="F27" s="395">
        <v>26</v>
      </c>
      <c r="G27" s="395">
        <v>436</v>
      </c>
      <c r="H27" s="395">
        <v>30</v>
      </c>
      <c r="I27" s="395">
        <v>444</v>
      </c>
      <c r="J27" s="395">
        <v>35</v>
      </c>
      <c r="K27" s="395">
        <v>349</v>
      </c>
      <c r="L27" s="395">
        <v>1</v>
      </c>
      <c r="M27" s="395">
        <v>5</v>
      </c>
      <c r="N27" s="395">
        <v>10</v>
      </c>
      <c r="O27" s="395">
        <v>68</v>
      </c>
      <c r="P27" s="395">
        <v>1</v>
      </c>
      <c r="Q27" s="395">
        <v>12</v>
      </c>
      <c r="S27" s="19"/>
      <c r="T27" s="19"/>
      <c r="U27" s="19"/>
      <c r="V27" s="19"/>
      <c r="W27" s="19"/>
      <c r="X27" s="19"/>
      <c r="Y27" s="19"/>
      <c r="Z27" s="19"/>
    </row>
    <row r="28" spans="1:26" s="8" customFormat="1" ht="15.75" customHeight="1">
      <c r="A28" s="550">
        <v>6</v>
      </c>
      <c r="B28" s="14">
        <v>107</v>
      </c>
      <c r="C28" s="404" t="s">
        <v>275</v>
      </c>
      <c r="D28" s="548">
        <v>4</v>
      </c>
      <c r="E28" s="395">
        <v>14</v>
      </c>
      <c r="F28" s="395">
        <v>146</v>
      </c>
      <c r="G28" s="395">
        <v>1305</v>
      </c>
      <c r="H28" s="395">
        <v>147</v>
      </c>
      <c r="I28" s="395">
        <v>1293</v>
      </c>
      <c r="J28" s="395">
        <v>156</v>
      </c>
      <c r="K28" s="395">
        <v>1042</v>
      </c>
      <c r="L28" s="395">
        <v>0</v>
      </c>
      <c r="M28" s="395">
        <v>6</v>
      </c>
      <c r="N28" s="395">
        <v>25</v>
      </c>
      <c r="O28" s="395">
        <v>144</v>
      </c>
      <c r="P28" s="395">
        <v>3</v>
      </c>
      <c r="Q28" s="395">
        <v>38</v>
      </c>
      <c r="S28" s="19"/>
      <c r="T28" s="19"/>
      <c r="U28" s="19"/>
      <c r="V28" s="19"/>
      <c r="W28" s="19"/>
      <c r="X28" s="19"/>
      <c r="Y28" s="19"/>
      <c r="Z28" s="19"/>
    </row>
    <row r="29" spans="1:26" s="8" customFormat="1" ht="15.75" customHeight="1">
      <c r="A29" s="550">
        <v>7</v>
      </c>
      <c r="B29" s="14">
        <v>108</v>
      </c>
      <c r="C29" s="404" t="s">
        <v>276</v>
      </c>
      <c r="D29" s="548">
        <v>6</v>
      </c>
      <c r="E29" s="395">
        <v>15</v>
      </c>
      <c r="F29" s="395">
        <v>273</v>
      </c>
      <c r="G29" s="395">
        <v>1556</v>
      </c>
      <c r="H29" s="395">
        <v>234</v>
      </c>
      <c r="I29" s="395">
        <v>1519</v>
      </c>
      <c r="J29" s="395">
        <v>279</v>
      </c>
      <c r="K29" s="395">
        <v>1212</v>
      </c>
      <c r="L29" s="395">
        <v>0</v>
      </c>
      <c r="M29" s="395">
        <v>10</v>
      </c>
      <c r="N29" s="395">
        <v>43</v>
      </c>
      <c r="O29" s="395">
        <v>155</v>
      </c>
      <c r="P29" s="395">
        <v>6</v>
      </c>
      <c r="Q29" s="395">
        <v>32</v>
      </c>
      <c r="S29" s="19"/>
      <c r="T29" s="19"/>
      <c r="U29" s="19"/>
      <c r="V29" s="19"/>
      <c r="W29" s="19"/>
      <c r="X29" s="19"/>
      <c r="Y29" s="19"/>
      <c r="Z29" s="19"/>
    </row>
    <row r="30" spans="1:26" s="8" customFormat="1" ht="15.75" customHeight="1">
      <c r="A30" s="550">
        <v>8</v>
      </c>
      <c r="B30" s="14">
        <v>109</v>
      </c>
      <c r="C30" s="404" t="s">
        <v>277</v>
      </c>
      <c r="D30" s="548">
        <v>15</v>
      </c>
      <c r="E30" s="395">
        <v>13</v>
      </c>
      <c r="F30" s="395">
        <v>261</v>
      </c>
      <c r="G30" s="395">
        <v>1676</v>
      </c>
      <c r="H30" s="395">
        <v>231</v>
      </c>
      <c r="I30" s="395">
        <v>1646</v>
      </c>
      <c r="J30" s="395">
        <v>313</v>
      </c>
      <c r="K30" s="395">
        <v>1354</v>
      </c>
      <c r="L30" s="395">
        <v>2</v>
      </c>
      <c r="M30" s="395">
        <v>7</v>
      </c>
      <c r="N30" s="395">
        <v>64</v>
      </c>
      <c r="O30" s="395">
        <v>157</v>
      </c>
      <c r="P30" s="395">
        <v>5</v>
      </c>
      <c r="Q30" s="395">
        <v>29</v>
      </c>
      <c r="S30" s="19"/>
      <c r="T30" s="19"/>
      <c r="U30" s="19"/>
      <c r="V30" s="19"/>
      <c r="W30" s="19"/>
      <c r="X30" s="19"/>
      <c r="Y30" s="19"/>
      <c r="Z30" s="19"/>
    </row>
    <row r="31" spans="1:26" s="8" customFormat="1" ht="15.75" customHeight="1">
      <c r="A31" s="550">
        <v>9</v>
      </c>
      <c r="B31" s="14">
        <v>110</v>
      </c>
      <c r="C31" s="404" t="s">
        <v>278</v>
      </c>
      <c r="D31" s="548">
        <v>5</v>
      </c>
      <c r="E31" s="395">
        <v>9</v>
      </c>
      <c r="F31" s="395">
        <v>163</v>
      </c>
      <c r="G31" s="395">
        <v>364</v>
      </c>
      <c r="H31" s="395">
        <v>153</v>
      </c>
      <c r="I31" s="395">
        <v>377</v>
      </c>
      <c r="J31" s="395">
        <v>162</v>
      </c>
      <c r="K31" s="395">
        <v>293</v>
      </c>
      <c r="L31" s="395">
        <v>1</v>
      </c>
      <c r="M31" s="395">
        <v>5</v>
      </c>
      <c r="N31" s="395">
        <v>32</v>
      </c>
      <c r="O31" s="395">
        <v>52</v>
      </c>
      <c r="P31" s="395">
        <v>4</v>
      </c>
      <c r="Q31" s="395">
        <v>5</v>
      </c>
      <c r="S31" s="19"/>
      <c r="T31" s="19"/>
      <c r="U31" s="19"/>
      <c r="V31" s="19"/>
      <c r="W31" s="19"/>
      <c r="X31" s="19"/>
      <c r="Y31" s="19"/>
      <c r="Z31" s="19"/>
    </row>
    <row r="32" spans="1:26" s="8" customFormat="1" ht="15.75" customHeight="1">
      <c r="A32" s="550">
        <v>10</v>
      </c>
      <c r="B32" s="14">
        <v>111</v>
      </c>
      <c r="C32" s="404" t="s">
        <v>279</v>
      </c>
      <c r="D32" s="548">
        <v>10</v>
      </c>
      <c r="E32" s="395">
        <v>9</v>
      </c>
      <c r="F32" s="395">
        <v>348</v>
      </c>
      <c r="G32" s="395">
        <v>1348</v>
      </c>
      <c r="H32" s="395">
        <v>359</v>
      </c>
      <c r="I32" s="395">
        <v>1334</v>
      </c>
      <c r="J32" s="395">
        <v>437</v>
      </c>
      <c r="K32" s="395">
        <v>1117</v>
      </c>
      <c r="L32" s="395">
        <v>0</v>
      </c>
      <c r="M32" s="395">
        <v>3</v>
      </c>
      <c r="N32" s="395">
        <v>65</v>
      </c>
      <c r="O32" s="395">
        <v>124</v>
      </c>
      <c r="P32" s="395">
        <v>6</v>
      </c>
      <c r="Q32" s="395">
        <v>33</v>
      </c>
      <c r="S32" s="19"/>
      <c r="T32" s="19"/>
      <c r="U32" s="19"/>
      <c r="V32" s="19"/>
      <c r="W32" s="19"/>
      <c r="X32" s="19"/>
      <c r="Y32" s="19"/>
      <c r="Z32" s="19"/>
    </row>
    <row r="33" spans="1:26" s="8" customFormat="1" ht="15.75" customHeight="1">
      <c r="A33" s="550">
        <v>501</v>
      </c>
      <c r="B33" s="151">
        <v>201</v>
      </c>
      <c r="C33" s="630" t="s">
        <v>934</v>
      </c>
      <c r="D33" s="548">
        <v>57</v>
      </c>
      <c r="E33" s="395">
        <v>10</v>
      </c>
      <c r="F33" s="395">
        <v>1089</v>
      </c>
      <c r="G33" s="395">
        <v>696</v>
      </c>
      <c r="H33" s="395">
        <v>1029</v>
      </c>
      <c r="I33" s="395">
        <v>731</v>
      </c>
      <c r="J33" s="395">
        <v>1993</v>
      </c>
      <c r="K33" s="395">
        <v>499</v>
      </c>
      <c r="L33" s="395">
        <v>0</v>
      </c>
      <c r="M33" s="395">
        <v>4</v>
      </c>
      <c r="N33" s="395">
        <v>144</v>
      </c>
      <c r="O33" s="395">
        <v>94</v>
      </c>
      <c r="P33" s="395">
        <v>0</v>
      </c>
      <c r="Q33" s="395">
        <v>23</v>
      </c>
      <c r="S33" s="19"/>
      <c r="T33" s="19"/>
      <c r="U33" s="19"/>
      <c r="V33" s="19"/>
      <c r="W33" s="19"/>
      <c r="X33" s="19"/>
      <c r="Y33" s="19"/>
      <c r="Z33" s="19"/>
    </row>
    <row r="34" spans="1:26" s="8" customFormat="1" ht="15.75" customHeight="1">
      <c r="A34" s="550">
        <v>110</v>
      </c>
      <c r="B34" s="151">
        <v>202</v>
      </c>
      <c r="C34" s="630" t="s">
        <v>281</v>
      </c>
      <c r="D34" s="548">
        <v>18</v>
      </c>
      <c r="E34" s="395">
        <v>28</v>
      </c>
      <c r="F34" s="395">
        <v>765</v>
      </c>
      <c r="G34" s="395">
        <v>2954</v>
      </c>
      <c r="H34" s="395">
        <v>677</v>
      </c>
      <c r="I34" s="395">
        <v>2854</v>
      </c>
      <c r="J34" s="395">
        <v>836</v>
      </c>
      <c r="K34" s="395">
        <v>2296</v>
      </c>
      <c r="L34" s="395">
        <v>0</v>
      </c>
      <c r="M34" s="395">
        <v>24</v>
      </c>
      <c r="N34" s="395">
        <v>90</v>
      </c>
      <c r="O34" s="395">
        <v>327</v>
      </c>
      <c r="P34" s="395">
        <v>18</v>
      </c>
      <c r="Q34" s="395">
        <v>66</v>
      </c>
      <c r="S34" s="19"/>
      <c r="T34" s="19"/>
      <c r="U34" s="19"/>
      <c r="V34" s="19"/>
      <c r="W34" s="19"/>
      <c r="X34" s="19"/>
      <c r="Y34" s="19"/>
      <c r="Z34" s="19"/>
    </row>
    <row r="35" spans="1:26" s="8" customFormat="1" ht="15.75" customHeight="1">
      <c r="A35" s="550">
        <v>301</v>
      </c>
      <c r="B35" s="151">
        <v>203</v>
      </c>
      <c r="C35" s="630" t="s">
        <v>282</v>
      </c>
      <c r="D35" s="548">
        <v>29</v>
      </c>
      <c r="E35" s="395">
        <v>2</v>
      </c>
      <c r="F35" s="395">
        <v>1933</v>
      </c>
      <c r="G35" s="395">
        <v>78</v>
      </c>
      <c r="H35" s="395">
        <v>1707</v>
      </c>
      <c r="I35" s="395">
        <v>72</v>
      </c>
      <c r="J35" s="395">
        <v>1907</v>
      </c>
      <c r="K35" s="395">
        <v>57</v>
      </c>
      <c r="L35" s="395">
        <v>4</v>
      </c>
      <c r="M35" s="395">
        <v>1</v>
      </c>
      <c r="N35" s="395">
        <v>188</v>
      </c>
      <c r="O35" s="395">
        <v>13</v>
      </c>
      <c r="P35" s="395">
        <v>25</v>
      </c>
      <c r="Q35" s="395">
        <v>0</v>
      </c>
      <c r="S35" s="19"/>
      <c r="T35" s="19"/>
      <c r="U35" s="19"/>
      <c r="V35" s="19"/>
      <c r="W35" s="19"/>
      <c r="X35" s="19"/>
      <c r="Y35" s="19"/>
      <c r="Z35" s="19"/>
    </row>
    <row r="36" spans="1:26" s="8" customFormat="1" ht="15.75" customHeight="1">
      <c r="A36" s="550">
        <v>120</v>
      </c>
      <c r="B36" s="151">
        <v>204</v>
      </c>
      <c r="C36" s="630" t="s">
        <v>283</v>
      </c>
      <c r="D36" s="548">
        <v>22</v>
      </c>
      <c r="E36" s="395">
        <v>40</v>
      </c>
      <c r="F36" s="395">
        <v>938</v>
      </c>
      <c r="G36" s="395">
        <v>4283</v>
      </c>
      <c r="H36" s="395">
        <v>840</v>
      </c>
      <c r="I36" s="395">
        <v>4043</v>
      </c>
      <c r="J36" s="395">
        <v>1000</v>
      </c>
      <c r="K36" s="395">
        <v>2908</v>
      </c>
      <c r="L36" s="395">
        <v>2</v>
      </c>
      <c r="M36" s="395">
        <v>27</v>
      </c>
      <c r="N36" s="395">
        <v>111</v>
      </c>
      <c r="O36" s="395">
        <v>426</v>
      </c>
      <c r="P36" s="395">
        <v>18</v>
      </c>
      <c r="Q36" s="395">
        <v>63</v>
      </c>
      <c r="S36" s="19"/>
      <c r="T36" s="19"/>
      <c r="U36" s="19"/>
      <c r="V36" s="19"/>
      <c r="W36" s="19"/>
      <c r="X36" s="19"/>
      <c r="Y36" s="19"/>
      <c r="Z36" s="19"/>
    </row>
    <row r="37" spans="1:26" s="8" customFormat="1" ht="15.75" customHeight="1">
      <c r="A37" s="550">
        <v>901</v>
      </c>
      <c r="B37" s="151">
        <v>205</v>
      </c>
      <c r="C37" s="630" t="s">
        <v>284</v>
      </c>
      <c r="D37" s="548">
        <v>5</v>
      </c>
      <c r="E37" s="395">
        <v>2</v>
      </c>
      <c r="F37" s="395">
        <v>150</v>
      </c>
      <c r="G37" s="395">
        <v>90</v>
      </c>
      <c r="H37" s="395">
        <v>136</v>
      </c>
      <c r="I37" s="395">
        <v>94</v>
      </c>
      <c r="J37" s="395">
        <v>148</v>
      </c>
      <c r="K37" s="395">
        <v>80</v>
      </c>
      <c r="L37" s="395">
        <v>0</v>
      </c>
      <c r="M37" s="395">
        <v>1</v>
      </c>
      <c r="N37" s="395">
        <v>20</v>
      </c>
      <c r="O37" s="395">
        <v>13</v>
      </c>
      <c r="P37" s="395">
        <v>0</v>
      </c>
      <c r="Q37" s="395">
        <v>5</v>
      </c>
      <c r="S37" s="19"/>
      <c r="T37" s="19"/>
      <c r="U37" s="19"/>
      <c r="V37" s="19"/>
      <c r="W37" s="19"/>
      <c r="X37" s="19"/>
      <c r="Y37" s="19"/>
      <c r="Z37" s="19"/>
    </row>
    <row r="38" spans="1:26" s="8" customFormat="1" ht="15.75" customHeight="1">
      <c r="A38" s="550">
        <v>130</v>
      </c>
      <c r="B38" s="151">
        <v>206</v>
      </c>
      <c r="C38" s="630" t="s">
        <v>285</v>
      </c>
      <c r="D38" s="548">
        <v>9</v>
      </c>
      <c r="E38" s="395">
        <v>4</v>
      </c>
      <c r="F38" s="395">
        <v>468</v>
      </c>
      <c r="G38" s="395">
        <v>227</v>
      </c>
      <c r="H38" s="395">
        <v>444</v>
      </c>
      <c r="I38" s="395">
        <v>270</v>
      </c>
      <c r="J38" s="395">
        <v>489</v>
      </c>
      <c r="K38" s="395">
        <v>178</v>
      </c>
      <c r="L38" s="395">
        <v>7</v>
      </c>
      <c r="M38" s="395">
        <v>0</v>
      </c>
      <c r="N38" s="395">
        <v>56</v>
      </c>
      <c r="O38" s="395">
        <v>37</v>
      </c>
      <c r="P38" s="395">
        <v>20</v>
      </c>
      <c r="Q38" s="395">
        <v>3</v>
      </c>
      <c r="S38" s="19"/>
      <c r="T38" s="19"/>
      <c r="U38" s="19"/>
      <c r="V38" s="19"/>
      <c r="W38" s="19"/>
      <c r="X38" s="19"/>
      <c r="Y38" s="19"/>
      <c r="Z38" s="19"/>
    </row>
    <row r="39" spans="1:26" s="8" customFormat="1" ht="15.75" customHeight="1">
      <c r="A39" s="550">
        <v>201</v>
      </c>
      <c r="B39" s="151">
        <v>207</v>
      </c>
      <c r="C39" s="630" t="s">
        <v>286</v>
      </c>
      <c r="D39" s="548">
        <v>17</v>
      </c>
      <c r="E39" s="395">
        <v>9</v>
      </c>
      <c r="F39" s="395">
        <v>731</v>
      </c>
      <c r="G39" s="395">
        <v>1304</v>
      </c>
      <c r="H39" s="395">
        <v>746</v>
      </c>
      <c r="I39" s="395">
        <v>1140</v>
      </c>
      <c r="J39" s="395">
        <v>827</v>
      </c>
      <c r="K39" s="395">
        <v>928</v>
      </c>
      <c r="L39" s="395">
        <v>2</v>
      </c>
      <c r="M39" s="395">
        <v>5</v>
      </c>
      <c r="N39" s="395">
        <v>74</v>
      </c>
      <c r="O39" s="395">
        <v>129</v>
      </c>
      <c r="P39" s="395">
        <v>0</v>
      </c>
      <c r="Q39" s="395">
        <v>28</v>
      </c>
      <c r="S39" s="19"/>
      <c r="T39" s="19"/>
      <c r="U39" s="19"/>
      <c r="V39" s="19"/>
      <c r="W39" s="19"/>
      <c r="X39" s="19"/>
      <c r="Y39" s="19"/>
      <c r="Z39" s="19"/>
    </row>
    <row r="40" spans="1:26" s="8" customFormat="1" ht="15.75" customHeight="1">
      <c r="A40" s="550">
        <v>601</v>
      </c>
      <c r="B40" s="151">
        <v>208</v>
      </c>
      <c r="C40" s="630" t="s">
        <v>287</v>
      </c>
      <c r="D40" s="548">
        <v>6</v>
      </c>
      <c r="E40" s="395">
        <v>1</v>
      </c>
      <c r="F40" s="395">
        <v>246</v>
      </c>
      <c r="G40" s="395">
        <v>39</v>
      </c>
      <c r="H40" s="395">
        <v>248</v>
      </c>
      <c r="I40" s="395">
        <v>59</v>
      </c>
      <c r="J40" s="395">
        <v>189</v>
      </c>
      <c r="K40" s="395">
        <v>29</v>
      </c>
      <c r="L40" s="395">
        <v>0</v>
      </c>
      <c r="M40" s="395">
        <v>0</v>
      </c>
      <c r="N40" s="395">
        <v>25</v>
      </c>
      <c r="O40" s="395">
        <v>7</v>
      </c>
      <c r="P40" s="395">
        <v>6</v>
      </c>
      <c r="Q40" s="395">
        <v>1</v>
      </c>
      <c r="S40" s="19"/>
      <c r="T40" s="19"/>
      <c r="U40" s="19"/>
      <c r="V40" s="19"/>
      <c r="W40" s="19"/>
      <c r="X40" s="19"/>
      <c r="Y40" s="19"/>
      <c r="Z40" s="19"/>
    </row>
    <row r="41" spans="1:26" s="8" customFormat="1" ht="15.75" customHeight="1">
      <c r="A41" s="550">
        <v>701</v>
      </c>
      <c r="B41" s="151">
        <v>209</v>
      </c>
      <c r="C41" s="630" t="s">
        <v>288</v>
      </c>
      <c r="D41" s="548">
        <v>27</v>
      </c>
      <c r="E41" s="395">
        <v>1</v>
      </c>
      <c r="F41" s="395">
        <v>389</v>
      </c>
      <c r="G41" s="395">
        <v>48</v>
      </c>
      <c r="H41" s="395">
        <v>382</v>
      </c>
      <c r="I41" s="395">
        <v>27</v>
      </c>
      <c r="J41" s="395">
        <v>738</v>
      </c>
      <c r="K41" s="395">
        <v>27</v>
      </c>
      <c r="L41" s="395">
        <v>7</v>
      </c>
      <c r="M41" s="395">
        <v>0</v>
      </c>
      <c r="N41" s="395">
        <v>55</v>
      </c>
      <c r="O41" s="395">
        <v>6</v>
      </c>
      <c r="P41" s="395">
        <v>5</v>
      </c>
      <c r="Q41" s="395">
        <v>0</v>
      </c>
      <c r="S41" s="19"/>
      <c r="T41" s="19"/>
      <c r="U41" s="19"/>
      <c r="V41" s="19"/>
      <c r="W41" s="19"/>
      <c r="X41" s="19"/>
      <c r="Y41" s="19"/>
      <c r="Z41" s="19"/>
    </row>
    <row r="42" spans="1:26" s="8" customFormat="1" ht="15.75" customHeight="1">
      <c r="A42" s="550">
        <v>302</v>
      </c>
      <c r="B42" s="151">
        <v>210</v>
      </c>
      <c r="C42" s="630" t="s">
        <v>251</v>
      </c>
      <c r="D42" s="548">
        <v>20</v>
      </c>
      <c r="E42" s="395">
        <v>3</v>
      </c>
      <c r="F42" s="395">
        <v>793</v>
      </c>
      <c r="G42" s="395">
        <v>426</v>
      </c>
      <c r="H42" s="395">
        <v>764</v>
      </c>
      <c r="I42" s="395">
        <v>389</v>
      </c>
      <c r="J42" s="395">
        <v>1246</v>
      </c>
      <c r="K42" s="395">
        <v>303</v>
      </c>
      <c r="L42" s="395">
        <v>1</v>
      </c>
      <c r="M42" s="395">
        <v>4</v>
      </c>
      <c r="N42" s="395">
        <v>94</v>
      </c>
      <c r="O42" s="395">
        <v>38</v>
      </c>
      <c r="P42" s="395">
        <v>20</v>
      </c>
      <c r="Q42" s="395">
        <v>15</v>
      </c>
      <c r="S42" s="19"/>
      <c r="T42" s="19"/>
      <c r="U42" s="19"/>
      <c r="V42" s="19"/>
      <c r="W42" s="19"/>
      <c r="X42" s="19"/>
      <c r="Y42" s="19"/>
      <c r="Z42" s="19"/>
    </row>
    <row r="43" spans="1:26" s="8" customFormat="1" ht="15.75" customHeight="1">
      <c r="A43" s="550">
        <v>602</v>
      </c>
      <c r="B43" s="151">
        <v>211</v>
      </c>
      <c r="C43" s="630" t="s">
        <v>289</v>
      </c>
      <c r="D43" s="548">
        <v>9</v>
      </c>
      <c r="E43" s="395"/>
      <c r="F43" s="395">
        <v>197</v>
      </c>
      <c r="G43" s="395"/>
      <c r="H43" s="395">
        <v>211</v>
      </c>
      <c r="I43" s="395"/>
      <c r="J43" s="395">
        <v>228</v>
      </c>
      <c r="K43" s="395"/>
      <c r="L43" s="395">
        <v>1</v>
      </c>
      <c r="M43" s="395"/>
      <c r="N43" s="395">
        <v>41</v>
      </c>
      <c r="O43" s="395"/>
      <c r="P43" s="395">
        <v>0</v>
      </c>
      <c r="Q43" s="395"/>
      <c r="S43" s="19"/>
      <c r="T43" s="19"/>
      <c r="U43" s="19"/>
      <c r="V43" s="19"/>
      <c r="W43" s="19"/>
      <c r="X43" s="19"/>
      <c r="Y43" s="19"/>
      <c r="Z43" s="19"/>
    </row>
    <row r="44" spans="1:26" s="8" customFormat="1" ht="15.75" customHeight="1">
      <c r="A44" s="550">
        <v>603</v>
      </c>
      <c r="B44" s="151">
        <v>212</v>
      </c>
      <c r="C44" s="630" t="s">
        <v>290</v>
      </c>
      <c r="D44" s="548">
        <v>10</v>
      </c>
      <c r="E44" s="395">
        <v>1</v>
      </c>
      <c r="F44" s="395">
        <v>412</v>
      </c>
      <c r="G44" s="395">
        <v>37</v>
      </c>
      <c r="H44" s="395">
        <v>425</v>
      </c>
      <c r="I44" s="395">
        <v>43</v>
      </c>
      <c r="J44" s="395">
        <v>445</v>
      </c>
      <c r="K44" s="395">
        <v>30</v>
      </c>
      <c r="L44" s="395">
        <v>0</v>
      </c>
      <c r="M44" s="395">
        <v>0</v>
      </c>
      <c r="N44" s="395">
        <v>58</v>
      </c>
      <c r="O44" s="395">
        <v>4</v>
      </c>
      <c r="P44" s="395">
        <v>10</v>
      </c>
      <c r="Q44" s="395">
        <v>0</v>
      </c>
      <c r="S44" s="19"/>
      <c r="T44" s="19"/>
      <c r="U44" s="19"/>
      <c r="V44" s="19"/>
      <c r="W44" s="19"/>
      <c r="X44" s="19"/>
      <c r="Y44" s="19"/>
      <c r="Z44" s="19"/>
    </row>
    <row r="45" spans="1:26" s="8" customFormat="1" ht="15.75" customHeight="1">
      <c r="A45" s="550">
        <v>401</v>
      </c>
      <c r="B45" s="151">
        <v>213</v>
      </c>
      <c r="C45" s="630" t="s">
        <v>291</v>
      </c>
      <c r="D45" s="548">
        <v>6</v>
      </c>
      <c r="E45" s="395"/>
      <c r="F45" s="395">
        <v>127</v>
      </c>
      <c r="G45" s="395"/>
      <c r="H45" s="395">
        <v>129</v>
      </c>
      <c r="I45" s="395"/>
      <c r="J45" s="395">
        <v>259</v>
      </c>
      <c r="K45" s="395"/>
      <c r="L45" s="395">
        <v>0</v>
      </c>
      <c r="M45" s="395"/>
      <c r="N45" s="395">
        <v>19</v>
      </c>
      <c r="O45" s="395"/>
      <c r="P45" s="395">
        <v>3</v>
      </c>
      <c r="Q45" s="395"/>
      <c r="S45" s="19"/>
      <c r="T45" s="19"/>
      <c r="U45" s="19"/>
      <c r="V45" s="19"/>
      <c r="W45" s="19"/>
      <c r="X45" s="19"/>
      <c r="Y45" s="19"/>
      <c r="Z45" s="19"/>
    </row>
    <row r="46" spans="1:26" s="8" customFormat="1" ht="15.75" customHeight="1">
      <c r="A46" s="550">
        <v>202</v>
      </c>
      <c r="B46" s="151">
        <v>214</v>
      </c>
      <c r="C46" s="630" t="s">
        <v>292</v>
      </c>
      <c r="D46" s="548">
        <v>12</v>
      </c>
      <c r="E46" s="395">
        <v>14</v>
      </c>
      <c r="F46" s="395">
        <v>678</v>
      </c>
      <c r="G46" s="395">
        <v>1376</v>
      </c>
      <c r="H46" s="395">
        <v>705</v>
      </c>
      <c r="I46" s="395">
        <v>1382</v>
      </c>
      <c r="J46" s="395">
        <v>722</v>
      </c>
      <c r="K46" s="395">
        <v>1070</v>
      </c>
      <c r="L46" s="395">
        <v>2</v>
      </c>
      <c r="M46" s="395">
        <v>2</v>
      </c>
      <c r="N46" s="395">
        <v>84</v>
      </c>
      <c r="O46" s="395">
        <v>145</v>
      </c>
      <c r="P46" s="395">
        <v>0</v>
      </c>
      <c r="Q46" s="395">
        <v>18</v>
      </c>
      <c r="S46" s="19"/>
      <c r="T46" s="19"/>
      <c r="U46" s="19"/>
      <c r="V46" s="19"/>
      <c r="W46" s="19"/>
      <c r="X46" s="19"/>
      <c r="Y46" s="19"/>
      <c r="Z46" s="19"/>
    </row>
    <row r="47" spans="1:26" s="8" customFormat="1" ht="15.75" customHeight="1">
      <c r="A47" s="550">
        <v>402</v>
      </c>
      <c r="B47" s="151">
        <v>215</v>
      </c>
      <c r="C47" s="630" t="s">
        <v>293</v>
      </c>
      <c r="D47" s="548">
        <v>14</v>
      </c>
      <c r="E47" s="395">
        <v>1</v>
      </c>
      <c r="F47" s="395">
        <v>239</v>
      </c>
      <c r="G47" s="395">
        <v>84</v>
      </c>
      <c r="H47" s="395">
        <v>252</v>
      </c>
      <c r="I47" s="395">
        <v>104</v>
      </c>
      <c r="J47" s="395">
        <v>328</v>
      </c>
      <c r="K47" s="395">
        <v>71</v>
      </c>
      <c r="L47" s="395">
        <v>0</v>
      </c>
      <c r="M47" s="395">
        <v>1</v>
      </c>
      <c r="N47" s="395">
        <v>35</v>
      </c>
      <c r="O47" s="395">
        <v>11</v>
      </c>
      <c r="P47" s="395">
        <v>0</v>
      </c>
      <c r="Q47" s="395">
        <v>0</v>
      </c>
      <c r="S47" s="19"/>
      <c r="T47" s="19"/>
      <c r="U47" s="19"/>
      <c r="V47" s="19"/>
      <c r="W47" s="19"/>
      <c r="X47" s="19"/>
      <c r="Y47" s="19"/>
      <c r="Z47" s="19"/>
    </row>
    <row r="48" spans="1:26" s="8" customFormat="1" ht="15.75" customHeight="1">
      <c r="A48" s="550">
        <v>303</v>
      </c>
      <c r="B48" s="151">
        <v>216</v>
      </c>
      <c r="C48" s="630" t="s">
        <v>294</v>
      </c>
      <c r="D48" s="548">
        <v>10</v>
      </c>
      <c r="E48" s="395"/>
      <c r="F48" s="395">
        <v>299</v>
      </c>
      <c r="G48" s="395"/>
      <c r="H48" s="395">
        <v>369</v>
      </c>
      <c r="I48" s="395"/>
      <c r="J48" s="395">
        <v>439</v>
      </c>
      <c r="K48" s="395"/>
      <c r="L48" s="395">
        <v>0</v>
      </c>
      <c r="M48" s="395"/>
      <c r="N48" s="395">
        <v>38</v>
      </c>
      <c r="O48" s="395"/>
      <c r="P48" s="395">
        <v>10</v>
      </c>
      <c r="Q48" s="395"/>
      <c r="S48" s="19"/>
      <c r="T48" s="19"/>
      <c r="U48" s="19"/>
      <c r="V48" s="19"/>
      <c r="W48" s="19"/>
      <c r="X48" s="19"/>
      <c r="Y48" s="19"/>
      <c r="Z48" s="19"/>
    </row>
    <row r="49" spans="1:26" s="8" customFormat="1" ht="15.75" customHeight="1">
      <c r="A49" s="550">
        <v>203</v>
      </c>
      <c r="B49" s="151">
        <v>217</v>
      </c>
      <c r="C49" s="630" t="s">
        <v>295</v>
      </c>
      <c r="D49" s="548">
        <v>10</v>
      </c>
      <c r="E49" s="395">
        <v>8</v>
      </c>
      <c r="F49" s="395">
        <v>516</v>
      </c>
      <c r="G49" s="395">
        <v>905</v>
      </c>
      <c r="H49" s="395">
        <v>472</v>
      </c>
      <c r="I49" s="395">
        <v>867</v>
      </c>
      <c r="J49" s="395">
        <v>532</v>
      </c>
      <c r="K49" s="395">
        <v>630</v>
      </c>
      <c r="L49" s="395">
        <v>2</v>
      </c>
      <c r="M49" s="395">
        <v>6</v>
      </c>
      <c r="N49" s="395">
        <v>72</v>
      </c>
      <c r="O49" s="395">
        <v>91</v>
      </c>
      <c r="P49" s="395">
        <v>10</v>
      </c>
      <c r="Q49" s="395">
        <v>13</v>
      </c>
      <c r="S49" s="19"/>
      <c r="T49" s="19"/>
      <c r="U49" s="19"/>
      <c r="V49" s="19"/>
      <c r="W49" s="19"/>
      <c r="X49" s="19"/>
      <c r="Y49" s="19"/>
      <c r="Z49" s="19"/>
    </row>
    <row r="50" spans="1:26" s="8" customFormat="1" ht="15.75" customHeight="1">
      <c r="A50" s="550">
        <v>403</v>
      </c>
      <c r="B50" s="151">
        <v>218</v>
      </c>
      <c r="C50" s="630" t="s">
        <v>296</v>
      </c>
      <c r="D50" s="548">
        <v>2</v>
      </c>
      <c r="E50" s="395"/>
      <c r="F50" s="395">
        <v>116</v>
      </c>
      <c r="G50" s="395"/>
      <c r="H50" s="395">
        <v>89</v>
      </c>
      <c r="I50" s="395"/>
      <c r="J50" s="395">
        <v>108</v>
      </c>
      <c r="K50" s="395"/>
      <c r="L50" s="395">
        <v>0</v>
      </c>
      <c r="M50" s="395"/>
      <c r="N50" s="395">
        <v>9</v>
      </c>
      <c r="O50" s="395"/>
      <c r="P50" s="395">
        <v>2</v>
      </c>
      <c r="Q50" s="395"/>
      <c r="S50" s="19"/>
      <c r="T50" s="19"/>
      <c r="U50" s="19"/>
      <c r="V50" s="19"/>
      <c r="W50" s="19"/>
      <c r="X50" s="19"/>
      <c r="Y50" s="19"/>
      <c r="Z50" s="19"/>
    </row>
    <row r="51" spans="1:26" s="8" customFormat="1" ht="15.75" customHeight="1">
      <c r="A51" s="550">
        <v>204</v>
      </c>
      <c r="B51" s="151">
        <v>219</v>
      </c>
      <c r="C51" s="630" t="s">
        <v>297</v>
      </c>
      <c r="D51" s="548">
        <v>10</v>
      </c>
      <c r="E51" s="395">
        <v>10</v>
      </c>
      <c r="F51" s="395">
        <v>305</v>
      </c>
      <c r="G51" s="395">
        <v>729</v>
      </c>
      <c r="H51" s="395">
        <v>290</v>
      </c>
      <c r="I51" s="395">
        <v>737</v>
      </c>
      <c r="J51" s="395">
        <v>335</v>
      </c>
      <c r="K51" s="395">
        <v>674</v>
      </c>
      <c r="L51" s="395">
        <v>0</v>
      </c>
      <c r="M51" s="395">
        <v>5</v>
      </c>
      <c r="N51" s="395">
        <v>48</v>
      </c>
      <c r="O51" s="395">
        <v>90</v>
      </c>
      <c r="P51" s="395">
        <v>12</v>
      </c>
      <c r="Q51" s="395">
        <v>8</v>
      </c>
      <c r="S51" s="19"/>
      <c r="T51" s="19"/>
      <c r="U51" s="19"/>
      <c r="V51" s="19"/>
      <c r="W51" s="19"/>
      <c r="X51" s="19"/>
      <c r="Y51" s="19"/>
      <c r="Z51" s="19"/>
    </row>
    <row r="52" spans="1:26" s="8" customFormat="1" ht="15.75" customHeight="1">
      <c r="A52" s="550">
        <v>404</v>
      </c>
      <c r="B52" s="151">
        <v>220</v>
      </c>
      <c r="C52" s="630" t="s">
        <v>298</v>
      </c>
      <c r="D52" s="548">
        <v>11</v>
      </c>
      <c r="E52" s="395">
        <v>1</v>
      </c>
      <c r="F52" s="395">
        <v>142</v>
      </c>
      <c r="G52" s="395">
        <v>50</v>
      </c>
      <c r="H52" s="395">
        <v>129</v>
      </c>
      <c r="I52" s="395">
        <v>38</v>
      </c>
      <c r="J52" s="395">
        <v>315</v>
      </c>
      <c r="K52" s="395">
        <v>21</v>
      </c>
      <c r="L52" s="395">
        <v>0</v>
      </c>
      <c r="M52" s="395">
        <v>0</v>
      </c>
      <c r="N52" s="395">
        <v>29</v>
      </c>
      <c r="O52" s="395">
        <v>6</v>
      </c>
      <c r="P52" s="395">
        <v>1</v>
      </c>
      <c r="Q52" s="395">
        <v>2</v>
      </c>
      <c r="S52" s="19"/>
      <c r="T52" s="19"/>
      <c r="U52" s="19"/>
      <c r="V52" s="19"/>
      <c r="W52" s="19"/>
      <c r="X52" s="19"/>
      <c r="Y52" s="19"/>
      <c r="Z52" s="19"/>
    </row>
    <row r="53" spans="1:26" s="8" customFormat="1" ht="15.75" customHeight="1">
      <c r="A53" s="550">
        <v>801</v>
      </c>
      <c r="B53" s="151">
        <v>221</v>
      </c>
      <c r="C53" s="630" t="s">
        <v>299</v>
      </c>
      <c r="D53" s="548">
        <v>14</v>
      </c>
      <c r="E53" s="395"/>
      <c r="F53" s="395">
        <v>279</v>
      </c>
      <c r="G53" s="395"/>
      <c r="H53" s="395">
        <v>232</v>
      </c>
      <c r="I53" s="395"/>
      <c r="J53" s="395">
        <v>342</v>
      </c>
      <c r="K53" s="395"/>
      <c r="L53" s="395">
        <v>0</v>
      </c>
      <c r="M53" s="395"/>
      <c r="N53" s="395">
        <v>34</v>
      </c>
      <c r="O53" s="395"/>
      <c r="P53" s="395">
        <v>3</v>
      </c>
      <c r="Q53" s="395"/>
      <c r="S53" s="19"/>
      <c r="T53" s="19"/>
      <c r="U53" s="19"/>
      <c r="V53" s="19"/>
      <c r="W53" s="19"/>
      <c r="X53" s="19"/>
      <c r="Y53" s="19"/>
      <c r="Z53" s="19"/>
    </row>
    <row r="54" spans="1:26" s="8" customFormat="1" ht="15.75" customHeight="1">
      <c r="A54" s="550">
        <v>702</v>
      </c>
      <c r="B54" s="151">
        <v>222</v>
      </c>
      <c r="C54" s="630" t="s">
        <v>837</v>
      </c>
      <c r="D54" s="548">
        <v>11</v>
      </c>
      <c r="E54" s="395"/>
      <c r="F54" s="395">
        <v>91</v>
      </c>
      <c r="G54" s="395"/>
      <c r="H54" s="395">
        <v>79</v>
      </c>
      <c r="I54" s="395"/>
      <c r="J54" s="395">
        <v>185</v>
      </c>
      <c r="K54" s="395"/>
      <c r="L54" s="395">
        <v>1</v>
      </c>
      <c r="M54" s="395"/>
      <c r="N54" s="395">
        <v>12</v>
      </c>
      <c r="O54" s="395"/>
      <c r="P54" s="395">
        <v>4</v>
      </c>
      <c r="Q54" s="395"/>
      <c r="S54" s="19"/>
      <c r="T54" s="19"/>
      <c r="U54" s="19"/>
      <c r="V54" s="19"/>
      <c r="W54" s="19"/>
      <c r="X54" s="19"/>
      <c r="Y54" s="19"/>
      <c r="Z54" s="19"/>
    </row>
    <row r="55" spans="1:26" s="8" customFormat="1" ht="15.75" customHeight="1">
      <c r="A55" s="550">
        <v>802</v>
      </c>
      <c r="B55" s="151">
        <v>223</v>
      </c>
      <c r="C55" s="630" t="s">
        <v>838</v>
      </c>
      <c r="D55" s="548">
        <v>20</v>
      </c>
      <c r="E55" s="395"/>
      <c r="F55" s="395">
        <v>346</v>
      </c>
      <c r="G55" s="395"/>
      <c r="H55" s="395">
        <v>407</v>
      </c>
      <c r="I55" s="395"/>
      <c r="J55" s="395">
        <v>624</v>
      </c>
      <c r="K55" s="395"/>
      <c r="L55" s="395">
        <v>1</v>
      </c>
      <c r="M55" s="395"/>
      <c r="N55" s="395">
        <v>61</v>
      </c>
      <c r="O55" s="395"/>
      <c r="P55" s="395">
        <v>8</v>
      </c>
      <c r="Q55" s="395"/>
      <c r="S55" s="19"/>
      <c r="T55" s="19"/>
      <c r="U55" s="19"/>
      <c r="V55" s="19"/>
      <c r="W55" s="19"/>
      <c r="X55" s="19"/>
      <c r="Y55" s="19"/>
      <c r="Z55" s="19"/>
    </row>
    <row r="56" spans="1:26" s="8" customFormat="1" ht="15.75" customHeight="1">
      <c r="A56" s="550">
        <v>902</v>
      </c>
      <c r="B56" s="151">
        <v>224</v>
      </c>
      <c r="C56" s="630" t="s">
        <v>839</v>
      </c>
      <c r="D56" s="548">
        <v>6</v>
      </c>
      <c r="E56" s="395">
        <v>1</v>
      </c>
      <c r="F56" s="395">
        <v>63</v>
      </c>
      <c r="G56" s="395">
        <v>13</v>
      </c>
      <c r="H56" s="395">
        <v>49</v>
      </c>
      <c r="I56" s="395">
        <v>14</v>
      </c>
      <c r="J56" s="395">
        <v>46</v>
      </c>
      <c r="K56" s="395">
        <v>9</v>
      </c>
      <c r="L56" s="395">
        <v>1</v>
      </c>
      <c r="M56" s="395">
        <v>0</v>
      </c>
      <c r="N56" s="395">
        <v>16</v>
      </c>
      <c r="O56" s="395">
        <v>3</v>
      </c>
      <c r="P56" s="395">
        <v>0</v>
      </c>
      <c r="Q56" s="395">
        <v>1</v>
      </c>
      <c r="S56" s="19"/>
      <c r="T56" s="19"/>
      <c r="U56" s="19"/>
      <c r="V56" s="19"/>
      <c r="W56" s="19"/>
      <c r="X56" s="19"/>
      <c r="Y56" s="19"/>
      <c r="Z56" s="19"/>
    </row>
    <row r="57" spans="1:26" s="8" customFormat="1" ht="15.75" customHeight="1">
      <c r="A57" s="550">
        <v>703</v>
      </c>
      <c r="B57" s="151">
        <v>225</v>
      </c>
      <c r="C57" s="630" t="s">
        <v>840</v>
      </c>
      <c r="D57" s="548">
        <v>14</v>
      </c>
      <c r="E57" s="395"/>
      <c r="F57" s="395">
        <v>225</v>
      </c>
      <c r="G57" s="395"/>
      <c r="H57" s="395">
        <v>222</v>
      </c>
      <c r="I57" s="395"/>
      <c r="J57" s="395">
        <v>341</v>
      </c>
      <c r="K57" s="395"/>
      <c r="L57" s="395">
        <v>0</v>
      </c>
      <c r="M57" s="395"/>
      <c r="N57" s="395">
        <v>26</v>
      </c>
      <c r="O57" s="395"/>
      <c r="P57" s="395">
        <v>9</v>
      </c>
      <c r="Q57" s="395"/>
      <c r="S57" s="19"/>
      <c r="T57" s="19"/>
      <c r="U57" s="19"/>
      <c r="V57" s="19"/>
      <c r="W57" s="19"/>
      <c r="X57" s="19"/>
      <c r="Y57" s="19"/>
      <c r="Z57" s="19"/>
    </row>
    <row r="58" spans="1:26" s="8" customFormat="1" ht="15.75" customHeight="1">
      <c r="A58" s="550">
        <v>903</v>
      </c>
      <c r="B58" s="151">
        <v>226</v>
      </c>
      <c r="C58" s="630" t="s">
        <v>841</v>
      </c>
      <c r="D58" s="548">
        <v>1</v>
      </c>
      <c r="E58" s="395"/>
      <c r="F58" s="395">
        <v>16</v>
      </c>
      <c r="G58" s="395"/>
      <c r="H58" s="395">
        <v>20</v>
      </c>
      <c r="I58" s="395"/>
      <c r="J58" s="395">
        <v>42</v>
      </c>
      <c r="K58" s="395"/>
      <c r="L58" s="395">
        <v>0</v>
      </c>
      <c r="M58" s="395"/>
      <c r="N58" s="395">
        <v>4</v>
      </c>
      <c r="O58" s="395"/>
      <c r="P58" s="395">
        <v>1</v>
      </c>
      <c r="Q58" s="395"/>
      <c r="S58" s="19"/>
      <c r="T58" s="19"/>
      <c r="U58" s="19"/>
      <c r="V58" s="19"/>
      <c r="W58" s="19"/>
      <c r="X58" s="19"/>
      <c r="Y58" s="19"/>
      <c r="Z58" s="19"/>
    </row>
    <row r="59" spans="1:26" s="8" customFormat="1" ht="15.75" customHeight="1">
      <c r="A59" s="550">
        <v>604</v>
      </c>
      <c r="B59" s="151">
        <v>227</v>
      </c>
      <c r="C59" s="630" t="s">
        <v>842</v>
      </c>
      <c r="D59" s="548">
        <v>18</v>
      </c>
      <c r="E59" s="395"/>
      <c r="F59" s="395">
        <v>289</v>
      </c>
      <c r="G59" s="395"/>
      <c r="H59" s="395">
        <v>266</v>
      </c>
      <c r="I59" s="395"/>
      <c r="J59" s="395">
        <v>312</v>
      </c>
      <c r="K59" s="395"/>
      <c r="L59" s="395">
        <v>0</v>
      </c>
      <c r="M59" s="395"/>
      <c r="N59" s="395">
        <v>59</v>
      </c>
      <c r="O59" s="395"/>
      <c r="P59" s="395">
        <v>13</v>
      </c>
      <c r="Q59" s="395"/>
      <c r="S59" s="19"/>
      <c r="T59" s="19"/>
      <c r="U59" s="19"/>
      <c r="V59" s="19"/>
      <c r="W59" s="19"/>
      <c r="X59" s="19"/>
      <c r="Y59" s="19"/>
      <c r="Z59" s="19"/>
    </row>
    <row r="60" spans="1:26" s="8" customFormat="1" ht="15.75" customHeight="1">
      <c r="A60" s="550">
        <v>251</v>
      </c>
      <c r="B60" s="151">
        <v>301</v>
      </c>
      <c r="C60" s="630" t="s">
        <v>1075</v>
      </c>
      <c r="D60" s="548">
        <v>3</v>
      </c>
      <c r="E60" s="395">
        <v>2</v>
      </c>
      <c r="F60" s="395">
        <v>158</v>
      </c>
      <c r="G60" s="395">
        <v>233</v>
      </c>
      <c r="H60" s="395">
        <v>150</v>
      </c>
      <c r="I60" s="395">
        <v>163</v>
      </c>
      <c r="J60" s="395">
        <v>156</v>
      </c>
      <c r="K60" s="395">
        <v>143</v>
      </c>
      <c r="L60" s="395">
        <v>1</v>
      </c>
      <c r="M60" s="395">
        <v>4</v>
      </c>
      <c r="N60" s="395">
        <v>20</v>
      </c>
      <c r="O60" s="395">
        <v>20</v>
      </c>
      <c r="P60" s="395">
        <v>0</v>
      </c>
      <c r="Q60" s="395">
        <v>2</v>
      </c>
      <c r="S60" s="19"/>
      <c r="T60" s="19"/>
      <c r="U60" s="19"/>
      <c r="V60" s="19"/>
      <c r="W60" s="19"/>
      <c r="X60" s="19"/>
      <c r="Y60" s="19"/>
      <c r="Z60" s="19"/>
    </row>
    <row r="61" spans="1:26" s="8" customFormat="1" ht="15.75" customHeight="1">
      <c r="A61" s="550">
        <v>451</v>
      </c>
      <c r="B61" s="151">
        <v>321</v>
      </c>
      <c r="C61" s="630" t="s">
        <v>1076</v>
      </c>
      <c r="D61" s="548">
        <v>2</v>
      </c>
      <c r="E61" s="395"/>
      <c r="F61" s="395">
        <v>71</v>
      </c>
      <c r="G61" s="395"/>
      <c r="H61" s="395">
        <v>73</v>
      </c>
      <c r="I61" s="395"/>
      <c r="J61" s="395">
        <v>88</v>
      </c>
      <c r="K61" s="395"/>
      <c r="L61" s="395">
        <v>0</v>
      </c>
      <c r="M61" s="395"/>
      <c r="N61" s="395">
        <v>9</v>
      </c>
      <c r="O61" s="395"/>
      <c r="P61" s="395">
        <v>1</v>
      </c>
      <c r="Q61" s="395"/>
      <c r="S61" s="19"/>
      <c r="T61" s="19"/>
      <c r="U61" s="19"/>
      <c r="V61" s="19"/>
      <c r="W61" s="19"/>
      <c r="X61" s="19"/>
      <c r="Y61" s="19"/>
      <c r="Z61" s="19"/>
    </row>
    <row r="62" spans="1:26" s="8" customFormat="1" ht="15.75" customHeight="1">
      <c r="A62" s="550">
        <v>461</v>
      </c>
      <c r="B62" s="151">
        <v>341</v>
      </c>
      <c r="C62" s="630" t="s">
        <v>1077</v>
      </c>
      <c r="D62" s="548">
        <v>3</v>
      </c>
      <c r="E62" s="395"/>
      <c r="F62" s="395">
        <v>115</v>
      </c>
      <c r="G62" s="395"/>
      <c r="H62" s="395">
        <v>98</v>
      </c>
      <c r="I62" s="395"/>
      <c r="J62" s="395">
        <v>119</v>
      </c>
      <c r="K62" s="395"/>
      <c r="L62" s="395">
        <v>1</v>
      </c>
      <c r="M62" s="395"/>
      <c r="N62" s="395">
        <v>14</v>
      </c>
      <c r="O62" s="395"/>
      <c r="P62" s="395">
        <v>2</v>
      </c>
      <c r="Q62" s="395"/>
      <c r="S62" s="19"/>
      <c r="T62" s="19"/>
      <c r="U62" s="19"/>
      <c r="V62" s="19"/>
      <c r="W62" s="19"/>
      <c r="X62" s="19"/>
      <c r="Y62" s="19"/>
      <c r="Z62" s="19"/>
    </row>
    <row r="63" spans="1:26" s="8" customFormat="1" ht="15.75" customHeight="1">
      <c r="A63" s="550">
        <v>462</v>
      </c>
      <c r="B63" s="151">
        <v>342</v>
      </c>
      <c r="C63" s="630" t="s">
        <v>301</v>
      </c>
      <c r="D63" s="548">
        <v>0</v>
      </c>
      <c r="E63" s="395"/>
      <c r="F63" s="395">
        <v>0</v>
      </c>
      <c r="G63" s="395"/>
      <c r="H63" s="395">
        <v>0</v>
      </c>
      <c r="I63" s="395"/>
      <c r="J63" s="395">
        <v>0</v>
      </c>
      <c r="K63" s="395"/>
      <c r="L63" s="395">
        <v>0</v>
      </c>
      <c r="M63" s="395"/>
      <c r="N63" s="395">
        <v>0</v>
      </c>
      <c r="O63" s="395"/>
      <c r="P63" s="395">
        <v>0</v>
      </c>
      <c r="Q63" s="395"/>
      <c r="S63" s="19"/>
      <c r="T63" s="19"/>
      <c r="U63" s="19"/>
      <c r="V63" s="19"/>
      <c r="W63" s="19"/>
      <c r="X63" s="19"/>
      <c r="Y63" s="19"/>
      <c r="Z63" s="19"/>
    </row>
    <row r="64" spans="1:26" s="8" customFormat="1" ht="15.75" customHeight="1">
      <c r="A64" s="550">
        <v>463</v>
      </c>
      <c r="B64" s="151">
        <v>343</v>
      </c>
      <c r="C64" s="630" t="s">
        <v>302</v>
      </c>
      <c r="D64" s="548">
        <v>0</v>
      </c>
      <c r="E64" s="395"/>
      <c r="F64" s="395">
        <v>0</v>
      </c>
      <c r="G64" s="395"/>
      <c r="H64" s="395">
        <v>0</v>
      </c>
      <c r="I64" s="395"/>
      <c r="J64" s="395">
        <v>0</v>
      </c>
      <c r="K64" s="395"/>
      <c r="L64" s="395">
        <v>0</v>
      </c>
      <c r="M64" s="395"/>
      <c r="N64" s="395">
        <v>0</v>
      </c>
      <c r="O64" s="395"/>
      <c r="P64" s="395">
        <v>0</v>
      </c>
      <c r="Q64" s="395"/>
      <c r="S64" s="19"/>
      <c r="T64" s="19"/>
      <c r="U64" s="19"/>
      <c r="V64" s="19"/>
      <c r="W64" s="19"/>
      <c r="X64" s="19"/>
      <c r="Y64" s="19"/>
      <c r="Z64" s="19"/>
    </row>
    <row r="65" spans="1:26" s="8" customFormat="1" ht="15.75" customHeight="1">
      <c r="A65" s="550">
        <v>471</v>
      </c>
      <c r="B65" s="151">
        <v>361</v>
      </c>
      <c r="C65" s="630" t="s">
        <v>1078</v>
      </c>
      <c r="D65" s="548">
        <v>1</v>
      </c>
      <c r="E65" s="395"/>
      <c r="F65" s="395">
        <v>60</v>
      </c>
      <c r="G65" s="395"/>
      <c r="H65" s="395">
        <v>67</v>
      </c>
      <c r="I65" s="395"/>
      <c r="J65" s="395">
        <v>113</v>
      </c>
      <c r="K65" s="395"/>
      <c r="L65" s="395">
        <v>1</v>
      </c>
      <c r="M65" s="395"/>
      <c r="N65" s="395">
        <v>6</v>
      </c>
      <c r="O65" s="395"/>
      <c r="P65" s="395">
        <v>1</v>
      </c>
      <c r="Q65" s="395"/>
      <c r="S65" s="19"/>
      <c r="T65" s="19"/>
      <c r="U65" s="19"/>
      <c r="V65" s="19"/>
      <c r="W65" s="19"/>
      <c r="X65" s="19"/>
      <c r="Y65" s="19"/>
      <c r="Z65" s="19"/>
    </row>
    <row r="66" spans="1:26" s="8" customFormat="1" ht="15.75" customHeight="1">
      <c r="A66" s="550">
        <v>472</v>
      </c>
      <c r="B66" s="151">
        <v>362</v>
      </c>
      <c r="C66" s="630" t="s">
        <v>303</v>
      </c>
      <c r="D66" s="548">
        <v>2</v>
      </c>
      <c r="E66" s="395"/>
      <c r="F66" s="395">
        <v>37</v>
      </c>
      <c r="G66" s="395"/>
      <c r="H66" s="395">
        <v>32</v>
      </c>
      <c r="I66" s="395"/>
      <c r="J66" s="395">
        <v>64</v>
      </c>
      <c r="K66" s="395"/>
      <c r="L66" s="395">
        <v>0</v>
      </c>
      <c r="M66" s="395"/>
      <c r="N66" s="395">
        <v>4</v>
      </c>
      <c r="O66" s="395"/>
      <c r="P66" s="395">
        <v>0</v>
      </c>
      <c r="Q66" s="395"/>
      <c r="S66" s="19"/>
      <c r="T66" s="19"/>
      <c r="U66" s="19"/>
      <c r="V66" s="19"/>
      <c r="W66" s="19"/>
      <c r="X66" s="19"/>
      <c r="Y66" s="19"/>
      <c r="Z66" s="19"/>
    </row>
    <row r="67" spans="1:26" s="8" customFormat="1" ht="15.75" customHeight="1">
      <c r="A67" s="550">
        <v>473</v>
      </c>
      <c r="B67" s="151">
        <v>363</v>
      </c>
      <c r="C67" s="630" t="s">
        <v>252</v>
      </c>
      <c r="D67" s="548">
        <v>1</v>
      </c>
      <c r="E67" s="395"/>
      <c r="F67" s="395">
        <v>64</v>
      </c>
      <c r="G67" s="395"/>
      <c r="H67" s="395">
        <v>65</v>
      </c>
      <c r="I67" s="395"/>
      <c r="J67" s="395">
        <v>74</v>
      </c>
      <c r="K67" s="395"/>
      <c r="L67" s="395">
        <v>1</v>
      </c>
      <c r="M67" s="395"/>
      <c r="N67" s="395">
        <v>7</v>
      </c>
      <c r="O67" s="395"/>
      <c r="P67" s="395">
        <v>3</v>
      </c>
      <c r="Q67" s="395"/>
      <c r="S67" s="19"/>
      <c r="T67" s="19"/>
      <c r="U67" s="19"/>
      <c r="V67" s="19"/>
      <c r="W67" s="19"/>
      <c r="X67" s="19"/>
      <c r="Y67" s="19"/>
      <c r="Z67" s="19"/>
    </row>
    <row r="68" spans="1:26" s="8" customFormat="1" ht="15.75" customHeight="1">
      <c r="A68" s="550">
        <v>474</v>
      </c>
      <c r="B68" s="151">
        <v>364</v>
      </c>
      <c r="C68" s="630" t="s">
        <v>253</v>
      </c>
      <c r="D68" s="548">
        <v>2</v>
      </c>
      <c r="E68" s="395"/>
      <c r="F68" s="395">
        <v>36</v>
      </c>
      <c r="G68" s="395"/>
      <c r="H68" s="395">
        <v>45</v>
      </c>
      <c r="I68" s="395"/>
      <c r="J68" s="395">
        <v>77</v>
      </c>
      <c r="K68" s="395"/>
      <c r="L68" s="395">
        <v>0</v>
      </c>
      <c r="M68" s="395"/>
      <c r="N68" s="395">
        <v>6</v>
      </c>
      <c r="O68" s="395"/>
      <c r="P68" s="395">
        <v>0</v>
      </c>
      <c r="Q68" s="395"/>
      <c r="S68" s="19"/>
      <c r="T68" s="19"/>
      <c r="U68" s="19"/>
      <c r="V68" s="19"/>
      <c r="W68" s="19"/>
      <c r="X68" s="19"/>
      <c r="Y68" s="19"/>
      <c r="Z68" s="19"/>
    </row>
    <row r="69" spans="1:26" s="8" customFormat="1" ht="15.75" customHeight="1">
      <c r="A69" s="550">
        <v>351</v>
      </c>
      <c r="B69" s="151">
        <v>381</v>
      </c>
      <c r="C69" s="630" t="s">
        <v>304</v>
      </c>
      <c r="D69" s="548">
        <v>5</v>
      </c>
      <c r="E69" s="395"/>
      <c r="F69" s="395">
        <v>174</v>
      </c>
      <c r="G69" s="395"/>
      <c r="H69" s="395">
        <v>177</v>
      </c>
      <c r="I69" s="395"/>
      <c r="J69" s="395">
        <v>189</v>
      </c>
      <c r="K69" s="395"/>
      <c r="L69" s="395">
        <v>0</v>
      </c>
      <c r="M69" s="395"/>
      <c r="N69" s="395">
        <v>20</v>
      </c>
      <c r="O69" s="395"/>
      <c r="P69" s="395">
        <v>0</v>
      </c>
      <c r="Q69" s="395"/>
      <c r="S69" s="19"/>
      <c r="T69" s="19"/>
      <c r="U69" s="19"/>
      <c r="V69" s="19"/>
      <c r="W69" s="19"/>
      <c r="X69" s="19"/>
      <c r="Y69" s="19"/>
      <c r="Z69" s="19"/>
    </row>
    <row r="70" spans="1:26" s="8" customFormat="1" ht="15.75" customHeight="1">
      <c r="A70" s="550">
        <v>352</v>
      </c>
      <c r="B70" s="151">
        <v>382</v>
      </c>
      <c r="C70" s="630" t="s">
        <v>305</v>
      </c>
      <c r="D70" s="548">
        <v>3</v>
      </c>
      <c r="E70" s="395"/>
      <c r="F70" s="395">
        <v>227</v>
      </c>
      <c r="G70" s="395"/>
      <c r="H70" s="395">
        <v>251</v>
      </c>
      <c r="I70" s="395"/>
      <c r="J70" s="395">
        <v>197</v>
      </c>
      <c r="K70" s="395"/>
      <c r="L70" s="395">
        <v>0</v>
      </c>
      <c r="M70" s="395"/>
      <c r="N70" s="395">
        <v>28</v>
      </c>
      <c r="O70" s="395"/>
      <c r="P70" s="395">
        <v>3</v>
      </c>
      <c r="Q70" s="395"/>
      <c r="S70" s="19"/>
      <c r="T70" s="19"/>
      <c r="U70" s="19"/>
      <c r="V70" s="19"/>
      <c r="W70" s="19"/>
      <c r="X70" s="19"/>
      <c r="Y70" s="19"/>
      <c r="Z70" s="19"/>
    </row>
    <row r="71" spans="1:26" s="8" customFormat="1" ht="15.75" customHeight="1">
      <c r="A71" s="550">
        <v>551</v>
      </c>
      <c r="B71" s="151">
        <v>421</v>
      </c>
      <c r="C71" s="630" t="s">
        <v>306</v>
      </c>
      <c r="D71" s="548">
        <v>2</v>
      </c>
      <c r="E71" s="395"/>
      <c r="F71" s="395">
        <v>103</v>
      </c>
      <c r="G71" s="395"/>
      <c r="H71" s="395">
        <v>72</v>
      </c>
      <c r="I71" s="395"/>
      <c r="J71" s="395">
        <v>89</v>
      </c>
      <c r="K71" s="395"/>
      <c r="L71" s="395">
        <v>1</v>
      </c>
      <c r="M71" s="395"/>
      <c r="N71" s="395">
        <v>12</v>
      </c>
      <c r="O71" s="395"/>
      <c r="P71" s="395">
        <v>0</v>
      </c>
      <c r="Q71" s="395"/>
      <c r="S71" s="19"/>
      <c r="T71" s="19"/>
      <c r="U71" s="19"/>
      <c r="V71" s="19"/>
      <c r="W71" s="19"/>
      <c r="X71" s="19"/>
      <c r="Y71" s="19"/>
      <c r="Z71" s="19"/>
    </row>
    <row r="72" spans="1:26" s="8" customFormat="1" ht="15.75" customHeight="1">
      <c r="A72" s="550">
        <v>552</v>
      </c>
      <c r="B72" s="190">
        <v>422</v>
      </c>
      <c r="C72" s="630" t="s">
        <v>307</v>
      </c>
      <c r="D72" s="548">
        <v>7</v>
      </c>
      <c r="E72" s="395"/>
      <c r="F72" s="395">
        <v>97</v>
      </c>
      <c r="G72" s="395"/>
      <c r="H72" s="395">
        <v>97</v>
      </c>
      <c r="I72" s="395"/>
      <c r="J72" s="395">
        <v>133</v>
      </c>
      <c r="K72" s="395"/>
      <c r="L72" s="395">
        <v>0</v>
      </c>
      <c r="M72" s="395"/>
      <c r="N72" s="395">
        <v>20</v>
      </c>
      <c r="O72" s="395"/>
      <c r="P72" s="395">
        <v>0</v>
      </c>
      <c r="Q72" s="395"/>
      <c r="S72" s="19"/>
      <c r="T72" s="19"/>
      <c r="U72" s="19"/>
      <c r="V72" s="19"/>
      <c r="W72" s="19"/>
      <c r="X72" s="19"/>
      <c r="Y72" s="19"/>
      <c r="Z72" s="19"/>
    </row>
    <row r="73" spans="1:26" s="8" customFormat="1" ht="15.75" customHeight="1">
      <c r="A73" s="550">
        <v>561</v>
      </c>
      <c r="B73" s="151">
        <v>441</v>
      </c>
      <c r="C73" s="630" t="s">
        <v>308</v>
      </c>
      <c r="D73" s="548">
        <v>3</v>
      </c>
      <c r="E73" s="395"/>
      <c r="F73" s="395">
        <v>73</v>
      </c>
      <c r="G73" s="395"/>
      <c r="H73" s="395">
        <v>59</v>
      </c>
      <c r="I73" s="395"/>
      <c r="J73" s="395">
        <v>60</v>
      </c>
      <c r="K73" s="395"/>
      <c r="L73" s="395">
        <v>0</v>
      </c>
      <c r="M73" s="395"/>
      <c r="N73" s="395">
        <v>10</v>
      </c>
      <c r="O73" s="395"/>
      <c r="P73" s="395">
        <v>0</v>
      </c>
      <c r="Q73" s="395"/>
      <c r="S73" s="19"/>
      <c r="T73" s="19"/>
      <c r="U73" s="19"/>
      <c r="V73" s="19"/>
      <c r="W73" s="19"/>
      <c r="X73" s="19"/>
      <c r="Y73" s="19"/>
      <c r="Z73" s="19"/>
    </row>
    <row r="74" spans="1:26" s="8" customFormat="1" ht="15.75" customHeight="1">
      <c r="A74" s="550">
        <v>562</v>
      </c>
      <c r="B74" s="151">
        <v>442</v>
      </c>
      <c r="C74" s="630" t="s">
        <v>309</v>
      </c>
      <c r="D74" s="548">
        <v>2</v>
      </c>
      <c r="E74" s="395"/>
      <c r="F74" s="395">
        <v>26</v>
      </c>
      <c r="G74" s="395"/>
      <c r="H74" s="395">
        <v>19</v>
      </c>
      <c r="I74" s="395"/>
      <c r="J74" s="395">
        <v>51</v>
      </c>
      <c r="K74" s="395"/>
      <c r="L74" s="395">
        <v>0</v>
      </c>
      <c r="M74" s="395"/>
      <c r="N74" s="395">
        <v>4</v>
      </c>
      <c r="O74" s="395"/>
      <c r="P74" s="395">
        <v>0</v>
      </c>
      <c r="Q74" s="395"/>
      <c r="S74" s="19"/>
      <c r="T74" s="19"/>
      <c r="U74" s="19"/>
      <c r="V74" s="19"/>
      <c r="W74" s="19"/>
      <c r="X74" s="19"/>
      <c r="Y74" s="19"/>
      <c r="Z74" s="19"/>
    </row>
    <row r="75" spans="1:26" s="8" customFormat="1" ht="15.75" customHeight="1">
      <c r="A75" s="550">
        <v>563</v>
      </c>
      <c r="B75" s="151">
        <v>443</v>
      </c>
      <c r="C75" s="630" t="s">
        <v>310</v>
      </c>
      <c r="D75" s="548">
        <v>4</v>
      </c>
      <c r="E75" s="395"/>
      <c r="F75" s="395">
        <v>89</v>
      </c>
      <c r="G75" s="395"/>
      <c r="H75" s="395">
        <v>75</v>
      </c>
      <c r="I75" s="395"/>
      <c r="J75" s="395">
        <v>156</v>
      </c>
      <c r="K75" s="395"/>
      <c r="L75" s="395">
        <v>0</v>
      </c>
      <c r="M75" s="395"/>
      <c r="N75" s="395">
        <v>10</v>
      </c>
      <c r="O75" s="395"/>
      <c r="P75" s="395">
        <v>2</v>
      </c>
      <c r="Q75" s="395"/>
      <c r="S75" s="19"/>
      <c r="T75" s="19"/>
      <c r="U75" s="19"/>
      <c r="V75" s="19"/>
      <c r="W75" s="19"/>
      <c r="X75" s="19"/>
      <c r="Y75" s="19"/>
      <c r="Z75" s="19"/>
    </row>
    <row r="76" spans="1:26" s="8" customFormat="1" ht="15.75" customHeight="1">
      <c r="A76" s="550">
        <v>564</v>
      </c>
      <c r="B76" s="151">
        <v>444</v>
      </c>
      <c r="C76" s="630" t="s">
        <v>311</v>
      </c>
      <c r="D76" s="548">
        <v>3</v>
      </c>
      <c r="E76" s="395">
        <v>1</v>
      </c>
      <c r="F76" s="395">
        <v>114</v>
      </c>
      <c r="G76" s="395">
        <v>57</v>
      </c>
      <c r="H76" s="395">
        <v>109</v>
      </c>
      <c r="I76" s="395">
        <v>51</v>
      </c>
      <c r="J76" s="395">
        <v>130</v>
      </c>
      <c r="K76" s="395">
        <v>32</v>
      </c>
      <c r="L76" s="395">
        <v>0</v>
      </c>
      <c r="M76" s="395">
        <v>1</v>
      </c>
      <c r="N76" s="395">
        <v>16</v>
      </c>
      <c r="O76" s="395">
        <v>6</v>
      </c>
      <c r="P76" s="395">
        <v>0</v>
      </c>
      <c r="Q76" s="395">
        <v>2</v>
      </c>
      <c r="S76" s="19"/>
      <c r="T76" s="19"/>
      <c r="U76" s="19"/>
      <c r="V76" s="19"/>
      <c r="W76" s="19"/>
      <c r="X76" s="19"/>
      <c r="Y76" s="19"/>
      <c r="Z76" s="19"/>
    </row>
    <row r="77" spans="1:26" s="61" customFormat="1" ht="15.75" customHeight="1">
      <c r="A77" s="550">
        <v>565</v>
      </c>
      <c r="B77" s="151">
        <v>445</v>
      </c>
      <c r="C77" s="630" t="s">
        <v>254</v>
      </c>
      <c r="D77" s="548">
        <v>5</v>
      </c>
      <c r="E77" s="395"/>
      <c r="F77" s="395">
        <v>48</v>
      </c>
      <c r="G77" s="395"/>
      <c r="H77" s="395">
        <v>48</v>
      </c>
      <c r="I77" s="395"/>
      <c r="J77" s="395">
        <v>35</v>
      </c>
      <c r="K77" s="395"/>
      <c r="L77" s="395">
        <v>1</v>
      </c>
      <c r="M77" s="395"/>
      <c r="N77" s="395">
        <v>9</v>
      </c>
      <c r="O77" s="395"/>
      <c r="P77" s="395">
        <v>0</v>
      </c>
      <c r="Q77" s="395"/>
      <c r="S77" s="22"/>
      <c r="T77" s="22"/>
      <c r="U77" s="22"/>
      <c r="V77" s="22"/>
      <c r="W77" s="22"/>
      <c r="X77" s="22"/>
      <c r="Y77" s="22"/>
      <c r="Z77" s="22"/>
    </row>
    <row r="78" spans="1:26" s="8" customFormat="1" ht="15.75" customHeight="1">
      <c r="A78" s="550">
        <v>651</v>
      </c>
      <c r="B78" s="151">
        <v>461</v>
      </c>
      <c r="C78" s="630" t="s">
        <v>312</v>
      </c>
      <c r="D78" s="548">
        <v>5</v>
      </c>
      <c r="E78" s="395"/>
      <c r="F78" s="395">
        <v>81</v>
      </c>
      <c r="G78" s="395"/>
      <c r="H78" s="395">
        <v>91</v>
      </c>
      <c r="I78" s="395"/>
      <c r="J78" s="395">
        <v>113</v>
      </c>
      <c r="K78" s="395"/>
      <c r="L78" s="395">
        <v>0</v>
      </c>
      <c r="M78" s="395"/>
      <c r="N78" s="395">
        <v>16</v>
      </c>
      <c r="O78" s="395"/>
      <c r="P78" s="395">
        <v>0</v>
      </c>
      <c r="Q78" s="395"/>
      <c r="S78" s="19"/>
      <c r="T78" s="19"/>
      <c r="U78" s="19"/>
      <c r="V78" s="19"/>
      <c r="W78" s="19"/>
      <c r="X78" s="19"/>
      <c r="Y78" s="19"/>
      <c r="Z78" s="19"/>
    </row>
    <row r="79" spans="1:26" s="8" customFormat="1" ht="15.75" customHeight="1">
      <c r="A79" s="550">
        <v>652</v>
      </c>
      <c r="B79" s="151">
        <v>462</v>
      </c>
      <c r="C79" s="630" t="s">
        <v>255</v>
      </c>
      <c r="D79" s="548">
        <v>3</v>
      </c>
      <c r="E79" s="395"/>
      <c r="F79" s="395">
        <v>71</v>
      </c>
      <c r="G79" s="395"/>
      <c r="H79" s="395">
        <v>67</v>
      </c>
      <c r="I79" s="395"/>
      <c r="J79" s="395">
        <v>66</v>
      </c>
      <c r="K79" s="395"/>
      <c r="L79" s="395">
        <v>0</v>
      </c>
      <c r="M79" s="395"/>
      <c r="N79" s="395">
        <v>10</v>
      </c>
      <c r="O79" s="395"/>
      <c r="P79" s="395">
        <v>3</v>
      </c>
      <c r="Q79" s="395"/>
      <c r="S79" s="19"/>
      <c r="T79" s="19"/>
      <c r="U79" s="19"/>
      <c r="V79" s="19"/>
      <c r="W79" s="19"/>
      <c r="X79" s="19"/>
      <c r="Y79" s="19"/>
      <c r="Z79" s="19"/>
    </row>
    <row r="80" spans="1:31" s="8" customFormat="1" ht="15.75" customHeight="1">
      <c r="A80" s="550">
        <v>653</v>
      </c>
      <c r="B80" s="190">
        <v>463</v>
      </c>
      <c r="C80" s="630" t="s">
        <v>313</v>
      </c>
      <c r="D80" s="548">
        <v>2</v>
      </c>
      <c r="E80" s="395"/>
      <c r="F80" s="395">
        <v>46</v>
      </c>
      <c r="G80" s="395"/>
      <c r="H80" s="395">
        <v>35</v>
      </c>
      <c r="I80" s="395"/>
      <c r="J80" s="395">
        <v>70</v>
      </c>
      <c r="K80" s="395"/>
      <c r="L80" s="395">
        <v>0</v>
      </c>
      <c r="M80" s="395"/>
      <c r="N80" s="395">
        <v>7</v>
      </c>
      <c r="O80" s="395"/>
      <c r="P80" s="395">
        <v>1</v>
      </c>
      <c r="Q80" s="395"/>
      <c r="R80" s="61"/>
      <c r="S80" s="22"/>
      <c r="T80" s="22"/>
      <c r="U80" s="22"/>
      <c r="V80" s="22"/>
      <c r="W80" s="22"/>
      <c r="X80" s="22"/>
      <c r="Y80" s="22"/>
      <c r="Z80" s="22"/>
      <c r="AA80" s="61"/>
      <c r="AB80" s="61"/>
      <c r="AC80" s="61"/>
      <c r="AD80" s="61"/>
      <c r="AE80" s="61"/>
    </row>
    <row r="81" spans="1:26" s="8" customFormat="1" ht="15.75" customHeight="1">
      <c r="A81" s="550">
        <v>654</v>
      </c>
      <c r="B81" s="190">
        <v>464</v>
      </c>
      <c r="C81" s="630" t="s">
        <v>314</v>
      </c>
      <c r="D81" s="548">
        <v>6</v>
      </c>
      <c r="E81" s="395"/>
      <c r="F81" s="395">
        <v>184</v>
      </c>
      <c r="G81" s="395"/>
      <c r="H81" s="395">
        <v>245</v>
      </c>
      <c r="I81" s="395"/>
      <c r="J81" s="395">
        <v>215</v>
      </c>
      <c r="K81" s="395"/>
      <c r="L81" s="395">
        <v>0</v>
      </c>
      <c r="M81" s="395"/>
      <c r="N81" s="395">
        <v>28</v>
      </c>
      <c r="O81" s="395"/>
      <c r="P81" s="395">
        <v>5</v>
      </c>
      <c r="Q81" s="395"/>
      <c r="S81" s="19"/>
      <c r="T81" s="19"/>
      <c r="U81" s="19"/>
      <c r="V81" s="19"/>
      <c r="W81" s="19"/>
      <c r="X81" s="19"/>
      <c r="Y81" s="19"/>
      <c r="Z81" s="19"/>
    </row>
    <row r="82" spans="1:26" s="8" customFormat="1" ht="15.75" customHeight="1">
      <c r="A82" s="550">
        <v>661</v>
      </c>
      <c r="B82" s="151">
        <v>481</v>
      </c>
      <c r="C82" s="630" t="s">
        <v>315</v>
      </c>
      <c r="D82" s="548">
        <v>6</v>
      </c>
      <c r="E82" s="395"/>
      <c r="F82" s="395">
        <v>96</v>
      </c>
      <c r="G82" s="395"/>
      <c r="H82" s="395">
        <v>82</v>
      </c>
      <c r="I82" s="395"/>
      <c r="J82" s="395">
        <v>109</v>
      </c>
      <c r="K82" s="395"/>
      <c r="L82" s="395">
        <v>0</v>
      </c>
      <c r="M82" s="395"/>
      <c r="N82" s="395">
        <v>20</v>
      </c>
      <c r="O82" s="395"/>
      <c r="P82" s="395">
        <v>6</v>
      </c>
      <c r="Q82" s="395"/>
      <c r="S82" s="19"/>
      <c r="T82" s="19"/>
      <c r="U82" s="19"/>
      <c r="V82" s="19"/>
      <c r="W82" s="19"/>
      <c r="X82" s="19"/>
      <c r="Y82" s="19"/>
      <c r="Z82" s="19"/>
    </row>
    <row r="83" spans="1:26" s="8" customFormat="1" ht="15.75" customHeight="1">
      <c r="A83" s="550">
        <v>671</v>
      </c>
      <c r="B83" s="190">
        <v>501</v>
      </c>
      <c r="C83" s="630" t="s">
        <v>316</v>
      </c>
      <c r="D83" s="548">
        <v>0</v>
      </c>
      <c r="E83" s="395">
        <v>1</v>
      </c>
      <c r="F83" s="395">
        <v>0</v>
      </c>
      <c r="G83" s="395">
        <v>17</v>
      </c>
      <c r="H83" s="395">
        <v>0</v>
      </c>
      <c r="I83" s="395">
        <v>28</v>
      </c>
      <c r="J83" s="395">
        <v>0</v>
      </c>
      <c r="K83" s="395">
        <v>18</v>
      </c>
      <c r="L83" s="395">
        <v>0</v>
      </c>
      <c r="M83" s="395">
        <v>0</v>
      </c>
      <c r="N83" s="395">
        <v>0</v>
      </c>
      <c r="O83" s="395">
        <v>4</v>
      </c>
      <c r="P83" s="395">
        <v>0</v>
      </c>
      <c r="Q83" s="395">
        <v>1</v>
      </c>
      <c r="S83" s="19"/>
      <c r="T83" s="19"/>
      <c r="U83" s="19"/>
      <c r="V83" s="19"/>
      <c r="W83" s="19"/>
      <c r="X83" s="19"/>
      <c r="Y83" s="19"/>
      <c r="Z83" s="19"/>
    </row>
    <row r="84" spans="1:26" s="8" customFormat="1" ht="15.75" customHeight="1">
      <c r="A84" s="550">
        <v>672</v>
      </c>
      <c r="B84" s="151">
        <v>502</v>
      </c>
      <c r="C84" s="630" t="s">
        <v>317</v>
      </c>
      <c r="D84" s="548">
        <v>0</v>
      </c>
      <c r="E84" s="395"/>
      <c r="F84" s="395">
        <v>0</v>
      </c>
      <c r="G84" s="395"/>
      <c r="H84" s="395">
        <v>0</v>
      </c>
      <c r="I84" s="395"/>
      <c r="J84" s="395">
        <v>0</v>
      </c>
      <c r="K84" s="395"/>
      <c r="L84" s="395">
        <v>0</v>
      </c>
      <c r="M84" s="395"/>
      <c r="N84" s="395">
        <v>0</v>
      </c>
      <c r="O84" s="395"/>
      <c r="P84" s="395">
        <v>0</v>
      </c>
      <c r="Q84" s="395"/>
      <c r="S84" s="19"/>
      <c r="T84" s="19"/>
      <c r="U84" s="19"/>
      <c r="V84" s="19"/>
      <c r="W84" s="19"/>
      <c r="X84" s="19"/>
      <c r="Y84" s="19"/>
      <c r="Z84" s="19"/>
    </row>
    <row r="85" spans="1:26" s="8" customFormat="1" ht="15.75" customHeight="1">
      <c r="A85" s="550">
        <v>673</v>
      </c>
      <c r="B85" s="151">
        <v>503</v>
      </c>
      <c r="C85" s="630" t="s">
        <v>318</v>
      </c>
      <c r="D85" s="548">
        <v>0</v>
      </c>
      <c r="E85" s="395"/>
      <c r="F85" s="395">
        <v>0</v>
      </c>
      <c r="G85" s="395"/>
      <c r="H85" s="395">
        <v>0</v>
      </c>
      <c r="I85" s="395"/>
      <c r="J85" s="395">
        <v>0</v>
      </c>
      <c r="K85" s="395"/>
      <c r="L85" s="395">
        <v>0</v>
      </c>
      <c r="M85" s="395"/>
      <c r="N85" s="395">
        <v>0</v>
      </c>
      <c r="O85" s="395"/>
      <c r="P85" s="395">
        <v>0</v>
      </c>
      <c r="Q85" s="395"/>
      <c r="S85" s="19"/>
      <c r="T85" s="19"/>
      <c r="U85" s="19"/>
      <c r="V85" s="19"/>
      <c r="W85" s="19"/>
      <c r="X85" s="19"/>
      <c r="Y85" s="19"/>
      <c r="Z85" s="19"/>
    </row>
    <row r="86" spans="1:26" s="8" customFormat="1" ht="15.75" customHeight="1">
      <c r="A86" s="550">
        <v>674</v>
      </c>
      <c r="B86" s="151">
        <v>504</v>
      </c>
      <c r="C86" s="630" t="s">
        <v>256</v>
      </c>
      <c r="D86" s="548">
        <v>0</v>
      </c>
      <c r="E86" s="395"/>
      <c r="F86" s="395">
        <v>0</v>
      </c>
      <c r="G86" s="395"/>
      <c r="H86" s="395">
        <v>0</v>
      </c>
      <c r="I86" s="395"/>
      <c r="J86" s="395">
        <v>0</v>
      </c>
      <c r="K86" s="395"/>
      <c r="L86" s="395">
        <v>0</v>
      </c>
      <c r="M86" s="395"/>
      <c r="N86" s="395">
        <v>0</v>
      </c>
      <c r="O86" s="395"/>
      <c r="P86" s="395">
        <v>0</v>
      </c>
      <c r="Q86" s="395"/>
      <c r="S86" s="19"/>
      <c r="T86" s="19"/>
      <c r="U86" s="19"/>
      <c r="V86" s="19"/>
      <c r="W86" s="19"/>
      <c r="X86" s="19"/>
      <c r="Y86" s="19"/>
      <c r="Z86" s="19"/>
    </row>
    <row r="87" spans="1:26" s="8" customFormat="1" ht="15.75" customHeight="1">
      <c r="A87" s="550">
        <v>682</v>
      </c>
      <c r="B87" s="151">
        <v>522</v>
      </c>
      <c r="C87" s="630" t="s">
        <v>320</v>
      </c>
      <c r="D87" s="548">
        <v>0</v>
      </c>
      <c r="E87" s="395"/>
      <c r="F87" s="395">
        <v>0</v>
      </c>
      <c r="G87" s="395"/>
      <c r="H87" s="395">
        <v>0</v>
      </c>
      <c r="I87" s="395"/>
      <c r="J87" s="395">
        <v>0</v>
      </c>
      <c r="K87" s="395"/>
      <c r="L87" s="395">
        <v>0</v>
      </c>
      <c r="M87" s="395"/>
      <c r="N87" s="395">
        <v>0</v>
      </c>
      <c r="O87" s="395"/>
      <c r="P87" s="395">
        <v>0</v>
      </c>
      <c r="Q87" s="395"/>
      <c r="S87" s="19"/>
      <c r="T87" s="19"/>
      <c r="U87" s="19"/>
      <c r="V87" s="19"/>
      <c r="W87" s="19"/>
      <c r="X87" s="19"/>
      <c r="Y87" s="19"/>
      <c r="Z87" s="19"/>
    </row>
    <row r="88" spans="1:26" s="8" customFormat="1" ht="15.75" customHeight="1">
      <c r="A88" s="550">
        <v>772</v>
      </c>
      <c r="B88" s="151">
        <v>582</v>
      </c>
      <c r="C88" s="630" t="s">
        <v>331</v>
      </c>
      <c r="D88" s="548">
        <v>2</v>
      </c>
      <c r="E88" s="395"/>
      <c r="F88" s="395">
        <v>28</v>
      </c>
      <c r="G88" s="395"/>
      <c r="H88" s="395">
        <v>26</v>
      </c>
      <c r="I88" s="395"/>
      <c r="J88" s="395">
        <v>57</v>
      </c>
      <c r="K88" s="395"/>
      <c r="L88" s="395">
        <v>0</v>
      </c>
      <c r="M88" s="395"/>
      <c r="N88" s="395">
        <v>5</v>
      </c>
      <c r="O88" s="395"/>
      <c r="P88" s="395">
        <v>1</v>
      </c>
      <c r="Q88" s="395"/>
      <c r="S88" s="19"/>
      <c r="T88" s="19"/>
      <c r="U88" s="19"/>
      <c r="V88" s="19"/>
      <c r="W88" s="19"/>
      <c r="X88" s="19"/>
      <c r="Y88" s="19"/>
      <c r="Z88" s="19"/>
    </row>
    <row r="89" spans="1:26" s="8" customFormat="1" ht="15.75" customHeight="1">
      <c r="A89" s="550">
        <v>774</v>
      </c>
      <c r="B89" s="151">
        <v>584</v>
      </c>
      <c r="C89" s="630" t="s">
        <v>333</v>
      </c>
      <c r="D89" s="548">
        <v>1</v>
      </c>
      <c r="E89" s="395"/>
      <c r="F89" s="395">
        <v>16</v>
      </c>
      <c r="G89" s="395"/>
      <c r="H89" s="395">
        <v>17</v>
      </c>
      <c r="I89" s="395"/>
      <c r="J89" s="395">
        <v>64</v>
      </c>
      <c r="K89" s="395"/>
      <c r="L89" s="395">
        <v>0</v>
      </c>
      <c r="M89" s="395"/>
      <c r="N89" s="395">
        <v>4</v>
      </c>
      <c r="O89" s="395"/>
      <c r="P89" s="395">
        <v>0</v>
      </c>
      <c r="Q89" s="395"/>
      <c r="S89" s="19"/>
      <c r="T89" s="19"/>
      <c r="U89" s="19"/>
      <c r="V89" s="19"/>
      <c r="W89" s="19"/>
      <c r="X89" s="19"/>
      <c r="Y89" s="19"/>
      <c r="Z89" s="19"/>
    </row>
    <row r="90" spans="1:26" s="8" customFormat="1" ht="15.75" customHeight="1">
      <c r="A90" s="550">
        <v>775</v>
      </c>
      <c r="B90" s="151">
        <v>585</v>
      </c>
      <c r="C90" s="630" t="s">
        <v>847</v>
      </c>
      <c r="D90" s="548">
        <v>9</v>
      </c>
      <c r="E90" s="395"/>
      <c r="F90" s="395">
        <v>105</v>
      </c>
      <c r="G90" s="395"/>
      <c r="H90" s="395">
        <v>83</v>
      </c>
      <c r="I90" s="395"/>
      <c r="J90" s="395">
        <v>200</v>
      </c>
      <c r="K90" s="395"/>
      <c r="L90" s="395">
        <v>0</v>
      </c>
      <c r="M90" s="395"/>
      <c r="N90" s="395">
        <v>20</v>
      </c>
      <c r="O90" s="395"/>
      <c r="P90" s="395">
        <v>3</v>
      </c>
      <c r="Q90" s="395"/>
      <c r="S90" s="19"/>
      <c r="T90" s="19"/>
      <c r="U90" s="19"/>
      <c r="V90" s="19"/>
      <c r="W90" s="19"/>
      <c r="X90" s="19"/>
      <c r="Y90" s="19"/>
      <c r="Z90" s="19"/>
    </row>
    <row r="91" spans="1:26" s="8" customFormat="1" ht="15.75" customHeight="1">
      <c r="A91" s="550">
        <v>955</v>
      </c>
      <c r="B91" s="151">
        <v>685</v>
      </c>
      <c r="C91" s="630" t="s">
        <v>341</v>
      </c>
      <c r="D91" s="548">
        <v>0</v>
      </c>
      <c r="E91" s="395"/>
      <c r="F91" s="395">
        <v>0</v>
      </c>
      <c r="G91" s="395"/>
      <c r="H91" s="395">
        <v>0</v>
      </c>
      <c r="I91" s="395"/>
      <c r="J91" s="395">
        <v>0</v>
      </c>
      <c r="K91" s="395"/>
      <c r="L91" s="395">
        <v>0</v>
      </c>
      <c r="M91" s="395"/>
      <c r="N91" s="395">
        <v>0</v>
      </c>
      <c r="O91" s="395"/>
      <c r="P91" s="395">
        <v>0</v>
      </c>
      <c r="Q91" s="395"/>
      <c r="S91" s="19"/>
      <c r="T91" s="19"/>
      <c r="U91" s="19"/>
      <c r="V91" s="19"/>
      <c r="W91" s="19"/>
      <c r="X91" s="19"/>
      <c r="Y91" s="19"/>
      <c r="Z91" s="19"/>
    </row>
    <row r="92" spans="1:26" s="8" customFormat="1" ht="4.5" customHeight="1">
      <c r="A92" s="152"/>
      <c r="B92" s="3"/>
      <c r="C92" s="16"/>
      <c r="D92" s="58"/>
      <c r="E92" s="150"/>
      <c r="F92" s="58"/>
      <c r="G92" s="150"/>
      <c r="H92" s="58"/>
      <c r="I92" s="150"/>
      <c r="J92" s="58"/>
      <c r="K92" s="150"/>
      <c r="L92" s="58"/>
      <c r="M92" s="150"/>
      <c r="N92" s="58"/>
      <c r="O92" s="150"/>
      <c r="P92" s="58"/>
      <c r="Q92" s="150"/>
      <c r="S92" s="19"/>
      <c r="T92" s="19"/>
      <c r="U92" s="19"/>
      <c r="V92" s="19"/>
      <c r="W92" s="19"/>
      <c r="X92" s="19"/>
      <c r="Y92" s="19"/>
      <c r="Z92" s="19"/>
    </row>
    <row r="93" spans="2:31" s="8" customFormat="1" ht="12.75" customHeight="1">
      <c r="B93" s="27" t="s">
        <v>461</v>
      </c>
      <c r="C93" s="27"/>
      <c r="D93" s="151"/>
      <c r="E93" s="151"/>
      <c r="F93" s="55"/>
      <c r="G93" s="151"/>
      <c r="H93" s="55"/>
      <c r="I93" s="151"/>
      <c r="J93" s="55"/>
      <c r="K93" s="151"/>
      <c r="L93" s="55"/>
      <c r="M93" s="151"/>
      <c r="N93" s="55"/>
      <c r="O93" s="151"/>
      <c r="P93" s="55"/>
      <c r="Q93" s="151"/>
      <c r="R93" s="19"/>
      <c r="S93" s="19"/>
      <c r="T93" s="19"/>
      <c r="U93" s="19"/>
      <c r="V93" s="19"/>
      <c r="W93" s="19"/>
      <c r="X93" s="19"/>
      <c r="Y93" s="19"/>
      <c r="Z93" s="19"/>
      <c r="AA93" s="19"/>
      <c r="AB93" s="19"/>
      <c r="AC93" s="19"/>
      <c r="AD93" s="19"/>
      <c r="AE93" s="19"/>
    </row>
    <row r="94" spans="2:17" ht="12.75" customHeight="1">
      <c r="B94" s="27" t="s">
        <v>945</v>
      </c>
      <c r="C94" s="27"/>
      <c r="D94" s="151"/>
      <c r="E94" s="151"/>
      <c r="F94" s="55"/>
      <c r="G94" s="151"/>
      <c r="H94" s="55"/>
      <c r="I94" s="151"/>
      <c r="J94" s="55"/>
      <c r="K94" s="151"/>
      <c r="L94" s="55"/>
      <c r="M94" s="151"/>
      <c r="N94" s="55"/>
      <c r="O94" s="151"/>
      <c r="P94" s="55"/>
      <c r="Q94" s="151"/>
    </row>
  </sheetData>
  <mergeCells count="8">
    <mergeCell ref="B5:C5"/>
    <mergeCell ref="B6:C6"/>
    <mergeCell ref="P4:Q4"/>
    <mergeCell ref="P5:Q5"/>
    <mergeCell ref="D4:E4"/>
    <mergeCell ref="D5:E5"/>
    <mergeCell ref="F4:I4"/>
    <mergeCell ref="L4:O4"/>
  </mergeCells>
  <printOptions/>
  <pageMargins left="0.5" right="0.57" top="0.7086614173228347" bottom="0.6" header="0.3937007874015748" footer="0.1968503937007874"/>
  <pageSetup horizontalDpi="600" verticalDpi="600" orientation="portrait" pageOrder="overThenDown" paperSize="9" scale="95" r:id="rId1"/>
  <rowBreaks count="1" manualBreakCount="1">
    <brk id="53" max="16" man="1"/>
  </rowBreaks>
</worksheet>
</file>

<file path=xl/worksheets/sheet4.xml><?xml version="1.0" encoding="utf-8"?>
<worksheet xmlns="http://schemas.openxmlformats.org/spreadsheetml/2006/main" xmlns:r="http://schemas.openxmlformats.org/officeDocument/2006/relationships">
  <sheetPr codeName="Sheet1"/>
  <dimension ref="A1:Q94"/>
  <sheetViews>
    <sheetView workbookViewId="0" topLeftCell="B1">
      <selection activeCell="M8" sqref="M8"/>
    </sheetView>
  </sheetViews>
  <sheetFormatPr defaultColWidth="9.00390625" defaultRowHeight="12.75"/>
  <cols>
    <col min="1" max="1" width="5.75390625" style="19" hidden="1" customWidth="1"/>
    <col min="2" max="2" width="4.125" style="19" customWidth="1"/>
    <col min="3" max="3" width="10.00390625" style="22" customWidth="1"/>
    <col min="4" max="16" width="6.625" style="5" customWidth="1"/>
    <col min="17" max="17" width="6.625" style="19" customWidth="1"/>
    <col min="18" max="16384" width="9.125" style="19" customWidth="1"/>
  </cols>
  <sheetData>
    <row r="1" spans="2:17" s="4" customFormat="1" ht="18" customHeight="1">
      <c r="B1" s="435" t="s">
        <v>946</v>
      </c>
      <c r="D1" s="5"/>
      <c r="E1" s="5"/>
      <c r="F1" s="6"/>
      <c r="G1" s="6"/>
      <c r="H1" s="6"/>
      <c r="I1" s="6"/>
      <c r="J1" s="6"/>
      <c r="K1" s="6"/>
      <c r="L1" s="6"/>
      <c r="M1" s="6"/>
      <c r="N1" s="6"/>
      <c r="O1" s="6"/>
      <c r="P1" s="6" t="s">
        <v>0</v>
      </c>
      <c r="Q1" s="6"/>
    </row>
    <row r="2" spans="2:17" s="4" customFormat="1" ht="18" customHeight="1" hidden="1">
      <c r="B2" s="403"/>
      <c r="D2" s="5"/>
      <c r="E2" s="5"/>
      <c r="F2" s="6"/>
      <c r="G2" s="6"/>
      <c r="H2" s="6"/>
      <c r="I2" s="6"/>
      <c r="J2" s="6"/>
      <c r="K2" s="6"/>
      <c r="L2" s="6"/>
      <c r="M2" s="6"/>
      <c r="N2" s="6"/>
      <c r="O2" s="6"/>
      <c r="P2" s="6"/>
      <c r="Q2" s="6"/>
    </row>
    <row r="3" spans="3:17" s="7" customFormat="1" ht="4.5" customHeight="1">
      <c r="C3" s="56"/>
      <c r="D3" s="190"/>
      <c r="E3" s="190"/>
      <c r="F3" s="190"/>
      <c r="G3" s="190"/>
      <c r="H3" s="190"/>
      <c r="I3" s="190"/>
      <c r="J3" s="190"/>
      <c r="K3" s="190"/>
      <c r="L3" s="190"/>
      <c r="M3" s="190"/>
      <c r="N3" s="190"/>
      <c r="O3" s="190"/>
      <c r="P3" s="197"/>
      <c r="Q3" s="190"/>
    </row>
    <row r="4" spans="1:17" s="8" customFormat="1" ht="15.75" customHeight="1">
      <c r="A4" s="154" t="s">
        <v>270</v>
      </c>
      <c r="B4" s="114"/>
      <c r="C4" s="198"/>
      <c r="D4" s="663" t="s">
        <v>2</v>
      </c>
      <c r="E4" s="664"/>
      <c r="F4" s="194"/>
      <c r="G4" s="194"/>
      <c r="H4" s="651" t="s">
        <v>504</v>
      </c>
      <c r="I4" s="646"/>
      <c r="J4" s="646"/>
      <c r="K4" s="647"/>
      <c r="L4" s="651" t="s">
        <v>505</v>
      </c>
      <c r="M4" s="646"/>
      <c r="N4" s="646"/>
      <c r="O4" s="647"/>
      <c r="P4" s="663" t="s">
        <v>507</v>
      </c>
      <c r="Q4" s="660"/>
    </row>
    <row r="5" spans="2:17" s="8" customFormat="1" ht="15.75" customHeight="1">
      <c r="B5" s="655" t="s">
        <v>1</v>
      </c>
      <c r="C5" s="656"/>
      <c r="D5" s="665" t="s">
        <v>388</v>
      </c>
      <c r="E5" s="649"/>
      <c r="F5" s="648" t="s">
        <v>501</v>
      </c>
      <c r="G5" s="649"/>
      <c r="H5" s="650" t="s">
        <v>502</v>
      </c>
      <c r="I5" s="647"/>
      <c r="J5" s="650" t="s">
        <v>503</v>
      </c>
      <c r="K5" s="647"/>
      <c r="L5" s="650" t="s">
        <v>502</v>
      </c>
      <c r="M5" s="647"/>
      <c r="N5" s="650" t="s">
        <v>503</v>
      </c>
      <c r="O5" s="647"/>
      <c r="P5" s="665" t="s">
        <v>506</v>
      </c>
      <c r="Q5" s="657"/>
    </row>
    <row r="6" spans="2:17" s="8" customFormat="1" ht="15.75" customHeight="1">
      <c r="B6" s="657"/>
      <c r="C6" s="658"/>
      <c r="D6" s="452" t="s">
        <v>941</v>
      </c>
      <c r="E6" s="452" t="s">
        <v>942</v>
      </c>
      <c r="F6" s="452" t="s">
        <v>941</v>
      </c>
      <c r="G6" s="452" t="s">
        <v>942</v>
      </c>
      <c r="H6" s="452" t="s">
        <v>941</v>
      </c>
      <c r="I6" s="452" t="s">
        <v>942</v>
      </c>
      <c r="J6" s="452" t="s">
        <v>941</v>
      </c>
      <c r="K6" s="452" t="s">
        <v>942</v>
      </c>
      <c r="L6" s="452" t="s">
        <v>941</v>
      </c>
      <c r="M6" s="452" t="s">
        <v>942</v>
      </c>
      <c r="N6" s="452" t="s">
        <v>941</v>
      </c>
      <c r="O6" s="452" t="s">
        <v>942</v>
      </c>
      <c r="P6" s="452" t="s">
        <v>941</v>
      </c>
      <c r="Q6" s="595" t="s">
        <v>942</v>
      </c>
    </row>
    <row r="7" spans="3:17" s="7" customFormat="1" ht="15.75" customHeight="1">
      <c r="C7" s="224" t="s">
        <v>769</v>
      </c>
      <c r="D7" s="148">
        <v>852</v>
      </c>
      <c r="E7" s="395">
        <v>9</v>
      </c>
      <c r="F7" s="395">
        <v>11583</v>
      </c>
      <c r="G7" s="395">
        <v>100</v>
      </c>
      <c r="H7" s="395">
        <v>166098</v>
      </c>
      <c r="I7" s="395">
        <v>1114</v>
      </c>
      <c r="J7" s="395">
        <v>156684</v>
      </c>
      <c r="K7" s="395">
        <v>2317</v>
      </c>
      <c r="L7" s="395">
        <v>6197</v>
      </c>
      <c r="M7" s="395">
        <v>85</v>
      </c>
      <c r="N7" s="395">
        <v>10886</v>
      </c>
      <c r="O7" s="395">
        <v>87</v>
      </c>
      <c r="P7" s="395">
        <v>4072</v>
      </c>
      <c r="Q7" s="395">
        <v>31</v>
      </c>
    </row>
    <row r="8" spans="3:17" s="7" customFormat="1" ht="15.75" customHeight="1">
      <c r="C8" s="224" t="s">
        <v>463</v>
      </c>
      <c r="D8" s="148">
        <v>851</v>
      </c>
      <c r="E8" s="395">
        <v>9</v>
      </c>
      <c r="F8" s="395">
        <v>11594</v>
      </c>
      <c r="G8" s="395">
        <v>101</v>
      </c>
      <c r="H8" s="395">
        <v>165119</v>
      </c>
      <c r="I8" s="395">
        <v>1135</v>
      </c>
      <c r="J8" s="395">
        <v>155955</v>
      </c>
      <c r="K8" s="395">
        <v>2308</v>
      </c>
      <c r="L8" s="395">
        <v>6275</v>
      </c>
      <c r="M8" s="395">
        <v>86</v>
      </c>
      <c r="N8" s="395">
        <v>10937</v>
      </c>
      <c r="O8" s="395">
        <v>90</v>
      </c>
      <c r="P8" s="395">
        <v>4106</v>
      </c>
      <c r="Q8" s="395">
        <v>31</v>
      </c>
    </row>
    <row r="9" spans="3:17" s="7" customFormat="1" ht="15.75" customHeight="1">
      <c r="C9" s="224" t="s">
        <v>612</v>
      </c>
      <c r="D9" s="148">
        <v>848</v>
      </c>
      <c r="E9" s="395">
        <v>9</v>
      </c>
      <c r="F9" s="395">
        <v>11635</v>
      </c>
      <c r="G9" s="395">
        <v>102</v>
      </c>
      <c r="H9" s="395">
        <v>165064</v>
      </c>
      <c r="I9" s="395">
        <v>1134</v>
      </c>
      <c r="J9" s="395">
        <v>155949</v>
      </c>
      <c r="K9" s="395">
        <v>2335</v>
      </c>
      <c r="L9" s="395">
        <v>6363</v>
      </c>
      <c r="M9" s="395">
        <v>87</v>
      </c>
      <c r="N9" s="395">
        <v>10983</v>
      </c>
      <c r="O9" s="395">
        <v>89</v>
      </c>
      <c r="P9" s="395">
        <v>4120</v>
      </c>
      <c r="Q9" s="395">
        <v>29</v>
      </c>
    </row>
    <row r="10" spans="3:17" s="7" customFormat="1" ht="15.75" customHeight="1">
      <c r="C10" s="224" t="s">
        <v>625</v>
      </c>
      <c r="D10" s="148">
        <v>842</v>
      </c>
      <c r="E10" s="395">
        <v>9</v>
      </c>
      <c r="F10" s="395">
        <v>11860</v>
      </c>
      <c r="G10" s="395">
        <v>102</v>
      </c>
      <c r="H10" s="395">
        <v>165158</v>
      </c>
      <c r="I10" s="395">
        <v>1104</v>
      </c>
      <c r="J10" s="395">
        <v>156214</v>
      </c>
      <c r="K10" s="395">
        <v>2373</v>
      </c>
      <c r="L10" s="395">
        <v>6443</v>
      </c>
      <c r="M10" s="395">
        <v>86</v>
      </c>
      <c r="N10" s="395">
        <v>11109</v>
      </c>
      <c r="O10" s="395">
        <v>90</v>
      </c>
      <c r="P10" s="395">
        <v>4047</v>
      </c>
      <c r="Q10" s="395">
        <v>29</v>
      </c>
    </row>
    <row r="11" spans="1:17" s="7" customFormat="1" ht="15.75" customHeight="1">
      <c r="A11" s="443"/>
      <c r="C11" s="224" t="s">
        <v>771</v>
      </c>
      <c r="D11" s="148">
        <f>SUM(D13:D21,D23)</f>
        <v>836</v>
      </c>
      <c r="E11" s="395">
        <f aca="true" t="shared" si="0" ref="E11:Q11">SUM(E13:E21,E23)</f>
        <v>9</v>
      </c>
      <c r="F11" s="395">
        <f t="shared" si="0"/>
        <v>11920</v>
      </c>
      <c r="G11" s="395">
        <f t="shared" si="0"/>
        <v>102</v>
      </c>
      <c r="H11" s="395">
        <f t="shared" si="0"/>
        <v>165770</v>
      </c>
      <c r="I11" s="395">
        <f t="shared" si="0"/>
        <v>1121</v>
      </c>
      <c r="J11" s="395">
        <f t="shared" si="0"/>
        <v>157248</v>
      </c>
      <c r="K11" s="395">
        <f t="shared" si="0"/>
        <v>2381</v>
      </c>
      <c r="L11" s="395">
        <f t="shared" si="0"/>
        <v>6543</v>
      </c>
      <c r="M11" s="395">
        <f t="shared" si="0"/>
        <v>85</v>
      </c>
      <c r="N11" s="395">
        <f t="shared" si="0"/>
        <v>11220</v>
      </c>
      <c r="O11" s="395">
        <f t="shared" si="0"/>
        <v>91</v>
      </c>
      <c r="P11" s="395">
        <f t="shared" si="0"/>
        <v>4023</v>
      </c>
      <c r="Q11" s="395">
        <f t="shared" si="0"/>
        <v>34</v>
      </c>
    </row>
    <row r="12" spans="1:17" s="7" customFormat="1" ht="15.75" customHeight="1">
      <c r="A12" s="443"/>
      <c r="C12" s="43"/>
      <c r="D12" s="548"/>
      <c r="E12" s="395"/>
      <c r="F12" s="395"/>
      <c r="G12" s="395"/>
      <c r="H12" s="395"/>
      <c r="I12" s="395"/>
      <c r="J12" s="395"/>
      <c r="K12" s="395"/>
      <c r="L12" s="395"/>
      <c r="M12" s="395"/>
      <c r="N12" s="395"/>
      <c r="O12" s="395"/>
      <c r="P12" s="395"/>
      <c r="Q12" s="395"/>
    </row>
    <row r="13" spans="1:17" s="7" customFormat="1" ht="15.75" customHeight="1">
      <c r="A13" s="550">
        <v>100</v>
      </c>
      <c r="B13" s="1"/>
      <c r="C13" s="229" t="s">
        <v>260</v>
      </c>
      <c r="D13" s="548">
        <f>SUM(D34,D36,D38)</f>
        <v>94</v>
      </c>
      <c r="E13" s="395">
        <f aca="true" t="shared" si="1" ref="E13:Q13">SUM(E34,E36,E38)</f>
        <v>3</v>
      </c>
      <c r="F13" s="395">
        <f t="shared" si="1"/>
        <v>1825</v>
      </c>
      <c r="G13" s="395">
        <f t="shared" si="1"/>
        <v>30</v>
      </c>
      <c r="H13" s="395">
        <f t="shared" si="1"/>
        <v>27907</v>
      </c>
      <c r="I13" s="395">
        <f t="shared" si="1"/>
        <v>394</v>
      </c>
      <c r="J13" s="395">
        <f t="shared" si="1"/>
        <v>26376</v>
      </c>
      <c r="K13" s="395">
        <f t="shared" si="1"/>
        <v>627</v>
      </c>
      <c r="L13" s="395">
        <f t="shared" si="1"/>
        <v>844</v>
      </c>
      <c r="M13" s="395">
        <f t="shared" si="1"/>
        <v>26</v>
      </c>
      <c r="N13" s="395">
        <f t="shared" si="1"/>
        <v>1731</v>
      </c>
      <c r="O13" s="395">
        <f t="shared" si="1"/>
        <v>23</v>
      </c>
      <c r="P13" s="395">
        <f t="shared" si="1"/>
        <v>618</v>
      </c>
      <c r="Q13" s="395">
        <f t="shared" si="1"/>
        <v>9</v>
      </c>
    </row>
    <row r="14" spans="1:17" s="7" customFormat="1" ht="15.75" customHeight="1">
      <c r="A14" s="550">
        <v>200</v>
      </c>
      <c r="B14" s="1"/>
      <c r="C14" s="229" t="s">
        <v>261</v>
      </c>
      <c r="D14" s="548">
        <f>SUM(D39,D46,D49,D51,D60)</f>
        <v>85</v>
      </c>
      <c r="E14" s="395">
        <f aca="true" t="shared" si="2" ref="E14:Q14">SUM(E39,E46,E49,E51,E60)</f>
        <v>2</v>
      </c>
      <c r="F14" s="395">
        <f t="shared" si="2"/>
        <v>1539</v>
      </c>
      <c r="G14" s="395">
        <f t="shared" si="2"/>
        <v>36</v>
      </c>
      <c r="H14" s="395">
        <f t="shared" si="2"/>
        <v>22759</v>
      </c>
      <c r="I14" s="395">
        <f t="shared" si="2"/>
        <v>421</v>
      </c>
      <c r="J14" s="395">
        <f t="shared" si="2"/>
        <v>21479</v>
      </c>
      <c r="K14" s="395">
        <f t="shared" si="2"/>
        <v>945</v>
      </c>
      <c r="L14" s="395">
        <f t="shared" si="2"/>
        <v>730</v>
      </c>
      <c r="M14" s="395">
        <f t="shared" si="2"/>
        <v>26</v>
      </c>
      <c r="N14" s="395">
        <f t="shared" si="2"/>
        <v>1493</v>
      </c>
      <c r="O14" s="395">
        <f t="shared" si="2"/>
        <v>36</v>
      </c>
      <c r="P14" s="395">
        <f t="shared" si="2"/>
        <v>416</v>
      </c>
      <c r="Q14" s="395">
        <f t="shared" si="2"/>
        <v>5</v>
      </c>
    </row>
    <row r="15" spans="1:17" s="7" customFormat="1" ht="15.75" customHeight="1">
      <c r="A15" s="550">
        <v>300</v>
      </c>
      <c r="B15" s="1"/>
      <c r="C15" s="229" t="s">
        <v>262</v>
      </c>
      <c r="D15" s="548">
        <f>SUM(D35,D42,D48,D69:D70)</f>
        <v>77</v>
      </c>
      <c r="E15" s="395"/>
      <c r="F15" s="395">
        <f aca="true" t="shared" si="3" ref="F15:P15">SUM(F35,F42,F48,F69:F70)</f>
        <v>1519</v>
      </c>
      <c r="G15" s="395"/>
      <c r="H15" s="395">
        <f t="shared" si="3"/>
        <v>23080</v>
      </c>
      <c r="I15" s="395"/>
      <c r="J15" s="395">
        <f t="shared" si="3"/>
        <v>21986</v>
      </c>
      <c r="K15" s="395"/>
      <c r="L15" s="395">
        <f t="shared" si="3"/>
        <v>706</v>
      </c>
      <c r="M15" s="395"/>
      <c r="N15" s="395">
        <f t="shared" si="3"/>
        <v>1452</v>
      </c>
      <c r="O15" s="395"/>
      <c r="P15" s="395">
        <f t="shared" si="3"/>
        <v>491</v>
      </c>
      <c r="Q15" s="395"/>
    </row>
    <row r="16" spans="1:17" s="7" customFormat="1" ht="15.75" customHeight="1">
      <c r="A16" s="550">
        <v>400</v>
      </c>
      <c r="B16" s="1"/>
      <c r="C16" s="229" t="s">
        <v>263</v>
      </c>
      <c r="D16" s="548">
        <f>SUM(D45,D47,D50,D52,D61:D68)</f>
        <v>62</v>
      </c>
      <c r="E16" s="395"/>
      <c r="F16" s="395">
        <f aca="true" t="shared" si="4" ref="F16:P16">SUM(F45,F47,F50,F52,F61:F68)</f>
        <v>736</v>
      </c>
      <c r="G16" s="395"/>
      <c r="H16" s="395">
        <f t="shared" si="4"/>
        <v>9100</v>
      </c>
      <c r="I16" s="395"/>
      <c r="J16" s="395">
        <f t="shared" si="4"/>
        <v>8744</v>
      </c>
      <c r="K16" s="395"/>
      <c r="L16" s="395">
        <f t="shared" si="4"/>
        <v>420</v>
      </c>
      <c r="M16" s="395"/>
      <c r="N16" s="395">
        <f t="shared" si="4"/>
        <v>722</v>
      </c>
      <c r="O16" s="395"/>
      <c r="P16" s="395">
        <f t="shared" si="4"/>
        <v>190</v>
      </c>
      <c r="Q16" s="395"/>
    </row>
    <row r="17" spans="1:17" s="7" customFormat="1" ht="15.75" customHeight="1">
      <c r="A17" s="550">
        <v>500</v>
      </c>
      <c r="B17" s="1"/>
      <c r="C17" s="229" t="s">
        <v>264</v>
      </c>
      <c r="D17" s="548">
        <f>SUM(D33,D71:D77)</f>
        <v>87</v>
      </c>
      <c r="E17" s="395"/>
      <c r="F17" s="395">
        <f aca="true" t="shared" si="5" ref="F17:P17">SUM(F33,F71:F77)</f>
        <v>1308</v>
      </c>
      <c r="G17" s="395"/>
      <c r="H17" s="395">
        <f t="shared" si="5"/>
        <v>18890</v>
      </c>
      <c r="I17" s="395"/>
      <c r="J17" s="395">
        <f t="shared" si="5"/>
        <v>18166</v>
      </c>
      <c r="K17" s="395"/>
      <c r="L17" s="395">
        <f t="shared" si="5"/>
        <v>673</v>
      </c>
      <c r="M17" s="395"/>
      <c r="N17" s="395">
        <f t="shared" si="5"/>
        <v>1250</v>
      </c>
      <c r="O17" s="395"/>
      <c r="P17" s="395">
        <f t="shared" si="5"/>
        <v>362</v>
      </c>
      <c r="Q17" s="395"/>
    </row>
    <row r="18" spans="1:17" s="7" customFormat="1" ht="15.75" customHeight="1">
      <c r="A18" s="550">
        <v>600</v>
      </c>
      <c r="B18" s="2"/>
      <c r="C18" s="229" t="s">
        <v>265</v>
      </c>
      <c r="D18" s="548">
        <f>SUM(D40,D43,D44,D59,D78:D87)</f>
        <v>79</v>
      </c>
      <c r="E18" s="395"/>
      <c r="F18" s="395">
        <f aca="true" t="shared" si="6" ref="F18:P18">SUM(F40,F43,F44,F59,F78:F87)</f>
        <v>789</v>
      </c>
      <c r="G18" s="395"/>
      <c r="H18" s="395">
        <f t="shared" si="6"/>
        <v>8777</v>
      </c>
      <c r="I18" s="395"/>
      <c r="J18" s="395">
        <f t="shared" si="6"/>
        <v>8399</v>
      </c>
      <c r="K18" s="395"/>
      <c r="L18" s="395">
        <f t="shared" si="6"/>
        <v>510</v>
      </c>
      <c r="M18" s="395"/>
      <c r="N18" s="395">
        <f t="shared" si="6"/>
        <v>744</v>
      </c>
      <c r="O18" s="395"/>
      <c r="P18" s="395">
        <f t="shared" si="6"/>
        <v>291</v>
      </c>
      <c r="Q18" s="395"/>
    </row>
    <row r="19" spans="1:17" s="7" customFormat="1" ht="15.75" customHeight="1">
      <c r="A19" s="550">
        <v>700</v>
      </c>
      <c r="B19" s="1"/>
      <c r="C19" s="434" t="s">
        <v>266</v>
      </c>
      <c r="D19" s="548">
        <f>SUM(D41,D54,D57,D88:D90)</f>
        <v>80</v>
      </c>
      <c r="E19" s="395"/>
      <c r="F19" s="395">
        <f aca="true" t="shared" si="7" ref="F19:P19">SUM(F41,F54,F57,F88:F90)</f>
        <v>608</v>
      </c>
      <c r="G19" s="395"/>
      <c r="H19" s="395">
        <f t="shared" si="7"/>
        <v>5872</v>
      </c>
      <c r="I19" s="395"/>
      <c r="J19" s="395">
        <f t="shared" si="7"/>
        <v>5735</v>
      </c>
      <c r="K19" s="395"/>
      <c r="L19" s="395">
        <f t="shared" si="7"/>
        <v>444</v>
      </c>
      <c r="M19" s="395"/>
      <c r="N19" s="395">
        <f t="shared" si="7"/>
        <v>604</v>
      </c>
      <c r="O19" s="395"/>
      <c r="P19" s="395">
        <f t="shared" si="7"/>
        <v>225</v>
      </c>
      <c r="Q19" s="395"/>
    </row>
    <row r="20" spans="1:17" s="7" customFormat="1" ht="15.75" customHeight="1">
      <c r="A20" s="550">
        <v>800</v>
      </c>
      <c r="B20" s="1"/>
      <c r="C20" s="434" t="s">
        <v>267</v>
      </c>
      <c r="D20" s="548">
        <f>SUM(D53:D53,D55)</f>
        <v>44</v>
      </c>
      <c r="E20" s="395"/>
      <c r="F20" s="395">
        <f aca="true" t="shared" si="8" ref="F20:P20">SUM(F53:F53,F55)</f>
        <v>365</v>
      </c>
      <c r="G20" s="395"/>
      <c r="H20" s="395">
        <f t="shared" si="8"/>
        <v>3721</v>
      </c>
      <c r="I20" s="395"/>
      <c r="J20" s="395">
        <f t="shared" si="8"/>
        <v>3390</v>
      </c>
      <c r="K20" s="395"/>
      <c r="L20" s="395">
        <f t="shared" si="8"/>
        <v>256</v>
      </c>
      <c r="M20" s="395"/>
      <c r="N20" s="395">
        <f t="shared" si="8"/>
        <v>365</v>
      </c>
      <c r="O20" s="395"/>
      <c r="P20" s="395">
        <f t="shared" si="8"/>
        <v>141</v>
      </c>
      <c r="Q20" s="395"/>
    </row>
    <row r="21" spans="1:17" s="7" customFormat="1" ht="15.75" customHeight="1">
      <c r="A21" s="550">
        <v>900</v>
      </c>
      <c r="B21" s="1"/>
      <c r="C21" s="434" t="s">
        <v>268</v>
      </c>
      <c r="D21" s="548">
        <f>SUM(D37,D56,D58,D91:D91)</f>
        <v>57</v>
      </c>
      <c r="E21" s="395"/>
      <c r="F21" s="395">
        <f aca="true" t="shared" si="9" ref="F21:P21">SUM(F37,F56,F58,F91:F91)</f>
        <v>447</v>
      </c>
      <c r="G21" s="395"/>
      <c r="H21" s="395">
        <f t="shared" si="9"/>
        <v>4288</v>
      </c>
      <c r="I21" s="395"/>
      <c r="J21" s="395">
        <f t="shared" si="9"/>
        <v>4163</v>
      </c>
      <c r="K21" s="395"/>
      <c r="L21" s="395">
        <f t="shared" si="9"/>
        <v>297</v>
      </c>
      <c r="M21" s="395"/>
      <c r="N21" s="395">
        <f t="shared" si="9"/>
        <v>464</v>
      </c>
      <c r="O21" s="395"/>
      <c r="P21" s="395">
        <f t="shared" si="9"/>
        <v>141</v>
      </c>
      <c r="Q21" s="395"/>
    </row>
    <row r="22" spans="1:17" s="7" customFormat="1" ht="15.75" customHeight="1">
      <c r="A22" s="550"/>
      <c r="B22" s="534"/>
      <c r="C22" s="535"/>
      <c r="D22" s="548"/>
      <c r="E22" s="395"/>
      <c r="F22" s="395"/>
      <c r="G22" s="395"/>
      <c r="H22" s="395"/>
      <c r="I22" s="395"/>
      <c r="J22" s="395"/>
      <c r="K22" s="395"/>
      <c r="L22" s="395"/>
      <c r="M22" s="395"/>
      <c r="N22" s="395"/>
      <c r="O22" s="395"/>
      <c r="P22" s="395"/>
      <c r="Q22" s="395"/>
    </row>
    <row r="23" spans="1:17" s="7" customFormat="1" ht="15.75" customHeight="1">
      <c r="A23" s="550">
        <v>1</v>
      </c>
      <c r="B23" s="14">
        <v>100</v>
      </c>
      <c r="C23" s="630" t="s">
        <v>8</v>
      </c>
      <c r="D23" s="548">
        <f>SUM(D24:D32)</f>
        <v>171</v>
      </c>
      <c r="E23" s="395">
        <f aca="true" t="shared" si="10" ref="E23:Q23">SUM(E24:E32)</f>
        <v>4</v>
      </c>
      <c r="F23" s="395">
        <f t="shared" si="10"/>
        <v>2784</v>
      </c>
      <c r="G23" s="395">
        <f t="shared" si="10"/>
        <v>36</v>
      </c>
      <c r="H23" s="395">
        <f t="shared" si="10"/>
        <v>41376</v>
      </c>
      <c r="I23" s="395">
        <f t="shared" si="10"/>
        <v>306</v>
      </c>
      <c r="J23" s="395">
        <f t="shared" si="10"/>
        <v>38810</v>
      </c>
      <c r="K23" s="395">
        <f t="shared" si="10"/>
        <v>809</v>
      </c>
      <c r="L23" s="395">
        <f t="shared" si="10"/>
        <v>1663</v>
      </c>
      <c r="M23" s="395">
        <f t="shared" si="10"/>
        <v>33</v>
      </c>
      <c r="N23" s="395">
        <f t="shared" si="10"/>
        <v>2395</v>
      </c>
      <c r="O23" s="395">
        <f t="shared" si="10"/>
        <v>32</v>
      </c>
      <c r="P23" s="395">
        <f t="shared" si="10"/>
        <v>1148</v>
      </c>
      <c r="Q23" s="395">
        <f t="shared" si="10"/>
        <v>20</v>
      </c>
    </row>
    <row r="24" spans="1:17" s="7" customFormat="1" ht="15.75" customHeight="1">
      <c r="A24" s="550">
        <v>2</v>
      </c>
      <c r="B24" s="14">
        <v>101</v>
      </c>
      <c r="C24" s="404" t="s">
        <v>271</v>
      </c>
      <c r="D24" s="548">
        <v>15</v>
      </c>
      <c r="E24" s="395">
        <v>1</v>
      </c>
      <c r="F24" s="395">
        <v>359</v>
      </c>
      <c r="G24" s="395">
        <v>12</v>
      </c>
      <c r="H24" s="395">
        <v>6048</v>
      </c>
      <c r="I24" s="395">
        <v>178</v>
      </c>
      <c r="J24" s="395">
        <v>5552</v>
      </c>
      <c r="K24" s="395">
        <v>181</v>
      </c>
      <c r="L24" s="395">
        <v>187</v>
      </c>
      <c r="M24" s="395">
        <v>16</v>
      </c>
      <c r="N24" s="395">
        <v>313</v>
      </c>
      <c r="O24" s="395">
        <v>5</v>
      </c>
      <c r="P24" s="395">
        <v>131</v>
      </c>
      <c r="Q24" s="395">
        <v>5</v>
      </c>
    </row>
    <row r="25" spans="1:17" s="7" customFormat="1" ht="15.75" customHeight="1">
      <c r="A25" s="550">
        <v>3</v>
      </c>
      <c r="B25" s="14">
        <v>102</v>
      </c>
      <c r="C25" s="404" t="s">
        <v>272</v>
      </c>
      <c r="D25" s="548">
        <v>12</v>
      </c>
      <c r="E25" s="395">
        <v>1</v>
      </c>
      <c r="F25" s="395">
        <v>187</v>
      </c>
      <c r="G25" s="395">
        <v>6</v>
      </c>
      <c r="H25" s="395">
        <v>2733</v>
      </c>
      <c r="I25" s="395">
        <v>0</v>
      </c>
      <c r="J25" s="395">
        <v>2514</v>
      </c>
      <c r="K25" s="395">
        <v>257</v>
      </c>
      <c r="L25" s="395">
        <v>107</v>
      </c>
      <c r="M25" s="395">
        <v>4</v>
      </c>
      <c r="N25" s="395">
        <v>170</v>
      </c>
      <c r="O25" s="395">
        <v>8</v>
      </c>
      <c r="P25" s="395">
        <v>81</v>
      </c>
      <c r="Q25" s="395">
        <v>4</v>
      </c>
    </row>
    <row r="26" spans="1:17" s="7" customFormat="1" ht="15.75" customHeight="1">
      <c r="A26" s="550">
        <v>4</v>
      </c>
      <c r="B26" s="14">
        <v>105</v>
      </c>
      <c r="C26" s="404" t="s">
        <v>273</v>
      </c>
      <c r="D26" s="548">
        <v>13</v>
      </c>
      <c r="E26" s="395"/>
      <c r="F26" s="395">
        <v>156</v>
      </c>
      <c r="G26" s="395"/>
      <c r="H26" s="395">
        <v>1996</v>
      </c>
      <c r="I26" s="395"/>
      <c r="J26" s="395">
        <v>1973</v>
      </c>
      <c r="K26" s="395"/>
      <c r="L26" s="395">
        <v>103</v>
      </c>
      <c r="M26" s="395"/>
      <c r="N26" s="395">
        <v>136</v>
      </c>
      <c r="O26" s="395"/>
      <c r="P26" s="395">
        <v>81</v>
      </c>
      <c r="Q26" s="395"/>
    </row>
    <row r="27" spans="1:17" s="7" customFormat="1" ht="15.75" customHeight="1">
      <c r="A27" s="550">
        <v>5</v>
      </c>
      <c r="B27" s="14">
        <v>106</v>
      </c>
      <c r="C27" s="404" t="s">
        <v>274</v>
      </c>
      <c r="D27" s="548">
        <v>15</v>
      </c>
      <c r="E27" s="395"/>
      <c r="F27" s="395">
        <v>169</v>
      </c>
      <c r="G27" s="395"/>
      <c r="H27" s="395">
        <v>2151</v>
      </c>
      <c r="I27" s="395"/>
      <c r="J27" s="395">
        <v>2101</v>
      </c>
      <c r="K27" s="395"/>
      <c r="L27" s="395">
        <v>131</v>
      </c>
      <c r="M27" s="395"/>
      <c r="N27" s="395">
        <v>144</v>
      </c>
      <c r="O27" s="395"/>
      <c r="P27" s="395">
        <v>99</v>
      </c>
      <c r="Q27" s="395"/>
    </row>
    <row r="28" spans="1:17" s="7" customFormat="1" ht="15.75" customHeight="1">
      <c r="A28" s="550">
        <v>6</v>
      </c>
      <c r="B28" s="14">
        <v>107</v>
      </c>
      <c r="C28" s="404" t="s">
        <v>275</v>
      </c>
      <c r="D28" s="548">
        <v>20</v>
      </c>
      <c r="E28" s="395">
        <v>1</v>
      </c>
      <c r="F28" s="395">
        <v>321</v>
      </c>
      <c r="G28" s="395">
        <v>6</v>
      </c>
      <c r="H28" s="395">
        <v>4706</v>
      </c>
      <c r="I28" s="395">
        <v>128</v>
      </c>
      <c r="J28" s="395">
        <v>4444</v>
      </c>
      <c r="K28" s="395">
        <v>92</v>
      </c>
      <c r="L28" s="395">
        <v>179</v>
      </c>
      <c r="M28" s="395">
        <v>9</v>
      </c>
      <c r="N28" s="395">
        <v>289</v>
      </c>
      <c r="O28" s="395">
        <v>5</v>
      </c>
      <c r="P28" s="395">
        <v>142</v>
      </c>
      <c r="Q28" s="395">
        <v>9</v>
      </c>
    </row>
    <row r="29" spans="1:17" s="7" customFormat="1" ht="15.75" customHeight="1">
      <c r="A29" s="550">
        <v>7</v>
      </c>
      <c r="B29" s="14">
        <v>108</v>
      </c>
      <c r="C29" s="404" t="s">
        <v>276</v>
      </c>
      <c r="D29" s="548">
        <v>23</v>
      </c>
      <c r="E29" s="395">
        <v>1</v>
      </c>
      <c r="F29" s="395">
        <v>400</v>
      </c>
      <c r="G29" s="395">
        <v>12</v>
      </c>
      <c r="H29" s="395">
        <v>6050</v>
      </c>
      <c r="I29" s="395">
        <v>0</v>
      </c>
      <c r="J29" s="395">
        <v>5557</v>
      </c>
      <c r="K29" s="395">
        <v>279</v>
      </c>
      <c r="L29" s="395">
        <v>216</v>
      </c>
      <c r="M29" s="395">
        <v>4</v>
      </c>
      <c r="N29" s="395">
        <v>352</v>
      </c>
      <c r="O29" s="395">
        <v>14</v>
      </c>
      <c r="P29" s="395">
        <v>146</v>
      </c>
      <c r="Q29" s="395">
        <v>2</v>
      </c>
    </row>
    <row r="30" spans="1:17" s="7" customFormat="1" ht="15.75" customHeight="1">
      <c r="A30" s="550">
        <v>8</v>
      </c>
      <c r="B30" s="14">
        <v>109</v>
      </c>
      <c r="C30" s="404" t="s">
        <v>277</v>
      </c>
      <c r="D30" s="548">
        <v>34</v>
      </c>
      <c r="E30" s="395"/>
      <c r="F30" s="395">
        <v>506</v>
      </c>
      <c r="G30" s="395"/>
      <c r="H30" s="395">
        <v>7256</v>
      </c>
      <c r="I30" s="395"/>
      <c r="J30" s="395">
        <v>6735</v>
      </c>
      <c r="K30" s="395"/>
      <c r="L30" s="395">
        <v>334</v>
      </c>
      <c r="M30" s="395"/>
      <c r="N30" s="395">
        <v>403</v>
      </c>
      <c r="O30" s="395"/>
      <c r="P30" s="395">
        <v>175</v>
      </c>
      <c r="Q30" s="395"/>
    </row>
    <row r="31" spans="1:17" s="7" customFormat="1" ht="15.75" customHeight="1">
      <c r="A31" s="550">
        <v>9</v>
      </c>
      <c r="B31" s="14">
        <v>110</v>
      </c>
      <c r="C31" s="404" t="s">
        <v>278</v>
      </c>
      <c r="D31" s="548">
        <v>11</v>
      </c>
      <c r="E31" s="395"/>
      <c r="F31" s="395">
        <v>167</v>
      </c>
      <c r="G31" s="395"/>
      <c r="H31" s="395">
        <v>2379</v>
      </c>
      <c r="I31" s="395"/>
      <c r="J31" s="395">
        <v>2250</v>
      </c>
      <c r="K31" s="395"/>
      <c r="L31" s="395">
        <v>111</v>
      </c>
      <c r="M31" s="395"/>
      <c r="N31" s="395">
        <v>146</v>
      </c>
      <c r="O31" s="395"/>
      <c r="P31" s="395">
        <v>82</v>
      </c>
      <c r="Q31" s="395"/>
    </row>
    <row r="32" spans="1:17" s="7" customFormat="1" ht="15.75" customHeight="1">
      <c r="A32" s="550">
        <v>10</v>
      </c>
      <c r="B32" s="14">
        <v>111</v>
      </c>
      <c r="C32" s="404" t="s">
        <v>279</v>
      </c>
      <c r="D32" s="548">
        <v>28</v>
      </c>
      <c r="E32" s="395"/>
      <c r="F32" s="395">
        <v>519</v>
      </c>
      <c r="G32" s="395"/>
      <c r="H32" s="395">
        <v>8057</v>
      </c>
      <c r="I32" s="395"/>
      <c r="J32" s="395">
        <v>7684</v>
      </c>
      <c r="K32" s="395"/>
      <c r="L32" s="395">
        <v>295</v>
      </c>
      <c r="M32" s="395"/>
      <c r="N32" s="395">
        <v>442</v>
      </c>
      <c r="O32" s="395"/>
      <c r="P32" s="395">
        <v>211</v>
      </c>
      <c r="Q32" s="395"/>
    </row>
    <row r="33" spans="1:17" s="7" customFormat="1" ht="15.75" customHeight="1">
      <c r="A33" s="550">
        <v>501</v>
      </c>
      <c r="B33" s="151">
        <v>201</v>
      </c>
      <c r="C33" s="630" t="s">
        <v>1080</v>
      </c>
      <c r="D33" s="548">
        <v>57</v>
      </c>
      <c r="E33" s="395"/>
      <c r="F33" s="395">
        <v>1039</v>
      </c>
      <c r="G33" s="395"/>
      <c r="H33" s="395">
        <v>15952</v>
      </c>
      <c r="I33" s="395"/>
      <c r="J33" s="395">
        <v>15185</v>
      </c>
      <c r="K33" s="395"/>
      <c r="L33" s="395">
        <v>498</v>
      </c>
      <c r="M33" s="395"/>
      <c r="N33" s="395">
        <v>999</v>
      </c>
      <c r="O33" s="395"/>
      <c r="P33" s="395">
        <v>288</v>
      </c>
      <c r="Q33" s="395"/>
    </row>
    <row r="34" spans="1:17" s="7" customFormat="1" ht="15.75" customHeight="1">
      <c r="A34" s="550">
        <v>110</v>
      </c>
      <c r="B34" s="151">
        <v>202</v>
      </c>
      <c r="C34" s="630" t="s">
        <v>281</v>
      </c>
      <c r="D34" s="548">
        <v>44</v>
      </c>
      <c r="E34" s="395">
        <v>1</v>
      </c>
      <c r="F34" s="395">
        <v>817</v>
      </c>
      <c r="G34" s="395">
        <v>12</v>
      </c>
      <c r="H34" s="395">
        <v>12372</v>
      </c>
      <c r="I34" s="395">
        <v>0</v>
      </c>
      <c r="J34" s="395">
        <v>11709</v>
      </c>
      <c r="K34" s="395">
        <v>370</v>
      </c>
      <c r="L34" s="395">
        <v>338</v>
      </c>
      <c r="M34" s="395">
        <v>8</v>
      </c>
      <c r="N34" s="395">
        <v>807</v>
      </c>
      <c r="O34" s="395">
        <v>12</v>
      </c>
      <c r="P34" s="395">
        <v>318</v>
      </c>
      <c r="Q34" s="395">
        <v>3</v>
      </c>
    </row>
    <row r="35" spans="1:17" s="7" customFormat="1" ht="15.75" customHeight="1">
      <c r="A35" s="550">
        <v>301</v>
      </c>
      <c r="B35" s="151">
        <v>203</v>
      </c>
      <c r="C35" s="630" t="s">
        <v>282</v>
      </c>
      <c r="D35" s="548">
        <v>29</v>
      </c>
      <c r="E35" s="395"/>
      <c r="F35" s="395">
        <v>594</v>
      </c>
      <c r="G35" s="395"/>
      <c r="H35" s="395">
        <v>9241</v>
      </c>
      <c r="I35" s="395"/>
      <c r="J35" s="395">
        <v>8848</v>
      </c>
      <c r="K35" s="395"/>
      <c r="L35" s="395">
        <v>288</v>
      </c>
      <c r="M35" s="395"/>
      <c r="N35" s="395">
        <v>569</v>
      </c>
      <c r="O35" s="395"/>
      <c r="P35" s="395">
        <v>190</v>
      </c>
      <c r="Q35" s="395"/>
    </row>
    <row r="36" spans="1:17" s="7" customFormat="1" ht="15.75" customHeight="1">
      <c r="A36" s="550">
        <v>120</v>
      </c>
      <c r="B36" s="151">
        <v>204</v>
      </c>
      <c r="C36" s="630" t="s">
        <v>283</v>
      </c>
      <c r="D36" s="548">
        <v>42</v>
      </c>
      <c r="E36" s="395">
        <v>2</v>
      </c>
      <c r="F36" s="395">
        <v>871</v>
      </c>
      <c r="G36" s="395">
        <v>18</v>
      </c>
      <c r="H36" s="395">
        <v>13496</v>
      </c>
      <c r="I36" s="395">
        <v>394</v>
      </c>
      <c r="J36" s="395">
        <v>12728</v>
      </c>
      <c r="K36" s="395">
        <v>257</v>
      </c>
      <c r="L36" s="395">
        <v>436</v>
      </c>
      <c r="M36" s="395">
        <v>18</v>
      </c>
      <c r="N36" s="395">
        <v>796</v>
      </c>
      <c r="O36" s="395">
        <v>11</v>
      </c>
      <c r="P36" s="395">
        <v>250</v>
      </c>
      <c r="Q36" s="395">
        <v>6</v>
      </c>
    </row>
    <row r="37" spans="1:17" s="7" customFormat="1" ht="15.75" customHeight="1">
      <c r="A37" s="550">
        <v>901</v>
      </c>
      <c r="B37" s="151">
        <v>205</v>
      </c>
      <c r="C37" s="630" t="s">
        <v>284</v>
      </c>
      <c r="D37" s="548">
        <v>11</v>
      </c>
      <c r="E37" s="395"/>
      <c r="F37" s="395">
        <v>88</v>
      </c>
      <c r="G37" s="395"/>
      <c r="H37" s="395">
        <v>1041</v>
      </c>
      <c r="I37" s="395"/>
      <c r="J37" s="395">
        <v>1038</v>
      </c>
      <c r="K37" s="395"/>
      <c r="L37" s="395">
        <v>47</v>
      </c>
      <c r="M37" s="395"/>
      <c r="N37" s="395">
        <v>90</v>
      </c>
      <c r="O37" s="395"/>
      <c r="P37" s="395">
        <v>41</v>
      </c>
      <c r="Q37" s="395"/>
    </row>
    <row r="38" spans="1:17" s="7" customFormat="1" ht="15.75" customHeight="1">
      <c r="A38" s="550">
        <v>130</v>
      </c>
      <c r="B38" s="151">
        <v>206</v>
      </c>
      <c r="C38" s="630" t="s">
        <v>285</v>
      </c>
      <c r="D38" s="548">
        <v>8</v>
      </c>
      <c r="E38" s="395"/>
      <c r="F38" s="395">
        <v>137</v>
      </c>
      <c r="G38" s="395"/>
      <c r="H38" s="395">
        <v>2039</v>
      </c>
      <c r="I38" s="395"/>
      <c r="J38" s="395">
        <v>1939</v>
      </c>
      <c r="K38" s="395"/>
      <c r="L38" s="395">
        <v>70</v>
      </c>
      <c r="M38" s="395"/>
      <c r="N38" s="395">
        <v>128</v>
      </c>
      <c r="O38" s="395"/>
      <c r="P38" s="395">
        <v>50</v>
      </c>
      <c r="Q38" s="395"/>
    </row>
    <row r="39" spans="1:17" s="7" customFormat="1" ht="15.75" customHeight="1">
      <c r="A39" s="550">
        <v>201</v>
      </c>
      <c r="B39" s="151">
        <v>207</v>
      </c>
      <c r="C39" s="630" t="s">
        <v>286</v>
      </c>
      <c r="D39" s="548">
        <v>17</v>
      </c>
      <c r="E39" s="395"/>
      <c r="F39" s="395">
        <v>406</v>
      </c>
      <c r="G39" s="395"/>
      <c r="H39" s="395">
        <v>6308</v>
      </c>
      <c r="I39" s="395"/>
      <c r="J39" s="395">
        <v>5914</v>
      </c>
      <c r="K39" s="395"/>
      <c r="L39" s="395">
        <v>196</v>
      </c>
      <c r="M39" s="395"/>
      <c r="N39" s="395">
        <v>371</v>
      </c>
      <c r="O39" s="395"/>
      <c r="P39" s="395">
        <v>64</v>
      </c>
      <c r="Q39" s="395"/>
    </row>
    <row r="40" spans="1:17" s="7" customFormat="1" ht="15.75" customHeight="1">
      <c r="A40" s="550">
        <v>601</v>
      </c>
      <c r="B40" s="151">
        <v>208</v>
      </c>
      <c r="C40" s="630" t="s">
        <v>287</v>
      </c>
      <c r="D40" s="548">
        <v>7</v>
      </c>
      <c r="E40" s="395"/>
      <c r="F40" s="395">
        <v>73</v>
      </c>
      <c r="G40" s="395"/>
      <c r="H40" s="395">
        <v>937</v>
      </c>
      <c r="I40" s="395"/>
      <c r="J40" s="395">
        <v>826</v>
      </c>
      <c r="K40" s="395"/>
      <c r="L40" s="395">
        <v>48</v>
      </c>
      <c r="M40" s="395"/>
      <c r="N40" s="395">
        <v>66</v>
      </c>
      <c r="O40" s="395"/>
      <c r="P40" s="395">
        <v>42</v>
      </c>
      <c r="Q40" s="395"/>
    </row>
    <row r="41" spans="1:17" s="7" customFormat="1" ht="15.75" customHeight="1">
      <c r="A41" s="550">
        <v>701</v>
      </c>
      <c r="B41" s="151">
        <v>209</v>
      </c>
      <c r="C41" s="630" t="s">
        <v>288</v>
      </c>
      <c r="D41" s="548">
        <v>30</v>
      </c>
      <c r="E41" s="395"/>
      <c r="F41" s="395">
        <v>257</v>
      </c>
      <c r="G41" s="395"/>
      <c r="H41" s="395">
        <v>2754</v>
      </c>
      <c r="I41" s="395"/>
      <c r="J41" s="395">
        <v>2679</v>
      </c>
      <c r="K41" s="395"/>
      <c r="L41" s="395">
        <v>177</v>
      </c>
      <c r="M41" s="395"/>
      <c r="N41" s="395">
        <v>256</v>
      </c>
      <c r="O41" s="395"/>
      <c r="P41" s="395">
        <v>91</v>
      </c>
      <c r="Q41" s="395"/>
    </row>
    <row r="42" spans="1:17" s="7" customFormat="1" ht="15.75" customHeight="1">
      <c r="A42" s="550">
        <v>302</v>
      </c>
      <c r="B42" s="151">
        <v>210</v>
      </c>
      <c r="C42" s="630" t="s">
        <v>251</v>
      </c>
      <c r="D42" s="548">
        <v>28</v>
      </c>
      <c r="E42" s="395"/>
      <c r="F42" s="395">
        <v>575</v>
      </c>
      <c r="G42" s="395"/>
      <c r="H42" s="395">
        <v>8732</v>
      </c>
      <c r="I42" s="395"/>
      <c r="J42" s="395">
        <v>8264</v>
      </c>
      <c r="K42" s="395"/>
      <c r="L42" s="395">
        <v>255</v>
      </c>
      <c r="M42" s="395"/>
      <c r="N42" s="395">
        <v>560</v>
      </c>
      <c r="O42" s="395"/>
      <c r="P42" s="395">
        <v>180</v>
      </c>
      <c r="Q42" s="395"/>
    </row>
    <row r="43" spans="1:17" s="7" customFormat="1" ht="15.75" customHeight="1">
      <c r="A43" s="550">
        <v>602</v>
      </c>
      <c r="B43" s="151">
        <v>211</v>
      </c>
      <c r="C43" s="630" t="s">
        <v>289</v>
      </c>
      <c r="D43" s="548">
        <v>7</v>
      </c>
      <c r="E43" s="395"/>
      <c r="F43" s="395">
        <v>105</v>
      </c>
      <c r="G43" s="395"/>
      <c r="H43" s="395">
        <v>1304</v>
      </c>
      <c r="I43" s="395"/>
      <c r="J43" s="395">
        <v>1262</v>
      </c>
      <c r="K43" s="395"/>
      <c r="L43" s="395">
        <v>59</v>
      </c>
      <c r="M43" s="395"/>
      <c r="N43" s="395">
        <v>98</v>
      </c>
      <c r="O43" s="395"/>
      <c r="P43" s="395">
        <v>51</v>
      </c>
      <c r="Q43" s="395"/>
    </row>
    <row r="44" spans="1:17" s="7" customFormat="1" ht="15.75" customHeight="1">
      <c r="A44" s="550">
        <v>603</v>
      </c>
      <c r="B44" s="151">
        <v>212</v>
      </c>
      <c r="C44" s="630" t="s">
        <v>290</v>
      </c>
      <c r="D44" s="548">
        <v>10</v>
      </c>
      <c r="E44" s="395"/>
      <c r="F44" s="395">
        <v>130</v>
      </c>
      <c r="G44" s="395"/>
      <c r="H44" s="395">
        <v>1593</v>
      </c>
      <c r="I44" s="395"/>
      <c r="J44" s="395">
        <v>1552</v>
      </c>
      <c r="K44" s="395"/>
      <c r="L44" s="395">
        <v>63</v>
      </c>
      <c r="M44" s="395"/>
      <c r="N44" s="395">
        <v>136</v>
      </c>
      <c r="O44" s="395"/>
      <c r="P44" s="395">
        <v>32</v>
      </c>
      <c r="Q44" s="395"/>
    </row>
    <row r="45" spans="1:17" s="7" customFormat="1" ht="15.75" customHeight="1">
      <c r="A45" s="550">
        <v>401</v>
      </c>
      <c r="B45" s="151">
        <v>213</v>
      </c>
      <c r="C45" s="630" t="s">
        <v>291</v>
      </c>
      <c r="D45" s="548">
        <v>6</v>
      </c>
      <c r="E45" s="395"/>
      <c r="F45" s="395">
        <v>89</v>
      </c>
      <c r="G45" s="395"/>
      <c r="H45" s="395">
        <v>1180</v>
      </c>
      <c r="I45" s="395"/>
      <c r="J45" s="395">
        <v>1116</v>
      </c>
      <c r="K45" s="395"/>
      <c r="L45" s="395">
        <v>40</v>
      </c>
      <c r="M45" s="395"/>
      <c r="N45" s="395">
        <v>91</v>
      </c>
      <c r="O45" s="395"/>
      <c r="P45" s="395">
        <v>27</v>
      </c>
      <c r="Q45" s="395"/>
    </row>
    <row r="46" spans="1:17" s="7" customFormat="1" ht="15.75" customHeight="1">
      <c r="A46" s="550">
        <v>202</v>
      </c>
      <c r="B46" s="151">
        <v>214</v>
      </c>
      <c r="C46" s="630" t="s">
        <v>292</v>
      </c>
      <c r="D46" s="548">
        <v>24</v>
      </c>
      <c r="E46" s="395">
        <v>2</v>
      </c>
      <c r="F46" s="395">
        <v>445</v>
      </c>
      <c r="G46" s="395">
        <v>36</v>
      </c>
      <c r="H46" s="395">
        <v>6512</v>
      </c>
      <c r="I46" s="395">
        <v>421</v>
      </c>
      <c r="J46" s="395">
        <v>6093</v>
      </c>
      <c r="K46" s="395">
        <v>945</v>
      </c>
      <c r="L46" s="395">
        <v>200</v>
      </c>
      <c r="M46" s="395">
        <v>26</v>
      </c>
      <c r="N46" s="395">
        <v>450</v>
      </c>
      <c r="O46" s="395">
        <v>36</v>
      </c>
      <c r="P46" s="395">
        <v>146</v>
      </c>
      <c r="Q46" s="395">
        <v>5</v>
      </c>
    </row>
    <row r="47" spans="1:17" s="7" customFormat="1" ht="15.75" customHeight="1">
      <c r="A47" s="550">
        <v>402</v>
      </c>
      <c r="B47" s="151">
        <v>215</v>
      </c>
      <c r="C47" s="630" t="s">
        <v>293</v>
      </c>
      <c r="D47" s="548">
        <v>14</v>
      </c>
      <c r="E47" s="395"/>
      <c r="F47" s="395">
        <v>164</v>
      </c>
      <c r="G47" s="395"/>
      <c r="H47" s="395">
        <v>2035</v>
      </c>
      <c r="I47" s="395"/>
      <c r="J47" s="395">
        <v>1946</v>
      </c>
      <c r="K47" s="395"/>
      <c r="L47" s="395">
        <v>78</v>
      </c>
      <c r="M47" s="395"/>
      <c r="N47" s="395">
        <v>173</v>
      </c>
      <c r="O47" s="395"/>
      <c r="P47" s="395">
        <v>38</v>
      </c>
      <c r="Q47" s="395"/>
    </row>
    <row r="48" spans="1:17" s="7" customFormat="1" ht="15.75" customHeight="1">
      <c r="A48" s="550">
        <v>303</v>
      </c>
      <c r="B48" s="151">
        <v>216</v>
      </c>
      <c r="C48" s="630" t="s">
        <v>294</v>
      </c>
      <c r="D48" s="548">
        <v>10</v>
      </c>
      <c r="E48" s="395"/>
      <c r="F48" s="395">
        <v>198</v>
      </c>
      <c r="G48" s="395"/>
      <c r="H48" s="395">
        <v>3024</v>
      </c>
      <c r="I48" s="395"/>
      <c r="J48" s="395">
        <v>2851</v>
      </c>
      <c r="K48" s="395"/>
      <c r="L48" s="395">
        <v>90</v>
      </c>
      <c r="M48" s="395"/>
      <c r="N48" s="395">
        <v>179</v>
      </c>
      <c r="O48" s="395"/>
      <c r="P48" s="395">
        <v>76</v>
      </c>
      <c r="Q48" s="395"/>
    </row>
    <row r="49" spans="1:17" s="7" customFormat="1" ht="15.75" customHeight="1">
      <c r="A49" s="550">
        <v>203</v>
      </c>
      <c r="B49" s="151">
        <v>217</v>
      </c>
      <c r="C49" s="630" t="s">
        <v>295</v>
      </c>
      <c r="D49" s="548">
        <v>17</v>
      </c>
      <c r="E49" s="395"/>
      <c r="F49" s="395">
        <v>292</v>
      </c>
      <c r="G49" s="395"/>
      <c r="H49" s="395">
        <v>4467</v>
      </c>
      <c r="I49" s="395"/>
      <c r="J49" s="395">
        <v>4193</v>
      </c>
      <c r="K49" s="395"/>
      <c r="L49" s="395">
        <v>125</v>
      </c>
      <c r="M49" s="395"/>
      <c r="N49" s="395">
        <v>288</v>
      </c>
      <c r="O49" s="395"/>
      <c r="P49" s="395">
        <v>115</v>
      </c>
      <c r="Q49" s="395"/>
    </row>
    <row r="50" spans="1:17" s="7" customFormat="1" ht="15.75" customHeight="1">
      <c r="A50" s="550">
        <v>403</v>
      </c>
      <c r="B50" s="151">
        <v>218</v>
      </c>
      <c r="C50" s="630" t="s">
        <v>296</v>
      </c>
      <c r="D50" s="548">
        <v>8</v>
      </c>
      <c r="E50" s="395"/>
      <c r="F50" s="395">
        <v>117</v>
      </c>
      <c r="G50" s="395"/>
      <c r="H50" s="395">
        <v>1624</v>
      </c>
      <c r="I50" s="395"/>
      <c r="J50" s="395">
        <v>1549</v>
      </c>
      <c r="K50" s="395"/>
      <c r="L50" s="395">
        <v>57</v>
      </c>
      <c r="M50" s="395"/>
      <c r="N50" s="395">
        <v>119</v>
      </c>
      <c r="O50" s="395"/>
      <c r="P50" s="395">
        <v>18</v>
      </c>
      <c r="Q50" s="395"/>
    </row>
    <row r="51" spans="1:17" s="7" customFormat="1" ht="15.75" customHeight="1">
      <c r="A51" s="550">
        <v>204</v>
      </c>
      <c r="B51" s="151">
        <v>219</v>
      </c>
      <c r="C51" s="630" t="s">
        <v>297</v>
      </c>
      <c r="D51" s="548">
        <v>20</v>
      </c>
      <c r="E51" s="395"/>
      <c r="F51" s="395">
        <v>316</v>
      </c>
      <c r="G51" s="395"/>
      <c r="H51" s="395">
        <v>4484</v>
      </c>
      <c r="I51" s="395"/>
      <c r="J51" s="395">
        <v>4257</v>
      </c>
      <c r="K51" s="395"/>
      <c r="L51" s="395">
        <v>166</v>
      </c>
      <c r="M51" s="395"/>
      <c r="N51" s="395">
        <v>305</v>
      </c>
      <c r="O51" s="395"/>
      <c r="P51" s="395">
        <v>65</v>
      </c>
      <c r="Q51" s="395"/>
    </row>
    <row r="52" spans="1:17" s="7" customFormat="1" ht="15.75" customHeight="1">
      <c r="A52" s="550">
        <v>404</v>
      </c>
      <c r="B52" s="151">
        <v>220</v>
      </c>
      <c r="C52" s="630" t="s">
        <v>298</v>
      </c>
      <c r="D52" s="548">
        <v>11</v>
      </c>
      <c r="E52" s="395"/>
      <c r="F52" s="395">
        <v>125</v>
      </c>
      <c r="G52" s="395"/>
      <c r="H52" s="395">
        <v>1519</v>
      </c>
      <c r="I52" s="395"/>
      <c r="J52" s="395">
        <v>1416</v>
      </c>
      <c r="K52" s="395"/>
      <c r="L52" s="395">
        <v>82</v>
      </c>
      <c r="M52" s="395"/>
      <c r="N52" s="395">
        <v>115</v>
      </c>
      <c r="O52" s="395"/>
      <c r="P52" s="395">
        <v>53</v>
      </c>
      <c r="Q52" s="395"/>
    </row>
    <row r="53" spans="1:17" s="7" customFormat="1" ht="15.75" customHeight="1">
      <c r="A53" s="550">
        <v>801</v>
      </c>
      <c r="B53" s="151">
        <v>221</v>
      </c>
      <c r="C53" s="630" t="s">
        <v>299</v>
      </c>
      <c r="D53" s="548">
        <v>19</v>
      </c>
      <c r="E53" s="395"/>
      <c r="F53" s="395">
        <v>146</v>
      </c>
      <c r="G53" s="395"/>
      <c r="H53" s="395">
        <v>1453</v>
      </c>
      <c r="I53" s="395"/>
      <c r="J53" s="395">
        <v>1224</v>
      </c>
      <c r="K53" s="395"/>
      <c r="L53" s="395">
        <v>106</v>
      </c>
      <c r="M53" s="395"/>
      <c r="N53" s="395">
        <v>146</v>
      </c>
      <c r="O53" s="395"/>
      <c r="P53" s="395">
        <v>43</v>
      </c>
      <c r="Q53" s="395"/>
    </row>
    <row r="54" spans="1:17" s="7" customFormat="1" ht="15.75" customHeight="1">
      <c r="A54" s="550">
        <v>702</v>
      </c>
      <c r="B54" s="151">
        <v>222</v>
      </c>
      <c r="C54" s="630" t="s">
        <v>837</v>
      </c>
      <c r="D54" s="548">
        <v>14</v>
      </c>
      <c r="E54" s="395"/>
      <c r="F54" s="395">
        <v>102</v>
      </c>
      <c r="G54" s="395"/>
      <c r="H54" s="395">
        <v>830</v>
      </c>
      <c r="I54" s="395"/>
      <c r="J54" s="395">
        <v>815</v>
      </c>
      <c r="K54" s="395"/>
      <c r="L54" s="395">
        <v>73</v>
      </c>
      <c r="M54" s="395"/>
      <c r="N54" s="395">
        <v>105</v>
      </c>
      <c r="O54" s="395"/>
      <c r="P54" s="395">
        <v>35</v>
      </c>
      <c r="Q54" s="395"/>
    </row>
    <row r="55" spans="1:17" s="7" customFormat="1" ht="15.75" customHeight="1">
      <c r="A55" s="550">
        <v>802</v>
      </c>
      <c r="B55" s="151">
        <v>223</v>
      </c>
      <c r="C55" s="630" t="s">
        <v>838</v>
      </c>
      <c r="D55" s="548">
        <v>25</v>
      </c>
      <c r="E55" s="395"/>
      <c r="F55" s="395">
        <v>219</v>
      </c>
      <c r="G55" s="395"/>
      <c r="H55" s="395">
        <v>2268</v>
      </c>
      <c r="I55" s="395"/>
      <c r="J55" s="395">
        <v>2166</v>
      </c>
      <c r="K55" s="395"/>
      <c r="L55" s="395">
        <v>150</v>
      </c>
      <c r="M55" s="395"/>
      <c r="N55" s="395">
        <v>219</v>
      </c>
      <c r="O55" s="395"/>
      <c r="P55" s="395">
        <v>98</v>
      </c>
      <c r="Q55" s="395"/>
    </row>
    <row r="56" spans="1:17" s="7" customFormat="1" ht="15.75" customHeight="1">
      <c r="A56" s="550">
        <v>902</v>
      </c>
      <c r="B56" s="151">
        <v>224</v>
      </c>
      <c r="C56" s="630" t="s">
        <v>839</v>
      </c>
      <c r="D56" s="548">
        <v>17</v>
      </c>
      <c r="E56" s="395"/>
      <c r="F56" s="395">
        <v>150</v>
      </c>
      <c r="G56" s="395"/>
      <c r="H56" s="395">
        <v>1548</v>
      </c>
      <c r="I56" s="395"/>
      <c r="J56" s="395">
        <v>1533</v>
      </c>
      <c r="K56" s="395"/>
      <c r="L56" s="395">
        <v>100</v>
      </c>
      <c r="M56" s="395"/>
      <c r="N56" s="395">
        <v>155</v>
      </c>
      <c r="O56" s="395"/>
      <c r="P56" s="395">
        <v>35</v>
      </c>
      <c r="Q56" s="395"/>
    </row>
    <row r="57" spans="1:17" s="7" customFormat="1" ht="15.75" customHeight="1">
      <c r="A57" s="550">
        <v>703</v>
      </c>
      <c r="B57" s="151">
        <v>225</v>
      </c>
      <c r="C57" s="630" t="s">
        <v>840</v>
      </c>
      <c r="D57" s="548">
        <v>14</v>
      </c>
      <c r="E57" s="395"/>
      <c r="F57" s="395">
        <v>101</v>
      </c>
      <c r="G57" s="395"/>
      <c r="H57" s="395">
        <v>1034</v>
      </c>
      <c r="I57" s="395"/>
      <c r="J57" s="395">
        <v>1058</v>
      </c>
      <c r="K57" s="395"/>
      <c r="L57" s="395">
        <v>79</v>
      </c>
      <c r="M57" s="395"/>
      <c r="N57" s="395">
        <v>107</v>
      </c>
      <c r="O57" s="395"/>
      <c r="P57" s="395">
        <v>41</v>
      </c>
      <c r="Q57" s="395"/>
    </row>
    <row r="58" spans="1:17" s="7" customFormat="1" ht="15.75" customHeight="1">
      <c r="A58" s="550">
        <v>903</v>
      </c>
      <c r="B58" s="151">
        <v>226</v>
      </c>
      <c r="C58" s="630" t="s">
        <v>841</v>
      </c>
      <c r="D58" s="548">
        <v>24</v>
      </c>
      <c r="E58" s="395"/>
      <c r="F58" s="395">
        <v>168</v>
      </c>
      <c r="G58" s="395"/>
      <c r="H58" s="395">
        <v>1342</v>
      </c>
      <c r="I58" s="395"/>
      <c r="J58" s="395">
        <v>1235</v>
      </c>
      <c r="K58" s="395"/>
      <c r="L58" s="395">
        <v>124</v>
      </c>
      <c r="M58" s="395"/>
      <c r="N58" s="395">
        <v>170</v>
      </c>
      <c r="O58" s="395"/>
      <c r="P58" s="395">
        <v>56</v>
      </c>
      <c r="Q58" s="395"/>
    </row>
    <row r="59" spans="1:17" s="7" customFormat="1" ht="15.75" customHeight="1">
      <c r="A59" s="550">
        <v>604</v>
      </c>
      <c r="B59" s="151">
        <v>227</v>
      </c>
      <c r="C59" s="630" t="s">
        <v>842</v>
      </c>
      <c r="D59" s="548">
        <v>20</v>
      </c>
      <c r="E59" s="395"/>
      <c r="F59" s="395">
        <v>158</v>
      </c>
      <c r="G59" s="395"/>
      <c r="H59" s="395">
        <v>1375</v>
      </c>
      <c r="I59" s="395"/>
      <c r="J59" s="395">
        <v>1324</v>
      </c>
      <c r="K59" s="395"/>
      <c r="L59" s="395">
        <v>124</v>
      </c>
      <c r="M59" s="395"/>
      <c r="N59" s="395">
        <v>138</v>
      </c>
      <c r="O59" s="395"/>
      <c r="P59" s="395">
        <v>46</v>
      </c>
      <c r="Q59" s="395"/>
    </row>
    <row r="60" spans="1:17" s="7" customFormat="1" ht="15.75" customHeight="1">
      <c r="A60" s="550">
        <v>251</v>
      </c>
      <c r="B60" s="151">
        <v>301</v>
      </c>
      <c r="C60" s="630" t="s">
        <v>1075</v>
      </c>
      <c r="D60" s="548">
        <v>7</v>
      </c>
      <c r="E60" s="395"/>
      <c r="F60" s="395">
        <v>80</v>
      </c>
      <c r="G60" s="395"/>
      <c r="H60" s="395">
        <v>988</v>
      </c>
      <c r="I60" s="395"/>
      <c r="J60" s="395">
        <v>1022</v>
      </c>
      <c r="K60" s="395"/>
      <c r="L60" s="395">
        <v>43</v>
      </c>
      <c r="M60" s="395"/>
      <c r="N60" s="395">
        <v>79</v>
      </c>
      <c r="O60" s="395"/>
      <c r="P60" s="395">
        <v>26</v>
      </c>
      <c r="Q60" s="395"/>
    </row>
    <row r="61" spans="1:17" s="7" customFormat="1" ht="15.75" customHeight="1">
      <c r="A61" s="550">
        <v>451</v>
      </c>
      <c r="B61" s="151">
        <v>321</v>
      </c>
      <c r="C61" s="630" t="s">
        <v>1076</v>
      </c>
      <c r="D61" s="548">
        <v>4</v>
      </c>
      <c r="E61" s="395"/>
      <c r="F61" s="395">
        <v>34</v>
      </c>
      <c r="G61" s="395"/>
      <c r="H61" s="395">
        <v>351</v>
      </c>
      <c r="I61" s="395"/>
      <c r="J61" s="395">
        <v>381</v>
      </c>
      <c r="K61" s="395"/>
      <c r="L61" s="395">
        <v>23</v>
      </c>
      <c r="M61" s="395"/>
      <c r="N61" s="395">
        <v>34</v>
      </c>
      <c r="O61" s="395"/>
      <c r="P61" s="395">
        <v>8</v>
      </c>
      <c r="Q61" s="395"/>
    </row>
    <row r="62" spans="1:17" s="7" customFormat="1" ht="15.75" customHeight="1">
      <c r="A62" s="550">
        <v>461</v>
      </c>
      <c r="B62" s="151">
        <v>341</v>
      </c>
      <c r="C62" s="630" t="s">
        <v>1077</v>
      </c>
      <c r="D62" s="548">
        <v>6</v>
      </c>
      <c r="E62" s="395"/>
      <c r="F62" s="395">
        <v>64</v>
      </c>
      <c r="G62" s="395"/>
      <c r="H62" s="395">
        <v>753</v>
      </c>
      <c r="I62" s="395"/>
      <c r="J62" s="395">
        <v>732</v>
      </c>
      <c r="K62" s="395"/>
      <c r="L62" s="395">
        <v>50</v>
      </c>
      <c r="M62" s="395"/>
      <c r="N62" s="395">
        <v>57</v>
      </c>
      <c r="O62" s="395"/>
      <c r="P62" s="395">
        <v>15</v>
      </c>
      <c r="Q62" s="395"/>
    </row>
    <row r="63" spans="1:17" s="7" customFormat="1" ht="15.75" customHeight="1">
      <c r="A63" s="550">
        <v>462</v>
      </c>
      <c r="B63" s="151">
        <v>342</v>
      </c>
      <c r="C63" s="630" t="s">
        <v>301</v>
      </c>
      <c r="D63" s="548">
        <v>2</v>
      </c>
      <c r="E63" s="395"/>
      <c r="F63" s="395">
        <v>29</v>
      </c>
      <c r="G63" s="395"/>
      <c r="H63" s="395">
        <v>363</v>
      </c>
      <c r="I63" s="395"/>
      <c r="J63" s="395">
        <v>380</v>
      </c>
      <c r="K63" s="395"/>
      <c r="L63" s="395">
        <v>16</v>
      </c>
      <c r="M63" s="395"/>
      <c r="N63" s="395">
        <v>26</v>
      </c>
      <c r="O63" s="395"/>
      <c r="P63" s="395">
        <v>6</v>
      </c>
      <c r="Q63" s="395"/>
    </row>
    <row r="64" spans="1:17" s="7" customFormat="1" ht="15.75" customHeight="1">
      <c r="A64" s="550">
        <v>463</v>
      </c>
      <c r="B64" s="151">
        <v>343</v>
      </c>
      <c r="C64" s="630" t="s">
        <v>302</v>
      </c>
      <c r="D64" s="548">
        <v>2</v>
      </c>
      <c r="E64" s="395"/>
      <c r="F64" s="395">
        <v>16</v>
      </c>
      <c r="G64" s="395"/>
      <c r="H64" s="395">
        <v>170</v>
      </c>
      <c r="I64" s="395"/>
      <c r="J64" s="395">
        <v>189</v>
      </c>
      <c r="K64" s="395"/>
      <c r="L64" s="395">
        <v>10</v>
      </c>
      <c r="M64" s="395"/>
      <c r="N64" s="395">
        <v>17</v>
      </c>
      <c r="O64" s="395"/>
      <c r="P64" s="395">
        <v>4</v>
      </c>
      <c r="Q64" s="395"/>
    </row>
    <row r="65" spans="1:17" s="7" customFormat="1" ht="15.75" customHeight="1">
      <c r="A65" s="550">
        <v>471</v>
      </c>
      <c r="B65" s="151">
        <v>361</v>
      </c>
      <c r="C65" s="630" t="s">
        <v>1078</v>
      </c>
      <c r="D65" s="548">
        <v>2</v>
      </c>
      <c r="E65" s="395"/>
      <c r="F65" s="395">
        <v>31</v>
      </c>
      <c r="G65" s="395"/>
      <c r="H65" s="395">
        <v>402</v>
      </c>
      <c r="I65" s="395"/>
      <c r="J65" s="395">
        <v>358</v>
      </c>
      <c r="K65" s="395"/>
      <c r="L65" s="395">
        <v>18</v>
      </c>
      <c r="M65" s="395"/>
      <c r="N65" s="395">
        <v>28</v>
      </c>
      <c r="O65" s="395"/>
      <c r="P65" s="395">
        <v>2</v>
      </c>
      <c r="Q65" s="395"/>
    </row>
    <row r="66" spans="1:17" s="7" customFormat="1" ht="15.75" customHeight="1">
      <c r="A66" s="550">
        <v>472</v>
      </c>
      <c r="B66" s="151">
        <v>362</v>
      </c>
      <c r="C66" s="630" t="s">
        <v>303</v>
      </c>
      <c r="D66" s="548">
        <v>2</v>
      </c>
      <c r="E66" s="395"/>
      <c r="F66" s="395">
        <v>20</v>
      </c>
      <c r="G66" s="395"/>
      <c r="H66" s="395">
        <v>230</v>
      </c>
      <c r="I66" s="395"/>
      <c r="J66" s="395">
        <v>229</v>
      </c>
      <c r="K66" s="395"/>
      <c r="L66" s="395">
        <v>15</v>
      </c>
      <c r="M66" s="395"/>
      <c r="N66" s="395">
        <v>18</v>
      </c>
      <c r="O66" s="395"/>
      <c r="P66" s="395">
        <v>7</v>
      </c>
      <c r="Q66" s="395"/>
    </row>
    <row r="67" spans="1:17" s="7" customFormat="1" ht="15.75" customHeight="1">
      <c r="A67" s="550">
        <v>473</v>
      </c>
      <c r="B67" s="151">
        <v>363</v>
      </c>
      <c r="C67" s="630" t="s">
        <v>252</v>
      </c>
      <c r="D67" s="548">
        <v>3</v>
      </c>
      <c r="E67" s="395"/>
      <c r="F67" s="395">
        <v>23</v>
      </c>
      <c r="G67" s="395"/>
      <c r="H67" s="395">
        <v>205</v>
      </c>
      <c r="I67" s="395"/>
      <c r="J67" s="395">
        <v>204</v>
      </c>
      <c r="K67" s="395"/>
      <c r="L67" s="395">
        <v>16</v>
      </c>
      <c r="M67" s="395"/>
      <c r="N67" s="395">
        <v>22</v>
      </c>
      <c r="O67" s="395"/>
      <c r="P67" s="395">
        <v>7</v>
      </c>
      <c r="Q67" s="395"/>
    </row>
    <row r="68" spans="1:17" s="7" customFormat="1" ht="15.75" customHeight="1">
      <c r="A68" s="550">
        <v>474</v>
      </c>
      <c r="B68" s="151">
        <v>364</v>
      </c>
      <c r="C68" s="630" t="s">
        <v>253</v>
      </c>
      <c r="D68" s="548">
        <v>2</v>
      </c>
      <c r="E68" s="395"/>
      <c r="F68" s="395">
        <v>24</v>
      </c>
      <c r="G68" s="395"/>
      <c r="H68" s="395">
        <v>268</v>
      </c>
      <c r="I68" s="395"/>
      <c r="J68" s="395">
        <v>244</v>
      </c>
      <c r="K68" s="395"/>
      <c r="L68" s="395">
        <v>15</v>
      </c>
      <c r="M68" s="395"/>
      <c r="N68" s="395">
        <v>22</v>
      </c>
      <c r="O68" s="395"/>
      <c r="P68" s="395">
        <v>5</v>
      </c>
      <c r="Q68" s="395"/>
    </row>
    <row r="69" spans="1:17" s="7" customFormat="1" ht="15.75" customHeight="1">
      <c r="A69" s="550">
        <v>351</v>
      </c>
      <c r="B69" s="151">
        <v>381</v>
      </c>
      <c r="C69" s="630" t="s">
        <v>304</v>
      </c>
      <c r="D69" s="548">
        <v>5</v>
      </c>
      <c r="E69" s="395"/>
      <c r="F69" s="395">
        <v>74</v>
      </c>
      <c r="G69" s="395"/>
      <c r="H69" s="395">
        <v>1000</v>
      </c>
      <c r="I69" s="395"/>
      <c r="J69" s="395">
        <v>942</v>
      </c>
      <c r="K69" s="395"/>
      <c r="L69" s="395">
        <v>37</v>
      </c>
      <c r="M69" s="395"/>
      <c r="N69" s="395">
        <v>67</v>
      </c>
      <c r="O69" s="395"/>
      <c r="P69" s="395">
        <v>23</v>
      </c>
      <c r="Q69" s="395"/>
    </row>
    <row r="70" spans="1:17" s="7" customFormat="1" ht="15.75" customHeight="1">
      <c r="A70" s="550">
        <v>352</v>
      </c>
      <c r="B70" s="151">
        <v>382</v>
      </c>
      <c r="C70" s="630" t="s">
        <v>305</v>
      </c>
      <c r="D70" s="548">
        <v>5</v>
      </c>
      <c r="E70" s="395"/>
      <c r="F70" s="395">
        <v>78</v>
      </c>
      <c r="G70" s="395"/>
      <c r="H70" s="395">
        <v>1083</v>
      </c>
      <c r="I70" s="395"/>
      <c r="J70" s="395">
        <v>1081</v>
      </c>
      <c r="K70" s="395"/>
      <c r="L70" s="395">
        <v>36</v>
      </c>
      <c r="M70" s="395"/>
      <c r="N70" s="395">
        <v>77</v>
      </c>
      <c r="O70" s="395"/>
      <c r="P70" s="395">
        <v>22</v>
      </c>
      <c r="Q70" s="395"/>
    </row>
    <row r="71" spans="1:17" s="7" customFormat="1" ht="15.75" customHeight="1">
      <c r="A71" s="550">
        <v>551</v>
      </c>
      <c r="B71" s="151">
        <v>421</v>
      </c>
      <c r="C71" s="630" t="s">
        <v>306</v>
      </c>
      <c r="D71" s="548">
        <v>3</v>
      </c>
      <c r="E71" s="395"/>
      <c r="F71" s="395">
        <v>27</v>
      </c>
      <c r="G71" s="395"/>
      <c r="H71" s="395">
        <v>314</v>
      </c>
      <c r="I71" s="395"/>
      <c r="J71" s="395">
        <v>309</v>
      </c>
      <c r="K71" s="395"/>
      <c r="L71" s="395">
        <v>22</v>
      </c>
      <c r="M71" s="395"/>
      <c r="N71" s="395">
        <v>20</v>
      </c>
      <c r="O71" s="395"/>
      <c r="P71" s="395">
        <v>4</v>
      </c>
      <c r="Q71" s="395"/>
    </row>
    <row r="72" spans="1:17" s="7" customFormat="1" ht="15.75" customHeight="1">
      <c r="A72" s="550">
        <v>552</v>
      </c>
      <c r="B72" s="190">
        <v>422</v>
      </c>
      <c r="C72" s="630" t="s">
        <v>307</v>
      </c>
      <c r="D72" s="548">
        <v>7</v>
      </c>
      <c r="E72" s="395"/>
      <c r="F72" s="395">
        <v>60</v>
      </c>
      <c r="G72" s="395"/>
      <c r="H72" s="395">
        <v>657</v>
      </c>
      <c r="I72" s="395"/>
      <c r="J72" s="395">
        <v>690</v>
      </c>
      <c r="K72" s="395"/>
      <c r="L72" s="395">
        <v>39</v>
      </c>
      <c r="M72" s="395"/>
      <c r="N72" s="395">
        <v>58</v>
      </c>
      <c r="O72" s="395"/>
      <c r="P72" s="395">
        <v>15</v>
      </c>
      <c r="Q72" s="395"/>
    </row>
    <row r="73" spans="1:17" s="7" customFormat="1" ht="15.75" customHeight="1">
      <c r="A73" s="550">
        <v>561</v>
      </c>
      <c r="B73" s="151">
        <v>441</v>
      </c>
      <c r="C73" s="630" t="s">
        <v>308</v>
      </c>
      <c r="D73" s="548">
        <v>3</v>
      </c>
      <c r="E73" s="395"/>
      <c r="F73" s="395">
        <v>29</v>
      </c>
      <c r="G73" s="395"/>
      <c r="H73" s="395">
        <v>244</v>
      </c>
      <c r="I73" s="395"/>
      <c r="J73" s="395">
        <v>261</v>
      </c>
      <c r="K73" s="395"/>
      <c r="L73" s="395">
        <v>16</v>
      </c>
      <c r="M73" s="395"/>
      <c r="N73" s="395">
        <v>29</v>
      </c>
      <c r="O73" s="395"/>
      <c r="P73" s="395">
        <v>7</v>
      </c>
      <c r="Q73" s="395"/>
    </row>
    <row r="74" spans="1:17" s="7" customFormat="1" ht="15.75" customHeight="1">
      <c r="A74" s="550">
        <v>562</v>
      </c>
      <c r="B74" s="151">
        <v>442</v>
      </c>
      <c r="C74" s="630" t="s">
        <v>309</v>
      </c>
      <c r="D74" s="548">
        <v>5</v>
      </c>
      <c r="E74" s="395"/>
      <c r="F74" s="395">
        <v>39</v>
      </c>
      <c r="G74" s="395"/>
      <c r="H74" s="395">
        <v>415</v>
      </c>
      <c r="I74" s="395"/>
      <c r="J74" s="395">
        <v>398</v>
      </c>
      <c r="K74" s="395"/>
      <c r="L74" s="395">
        <v>27</v>
      </c>
      <c r="M74" s="395"/>
      <c r="N74" s="395">
        <v>39</v>
      </c>
      <c r="O74" s="395"/>
      <c r="P74" s="395">
        <v>12</v>
      </c>
      <c r="Q74" s="395"/>
    </row>
    <row r="75" spans="1:17" s="7" customFormat="1" ht="15.75" customHeight="1">
      <c r="A75" s="550">
        <v>563</v>
      </c>
      <c r="B75" s="151">
        <v>443</v>
      </c>
      <c r="C75" s="630" t="s">
        <v>310</v>
      </c>
      <c r="D75" s="548">
        <v>4</v>
      </c>
      <c r="E75" s="395"/>
      <c r="F75" s="395">
        <v>51</v>
      </c>
      <c r="G75" s="395"/>
      <c r="H75" s="395">
        <v>608</v>
      </c>
      <c r="I75" s="395"/>
      <c r="J75" s="395">
        <v>615</v>
      </c>
      <c r="K75" s="395"/>
      <c r="L75" s="395">
        <v>27</v>
      </c>
      <c r="M75" s="395"/>
      <c r="N75" s="395">
        <v>44</v>
      </c>
      <c r="O75" s="395"/>
      <c r="P75" s="395">
        <v>14</v>
      </c>
      <c r="Q75" s="395"/>
    </row>
    <row r="76" spans="1:17" s="7" customFormat="1" ht="15.75" customHeight="1">
      <c r="A76" s="550">
        <v>564</v>
      </c>
      <c r="B76" s="151">
        <v>444</v>
      </c>
      <c r="C76" s="630" t="s">
        <v>311</v>
      </c>
      <c r="D76" s="548">
        <v>3</v>
      </c>
      <c r="E76" s="395"/>
      <c r="F76" s="395">
        <v>40</v>
      </c>
      <c r="G76" s="395"/>
      <c r="H76" s="395">
        <v>556</v>
      </c>
      <c r="I76" s="395"/>
      <c r="J76" s="395">
        <v>538</v>
      </c>
      <c r="K76" s="395"/>
      <c r="L76" s="395">
        <v>21</v>
      </c>
      <c r="M76" s="395"/>
      <c r="N76" s="395">
        <v>38</v>
      </c>
      <c r="O76" s="395"/>
      <c r="P76" s="395">
        <v>12</v>
      </c>
      <c r="Q76" s="395"/>
    </row>
    <row r="77" spans="1:17" s="7" customFormat="1" ht="15.75" customHeight="1">
      <c r="A77" s="550">
        <v>565</v>
      </c>
      <c r="B77" s="151">
        <v>445</v>
      </c>
      <c r="C77" s="630" t="s">
        <v>254</v>
      </c>
      <c r="D77" s="548">
        <v>5</v>
      </c>
      <c r="E77" s="395"/>
      <c r="F77" s="395">
        <v>23</v>
      </c>
      <c r="G77" s="395"/>
      <c r="H77" s="395">
        <v>144</v>
      </c>
      <c r="I77" s="395"/>
      <c r="J77" s="395">
        <v>170</v>
      </c>
      <c r="K77" s="395"/>
      <c r="L77" s="395">
        <v>23</v>
      </c>
      <c r="M77" s="395"/>
      <c r="N77" s="395">
        <v>23</v>
      </c>
      <c r="O77" s="395"/>
      <c r="P77" s="395">
        <v>10</v>
      </c>
      <c r="Q77" s="395"/>
    </row>
    <row r="78" spans="1:17" s="7" customFormat="1" ht="15.75" customHeight="1">
      <c r="A78" s="550">
        <v>651</v>
      </c>
      <c r="B78" s="151">
        <v>461</v>
      </c>
      <c r="C78" s="630" t="s">
        <v>312</v>
      </c>
      <c r="D78" s="548">
        <v>6</v>
      </c>
      <c r="E78" s="395"/>
      <c r="F78" s="395">
        <v>48</v>
      </c>
      <c r="G78" s="395"/>
      <c r="H78" s="395">
        <v>489</v>
      </c>
      <c r="I78" s="395"/>
      <c r="J78" s="395">
        <v>456</v>
      </c>
      <c r="K78" s="395"/>
      <c r="L78" s="395">
        <v>33</v>
      </c>
      <c r="M78" s="395"/>
      <c r="N78" s="395">
        <v>48</v>
      </c>
      <c r="O78" s="395"/>
      <c r="P78" s="395">
        <v>16</v>
      </c>
      <c r="Q78" s="395"/>
    </row>
    <row r="79" spans="1:17" s="7" customFormat="1" ht="15.75" customHeight="1">
      <c r="A79" s="550">
        <v>652</v>
      </c>
      <c r="B79" s="151">
        <v>462</v>
      </c>
      <c r="C79" s="630" t="s">
        <v>255</v>
      </c>
      <c r="D79" s="548">
        <v>3</v>
      </c>
      <c r="E79" s="395"/>
      <c r="F79" s="395">
        <v>34</v>
      </c>
      <c r="G79" s="395"/>
      <c r="H79" s="395">
        <v>391</v>
      </c>
      <c r="I79" s="395"/>
      <c r="J79" s="395">
        <v>401</v>
      </c>
      <c r="K79" s="395"/>
      <c r="L79" s="395">
        <v>20</v>
      </c>
      <c r="M79" s="395"/>
      <c r="N79" s="395">
        <v>32</v>
      </c>
      <c r="O79" s="395"/>
      <c r="P79" s="395">
        <v>12</v>
      </c>
      <c r="Q79" s="395"/>
    </row>
    <row r="80" spans="1:17" s="7" customFormat="1" ht="15.75" customHeight="1">
      <c r="A80" s="550">
        <v>653</v>
      </c>
      <c r="B80" s="190">
        <v>463</v>
      </c>
      <c r="C80" s="630" t="s">
        <v>313</v>
      </c>
      <c r="D80" s="548">
        <v>2</v>
      </c>
      <c r="E80" s="395"/>
      <c r="F80" s="395">
        <v>26</v>
      </c>
      <c r="G80" s="395"/>
      <c r="H80" s="395">
        <v>372</v>
      </c>
      <c r="I80" s="395"/>
      <c r="J80" s="395">
        <v>327</v>
      </c>
      <c r="K80" s="395"/>
      <c r="L80" s="395">
        <v>14</v>
      </c>
      <c r="M80" s="395"/>
      <c r="N80" s="395">
        <v>23</v>
      </c>
      <c r="O80" s="395"/>
      <c r="P80" s="395">
        <v>7</v>
      </c>
      <c r="Q80" s="395"/>
    </row>
    <row r="81" spans="1:17" s="7" customFormat="1" ht="15.75" customHeight="1">
      <c r="A81" s="550">
        <v>654</v>
      </c>
      <c r="B81" s="190">
        <v>464</v>
      </c>
      <c r="C81" s="630" t="s">
        <v>314</v>
      </c>
      <c r="D81" s="548">
        <v>4</v>
      </c>
      <c r="E81" s="395"/>
      <c r="F81" s="395">
        <v>74</v>
      </c>
      <c r="G81" s="395"/>
      <c r="H81" s="395">
        <v>1038</v>
      </c>
      <c r="I81" s="395"/>
      <c r="J81" s="395">
        <v>1022</v>
      </c>
      <c r="K81" s="395"/>
      <c r="L81" s="395">
        <v>34</v>
      </c>
      <c r="M81" s="395"/>
      <c r="N81" s="395">
        <v>68</v>
      </c>
      <c r="O81" s="395"/>
      <c r="P81" s="395">
        <v>11</v>
      </c>
      <c r="Q81" s="395"/>
    </row>
    <row r="82" spans="1:17" s="7" customFormat="1" ht="15.75" customHeight="1">
      <c r="A82" s="550">
        <v>661</v>
      </c>
      <c r="B82" s="151">
        <v>481</v>
      </c>
      <c r="C82" s="630" t="s">
        <v>315</v>
      </c>
      <c r="D82" s="548">
        <v>8</v>
      </c>
      <c r="E82" s="395"/>
      <c r="F82" s="395">
        <v>55</v>
      </c>
      <c r="G82" s="395"/>
      <c r="H82" s="395">
        <v>509</v>
      </c>
      <c r="I82" s="395"/>
      <c r="J82" s="395">
        <v>450</v>
      </c>
      <c r="K82" s="395"/>
      <c r="L82" s="395">
        <v>49</v>
      </c>
      <c r="M82" s="395"/>
      <c r="N82" s="395">
        <v>47</v>
      </c>
      <c r="O82" s="395"/>
      <c r="P82" s="395">
        <v>14</v>
      </c>
      <c r="Q82" s="395"/>
    </row>
    <row r="83" spans="1:17" s="7" customFormat="1" ht="15.75" customHeight="1">
      <c r="A83" s="550">
        <v>671</v>
      </c>
      <c r="B83" s="190">
        <v>501</v>
      </c>
      <c r="C83" s="630" t="s">
        <v>316</v>
      </c>
      <c r="D83" s="548">
        <v>3</v>
      </c>
      <c r="E83" s="395"/>
      <c r="F83" s="395">
        <v>22</v>
      </c>
      <c r="G83" s="395"/>
      <c r="H83" s="395">
        <v>207</v>
      </c>
      <c r="I83" s="395"/>
      <c r="J83" s="395">
        <v>219</v>
      </c>
      <c r="K83" s="395"/>
      <c r="L83" s="395">
        <v>15</v>
      </c>
      <c r="M83" s="395"/>
      <c r="N83" s="395">
        <v>23</v>
      </c>
      <c r="O83" s="395"/>
      <c r="P83" s="395">
        <v>16</v>
      </c>
      <c r="Q83" s="395"/>
    </row>
    <row r="84" spans="1:17" s="7" customFormat="1" ht="15.75" customHeight="1">
      <c r="A84" s="550">
        <v>672</v>
      </c>
      <c r="B84" s="151">
        <v>502</v>
      </c>
      <c r="C84" s="630" t="s">
        <v>317</v>
      </c>
      <c r="D84" s="548">
        <v>3</v>
      </c>
      <c r="E84" s="395"/>
      <c r="F84" s="395">
        <v>19</v>
      </c>
      <c r="G84" s="395"/>
      <c r="H84" s="395">
        <v>178</v>
      </c>
      <c r="I84" s="395"/>
      <c r="J84" s="395">
        <v>163</v>
      </c>
      <c r="K84" s="395"/>
      <c r="L84" s="395">
        <v>19</v>
      </c>
      <c r="M84" s="395"/>
      <c r="N84" s="395">
        <v>19</v>
      </c>
      <c r="O84" s="395"/>
      <c r="P84" s="395">
        <v>16</v>
      </c>
      <c r="Q84" s="395"/>
    </row>
    <row r="85" spans="1:17" s="7" customFormat="1" ht="15.75" customHeight="1">
      <c r="A85" s="550">
        <v>673</v>
      </c>
      <c r="B85" s="151">
        <v>503</v>
      </c>
      <c r="C85" s="630" t="s">
        <v>318</v>
      </c>
      <c r="D85" s="548">
        <v>3</v>
      </c>
      <c r="E85" s="395"/>
      <c r="F85" s="395">
        <v>19</v>
      </c>
      <c r="G85" s="395"/>
      <c r="H85" s="395">
        <v>115</v>
      </c>
      <c r="I85" s="395"/>
      <c r="J85" s="395">
        <v>129</v>
      </c>
      <c r="K85" s="395"/>
      <c r="L85" s="395">
        <v>13</v>
      </c>
      <c r="M85" s="395"/>
      <c r="N85" s="395">
        <v>20</v>
      </c>
      <c r="O85" s="395"/>
      <c r="P85" s="395">
        <v>12</v>
      </c>
      <c r="Q85" s="395"/>
    </row>
    <row r="86" spans="1:17" s="7" customFormat="1" ht="15.75" customHeight="1">
      <c r="A86" s="550">
        <v>674</v>
      </c>
      <c r="B86" s="151">
        <v>504</v>
      </c>
      <c r="C86" s="630" t="s">
        <v>256</v>
      </c>
      <c r="D86" s="548">
        <v>1</v>
      </c>
      <c r="E86" s="395"/>
      <c r="F86" s="395">
        <v>8</v>
      </c>
      <c r="G86" s="395"/>
      <c r="H86" s="395">
        <v>83</v>
      </c>
      <c r="I86" s="395"/>
      <c r="J86" s="395">
        <v>83</v>
      </c>
      <c r="K86" s="395"/>
      <c r="L86" s="395">
        <v>6</v>
      </c>
      <c r="M86" s="395"/>
      <c r="N86" s="395">
        <v>10</v>
      </c>
      <c r="O86" s="395"/>
      <c r="P86" s="395">
        <v>9</v>
      </c>
      <c r="Q86" s="395"/>
    </row>
    <row r="87" spans="1:17" s="56" customFormat="1" ht="15.75" customHeight="1">
      <c r="A87" s="550">
        <v>682</v>
      </c>
      <c r="B87" s="151">
        <v>522</v>
      </c>
      <c r="C87" s="630" t="s">
        <v>320</v>
      </c>
      <c r="D87" s="548">
        <v>2</v>
      </c>
      <c r="E87" s="395"/>
      <c r="F87" s="395">
        <v>18</v>
      </c>
      <c r="G87" s="395"/>
      <c r="H87" s="395">
        <v>186</v>
      </c>
      <c r="I87" s="395"/>
      <c r="J87" s="395">
        <v>185</v>
      </c>
      <c r="K87" s="395"/>
      <c r="L87" s="395">
        <v>13</v>
      </c>
      <c r="M87" s="395"/>
      <c r="N87" s="395">
        <v>16</v>
      </c>
      <c r="O87" s="395"/>
      <c r="P87" s="395">
        <v>7</v>
      </c>
      <c r="Q87" s="395"/>
    </row>
    <row r="88" spans="1:17" s="7" customFormat="1" ht="15.75" customHeight="1">
      <c r="A88" s="550">
        <v>772</v>
      </c>
      <c r="B88" s="151">
        <v>582</v>
      </c>
      <c r="C88" s="630" t="s">
        <v>331</v>
      </c>
      <c r="D88" s="548">
        <v>4</v>
      </c>
      <c r="E88" s="395"/>
      <c r="F88" s="395">
        <v>37</v>
      </c>
      <c r="G88" s="395"/>
      <c r="H88" s="395">
        <v>329</v>
      </c>
      <c r="I88" s="395"/>
      <c r="J88" s="395">
        <v>303</v>
      </c>
      <c r="K88" s="395"/>
      <c r="L88" s="395">
        <v>32</v>
      </c>
      <c r="M88" s="395"/>
      <c r="N88" s="395">
        <v>29</v>
      </c>
      <c r="O88" s="395"/>
      <c r="P88" s="395">
        <v>12</v>
      </c>
      <c r="Q88" s="395"/>
    </row>
    <row r="89" spans="1:17" s="7" customFormat="1" ht="15.75" customHeight="1">
      <c r="A89" s="550">
        <v>774</v>
      </c>
      <c r="B89" s="151">
        <v>584</v>
      </c>
      <c r="C89" s="630" t="s">
        <v>333</v>
      </c>
      <c r="D89" s="548">
        <v>6</v>
      </c>
      <c r="E89" s="395"/>
      <c r="F89" s="395">
        <v>31</v>
      </c>
      <c r="G89" s="395"/>
      <c r="H89" s="395">
        <v>216</v>
      </c>
      <c r="I89" s="395"/>
      <c r="J89" s="395">
        <v>215</v>
      </c>
      <c r="K89" s="395"/>
      <c r="L89" s="395">
        <v>24</v>
      </c>
      <c r="M89" s="395"/>
      <c r="N89" s="395">
        <v>34</v>
      </c>
      <c r="O89" s="395"/>
      <c r="P89" s="395">
        <v>14</v>
      </c>
      <c r="Q89" s="395"/>
    </row>
    <row r="90" spans="1:17" s="7" customFormat="1" ht="15.75" customHeight="1">
      <c r="A90" s="550">
        <v>775</v>
      </c>
      <c r="B90" s="151">
        <v>585</v>
      </c>
      <c r="C90" s="630" t="s">
        <v>847</v>
      </c>
      <c r="D90" s="548">
        <v>12</v>
      </c>
      <c r="E90" s="395"/>
      <c r="F90" s="395">
        <v>80</v>
      </c>
      <c r="G90" s="395"/>
      <c r="H90" s="395">
        <v>709</v>
      </c>
      <c r="I90" s="395"/>
      <c r="J90" s="395">
        <v>665</v>
      </c>
      <c r="K90" s="395"/>
      <c r="L90" s="395">
        <v>59</v>
      </c>
      <c r="M90" s="395"/>
      <c r="N90" s="395">
        <v>73</v>
      </c>
      <c r="O90" s="395"/>
      <c r="P90" s="395">
        <v>32</v>
      </c>
      <c r="Q90" s="395"/>
    </row>
    <row r="91" spans="1:17" s="7" customFormat="1" ht="15.75" customHeight="1">
      <c r="A91" s="550">
        <v>955</v>
      </c>
      <c r="B91" s="151">
        <v>685</v>
      </c>
      <c r="C91" s="630" t="s">
        <v>341</v>
      </c>
      <c r="D91" s="548">
        <v>5</v>
      </c>
      <c r="E91" s="395"/>
      <c r="F91" s="395">
        <v>41</v>
      </c>
      <c r="G91" s="395"/>
      <c r="H91" s="395">
        <v>357</v>
      </c>
      <c r="I91" s="395"/>
      <c r="J91" s="395">
        <v>357</v>
      </c>
      <c r="K91" s="395"/>
      <c r="L91" s="395">
        <v>26</v>
      </c>
      <c r="M91" s="395"/>
      <c r="N91" s="395">
        <v>49</v>
      </c>
      <c r="O91" s="395"/>
      <c r="P91" s="395">
        <v>9</v>
      </c>
      <c r="Q91" s="395"/>
    </row>
    <row r="92" spans="1:17" s="7" customFormat="1" ht="4.5" customHeight="1">
      <c r="A92" s="152"/>
      <c r="B92" s="3"/>
      <c r="C92" s="16"/>
      <c r="D92" s="17"/>
      <c r="E92" s="42"/>
      <c r="F92" s="17"/>
      <c r="G92" s="18"/>
      <c r="H92" s="17"/>
      <c r="I92" s="18"/>
      <c r="J92" s="17"/>
      <c r="K92" s="18"/>
      <c r="L92" s="17"/>
      <c r="M92" s="18"/>
      <c r="N92" s="17"/>
      <c r="O92" s="18"/>
      <c r="P92" s="17"/>
      <c r="Q92" s="18"/>
    </row>
    <row r="93" spans="2:17" s="7" customFormat="1" ht="12" customHeight="1">
      <c r="B93" s="7" t="s">
        <v>676</v>
      </c>
      <c r="C93" s="20"/>
      <c r="D93" s="8"/>
      <c r="E93" s="21"/>
      <c r="F93" s="5"/>
      <c r="G93" s="5"/>
      <c r="H93" s="5"/>
      <c r="I93" s="5"/>
      <c r="J93" s="5"/>
      <c r="K93" s="5"/>
      <c r="L93" s="5"/>
      <c r="M93" s="5"/>
      <c r="N93" s="5"/>
      <c r="O93" s="5"/>
      <c r="P93" s="5"/>
      <c r="Q93" s="5"/>
    </row>
    <row r="94" spans="2:17" ht="12" customHeight="1">
      <c r="B94" s="27" t="s">
        <v>944</v>
      </c>
      <c r="C94" s="20"/>
      <c r="D94" s="8"/>
      <c r="E94" s="21"/>
      <c r="Q94" s="5"/>
    </row>
  </sheetData>
  <mergeCells count="13">
    <mergeCell ref="B5:C5"/>
    <mergeCell ref="B6:C6"/>
    <mergeCell ref="D4:E4"/>
    <mergeCell ref="D5:E5"/>
    <mergeCell ref="P4:Q4"/>
    <mergeCell ref="P5:Q5"/>
    <mergeCell ref="F5:G5"/>
    <mergeCell ref="H5:I5"/>
    <mergeCell ref="J5:K5"/>
    <mergeCell ref="H4:K4"/>
    <mergeCell ref="L5:M5"/>
    <mergeCell ref="N5:O5"/>
    <mergeCell ref="L4:O4"/>
  </mergeCells>
  <printOptions/>
  <pageMargins left="0.5905511811023623" right="0.59" top="0.5905511811023623" bottom="0.5118110236220472" header="0.5118110236220472" footer="0.1968503937007874"/>
  <pageSetup horizontalDpi="600" verticalDpi="600" orientation="portrait" paperSize="9" scale="94" r:id="rId1"/>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R114"/>
  <sheetViews>
    <sheetView workbookViewId="0" topLeftCell="B1">
      <selection activeCell="G1" sqref="G1"/>
    </sheetView>
  </sheetViews>
  <sheetFormatPr defaultColWidth="9.00390625" defaultRowHeight="12.75"/>
  <cols>
    <col min="1" max="1" width="5.625" style="156" hidden="1" customWidth="1"/>
    <col min="2" max="2" width="4.125" style="19" customWidth="1"/>
    <col min="3" max="3" width="10.00390625" style="19" customWidth="1"/>
    <col min="4" max="17" width="6.625" style="5" customWidth="1"/>
    <col min="18" max="16384" width="9.125" style="19" customWidth="1"/>
  </cols>
  <sheetData>
    <row r="1" spans="1:17" s="4" customFormat="1" ht="18" customHeight="1">
      <c r="A1" s="155"/>
      <c r="B1" s="30" t="s">
        <v>484</v>
      </c>
      <c r="D1" s="5"/>
      <c r="E1" s="5"/>
      <c r="F1" s="6"/>
      <c r="G1" s="6"/>
      <c r="H1" s="6"/>
      <c r="I1" s="6"/>
      <c r="J1" s="6"/>
      <c r="K1" s="6"/>
      <c r="L1" s="6"/>
      <c r="M1" s="6"/>
      <c r="N1" s="6"/>
      <c r="O1" s="6"/>
      <c r="P1" s="6" t="s">
        <v>0</v>
      </c>
      <c r="Q1" s="6"/>
    </row>
    <row r="2" spans="1:17" s="4" customFormat="1" ht="15.75" customHeight="1" hidden="1">
      <c r="A2" s="155"/>
      <c r="B2" s="30"/>
      <c r="D2" s="5"/>
      <c r="E2" s="5"/>
      <c r="F2" s="6"/>
      <c r="G2" s="6"/>
      <c r="H2" s="6"/>
      <c r="I2" s="6"/>
      <c r="J2" s="6"/>
      <c r="K2" s="6"/>
      <c r="L2" s="6"/>
      <c r="M2" s="6"/>
      <c r="N2" s="6"/>
      <c r="O2" s="6"/>
      <c r="P2" s="6"/>
      <c r="Q2" s="6"/>
    </row>
    <row r="3" spans="2:17" ht="4.5" customHeight="1">
      <c r="B3" s="7"/>
      <c r="C3" s="56"/>
      <c r="D3" s="29"/>
      <c r="E3" s="29"/>
      <c r="F3" s="29"/>
      <c r="G3" s="29"/>
      <c r="H3" s="29"/>
      <c r="I3" s="29"/>
      <c r="J3" s="29"/>
      <c r="K3" s="29"/>
      <c r="L3" s="29"/>
      <c r="M3" s="29"/>
      <c r="N3" s="29"/>
      <c r="O3" s="29"/>
      <c r="P3" s="25"/>
      <c r="Q3" s="25"/>
    </row>
    <row r="4" spans="1:17" s="26" customFormat="1" ht="15.75" customHeight="1">
      <c r="A4" s="154" t="s">
        <v>270</v>
      </c>
      <c r="B4" s="114"/>
      <c r="C4" s="198"/>
      <c r="D4" s="663" t="s">
        <v>508</v>
      </c>
      <c r="E4" s="664"/>
      <c r="F4" s="194"/>
      <c r="G4" s="195"/>
      <c r="H4" s="651" t="s">
        <v>436</v>
      </c>
      <c r="I4" s="646"/>
      <c r="J4" s="646"/>
      <c r="K4" s="647"/>
      <c r="L4" s="651" t="s">
        <v>512</v>
      </c>
      <c r="M4" s="646"/>
      <c r="N4" s="646"/>
      <c r="O4" s="647"/>
      <c r="P4" s="663" t="s">
        <v>514</v>
      </c>
      <c r="Q4" s="652"/>
    </row>
    <row r="5" spans="1:17" s="26" customFormat="1" ht="15.75" customHeight="1">
      <c r="A5" s="157"/>
      <c r="B5" s="655" t="s">
        <v>1</v>
      </c>
      <c r="C5" s="656"/>
      <c r="D5" s="665" t="s">
        <v>509</v>
      </c>
      <c r="E5" s="649"/>
      <c r="F5" s="665" t="s">
        <v>438</v>
      </c>
      <c r="G5" s="649"/>
      <c r="H5" s="650" t="s">
        <v>510</v>
      </c>
      <c r="I5" s="647"/>
      <c r="J5" s="650" t="s">
        <v>511</v>
      </c>
      <c r="K5" s="647"/>
      <c r="L5" s="650" t="s">
        <v>510</v>
      </c>
      <c r="M5" s="647"/>
      <c r="N5" s="650" t="s">
        <v>511</v>
      </c>
      <c r="O5" s="647"/>
      <c r="P5" s="665" t="s">
        <v>513</v>
      </c>
      <c r="Q5" s="657"/>
    </row>
    <row r="6" spans="1:17" s="26" customFormat="1" ht="15.75" customHeight="1">
      <c r="A6" s="157"/>
      <c r="B6" s="657"/>
      <c r="C6" s="658"/>
      <c r="D6" s="452" t="s">
        <v>941</v>
      </c>
      <c r="E6" s="452" t="s">
        <v>942</v>
      </c>
      <c r="F6" s="452" t="s">
        <v>941</v>
      </c>
      <c r="G6" s="452" t="s">
        <v>942</v>
      </c>
      <c r="H6" s="452" t="s">
        <v>941</v>
      </c>
      <c r="I6" s="452" t="s">
        <v>942</v>
      </c>
      <c r="J6" s="452" t="s">
        <v>941</v>
      </c>
      <c r="K6" s="452" t="s">
        <v>942</v>
      </c>
      <c r="L6" s="452" t="s">
        <v>941</v>
      </c>
      <c r="M6" s="452" t="s">
        <v>942</v>
      </c>
      <c r="N6" s="452" t="s">
        <v>941</v>
      </c>
      <c r="O6" s="452" t="s">
        <v>942</v>
      </c>
      <c r="P6" s="452" t="s">
        <v>941</v>
      </c>
      <c r="Q6" s="595" t="s">
        <v>942</v>
      </c>
    </row>
    <row r="7" spans="3:17" ht="15.75" customHeight="1">
      <c r="C7" s="224" t="s">
        <v>769</v>
      </c>
      <c r="D7" s="148">
        <v>365</v>
      </c>
      <c r="E7" s="395">
        <v>38</v>
      </c>
      <c r="F7" s="395">
        <v>5110</v>
      </c>
      <c r="G7" s="395">
        <v>321</v>
      </c>
      <c r="H7" s="395">
        <v>85953</v>
      </c>
      <c r="I7" s="395">
        <v>5889</v>
      </c>
      <c r="J7" s="395">
        <v>81732</v>
      </c>
      <c r="K7" s="395">
        <v>7535</v>
      </c>
      <c r="L7" s="395">
        <v>6449</v>
      </c>
      <c r="M7" s="395">
        <v>453</v>
      </c>
      <c r="N7" s="395">
        <v>3923</v>
      </c>
      <c r="O7" s="395">
        <v>202</v>
      </c>
      <c r="P7" s="395">
        <v>1188</v>
      </c>
      <c r="Q7" s="395">
        <v>133</v>
      </c>
    </row>
    <row r="8" spans="3:17" ht="15.75" customHeight="1">
      <c r="C8" s="224" t="s">
        <v>626</v>
      </c>
      <c r="D8" s="148">
        <v>366</v>
      </c>
      <c r="E8" s="395">
        <v>38</v>
      </c>
      <c r="F8" s="395">
        <v>5022</v>
      </c>
      <c r="G8" s="395">
        <v>318</v>
      </c>
      <c r="H8" s="395">
        <v>83866</v>
      </c>
      <c r="I8" s="395">
        <v>5873</v>
      </c>
      <c r="J8" s="395">
        <v>79207</v>
      </c>
      <c r="K8" s="395">
        <v>7260</v>
      </c>
      <c r="L8" s="395">
        <v>6376</v>
      </c>
      <c r="M8" s="395">
        <v>448</v>
      </c>
      <c r="N8" s="395">
        <v>3903</v>
      </c>
      <c r="O8" s="395">
        <v>213</v>
      </c>
      <c r="P8" s="395">
        <v>1186</v>
      </c>
      <c r="Q8" s="395">
        <v>127</v>
      </c>
    </row>
    <row r="9" spans="3:17" ht="15.75" customHeight="1">
      <c r="C9" s="224" t="s">
        <v>627</v>
      </c>
      <c r="D9" s="148">
        <v>366</v>
      </c>
      <c r="E9" s="395">
        <v>39</v>
      </c>
      <c r="F9" s="395">
        <v>4916</v>
      </c>
      <c r="G9" s="395">
        <v>324</v>
      </c>
      <c r="H9" s="395">
        <v>81459</v>
      </c>
      <c r="I9" s="395">
        <v>5843</v>
      </c>
      <c r="J9" s="395">
        <v>76641</v>
      </c>
      <c r="K9" s="395">
        <v>7009</v>
      </c>
      <c r="L9" s="395">
        <v>6283</v>
      </c>
      <c r="M9" s="395">
        <v>462</v>
      </c>
      <c r="N9" s="395">
        <v>3874</v>
      </c>
      <c r="O9" s="395">
        <v>203</v>
      </c>
      <c r="P9" s="395">
        <v>1177</v>
      </c>
      <c r="Q9" s="395">
        <v>122</v>
      </c>
    </row>
    <row r="10" spans="3:18" ht="15.75" customHeight="1">
      <c r="C10" s="224" t="s">
        <v>684</v>
      </c>
      <c r="D10" s="148">
        <v>366</v>
      </c>
      <c r="E10" s="395">
        <v>39</v>
      </c>
      <c r="F10" s="395">
        <v>4817</v>
      </c>
      <c r="G10" s="395">
        <v>331</v>
      </c>
      <c r="H10" s="395">
        <v>79193</v>
      </c>
      <c r="I10" s="395">
        <v>5872</v>
      </c>
      <c r="J10" s="395">
        <v>74643</v>
      </c>
      <c r="K10" s="395">
        <v>6916</v>
      </c>
      <c r="L10" s="395">
        <v>6199</v>
      </c>
      <c r="M10" s="395">
        <v>456</v>
      </c>
      <c r="N10" s="395">
        <v>3839</v>
      </c>
      <c r="O10" s="395">
        <v>217</v>
      </c>
      <c r="P10" s="395">
        <v>1152</v>
      </c>
      <c r="Q10" s="395">
        <v>116</v>
      </c>
      <c r="R10" s="19" t="s">
        <v>613</v>
      </c>
    </row>
    <row r="11" spans="1:17" ht="15.75" customHeight="1">
      <c r="A11" s="443"/>
      <c r="B11" s="7"/>
      <c r="C11" s="224" t="s">
        <v>771</v>
      </c>
      <c r="D11" s="148">
        <f>SUM(D13:D21,D23)</f>
        <v>360</v>
      </c>
      <c r="E11" s="395">
        <f aca="true" t="shared" si="0" ref="E11:Q11">SUM(E13:E21,E23)</f>
        <v>41</v>
      </c>
      <c r="F11" s="395">
        <f t="shared" si="0"/>
        <v>4696</v>
      </c>
      <c r="G11" s="395">
        <f t="shared" si="0"/>
        <v>345</v>
      </c>
      <c r="H11" s="395">
        <f t="shared" si="0"/>
        <v>76073</v>
      </c>
      <c r="I11" s="395">
        <f t="shared" si="0"/>
        <v>6062</v>
      </c>
      <c r="J11" s="395">
        <f t="shared" si="0"/>
        <v>72007</v>
      </c>
      <c r="K11" s="395">
        <f t="shared" si="0"/>
        <v>7056</v>
      </c>
      <c r="L11" s="395">
        <f t="shared" si="0"/>
        <v>6112</v>
      </c>
      <c r="M11" s="395">
        <f t="shared" si="0"/>
        <v>494</v>
      </c>
      <c r="N11" s="395">
        <f t="shared" si="0"/>
        <v>3827</v>
      </c>
      <c r="O11" s="395">
        <f t="shared" si="0"/>
        <v>216</v>
      </c>
      <c r="P11" s="395">
        <f t="shared" si="0"/>
        <v>1147</v>
      </c>
      <c r="Q11" s="395">
        <f t="shared" si="0"/>
        <v>123</v>
      </c>
    </row>
    <row r="12" spans="1:18" ht="15.75" customHeight="1">
      <c r="A12" s="443"/>
      <c r="B12" s="7"/>
      <c r="C12" s="43"/>
      <c r="D12" s="548"/>
      <c r="E12" s="395"/>
      <c r="F12" s="395"/>
      <c r="G12" s="395"/>
      <c r="H12" s="395"/>
      <c r="I12" s="395"/>
      <c r="J12" s="395"/>
      <c r="K12" s="395"/>
      <c r="L12" s="395"/>
      <c r="M12" s="395"/>
      <c r="N12" s="395"/>
      <c r="O12" s="395"/>
      <c r="P12" s="395"/>
      <c r="Q12" s="395"/>
      <c r="R12" s="19" t="s">
        <v>613</v>
      </c>
    </row>
    <row r="13" spans="1:17" ht="15.75" customHeight="1">
      <c r="A13" s="550">
        <v>100</v>
      </c>
      <c r="B13" s="1"/>
      <c r="C13" s="229" t="s">
        <v>260</v>
      </c>
      <c r="D13" s="548">
        <f>SUM(D34,D36,D38)</f>
        <v>44</v>
      </c>
      <c r="E13" s="395">
        <f aca="true" t="shared" si="1" ref="E13:Q13">SUM(E34,E36,E38)</f>
        <v>12</v>
      </c>
      <c r="F13" s="395">
        <f t="shared" si="1"/>
        <v>656</v>
      </c>
      <c r="G13" s="395">
        <f t="shared" si="1"/>
        <v>117</v>
      </c>
      <c r="H13" s="395">
        <f t="shared" si="1"/>
        <v>10843</v>
      </c>
      <c r="I13" s="395">
        <f t="shared" si="1"/>
        <v>2213</v>
      </c>
      <c r="J13" s="395">
        <f t="shared" si="1"/>
        <v>10194</v>
      </c>
      <c r="K13" s="395">
        <f t="shared" si="1"/>
        <v>2102</v>
      </c>
      <c r="L13" s="395">
        <f t="shared" si="1"/>
        <v>762</v>
      </c>
      <c r="M13" s="395">
        <f t="shared" si="1"/>
        <v>177</v>
      </c>
      <c r="N13" s="395">
        <f t="shared" si="1"/>
        <v>558</v>
      </c>
      <c r="O13" s="395">
        <f t="shared" si="1"/>
        <v>65</v>
      </c>
      <c r="P13" s="395">
        <f t="shared" si="1"/>
        <v>197</v>
      </c>
      <c r="Q13" s="395">
        <f t="shared" si="1"/>
        <v>47</v>
      </c>
    </row>
    <row r="14" spans="1:17" ht="15.75" customHeight="1">
      <c r="A14" s="550">
        <v>200</v>
      </c>
      <c r="B14" s="1"/>
      <c r="C14" s="229" t="s">
        <v>261</v>
      </c>
      <c r="D14" s="548">
        <f>SUM(D39,D46,D49,D51,D60)</f>
        <v>38</v>
      </c>
      <c r="E14" s="395">
        <f aca="true" t="shared" si="2" ref="E14:Q14">SUM(E39,E46,E49,E51,E60)</f>
        <v>3</v>
      </c>
      <c r="F14" s="395">
        <f t="shared" si="2"/>
        <v>590</v>
      </c>
      <c r="G14" s="395">
        <f t="shared" si="2"/>
        <v>40</v>
      </c>
      <c r="H14" s="395">
        <f t="shared" si="2"/>
        <v>9583</v>
      </c>
      <c r="I14" s="395">
        <f t="shared" si="2"/>
        <v>942</v>
      </c>
      <c r="J14" s="395">
        <f t="shared" si="2"/>
        <v>9389</v>
      </c>
      <c r="K14" s="395">
        <f t="shared" si="2"/>
        <v>692</v>
      </c>
      <c r="L14" s="395">
        <f t="shared" si="2"/>
        <v>665</v>
      </c>
      <c r="M14" s="395">
        <f t="shared" si="2"/>
        <v>58</v>
      </c>
      <c r="N14" s="395">
        <f t="shared" si="2"/>
        <v>534</v>
      </c>
      <c r="O14" s="395">
        <f t="shared" si="2"/>
        <v>23</v>
      </c>
      <c r="P14" s="395">
        <f t="shared" si="2"/>
        <v>157</v>
      </c>
      <c r="Q14" s="395">
        <f t="shared" si="2"/>
        <v>10</v>
      </c>
    </row>
    <row r="15" spans="1:17" ht="15.75" customHeight="1">
      <c r="A15" s="550">
        <v>300</v>
      </c>
      <c r="B15" s="1"/>
      <c r="C15" s="229" t="s">
        <v>262</v>
      </c>
      <c r="D15" s="548">
        <f>SUM(D35,D42,D48,D69:D70)</f>
        <v>36</v>
      </c>
      <c r="E15" s="395">
        <f aca="true" t="shared" si="3" ref="E15:Q15">SUM(E35,E42,E48,E69:E70)</f>
        <v>1</v>
      </c>
      <c r="F15" s="395">
        <f t="shared" si="3"/>
        <v>647</v>
      </c>
      <c r="G15" s="395">
        <f t="shared" si="3"/>
        <v>12</v>
      </c>
      <c r="H15" s="395">
        <f t="shared" si="3"/>
        <v>11079</v>
      </c>
      <c r="I15" s="395">
        <f t="shared" si="3"/>
        <v>328</v>
      </c>
      <c r="J15" s="395">
        <f t="shared" si="3"/>
        <v>10472</v>
      </c>
      <c r="K15" s="395">
        <f t="shared" si="3"/>
        <v>137</v>
      </c>
      <c r="L15" s="395">
        <f t="shared" si="3"/>
        <v>862</v>
      </c>
      <c r="M15" s="395">
        <f t="shared" si="3"/>
        <v>24</v>
      </c>
      <c r="N15" s="395">
        <f t="shared" si="3"/>
        <v>485</v>
      </c>
      <c r="O15" s="395">
        <f t="shared" si="3"/>
        <v>3</v>
      </c>
      <c r="P15" s="395">
        <f t="shared" si="3"/>
        <v>104</v>
      </c>
      <c r="Q15" s="395">
        <f t="shared" si="3"/>
        <v>6</v>
      </c>
    </row>
    <row r="16" spans="1:17" ht="15.75" customHeight="1">
      <c r="A16" s="550">
        <v>400</v>
      </c>
      <c r="B16" s="1"/>
      <c r="C16" s="229" t="s">
        <v>263</v>
      </c>
      <c r="D16" s="548">
        <f>SUM(D45,D47,D50,D52,D61:D68)</f>
        <v>27</v>
      </c>
      <c r="E16" s="395"/>
      <c r="F16" s="395">
        <f aca="true" t="shared" si="4" ref="F16:P16">SUM(F45,F47,F50,F52,F61:F68)</f>
        <v>302</v>
      </c>
      <c r="G16" s="395"/>
      <c r="H16" s="395">
        <f t="shared" si="4"/>
        <v>4759</v>
      </c>
      <c r="I16" s="395"/>
      <c r="J16" s="395">
        <f t="shared" si="4"/>
        <v>4428</v>
      </c>
      <c r="K16" s="395"/>
      <c r="L16" s="395">
        <f t="shared" si="4"/>
        <v>451</v>
      </c>
      <c r="M16" s="395"/>
      <c r="N16" s="395">
        <f t="shared" si="4"/>
        <v>229</v>
      </c>
      <c r="O16" s="395"/>
      <c r="P16" s="395">
        <f t="shared" si="4"/>
        <v>61</v>
      </c>
      <c r="Q16" s="395"/>
    </row>
    <row r="17" spans="1:17" ht="15.75" customHeight="1">
      <c r="A17" s="550">
        <v>500</v>
      </c>
      <c r="B17" s="1"/>
      <c r="C17" s="229" t="s">
        <v>264</v>
      </c>
      <c r="D17" s="548">
        <f>SUM(D33,D71:D77)</f>
        <v>41</v>
      </c>
      <c r="E17" s="395">
        <f aca="true" t="shared" si="5" ref="E17:Q17">SUM(E33,E71:E77)</f>
        <v>4</v>
      </c>
      <c r="F17" s="395">
        <f t="shared" si="5"/>
        <v>538</v>
      </c>
      <c r="G17" s="395">
        <f t="shared" si="5"/>
        <v>21</v>
      </c>
      <c r="H17" s="395">
        <f t="shared" si="5"/>
        <v>8980</v>
      </c>
      <c r="I17" s="395">
        <f t="shared" si="5"/>
        <v>413</v>
      </c>
      <c r="J17" s="395">
        <f t="shared" si="5"/>
        <v>8263</v>
      </c>
      <c r="K17" s="395">
        <f t="shared" si="5"/>
        <v>509</v>
      </c>
      <c r="L17" s="395">
        <f t="shared" si="5"/>
        <v>627</v>
      </c>
      <c r="M17" s="395">
        <f t="shared" si="5"/>
        <v>31</v>
      </c>
      <c r="N17" s="395">
        <f t="shared" si="5"/>
        <v>501</v>
      </c>
      <c r="O17" s="395">
        <f t="shared" si="5"/>
        <v>13</v>
      </c>
      <c r="P17" s="395">
        <f t="shared" si="5"/>
        <v>92</v>
      </c>
      <c r="Q17" s="395">
        <f t="shared" si="5"/>
        <v>12</v>
      </c>
    </row>
    <row r="18" spans="1:17" ht="15.75" customHeight="1">
      <c r="A18" s="550">
        <v>600</v>
      </c>
      <c r="B18" s="2"/>
      <c r="C18" s="229" t="s">
        <v>265</v>
      </c>
      <c r="D18" s="548">
        <f>SUM(D40,D43,D44,D59,D78:D87)</f>
        <v>31</v>
      </c>
      <c r="E18" s="395"/>
      <c r="F18" s="395">
        <f aca="true" t="shared" si="6" ref="F18:P18">SUM(F40,F43,F44,F59,F78:F87)</f>
        <v>302</v>
      </c>
      <c r="G18" s="395"/>
      <c r="H18" s="395">
        <f t="shared" si="6"/>
        <v>4443</v>
      </c>
      <c r="I18" s="395"/>
      <c r="J18" s="395">
        <f t="shared" si="6"/>
        <v>4154</v>
      </c>
      <c r="K18" s="395"/>
      <c r="L18" s="395">
        <f t="shared" si="6"/>
        <v>433</v>
      </c>
      <c r="M18" s="395"/>
      <c r="N18" s="395">
        <f t="shared" si="6"/>
        <v>239</v>
      </c>
      <c r="O18" s="395"/>
      <c r="P18" s="395">
        <f t="shared" si="6"/>
        <v>80</v>
      </c>
      <c r="Q18" s="395"/>
    </row>
    <row r="19" spans="1:17" ht="15.75" customHeight="1">
      <c r="A19" s="550">
        <v>700</v>
      </c>
      <c r="B19" s="1"/>
      <c r="C19" s="434" t="s">
        <v>266</v>
      </c>
      <c r="D19" s="548">
        <f>SUM(D41,D54,D57,D88:D90)</f>
        <v>27</v>
      </c>
      <c r="E19" s="395">
        <f aca="true" t="shared" si="7" ref="E19:Q19">SUM(E41,E54,E57,E88:E90)</f>
        <v>2</v>
      </c>
      <c r="F19" s="395">
        <f t="shared" si="7"/>
        <v>211</v>
      </c>
      <c r="G19" s="395">
        <f t="shared" si="7"/>
        <v>8</v>
      </c>
      <c r="H19" s="395">
        <f t="shared" si="7"/>
        <v>3035</v>
      </c>
      <c r="I19" s="395">
        <f t="shared" si="7"/>
        <v>76</v>
      </c>
      <c r="J19" s="395">
        <f t="shared" si="7"/>
        <v>3013</v>
      </c>
      <c r="K19" s="395">
        <f t="shared" si="7"/>
        <v>79</v>
      </c>
      <c r="L19" s="395">
        <f t="shared" si="7"/>
        <v>363</v>
      </c>
      <c r="M19" s="395">
        <f t="shared" si="7"/>
        <v>9</v>
      </c>
      <c r="N19" s="395">
        <f t="shared" si="7"/>
        <v>159</v>
      </c>
      <c r="O19" s="395">
        <f t="shared" si="7"/>
        <v>2</v>
      </c>
      <c r="P19" s="395">
        <f t="shared" si="7"/>
        <v>83</v>
      </c>
      <c r="Q19" s="395">
        <f t="shared" si="7"/>
        <v>2</v>
      </c>
    </row>
    <row r="20" spans="1:17" ht="15.75" customHeight="1">
      <c r="A20" s="550">
        <v>800</v>
      </c>
      <c r="B20" s="1"/>
      <c r="C20" s="434" t="s">
        <v>267</v>
      </c>
      <c r="D20" s="548">
        <f>SUM(D53:D53,D55)</f>
        <v>12</v>
      </c>
      <c r="E20" s="395"/>
      <c r="F20" s="395">
        <f aca="true" t="shared" si="8" ref="F20:P20">SUM(F53:F53,F55)</f>
        <v>134</v>
      </c>
      <c r="G20" s="395"/>
      <c r="H20" s="395">
        <f t="shared" si="8"/>
        <v>1960</v>
      </c>
      <c r="I20" s="395"/>
      <c r="J20" s="395">
        <f t="shared" si="8"/>
        <v>1908</v>
      </c>
      <c r="K20" s="395"/>
      <c r="L20" s="395">
        <f t="shared" si="8"/>
        <v>199</v>
      </c>
      <c r="M20" s="395"/>
      <c r="N20" s="395">
        <f t="shared" si="8"/>
        <v>111</v>
      </c>
      <c r="O20" s="395"/>
      <c r="P20" s="395">
        <f t="shared" si="8"/>
        <v>45</v>
      </c>
      <c r="Q20" s="395"/>
    </row>
    <row r="21" spans="1:17" ht="15.75" customHeight="1">
      <c r="A21" s="550">
        <v>900</v>
      </c>
      <c r="B21" s="1"/>
      <c r="C21" s="434" t="s">
        <v>268</v>
      </c>
      <c r="D21" s="548">
        <f>SUM(D37,D56,D58,D91:D91)</f>
        <v>18</v>
      </c>
      <c r="E21" s="395">
        <f aca="true" t="shared" si="9" ref="E21:Q21">SUM(E37,E56,E58,E91:E91)</f>
        <v>1</v>
      </c>
      <c r="F21" s="395">
        <f t="shared" si="9"/>
        <v>165</v>
      </c>
      <c r="G21" s="395">
        <f t="shared" si="9"/>
        <v>6</v>
      </c>
      <c r="H21" s="395">
        <f t="shared" si="9"/>
        <v>2336</v>
      </c>
      <c r="I21" s="395">
        <f t="shared" si="9"/>
        <v>72</v>
      </c>
      <c r="J21" s="395">
        <f t="shared" si="9"/>
        <v>2119</v>
      </c>
      <c r="K21" s="395">
        <f t="shared" si="9"/>
        <v>75</v>
      </c>
      <c r="L21" s="395">
        <f t="shared" si="9"/>
        <v>242</v>
      </c>
      <c r="M21" s="395">
        <f t="shared" si="9"/>
        <v>10</v>
      </c>
      <c r="N21" s="395">
        <f t="shared" si="9"/>
        <v>145</v>
      </c>
      <c r="O21" s="395">
        <f t="shared" si="9"/>
        <v>7</v>
      </c>
      <c r="P21" s="395">
        <f t="shared" si="9"/>
        <v>44</v>
      </c>
      <c r="Q21" s="395">
        <f t="shared" si="9"/>
        <v>2</v>
      </c>
    </row>
    <row r="22" spans="1:17" ht="15.75" customHeight="1">
      <c r="A22" s="550"/>
      <c r="B22" s="14"/>
      <c r="C22" s="630"/>
      <c r="D22" s="548"/>
      <c r="E22" s="395"/>
      <c r="F22" s="395"/>
      <c r="G22" s="395"/>
      <c r="H22" s="395"/>
      <c r="I22" s="395"/>
      <c r="J22" s="395"/>
      <c r="K22" s="395"/>
      <c r="L22" s="395"/>
      <c r="M22" s="395"/>
      <c r="N22" s="395"/>
      <c r="O22" s="395"/>
      <c r="P22" s="395"/>
      <c r="Q22" s="395"/>
    </row>
    <row r="23" spans="1:17" ht="15.75" customHeight="1">
      <c r="A23" s="550">
        <v>1</v>
      </c>
      <c r="B23" s="14">
        <v>100</v>
      </c>
      <c r="C23" s="630" t="s">
        <v>8</v>
      </c>
      <c r="D23" s="548">
        <f>SUM(D24:D32)</f>
        <v>86</v>
      </c>
      <c r="E23" s="395">
        <f aca="true" t="shared" si="10" ref="E23:Q23">SUM(E24:E32)</f>
        <v>18</v>
      </c>
      <c r="F23" s="395">
        <f t="shared" si="10"/>
        <v>1151</v>
      </c>
      <c r="G23" s="395">
        <f t="shared" si="10"/>
        <v>141</v>
      </c>
      <c r="H23" s="395">
        <f t="shared" si="10"/>
        <v>19055</v>
      </c>
      <c r="I23" s="395">
        <f t="shared" si="10"/>
        <v>2018</v>
      </c>
      <c r="J23" s="395">
        <f t="shared" si="10"/>
        <v>18067</v>
      </c>
      <c r="K23" s="395">
        <f t="shared" si="10"/>
        <v>3462</v>
      </c>
      <c r="L23" s="395">
        <f t="shared" si="10"/>
        <v>1508</v>
      </c>
      <c r="M23" s="395">
        <f t="shared" si="10"/>
        <v>185</v>
      </c>
      <c r="N23" s="395">
        <f t="shared" si="10"/>
        <v>866</v>
      </c>
      <c r="O23" s="395">
        <f t="shared" si="10"/>
        <v>103</v>
      </c>
      <c r="P23" s="395">
        <f t="shared" si="10"/>
        <v>284</v>
      </c>
      <c r="Q23" s="395">
        <f t="shared" si="10"/>
        <v>44</v>
      </c>
    </row>
    <row r="24" spans="1:17" ht="15.75" customHeight="1">
      <c r="A24" s="550">
        <v>2</v>
      </c>
      <c r="B24" s="14">
        <v>101</v>
      </c>
      <c r="C24" s="404" t="s">
        <v>271</v>
      </c>
      <c r="D24" s="548">
        <v>8</v>
      </c>
      <c r="E24" s="395">
        <v>2</v>
      </c>
      <c r="F24" s="395">
        <v>132</v>
      </c>
      <c r="G24" s="395">
        <v>24</v>
      </c>
      <c r="H24" s="395">
        <v>2257</v>
      </c>
      <c r="I24" s="395">
        <v>542</v>
      </c>
      <c r="J24" s="395">
        <v>2095</v>
      </c>
      <c r="K24" s="395">
        <v>498</v>
      </c>
      <c r="L24" s="395">
        <v>167</v>
      </c>
      <c r="M24" s="395">
        <v>33</v>
      </c>
      <c r="N24" s="395">
        <v>92</v>
      </c>
      <c r="O24" s="395">
        <v>12</v>
      </c>
      <c r="P24" s="395">
        <v>22</v>
      </c>
      <c r="Q24" s="395">
        <v>9</v>
      </c>
    </row>
    <row r="25" spans="1:17" ht="15.75" customHeight="1">
      <c r="A25" s="550">
        <v>3</v>
      </c>
      <c r="B25" s="14">
        <v>102</v>
      </c>
      <c r="C25" s="404" t="s">
        <v>272</v>
      </c>
      <c r="D25" s="548">
        <v>5</v>
      </c>
      <c r="E25" s="395">
        <v>4</v>
      </c>
      <c r="F25" s="395">
        <v>66</v>
      </c>
      <c r="G25" s="395">
        <v>59</v>
      </c>
      <c r="H25" s="395">
        <v>1124</v>
      </c>
      <c r="I25" s="395">
        <v>576</v>
      </c>
      <c r="J25" s="395">
        <v>1055</v>
      </c>
      <c r="K25" s="395">
        <v>1989</v>
      </c>
      <c r="L25" s="395">
        <v>83</v>
      </c>
      <c r="M25" s="395">
        <v>68</v>
      </c>
      <c r="N25" s="395">
        <v>50</v>
      </c>
      <c r="O25" s="395">
        <v>45</v>
      </c>
      <c r="P25" s="395">
        <v>15</v>
      </c>
      <c r="Q25" s="395">
        <v>16</v>
      </c>
    </row>
    <row r="26" spans="1:17" ht="15.75" customHeight="1">
      <c r="A26" s="550">
        <v>4</v>
      </c>
      <c r="B26" s="14">
        <v>105</v>
      </c>
      <c r="C26" s="404" t="s">
        <v>273</v>
      </c>
      <c r="D26" s="548">
        <v>7</v>
      </c>
      <c r="E26" s="395"/>
      <c r="F26" s="395">
        <v>65</v>
      </c>
      <c r="G26" s="395"/>
      <c r="H26" s="395">
        <v>926</v>
      </c>
      <c r="I26" s="395"/>
      <c r="J26" s="395">
        <v>927</v>
      </c>
      <c r="K26" s="395"/>
      <c r="L26" s="395">
        <v>105</v>
      </c>
      <c r="M26" s="395"/>
      <c r="N26" s="395">
        <v>45</v>
      </c>
      <c r="O26" s="395"/>
      <c r="P26" s="395">
        <v>23</v>
      </c>
      <c r="Q26" s="395"/>
    </row>
    <row r="27" spans="1:17" ht="15.75" customHeight="1">
      <c r="A27" s="550">
        <v>5</v>
      </c>
      <c r="B27" s="14">
        <v>106</v>
      </c>
      <c r="C27" s="404" t="s">
        <v>274</v>
      </c>
      <c r="D27" s="548">
        <v>7</v>
      </c>
      <c r="E27" s="395">
        <v>2</v>
      </c>
      <c r="F27" s="395">
        <v>74</v>
      </c>
      <c r="G27" s="395">
        <v>0</v>
      </c>
      <c r="H27" s="395">
        <v>1123</v>
      </c>
      <c r="I27" s="395">
        <v>0</v>
      </c>
      <c r="J27" s="395">
        <v>1043</v>
      </c>
      <c r="K27" s="395">
        <v>0</v>
      </c>
      <c r="L27" s="395">
        <v>124</v>
      </c>
      <c r="M27" s="395">
        <v>0</v>
      </c>
      <c r="N27" s="395">
        <v>54</v>
      </c>
      <c r="O27" s="395">
        <v>0</v>
      </c>
      <c r="P27" s="395">
        <v>29</v>
      </c>
      <c r="Q27" s="395">
        <v>0</v>
      </c>
    </row>
    <row r="28" spans="1:17" ht="15.75" customHeight="1">
      <c r="A28" s="550">
        <v>6</v>
      </c>
      <c r="B28" s="14">
        <v>107</v>
      </c>
      <c r="C28" s="404" t="s">
        <v>275</v>
      </c>
      <c r="D28" s="548">
        <v>11</v>
      </c>
      <c r="E28" s="395">
        <v>5</v>
      </c>
      <c r="F28" s="395">
        <v>140</v>
      </c>
      <c r="G28" s="395">
        <v>37</v>
      </c>
      <c r="H28" s="395">
        <v>2364</v>
      </c>
      <c r="I28" s="395">
        <v>767</v>
      </c>
      <c r="J28" s="395">
        <v>2124</v>
      </c>
      <c r="K28" s="395">
        <v>493</v>
      </c>
      <c r="L28" s="395">
        <v>172</v>
      </c>
      <c r="M28" s="395">
        <v>64</v>
      </c>
      <c r="N28" s="395">
        <v>111</v>
      </c>
      <c r="O28" s="395">
        <v>29</v>
      </c>
      <c r="P28" s="395">
        <v>35</v>
      </c>
      <c r="Q28" s="395">
        <v>7</v>
      </c>
    </row>
    <row r="29" spans="1:17" ht="15.75" customHeight="1">
      <c r="A29" s="550">
        <v>7</v>
      </c>
      <c r="B29" s="14">
        <v>108</v>
      </c>
      <c r="C29" s="404" t="s">
        <v>276</v>
      </c>
      <c r="D29" s="548">
        <v>11</v>
      </c>
      <c r="E29" s="395">
        <v>1</v>
      </c>
      <c r="F29" s="395">
        <v>175</v>
      </c>
      <c r="G29" s="395">
        <v>6</v>
      </c>
      <c r="H29" s="395">
        <v>2910</v>
      </c>
      <c r="I29" s="395">
        <v>0</v>
      </c>
      <c r="J29" s="395">
        <v>2819</v>
      </c>
      <c r="K29" s="395">
        <v>166</v>
      </c>
      <c r="L29" s="395">
        <v>203</v>
      </c>
      <c r="M29" s="395">
        <v>4</v>
      </c>
      <c r="N29" s="395">
        <v>138</v>
      </c>
      <c r="O29" s="395">
        <v>10</v>
      </c>
      <c r="P29" s="395">
        <v>35</v>
      </c>
      <c r="Q29" s="395">
        <v>2</v>
      </c>
    </row>
    <row r="30" spans="1:17" ht="15.75" customHeight="1">
      <c r="A30" s="550">
        <v>8</v>
      </c>
      <c r="B30" s="14">
        <v>109</v>
      </c>
      <c r="C30" s="404" t="s">
        <v>277</v>
      </c>
      <c r="D30" s="548">
        <v>17</v>
      </c>
      <c r="E30" s="395"/>
      <c r="F30" s="395">
        <v>199</v>
      </c>
      <c r="G30" s="395"/>
      <c r="H30" s="395">
        <v>3310</v>
      </c>
      <c r="I30" s="395"/>
      <c r="J30" s="395">
        <v>3114</v>
      </c>
      <c r="K30" s="395"/>
      <c r="L30" s="395">
        <v>259</v>
      </c>
      <c r="M30" s="395"/>
      <c r="N30" s="395">
        <v>157</v>
      </c>
      <c r="O30" s="395"/>
      <c r="P30" s="395">
        <v>51</v>
      </c>
      <c r="Q30" s="395"/>
    </row>
    <row r="31" spans="1:17" ht="15.75" customHeight="1">
      <c r="A31" s="550">
        <v>9</v>
      </c>
      <c r="B31" s="14">
        <v>110</v>
      </c>
      <c r="C31" s="404" t="s">
        <v>278</v>
      </c>
      <c r="D31" s="548">
        <v>7</v>
      </c>
      <c r="E31" s="395">
        <v>3</v>
      </c>
      <c r="F31" s="395">
        <v>68</v>
      </c>
      <c r="G31" s="395">
        <v>11</v>
      </c>
      <c r="H31" s="395">
        <v>1004</v>
      </c>
      <c r="I31" s="395">
        <v>38</v>
      </c>
      <c r="J31" s="395">
        <v>1006</v>
      </c>
      <c r="K31" s="395">
        <v>251</v>
      </c>
      <c r="L31" s="395">
        <v>111</v>
      </c>
      <c r="M31" s="395">
        <v>10</v>
      </c>
      <c r="N31" s="395">
        <v>55</v>
      </c>
      <c r="O31" s="395">
        <v>5</v>
      </c>
      <c r="P31" s="395">
        <v>26</v>
      </c>
      <c r="Q31" s="395">
        <v>8</v>
      </c>
    </row>
    <row r="32" spans="1:17" ht="15.75" customHeight="1">
      <c r="A32" s="550">
        <v>10</v>
      </c>
      <c r="B32" s="14">
        <v>111</v>
      </c>
      <c r="C32" s="404" t="s">
        <v>279</v>
      </c>
      <c r="D32" s="548">
        <v>13</v>
      </c>
      <c r="E32" s="395">
        <v>1</v>
      </c>
      <c r="F32" s="395">
        <v>232</v>
      </c>
      <c r="G32" s="395">
        <v>4</v>
      </c>
      <c r="H32" s="395">
        <v>4037</v>
      </c>
      <c r="I32" s="395">
        <v>95</v>
      </c>
      <c r="J32" s="395">
        <v>3884</v>
      </c>
      <c r="K32" s="395">
        <v>65</v>
      </c>
      <c r="L32" s="395">
        <v>284</v>
      </c>
      <c r="M32" s="395">
        <v>6</v>
      </c>
      <c r="N32" s="395">
        <v>164</v>
      </c>
      <c r="O32" s="395">
        <v>2</v>
      </c>
      <c r="P32" s="395">
        <v>48</v>
      </c>
      <c r="Q32" s="395">
        <v>2</v>
      </c>
    </row>
    <row r="33" spans="1:17" ht="15.75" customHeight="1">
      <c r="A33" s="550">
        <v>501</v>
      </c>
      <c r="B33" s="151">
        <v>201</v>
      </c>
      <c r="C33" s="630" t="s">
        <v>1080</v>
      </c>
      <c r="D33" s="548">
        <v>28</v>
      </c>
      <c r="E33" s="395">
        <v>3</v>
      </c>
      <c r="F33" s="395">
        <v>419</v>
      </c>
      <c r="G33" s="395">
        <v>21</v>
      </c>
      <c r="H33" s="395">
        <v>7322</v>
      </c>
      <c r="I33" s="395">
        <v>413</v>
      </c>
      <c r="J33" s="395">
        <v>6748</v>
      </c>
      <c r="K33" s="395">
        <v>509</v>
      </c>
      <c r="L33" s="395">
        <v>452</v>
      </c>
      <c r="M33" s="395">
        <v>31</v>
      </c>
      <c r="N33" s="395">
        <v>407</v>
      </c>
      <c r="O33" s="395">
        <v>13</v>
      </c>
      <c r="P33" s="395">
        <v>64</v>
      </c>
      <c r="Q33" s="395">
        <v>12</v>
      </c>
    </row>
    <row r="34" spans="1:17" ht="15.75" customHeight="1">
      <c r="A34" s="550">
        <v>110</v>
      </c>
      <c r="B34" s="151">
        <v>202</v>
      </c>
      <c r="C34" s="630" t="s">
        <v>281</v>
      </c>
      <c r="D34" s="548">
        <v>21</v>
      </c>
      <c r="E34" s="395">
        <v>2</v>
      </c>
      <c r="F34" s="395">
        <v>313</v>
      </c>
      <c r="G34" s="395">
        <v>10</v>
      </c>
      <c r="H34" s="395">
        <v>5196</v>
      </c>
      <c r="I34" s="395">
        <v>0</v>
      </c>
      <c r="J34" s="395">
        <v>4932</v>
      </c>
      <c r="K34" s="395">
        <v>259</v>
      </c>
      <c r="L34" s="395">
        <v>360</v>
      </c>
      <c r="M34" s="395">
        <v>15</v>
      </c>
      <c r="N34" s="395">
        <v>272</v>
      </c>
      <c r="O34" s="395">
        <v>9</v>
      </c>
      <c r="P34" s="395">
        <v>52</v>
      </c>
      <c r="Q34" s="395">
        <v>6</v>
      </c>
    </row>
    <row r="35" spans="1:17" ht="15.75" customHeight="1">
      <c r="A35" s="550">
        <v>301</v>
      </c>
      <c r="B35" s="151">
        <v>203</v>
      </c>
      <c r="C35" s="630" t="s">
        <v>282</v>
      </c>
      <c r="D35" s="548">
        <v>14</v>
      </c>
      <c r="E35" s="395"/>
      <c r="F35" s="395">
        <v>256</v>
      </c>
      <c r="G35" s="395"/>
      <c r="H35" s="395">
        <v>4330</v>
      </c>
      <c r="I35" s="395"/>
      <c r="J35" s="395">
        <v>4266</v>
      </c>
      <c r="K35" s="395"/>
      <c r="L35" s="395">
        <v>385</v>
      </c>
      <c r="M35" s="395"/>
      <c r="N35" s="395">
        <v>196</v>
      </c>
      <c r="O35" s="395"/>
      <c r="P35" s="395">
        <v>42</v>
      </c>
      <c r="Q35" s="395"/>
    </row>
    <row r="36" spans="1:17" ht="15.75" customHeight="1">
      <c r="A36" s="550">
        <v>120</v>
      </c>
      <c r="B36" s="151">
        <v>204</v>
      </c>
      <c r="C36" s="630" t="s">
        <v>283</v>
      </c>
      <c r="D36" s="548">
        <v>20</v>
      </c>
      <c r="E36" s="395">
        <v>8</v>
      </c>
      <c r="F36" s="395">
        <v>299</v>
      </c>
      <c r="G36" s="395">
        <v>89</v>
      </c>
      <c r="H36" s="395">
        <v>4984</v>
      </c>
      <c r="I36" s="395">
        <v>1646</v>
      </c>
      <c r="J36" s="395">
        <v>4646</v>
      </c>
      <c r="K36" s="395">
        <v>1796</v>
      </c>
      <c r="L36" s="395">
        <v>357</v>
      </c>
      <c r="M36" s="395">
        <v>135</v>
      </c>
      <c r="N36" s="395">
        <v>239</v>
      </c>
      <c r="O36" s="395">
        <v>46</v>
      </c>
      <c r="P36" s="395">
        <v>136</v>
      </c>
      <c r="Q36" s="395">
        <v>38</v>
      </c>
    </row>
    <row r="37" spans="1:17" ht="15.75" customHeight="1">
      <c r="A37" s="550">
        <v>901</v>
      </c>
      <c r="B37" s="151">
        <v>205</v>
      </c>
      <c r="C37" s="630" t="s">
        <v>284</v>
      </c>
      <c r="D37" s="548">
        <v>5</v>
      </c>
      <c r="E37" s="395">
        <v>1</v>
      </c>
      <c r="F37" s="395">
        <v>37</v>
      </c>
      <c r="G37" s="395">
        <v>6</v>
      </c>
      <c r="H37" s="395">
        <v>539</v>
      </c>
      <c r="I37" s="395">
        <v>72</v>
      </c>
      <c r="J37" s="395">
        <v>467</v>
      </c>
      <c r="K37" s="395">
        <v>75</v>
      </c>
      <c r="L37" s="395">
        <v>53</v>
      </c>
      <c r="M37" s="395">
        <v>10</v>
      </c>
      <c r="N37" s="395">
        <v>43</v>
      </c>
      <c r="O37" s="395">
        <v>7</v>
      </c>
      <c r="P37" s="395">
        <v>12</v>
      </c>
      <c r="Q37" s="395">
        <v>2</v>
      </c>
    </row>
    <row r="38" spans="1:17" ht="15.75" customHeight="1">
      <c r="A38" s="550">
        <v>130</v>
      </c>
      <c r="B38" s="151">
        <v>206</v>
      </c>
      <c r="C38" s="630" t="s">
        <v>285</v>
      </c>
      <c r="D38" s="548">
        <v>3</v>
      </c>
      <c r="E38" s="395">
        <v>2</v>
      </c>
      <c r="F38" s="395">
        <v>44</v>
      </c>
      <c r="G38" s="395">
        <v>18</v>
      </c>
      <c r="H38" s="395">
        <v>663</v>
      </c>
      <c r="I38" s="395">
        <v>567</v>
      </c>
      <c r="J38" s="395">
        <v>616</v>
      </c>
      <c r="K38" s="395">
        <v>47</v>
      </c>
      <c r="L38" s="395">
        <v>45</v>
      </c>
      <c r="M38" s="395">
        <v>27</v>
      </c>
      <c r="N38" s="395">
        <v>47</v>
      </c>
      <c r="O38" s="395">
        <v>10</v>
      </c>
      <c r="P38" s="395">
        <v>9</v>
      </c>
      <c r="Q38" s="395">
        <v>3</v>
      </c>
    </row>
    <row r="39" spans="1:17" ht="15.75" customHeight="1">
      <c r="A39" s="550">
        <v>201</v>
      </c>
      <c r="B39" s="151">
        <v>207</v>
      </c>
      <c r="C39" s="630" t="s">
        <v>286</v>
      </c>
      <c r="D39" s="548">
        <v>8</v>
      </c>
      <c r="E39" s="395"/>
      <c r="F39" s="395">
        <v>146</v>
      </c>
      <c r="G39" s="395"/>
      <c r="H39" s="395">
        <v>2480</v>
      </c>
      <c r="I39" s="395"/>
      <c r="J39" s="395">
        <v>2316</v>
      </c>
      <c r="K39" s="395"/>
      <c r="L39" s="395">
        <v>148</v>
      </c>
      <c r="M39" s="395"/>
      <c r="N39" s="395">
        <v>141</v>
      </c>
      <c r="O39" s="395"/>
      <c r="P39" s="395">
        <v>25</v>
      </c>
      <c r="Q39" s="395"/>
    </row>
    <row r="40" spans="1:17" ht="15.75" customHeight="1">
      <c r="A40" s="550">
        <v>601</v>
      </c>
      <c r="B40" s="151">
        <v>208</v>
      </c>
      <c r="C40" s="630" t="s">
        <v>287</v>
      </c>
      <c r="D40" s="548">
        <v>4</v>
      </c>
      <c r="E40" s="395"/>
      <c r="F40" s="395">
        <v>31</v>
      </c>
      <c r="G40" s="395"/>
      <c r="H40" s="395">
        <v>416</v>
      </c>
      <c r="I40" s="395"/>
      <c r="J40" s="395">
        <v>366</v>
      </c>
      <c r="K40" s="395"/>
      <c r="L40" s="395">
        <v>42</v>
      </c>
      <c r="M40" s="395"/>
      <c r="N40" s="395">
        <v>28</v>
      </c>
      <c r="O40" s="395"/>
      <c r="P40" s="395">
        <v>9</v>
      </c>
      <c r="Q40" s="395"/>
    </row>
    <row r="41" spans="1:17" ht="15.75" customHeight="1">
      <c r="A41" s="550">
        <v>701</v>
      </c>
      <c r="B41" s="151">
        <v>209</v>
      </c>
      <c r="C41" s="630" t="s">
        <v>288</v>
      </c>
      <c r="D41" s="548">
        <v>10</v>
      </c>
      <c r="E41" s="395">
        <v>1</v>
      </c>
      <c r="F41" s="395">
        <v>87</v>
      </c>
      <c r="G41" s="395">
        <v>6</v>
      </c>
      <c r="H41" s="395">
        <v>1370</v>
      </c>
      <c r="I41" s="395">
        <v>72</v>
      </c>
      <c r="J41" s="395">
        <v>1374</v>
      </c>
      <c r="K41" s="395">
        <v>77</v>
      </c>
      <c r="L41" s="395">
        <v>156</v>
      </c>
      <c r="M41" s="395">
        <v>7</v>
      </c>
      <c r="N41" s="395">
        <v>57</v>
      </c>
      <c r="O41" s="395">
        <v>0</v>
      </c>
      <c r="P41" s="395">
        <v>35</v>
      </c>
      <c r="Q41" s="395">
        <v>2</v>
      </c>
    </row>
    <row r="42" spans="1:17" ht="15.75" customHeight="1">
      <c r="A42" s="550">
        <v>302</v>
      </c>
      <c r="B42" s="151">
        <v>210</v>
      </c>
      <c r="C42" s="630" t="s">
        <v>251</v>
      </c>
      <c r="D42" s="548">
        <v>12</v>
      </c>
      <c r="E42" s="395"/>
      <c r="F42" s="395">
        <v>235</v>
      </c>
      <c r="G42" s="395"/>
      <c r="H42" s="395">
        <v>4058</v>
      </c>
      <c r="I42" s="395"/>
      <c r="J42" s="395">
        <v>3664</v>
      </c>
      <c r="K42" s="395"/>
      <c r="L42" s="395">
        <v>283</v>
      </c>
      <c r="M42" s="395"/>
      <c r="N42" s="395">
        <v>166</v>
      </c>
      <c r="O42" s="395"/>
      <c r="P42" s="395">
        <v>36</v>
      </c>
      <c r="Q42" s="395"/>
    </row>
    <row r="43" spans="1:17" ht="15.75" customHeight="1">
      <c r="A43" s="550">
        <v>602</v>
      </c>
      <c r="B43" s="151">
        <v>211</v>
      </c>
      <c r="C43" s="630" t="s">
        <v>289</v>
      </c>
      <c r="D43" s="548">
        <v>2</v>
      </c>
      <c r="E43" s="395"/>
      <c r="F43" s="395">
        <v>35</v>
      </c>
      <c r="G43" s="395"/>
      <c r="H43" s="395">
        <v>595</v>
      </c>
      <c r="I43" s="395"/>
      <c r="J43" s="395">
        <v>599</v>
      </c>
      <c r="K43" s="395"/>
      <c r="L43" s="395">
        <v>44</v>
      </c>
      <c r="M43" s="395"/>
      <c r="N43" s="395">
        <v>30</v>
      </c>
      <c r="O43" s="395"/>
      <c r="P43" s="395">
        <v>6</v>
      </c>
      <c r="Q43" s="395"/>
    </row>
    <row r="44" spans="1:17" ht="15.75" customHeight="1">
      <c r="A44" s="550">
        <v>603</v>
      </c>
      <c r="B44" s="151">
        <v>212</v>
      </c>
      <c r="C44" s="630" t="s">
        <v>290</v>
      </c>
      <c r="D44" s="548">
        <v>5</v>
      </c>
      <c r="E44" s="395"/>
      <c r="F44" s="395">
        <v>51</v>
      </c>
      <c r="G44" s="395"/>
      <c r="H44" s="395">
        <v>790</v>
      </c>
      <c r="I44" s="395"/>
      <c r="J44" s="395">
        <v>730</v>
      </c>
      <c r="K44" s="395"/>
      <c r="L44" s="395">
        <v>72</v>
      </c>
      <c r="M44" s="395"/>
      <c r="N44" s="395">
        <v>40</v>
      </c>
      <c r="O44" s="395"/>
      <c r="P44" s="395">
        <v>15</v>
      </c>
      <c r="Q44" s="395"/>
    </row>
    <row r="45" spans="1:17" ht="15.75" customHeight="1">
      <c r="A45" s="550">
        <v>401</v>
      </c>
      <c r="B45" s="151">
        <v>213</v>
      </c>
      <c r="C45" s="630" t="s">
        <v>291</v>
      </c>
      <c r="D45" s="548">
        <v>3</v>
      </c>
      <c r="E45" s="395"/>
      <c r="F45" s="395">
        <v>36</v>
      </c>
      <c r="G45" s="395"/>
      <c r="H45" s="395">
        <v>585</v>
      </c>
      <c r="I45" s="395"/>
      <c r="J45" s="395">
        <v>528</v>
      </c>
      <c r="K45" s="395"/>
      <c r="L45" s="395">
        <v>51</v>
      </c>
      <c r="M45" s="395"/>
      <c r="N45" s="395">
        <v>22</v>
      </c>
      <c r="O45" s="395"/>
      <c r="P45" s="395">
        <v>9</v>
      </c>
      <c r="Q45" s="395"/>
    </row>
    <row r="46" spans="1:17" ht="15.75" customHeight="1">
      <c r="A46" s="550">
        <v>202</v>
      </c>
      <c r="B46" s="151">
        <v>214</v>
      </c>
      <c r="C46" s="630" t="s">
        <v>292</v>
      </c>
      <c r="D46" s="548">
        <v>12</v>
      </c>
      <c r="E46" s="395">
        <v>2</v>
      </c>
      <c r="F46" s="395">
        <v>158</v>
      </c>
      <c r="G46" s="395">
        <v>22</v>
      </c>
      <c r="H46" s="395">
        <v>2444</v>
      </c>
      <c r="I46" s="395">
        <v>211</v>
      </c>
      <c r="J46" s="395">
        <v>2383</v>
      </c>
      <c r="K46" s="395">
        <v>692</v>
      </c>
      <c r="L46" s="395">
        <v>187</v>
      </c>
      <c r="M46" s="395">
        <v>27</v>
      </c>
      <c r="N46" s="395">
        <v>150</v>
      </c>
      <c r="O46" s="395">
        <v>20</v>
      </c>
      <c r="P46" s="395">
        <v>63</v>
      </c>
      <c r="Q46" s="395">
        <v>6</v>
      </c>
    </row>
    <row r="47" spans="1:17" ht="15.75" customHeight="1">
      <c r="A47" s="550">
        <v>402</v>
      </c>
      <c r="B47" s="151">
        <v>215</v>
      </c>
      <c r="C47" s="630" t="s">
        <v>293</v>
      </c>
      <c r="D47" s="548">
        <v>7</v>
      </c>
      <c r="E47" s="395"/>
      <c r="F47" s="395">
        <v>72</v>
      </c>
      <c r="G47" s="395"/>
      <c r="H47" s="395">
        <v>1089</v>
      </c>
      <c r="I47" s="395"/>
      <c r="J47" s="395">
        <v>1005</v>
      </c>
      <c r="K47" s="395"/>
      <c r="L47" s="395">
        <v>97</v>
      </c>
      <c r="M47" s="395"/>
      <c r="N47" s="395">
        <v>63</v>
      </c>
      <c r="O47" s="395"/>
      <c r="P47" s="395">
        <v>13</v>
      </c>
      <c r="Q47" s="395"/>
    </row>
    <row r="48" spans="1:17" ht="15.75" customHeight="1">
      <c r="A48" s="550">
        <v>303</v>
      </c>
      <c r="B48" s="151">
        <v>216</v>
      </c>
      <c r="C48" s="630" t="s">
        <v>294</v>
      </c>
      <c r="D48" s="548">
        <v>6</v>
      </c>
      <c r="E48" s="395">
        <v>1</v>
      </c>
      <c r="F48" s="395">
        <v>94</v>
      </c>
      <c r="G48" s="395">
        <v>12</v>
      </c>
      <c r="H48" s="395">
        <v>1660</v>
      </c>
      <c r="I48" s="395">
        <v>328</v>
      </c>
      <c r="J48" s="395">
        <v>1542</v>
      </c>
      <c r="K48" s="395">
        <v>137</v>
      </c>
      <c r="L48" s="395">
        <v>122</v>
      </c>
      <c r="M48" s="395">
        <v>24</v>
      </c>
      <c r="N48" s="395">
        <v>66</v>
      </c>
      <c r="O48" s="395">
        <v>3</v>
      </c>
      <c r="P48" s="395">
        <v>19</v>
      </c>
      <c r="Q48" s="395">
        <v>6</v>
      </c>
    </row>
    <row r="49" spans="1:17" ht="15.75" customHeight="1">
      <c r="A49" s="550">
        <v>203</v>
      </c>
      <c r="B49" s="151">
        <v>217</v>
      </c>
      <c r="C49" s="630" t="s">
        <v>295</v>
      </c>
      <c r="D49" s="548">
        <v>7</v>
      </c>
      <c r="E49" s="395"/>
      <c r="F49" s="395">
        <v>113</v>
      </c>
      <c r="G49" s="395"/>
      <c r="H49" s="395">
        <v>1886</v>
      </c>
      <c r="I49" s="395"/>
      <c r="J49" s="395">
        <v>1790</v>
      </c>
      <c r="K49" s="395"/>
      <c r="L49" s="395">
        <v>121</v>
      </c>
      <c r="M49" s="395"/>
      <c r="N49" s="395">
        <v>102</v>
      </c>
      <c r="O49" s="395"/>
      <c r="P49" s="395">
        <v>30</v>
      </c>
      <c r="Q49" s="395"/>
    </row>
    <row r="50" spans="1:17" ht="15.75" customHeight="1">
      <c r="A50" s="550">
        <v>403</v>
      </c>
      <c r="B50" s="151">
        <v>218</v>
      </c>
      <c r="C50" s="630" t="s">
        <v>296</v>
      </c>
      <c r="D50" s="548">
        <v>4</v>
      </c>
      <c r="E50" s="395"/>
      <c r="F50" s="395">
        <v>51</v>
      </c>
      <c r="G50" s="395"/>
      <c r="H50" s="395">
        <v>799</v>
      </c>
      <c r="I50" s="395"/>
      <c r="J50" s="395">
        <v>747</v>
      </c>
      <c r="K50" s="395"/>
      <c r="L50" s="395">
        <v>72</v>
      </c>
      <c r="M50" s="395"/>
      <c r="N50" s="395">
        <v>39</v>
      </c>
      <c r="O50" s="395"/>
      <c r="P50" s="395">
        <v>11</v>
      </c>
      <c r="Q50" s="395"/>
    </row>
    <row r="51" spans="1:17" ht="15.75" customHeight="1">
      <c r="A51" s="550">
        <v>204</v>
      </c>
      <c r="B51" s="151">
        <v>219</v>
      </c>
      <c r="C51" s="630" t="s">
        <v>297</v>
      </c>
      <c r="D51" s="548">
        <v>8</v>
      </c>
      <c r="E51" s="395">
        <v>1</v>
      </c>
      <c r="F51" s="395">
        <v>143</v>
      </c>
      <c r="G51" s="395">
        <v>18</v>
      </c>
      <c r="H51" s="395">
        <v>2224</v>
      </c>
      <c r="I51" s="395">
        <v>731</v>
      </c>
      <c r="J51" s="395">
        <v>2394</v>
      </c>
      <c r="K51" s="395">
        <v>0</v>
      </c>
      <c r="L51" s="395">
        <v>165</v>
      </c>
      <c r="M51" s="395">
        <v>31</v>
      </c>
      <c r="N51" s="395">
        <v>117</v>
      </c>
      <c r="O51" s="395">
        <v>3</v>
      </c>
      <c r="P51" s="395">
        <v>29</v>
      </c>
      <c r="Q51" s="395">
        <v>4</v>
      </c>
    </row>
    <row r="52" spans="1:17" ht="15.75" customHeight="1">
      <c r="A52" s="550">
        <v>404</v>
      </c>
      <c r="B52" s="151">
        <v>220</v>
      </c>
      <c r="C52" s="630" t="s">
        <v>298</v>
      </c>
      <c r="D52" s="548">
        <v>4</v>
      </c>
      <c r="E52" s="395"/>
      <c r="F52" s="395">
        <v>48</v>
      </c>
      <c r="G52" s="395"/>
      <c r="H52" s="395">
        <v>800</v>
      </c>
      <c r="I52" s="395"/>
      <c r="J52" s="395">
        <v>783</v>
      </c>
      <c r="K52" s="395"/>
      <c r="L52" s="395">
        <v>64</v>
      </c>
      <c r="M52" s="395"/>
      <c r="N52" s="395">
        <v>36</v>
      </c>
      <c r="O52" s="395"/>
      <c r="P52" s="395">
        <v>8</v>
      </c>
      <c r="Q52" s="395"/>
    </row>
    <row r="53" spans="1:17" ht="15.75" customHeight="1">
      <c r="A53" s="550">
        <v>801</v>
      </c>
      <c r="B53" s="151">
        <v>221</v>
      </c>
      <c r="C53" s="630" t="s">
        <v>299</v>
      </c>
      <c r="D53" s="548">
        <v>5</v>
      </c>
      <c r="E53" s="395"/>
      <c r="F53" s="395">
        <v>54</v>
      </c>
      <c r="G53" s="395"/>
      <c r="H53" s="395">
        <v>753</v>
      </c>
      <c r="I53" s="395"/>
      <c r="J53" s="395">
        <v>772</v>
      </c>
      <c r="K53" s="395"/>
      <c r="L53" s="395">
        <v>78</v>
      </c>
      <c r="M53" s="395"/>
      <c r="N53" s="395">
        <v>48</v>
      </c>
      <c r="O53" s="395"/>
      <c r="P53" s="395">
        <v>13</v>
      </c>
      <c r="Q53" s="395"/>
    </row>
    <row r="54" spans="1:17" ht="15.75" customHeight="1">
      <c r="A54" s="550">
        <v>702</v>
      </c>
      <c r="B54" s="151">
        <v>222</v>
      </c>
      <c r="C54" s="630" t="s">
        <v>837</v>
      </c>
      <c r="D54" s="548">
        <v>5</v>
      </c>
      <c r="E54" s="395"/>
      <c r="F54" s="395">
        <v>34</v>
      </c>
      <c r="G54" s="395"/>
      <c r="H54" s="395">
        <v>441</v>
      </c>
      <c r="I54" s="395"/>
      <c r="J54" s="395">
        <v>439</v>
      </c>
      <c r="K54" s="395"/>
      <c r="L54" s="395">
        <v>55</v>
      </c>
      <c r="M54" s="395"/>
      <c r="N54" s="395">
        <v>30</v>
      </c>
      <c r="O54" s="395"/>
      <c r="P54" s="395">
        <v>12</v>
      </c>
      <c r="Q54" s="395"/>
    </row>
    <row r="55" spans="1:17" ht="15.75" customHeight="1">
      <c r="A55" s="550">
        <v>802</v>
      </c>
      <c r="B55" s="151">
        <v>223</v>
      </c>
      <c r="C55" s="630" t="s">
        <v>838</v>
      </c>
      <c r="D55" s="548">
        <v>7</v>
      </c>
      <c r="E55" s="395"/>
      <c r="F55" s="395">
        <v>80</v>
      </c>
      <c r="G55" s="395"/>
      <c r="H55" s="395">
        <v>1207</v>
      </c>
      <c r="I55" s="395"/>
      <c r="J55" s="395">
        <v>1136</v>
      </c>
      <c r="K55" s="395"/>
      <c r="L55" s="395">
        <v>121</v>
      </c>
      <c r="M55" s="395"/>
      <c r="N55" s="395">
        <v>63</v>
      </c>
      <c r="O55" s="395"/>
      <c r="P55" s="395">
        <v>32</v>
      </c>
      <c r="Q55" s="395"/>
    </row>
    <row r="56" spans="1:17" ht="15.75" customHeight="1">
      <c r="A56" s="550">
        <v>902</v>
      </c>
      <c r="B56" s="151">
        <v>224</v>
      </c>
      <c r="C56" s="630" t="s">
        <v>839</v>
      </c>
      <c r="D56" s="548">
        <v>7</v>
      </c>
      <c r="E56" s="395"/>
      <c r="F56" s="395">
        <v>62</v>
      </c>
      <c r="G56" s="395"/>
      <c r="H56" s="395">
        <v>884</v>
      </c>
      <c r="I56" s="395"/>
      <c r="J56" s="395">
        <v>793</v>
      </c>
      <c r="K56" s="395"/>
      <c r="L56" s="395">
        <v>89</v>
      </c>
      <c r="M56" s="395"/>
      <c r="N56" s="395">
        <v>54</v>
      </c>
      <c r="O56" s="395"/>
      <c r="P56" s="395">
        <v>16</v>
      </c>
      <c r="Q56" s="395"/>
    </row>
    <row r="57" spans="1:17" ht="15.75" customHeight="1">
      <c r="A57" s="550">
        <v>703</v>
      </c>
      <c r="B57" s="151">
        <v>225</v>
      </c>
      <c r="C57" s="630" t="s">
        <v>840</v>
      </c>
      <c r="D57" s="548">
        <v>4</v>
      </c>
      <c r="E57" s="395">
        <v>1</v>
      </c>
      <c r="F57" s="395">
        <v>39</v>
      </c>
      <c r="G57" s="395">
        <v>2</v>
      </c>
      <c r="H57" s="395">
        <v>558</v>
      </c>
      <c r="I57" s="395">
        <v>4</v>
      </c>
      <c r="J57" s="395">
        <v>557</v>
      </c>
      <c r="K57" s="395">
        <v>2</v>
      </c>
      <c r="L57" s="395">
        <v>61</v>
      </c>
      <c r="M57" s="395">
        <v>2</v>
      </c>
      <c r="N57" s="395">
        <v>28</v>
      </c>
      <c r="O57" s="395">
        <v>2</v>
      </c>
      <c r="P57" s="395">
        <v>15</v>
      </c>
      <c r="Q57" s="395">
        <v>0</v>
      </c>
    </row>
    <row r="58" spans="1:17" ht="15.75" customHeight="1">
      <c r="A58" s="550">
        <v>903</v>
      </c>
      <c r="B58" s="151">
        <v>226</v>
      </c>
      <c r="C58" s="630" t="s">
        <v>841</v>
      </c>
      <c r="D58" s="548">
        <v>5</v>
      </c>
      <c r="E58" s="395"/>
      <c r="F58" s="395">
        <v>56</v>
      </c>
      <c r="G58" s="395"/>
      <c r="H58" s="395">
        <v>753</v>
      </c>
      <c r="I58" s="395"/>
      <c r="J58" s="395">
        <v>689</v>
      </c>
      <c r="K58" s="395"/>
      <c r="L58" s="395">
        <v>85</v>
      </c>
      <c r="M58" s="395"/>
      <c r="N58" s="395">
        <v>40</v>
      </c>
      <c r="O58" s="395"/>
      <c r="P58" s="395">
        <v>15</v>
      </c>
      <c r="Q58" s="395"/>
    </row>
    <row r="59" spans="1:17" ht="15.75" customHeight="1">
      <c r="A59" s="550">
        <v>604</v>
      </c>
      <c r="B59" s="151">
        <v>227</v>
      </c>
      <c r="C59" s="630" t="s">
        <v>842</v>
      </c>
      <c r="D59" s="548">
        <v>7</v>
      </c>
      <c r="E59" s="395"/>
      <c r="F59" s="395">
        <v>60</v>
      </c>
      <c r="G59" s="395"/>
      <c r="H59" s="395">
        <v>769</v>
      </c>
      <c r="I59" s="395"/>
      <c r="J59" s="395">
        <v>699</v>
      </c>
      <c r="K59" s="395"/>
      <c r="L59" s="395">
        <v>91</v>
      </c>
      <c r="M59" s="395"/>
      <c r="N59" s="395">
        <v>40</v>
      </c>
      <c r="O59" s="395"/>
      <c r="P59" s="395">
        <v>16</v>
      </c>
      <c r="Q59" s="395"/>
    </row>
    <row r="60" spans="1:17" ht="15.75" customHeight="1">
      <c r="A60" s="550">
        <v>251</v>
      </c>
      <c r="B60" s="151">
        <v>301</v>
      </c>
      <c r="C60" s="630" t="s">
        <v>1075</v>
      </c>
      <c r="D60" s="548">
        <v>3</v>
      </c>
      <c r="E60" s="395"/>
      <c r="F60" s="395">
        <v>30</v>
      </c>
      <c r="G60" s="395"/>
      <c r="H60" s="395">
        <v>549</v>
      </c>
      <c r="I60" s="395"/>
      <c r="J60" s="395">
        <v>506</v>
      </c>
      <c r="K60" s="395"/>
      <c r="L60" s="395">
        <v>44</v>
      </c>
      <c r="M60" s="395"/>
      <c r="N60" s="395">
        <v>24</v>
      </c>
      <c r="O60" s="395"/>
      <c r="P60" s="395">
        <v>10</v>
      </c>
      <c r="Q60" s="395"/>
    </row>
    <row r="61" spans="1:17" ht="15.75" customHeight="1">
      <c r="A61" s="550">
        <v>451</v>
      </c>
      <c r="B61" s="151">
        <v>321</v>
      </c>
      <c r="C61" s="630" t="s">
        <v>1076</v>
      </c>
      <c r="D61" s="548">
        <v>1</v>
      </c>
      <c r="E61" s="395"/>
      <c r="F61" s="395">
        <v>11</v>
      </c>
      <c r="G61" s="395"/>
      <c r="H61" s="395">
        <v>181</v>
      </c>
      <c r="I61" s="395"/>
      <c r="J61" s="395">
        <v>167</v>
      </c>
      <c r="K61" s="395"/>
      <c r="L61" s="395">
        <v>13</v>
      </c>
      <c r="M61" s="395"/>
      <c r="N61" s="395">
        <v>8</v>
      </c>
      <c r="O61" s="395"/>
      <c r="P61" s="395">
        <v>3</v>
      </c>
      <c r="Q61" s="395"/>
    </row>
    <row r="62" spans="1:17" ht="15.75" customHeight="1">
      <c r="A62" s="550">
        <v>461</v>
      </c>
      <c r="B62" s="151">
        <v>341</v>
      </c>
      <c r="C62" s="630" t="s">
        <v>1077</v>
      </c>
      <c r="D62" s="548">
        <v>2</v>
      </c>
      <c r="E62" s="395"/>
      <c r="F62" s="395">
        <v>26</v>
      </c>
      <c r="G62" s="395"/>
      <c r="H62" s="395">
        <v>450</v>
      </c>
      <c r="I62" s="395"/>
      <c r="J62" s="395">
        <v>376</v>
      </c>
      <c r="K62" s="395"/>
      <c r="L62" s="395">
        <v>71</v>
      </c>
      <c r="M62" s="395"/>
      <c r="N62" s="395">
        <v>22</v>
      </c>
      <c r="O62" s="395"/>
      <c r="P62" s="395">
        <v>2</v>
      </c>
      <c r="Q62" s="395"/>
    </row>
    <row r="63" spans="1:17" ht="15.75" customHeight="1">
      <c r="A63" s="550">
        <v>462</v>
      </c>
      <c r="B63" s="151">
        <v>342</v>
      </c>
      <c r="C63" s="630" t="s">
        <v>301</v>
      </c>
      <c r="D63" s="548">
        <v>1</v>
      </c>
      <c r="E63" s="395"/>
      <c r="F63" s="395">
        <v>12</v>
      </c>
      <c r="G63" s="395"/>
      <c r="H63" s="395">
        <v>176</v>
      </c>
      <c r="I63" s="395"/>
      <c r="J63" s="395">
        <v>177</v>
      </c>
      <c r="K63" s="395"/>
      <c r="L63" s="395">
        <v>13</v>
      </c>
      <c r="M63" s="395"/>
      <c r="N63" s="395">
        <v>9</v>
      </c>
      <c r="O63" s="395"/>
      <c r="P63" s="395">
        <v>3</v>
      </c>
      <c r="Q63" s="395"/>
    </row>
    <row r="64" spans="1:17" ht="15.75" customHeight="1">
      <c r="A64" s="550">
        <v>463</v>
      </c>
      <c r="B64" s="151">
        <v>343</v>
      </c>
      <c r="C64" s="630" t="s">
        <v>302</v>
      </c>
      <c r="D64" s="548">
        <v>1</v>
      </c>
      <c r="E64" s="395"/>
      <c r="F64" s="395">
        <v>7</v>
      </c>
      <c r="G64" s="395"/>
      <c r="H64" s="395">
        <v>113</v>
      </c>
      <c r="I64" s="395"/>
      <c r="J64" s="395">
        <v>96</v>
      </c>
      <c r="K64" s="395"/>
      <c r="L64" s="395">
        <v>12</v>
      </c>
      <c r="M64" s="395"/>
      <c r="N64" s="395">
        <v>4</v>
      </c>
      <c r="O64" s="395"/>
      <c r="P64" s="395">
        <v>2</v>
      </c>
      <c r="Q64" s="395"/>
    </row>
    <row r="65" spans="1:17" ht="15.75" customHeight="1">
      <c r="A65" s="550">
        <v>471</v>
      </c>
      <c r="B65" s="151">
        <v>361</v>
      </c>
      <c r="C65" s="630" t="s">
        <v>1078</v>
      </c>
      <c r="D65" s="548">
        <v>1</v>
      </c>
      <c r="E65" s="395"/>
      <c r="F65" s="395">
        <v>12</v>
      </c>
      <c r="G65" s="395"/>
      <c r="H65" s="395">
        <v>189</v>
      </c>
      <c r="I65" s="395"/>
      <c r="J65" s="395">
        <v>186</v>
      </c>
      <c r="K65" s="395"/>
      <c r="L65" s="395">
        <v>18</v>
      </c>
      <c r="M65" s="395"/>
      <c r="N65" s="395">
        <v>7</v>
      </c>
      <c r="O65" s="395"/>
      <c r="P65" s="395">
        <v>2</v>
      </c>
      <c r="Q65" s="395"/>
    </row>
    <row r="66" spans="1:17" ht="15.75" customHeight="1">
      <c r="A66" s="550">
        <v>472</v>
      </c>
      <c r="B66" s="151">
        <v>362</v>
      </c>
      <c r="C66" s="630" t="s">
        <v>303</v>
      </c>
      <c r="D66" s="548">
        <v>1</v>
      </c>
      <c r="E66" s="395"/>
      <c r="F66" s="395">
        <v>8</v>
      </c>
      <c r="G66" s="395"/>
      <c r="H66" s="395">
        <v>123</v>
      </c>
      <c r="I66" s="395"/>
      <c r="J66" s="395">
        <v>119</v>
      </c>
      <c r="K66" s="395"/>
      <c r="L66" s="395">
        <v>13</v>
      </c>
      <c r="M66" s="395"/>
      <c r="N66" s="395">
        <v>5</v>
      </c>
      <c r="O66" s="395"/>
      <c r="P66" s="395">
        <v>4</v>
      </c>
      <c r="Q66" s="395"/>
    </row>
    <row r="67" spans="1:17" ht="15.75" customHeight="1">
      <c r="A67" s="550">
        <v>473</v>
      </c>
      <c r="B67" s="151">
        <v>363</v>
      </c>
      <c r="C67" s="630" t="s">
        <v>252</v>
      </c>
      <c r="D67" s="548">
        <v>1</v>
      </c>
      <c r="E67" s="395"/>
      <c r="F67" s="395">
        <v>8</v>
      </c>
      <c r="G67" s="395"/>
      <c r="H67" s="395">
        <v>102</v>
      </c>
      <c r="I67" s="395"/>
      <c r="J67" s="395">
        <v>101</v>
      </c>
      <c r="K67" s="395"/>
      <c r="L67" s="395">
        <v>13</v>
      </c>
      <c r="M67" s="395"/>
      <c r="N67" s="395">
        <v>4</v>
      </c>
      <c r="O67" s="395"/>
      <c r="P67" s="395">
        <v>2</v>
      </c>
      <c r="Q67" s="395"/>
    </row>
    <row r="68" spans="1:17" ht="15.75" customHeight="1">
      <c r="A68" s="550">
        <v>474</v>
      </c>
      <c r="B68" s="151">
        <v>364</v>
      </c>
      <c r="C68" s="630" t="s">
        <v>253</v>
      </c>
      <c r="D68" s="548">
        <v>1</v>
      </c>
      <c r="E68" s="395"/>
      <c r="F68" s="395">
        <v>11</v>
      </c>
      <c r="G68" s="395"/>
      <c r="H68" s="395">
        <v>152</v>
      </c>
      <c r="I68" s="395"/>
      <c r="J68" s="395">
        <v>143</v>
      </c>
      <c r="K68" s="395"/>
      <c r="L68" s="395">
        <v>14</v>
      </c>
      <c r="M68" s="395"/>
      <c r="N68" s="395">
        <v>10</v>
      </c>
      <c r="O68" s="395"/>
      <c r="P68" s="395">
        <v>2</v>
      </c>
      <c r="Q68" s="395"/>
    </row>
    <row r="69" spans="1:17" ht="15.75" customHeight="1">
      <c r="A69" s="550">
        <v>351</v>
      </c>
      <c r="B69" s="151">
        <v>381</v>
      </c>
      <c r="C69" s="630" t="s">
        <v>304</v>
      </c>
      <c r="D69" s="548">
        <v>2</v>
      </c>
      <c r="E69" s="395"/>
      <c r="F69" s="395">
        <v>30</v>
      </c>
      <c r="G69" s="395"/>
      <c r="H69" s="395">
        <v>510</v>
      </c>
      <c r="I69" s="395"/>
      <c r="J69" s="395">
        <v>491</v>
      </c>
      <c r="K69" s="395"/>
      <c r="L69" s="395">
        <v>35</v>
      </c>
      <c r="M69" s="395"/>
      <c r="N69" s="395">
        <v>30</v>
      </c>
      <c r="O69" s="395"/>
      <c r="P69" s="395">
        <v>3</v>
      </c>
      <c r="Q69" s="395"/>
    </row>
    <row r="70" spans="1:17" ht="15.75" customHeight="1">
      <c r="A70" s="550">
        <v>352</v>
      </c>
      <c r="B70" s="151">
        <v>382</v>
      </c>
      <c r="C70" s="630" t="s">
        <v>305</v>
      </c>
      <c r="D70" s="548">
        <v>2</v>
      </c>
      <c r="E70" s="395"/>
      <c r="F70" s="395">
        <v>32</v>
      </c>
      <c r="G70" s="395"/>
      <c r="H70" s="395">
        <v>521</v>
      </c>
      <c r="I70" s="395"/>
      <c r="J70" s="395">
        <v>509</v>
      </c>
      <c r="K70" s="395"/>
      <c r="L70" s="395">
        <v>37</v>
      </c>
      <c r="M70" s="395"/>
      <c r="N70" s="395">
        <v>27</v>
      </c>
      <c r="O70" s="395"/>
      <c r="P70" s="395">
        <v>4</v>
      </c>
      <c r="Q70" s="395"/>
    </row>
    <row r="71" spans="1:17" ht="15.75" customHeight="1">
      <c r="A71" s="550">
        <v>551</v>
      </c>
      <c r="B71" s="151">
        <v>421</v>
      </c>
      <c r="C71" s="630" t="s">
        <v>306</v>
      </c>
      <c r="D71" s="548">
        <v>2</v>
      </c>
      <c r="E71" s="395"/>
      <c r="F71" s="395">
        <v>14</v>
      </c>
      <c r="G71" s="395"/>
      <c r="H71" s="395">
        <v>153</v>
      </c>
      <c r="I71" s="395"/>
      <c r="J71" s="395">
        <v>158</v>
      </c>
      <c r="K71" s="395"/>
      <c r="L71" s="395">
        <v>22</v>
      </c>
      <c r="M71" s="395"/>
      <c r="N71" s="395">
        <v>11</v>
      </c>
      <c r="O71" s="395"/>
      <c r="P71" s="395">
        <v>4</v>
      </c>
      <c r="Q71" s="395"/>
    </row>
    <row r="72" spans="1:17" ht="15.75" customHeight="1">
      <c r="A72" s="550">
        <v>552</v>
      </c>
      <c r="B72" s="190">
        <v>422</v>
      </c>
      <c r="C72" s="630" t="s">
        <v>307</v>
      </c>
      <c r="D72" s="548">
        <v>3</v>
      </c>
      <c r="E72" s="395"/>
      <c r="F72" s="395">
        <v>26</v>
      </c>
      <c r="G72" s="395"/>
      <c r="H72" s="395">
        <v>399</v>
      </c>
      <c r="I72" s="395"/>
      <c r="J72" s="395">
        <v>344</v>
      </c>
      <c r="K72" s="395"/>
      <c r="L72" s="395">
        <v>35</v>
      </c>
      <c r="M72" s="395"/>
      <c r="N72" s="395">
        <v>22</v>
      </c>
      <c r="O72" s="395"/>
      <c r="P72" s="395">
        <v>7</v>
      </c>
      <c r="Q72" s="395"/>
    </row>
    <row r="73" spans="1:17" ht="15.75" customHeight="1">
      <c r="A73" s="550">
        <v>561</v>
      </c>
      <c r="B73" s="151">
        <v>441</v>
      </c>
      <c r="C73" s="630" t="s">
        <v>308</v>
      </c>
      <c r="D73" s="548">
        <v>1</v>
      </c>
      <c r="E73" s="395"/>
      <c r="F73" s="395">
        <v>11</v>
      </c>
      <c r="G73" s="395"/>
      <c r="H73" s="395">
        <v>158</v>
      </c>
      <c r="I73" s="395"/>
      <c r="J73" s="395">
        <v>149</v>
      </c>
      <c r="K73" s="395"/>
      <c r="L73" s="395">
        <v>19</v>
      </c>
      <c r="M73" s="395"/>
      <c r="N73" s="395">
        <v>4</v>
      </c>
      <c r="O73" s="395"/>
      <c r="P73" s="395">
        <v>3</v>
      </c>
      <c r="Q73" s="395"/>
    </row>
    <row r="74" spans="1:17" ht="15.75" customHeight="1">
      <c r="A74" s="550">
        <v>562</v>
      </c>
      <c r="B74" s="151">
        <v>442</v>
      </c>
      <c r="C74" s="630" t="s">
        <v>309</v>
      </c>
      <c r="D74" s="548">
        <v>3</v>
      </c>
      <c r="E74" s="395"/>
      <c r="F74" s="395">
        <v>20</v>
      </c>
      <c r="G74" s="395"/>
      <c r="H74" s="395">
        <v>255</v>
      </c>
      <c r="I74" s="395"/>
      <c r="J74" s="395">
        <v>205</v>
      </c>
      <c r="K74" s="395"/>
      <c r="L74" s="395">
        <v>32</v>
      </c>
      <c r="M74" s="395"/>
      <c r="N74" s="395">
        <v>21</v>
      </c>
      <c r="O74" s="395"/>
      <c r="P74" s="395">
        <v>6</v>
      </c>
      <c r="Q74" s="395"/>
    </row>
    <row r="75" spans="1:17" ht="15.75" customHeight="1">
      <c r="A75" s="550">
        <v>563</v>
      </c>
      <c r="B75" s="151">
        <v>443</v>
      </c>
      <c r="C75" s="630" t="s">
        <v>310</v>
      </c>
      <c r="D75" s="548">
        <v>2</v>
      </c>
      <c r="E75" s="395"/>
      <c r="F75" s="395">
        <v>22</v>
      </c>
      <c r="G75" s="395"/>
      <c r="H75" s="395">
        <v>309</v>
      </c>
      <c r="I75" s="395"/>
      <c r="J75" s="395">
        <v>290</v>
      </c>
      <c r="K75" s="395"/>
      <c r="L75" s="395">
        <v>32</v>
      </c>
      <c r="M75" s="395"/>
      <c r="N75" s="395">
        <v>15</v>
      </c>
      <c r="O75" s="395"/>
      <c r="P75" s="395">
        <v>4</v>
      </c>
      <c r="Q75" s="395"/>
    </row>
    <row r="76" spans="1:17" ht="15.75" customHeight="1">
      <c r="A76" s="550">
        <v>564</v>
      </c>
      <c r="B76" s="151">
        <v>444</v>
      </c>
      <c r="C76" s="630" t="s">
        <v>311</v>
      </c>
      <c r="D76" s="548">
        <v>1</v>
      </c>
      <c r="E76" s="395">
        <v>1</v>
      </c>
      <c r="F76" s="395">
        <v>18</v>
      </c>
      <c r="G76" s="395">
        <v>0</v>
      </c>
      <c r="H76" s="395">
        <v>295</v>
      </c>
      <c r="I76" s="395">
        <v>0</v>
      </c>
      <c r="J76" s="395">
        <v>292</v>
      </c>
      <c r="K76" s="395">
        <v>0</v>
      </c>
      <c r="L76" s="395">
        <v>22</v>
      </c>
      <c r="M76" s="395">
        <v>0</v>
      </c>
      <c r="N76" s="395">
        <v>16</v>
      </c>
      <c r="O76" s="395">
        <v>0</v>
      </c>
      <c r="P76" s="395">
        <v>3</v>
      </c>
      <c r="Q76" s="395">
        <v>0</v>
      </c>
    </row>
    <row r="77" spans="1:17" ht="15.75" customHeight="1">
      <c r="A77" s="550">
        <v>565</v>
      </c>
      <c r="B77" s="151">
        <v>445</v>
      </c>
      <c r="C77" s="630" t="s">
        <v>254</v>
      </c>
      <c r="D77" s="548">
        <v>1</v>
      </c>
      <c r="E77" s="395"/>
      <c r="F77" s="395">
        <v>8</v>
      </c>
      <c r="G77" s="395"/>
      <c r="H77" s="395">
        <v>89</v>
      </c>
      <c r="I77" s="395"/>
      <c r="J77" s="395">
        <v>77</v>
      </c>
      <c r="K77" s="395"/>
      <c r="L77" s="395">
        <v>13</v>
      </c>
      <c r="M77" s="395"/>
      <c r="N77" s="395">
        <v>5</v>
      </c>
      <c r="O77" s="395"/>
      <c r="P77" s="395">
        <v>1</v>
      </c>
      <c r="Q77" s="395"/>
    </row>
    <row r="78" spans="1:17" ht="15.75" customHeight="1">
      <c r="A78" s="550">
        <v>651</v>
      </c>
      <c r="B78" s="151">
        <v>461</v>
      </c>
      <c r="C78" s="630" t="s">
        <v>312</v>
      </c>
      <c r="D78" s="548">
        <v>2</v>
      </c>
      <c r="E78" s="395"/>
      <c r="F78" s="395">
        <v>21</v>
      </c>
      <c r="G78" s="395"/>
      <c r="H78" s="395">
        <v>262</v>
      </c>
      <c r="I78" s="395"/>
      <c r="J78" s="395">
        <v>283</v>
      </c>
      <c r="K78" s="395"/>
      <c r="L78" s="395">
        <v>27</v>
      </c>
      <c r="M78" s="395"/>
      <c r="N78" s="395">
        <v>17</v>
      </c>
      <c r="O78" s="395"/>
      <c r="P78" s="395">
        <v>7</v>
      </c>
      <c r="Q78" s="395"/>
    </row>
    <row r="79" spans="1:17" ht="15.75" customHeight="1">
      <c r="A79" s="550">
        <v>652</v>
      </c>
      <c r="B79" s="151">
        <v>462</v>
      </c>
      <c r="C79" s="630" t="s">
        <v>255</v>
      </c>
      <c r="D79" s="548">
        <v>1</v>
      </c>
      <c r="E79" s="395"/>
      <c r="F79" s="395">
        <v>13</v>
      </c>
      <c r="G79" s="395"/>
      <c r="H79" s="395">
        <v>195</v>
      </c>
      <c r="I79" s="395"/>
      <c r="J79" s="395">
        <v>195</v>
      </c>
      <c r="K79" s="395"/>
      <c r="L79" s="395">
        <v>20</v>
      </c>
      <c r="M79" s="395"/>
      <c r="N79" s="395">
        <v>7</v>
      </c>
      <c r="O79" s="395"/>
      <c r="P79" s="395">
        <v>3</v>
      </c>
      <c r="Q79" s="395"/>
    </row>
    <row r="80" spans="1:17" ht="15.75" customHeight="1">
      <c r="A80" s="550">
        <v>653</v>
      </c>
      <c r="B80" s="190">
        <v>463</v>
      </c>
      <c r="C80" s="630" t="s">
        <v>313</v>
      </c>
      <c r="D80" s="548">
        <v>1</v>
      </c>
      <c r="E80" s="395"/>
      <c r="F80" s="395">
        <v>12</v>
      </c>
      <c r="G80" s="395"/>
      <c r="H80" s="395">
        <v>198</v>
      </c>
      <c r="I80" s="395"/>
      <c r="J80" s="395">
        <v>162</v>
      </c>
      <c r="K80" s="395"/>
      <c r="L80" s="395">
        <v>16</v>
      </c>
      <c r="M80" s="395"/>
      <c r="N80" s="395">
        <v>8</v>
      </c>
      <c r="O80" s="395"/>
      <c r="P80" s="395">
        <v>3</v>
      </c>
      <c r="Q80" s="395"/>
    </row>
    <row r="81" spans="1:17" ht="15.75" customHeight="1">
      <c r="A81" s="550">
        <v>654</v>
      </c>
      <c r="B81" s="190">
        <v>464</v>
      </c>
      <c r="C81" s="630" t="s">
        <v>314</v>
      </c>
      <c r="D81" s="548">
        <v>2</v>
      </c>
      <c r="E81" s="395"/>
      <c r="F81" s="395">
        <v>28</v>
      </c>
      <c r="G81" s="395"/>
      <c r="H81" s="395">
        <v>447</v>
      </c>
      <c r="I81" s="395"/>
      <c r="J81" s="395">
        <v>443</v>
      </c>
      <c r="K81" s="395"/>
      <c r="L81" s="395">
        <v>36</v>
      </c>
      <c r="M81" s="395"/>
      <c r="N81" s="395">
        <v>21</v>
      </c>
      <c r="O81" s="395"/>
      <c r="P81" s="395">
        <v>6</v>
      </c>
      <c r="Q81" s="395"/>
    </row>
    <row r="82" spans="1:17" ht="15.75" customHeight="1">
      <c r="A82" s="550">
        <v>661</v>
      </c>
      <c r="B82" s="151">
        <v>481</v>
      </c>
      <c r="C82" s="630" t="s">
        <v>315</v>
      </c>
      <c r="D82" s="548">
        <v>1</v>
      </c>
      <c r="E82" s="395"/>
      <c r="F82" s="395">
        <v>17</v>
      </c>
      <c r="G82" s="395"/>
      <c r="H82" s="395">
        <v>285</v>
      </c>
      <c r="I82" s="395"/>
      <c r="J82" s="395">
        <v>257</v>
      </c>
      <c r="K82" s="395"/>
      <c r="L82" s="395">
        <v>25</v>
      </c>
      <c r="M82" s="395"/>
      <c r="N82" s="395">
        <v>11</v>
      </c>
      <c r="O82" s="395"/>
      <c r="P82" s="395">
        <v>3</v>
      </c>
      <c r="Q82" s="395"/>
    </row>
    <row r="83" spans="1:17" s="22" customFormat="1" ht="15.75" customHeight="1">
      <c r="A83" s="550">
        <v>671</v>
      </c>
      <c r="B83" s="190">
        <v>501</v>
      </c>
      <c r="C83" s="630" t="s">
        <v>316</v>
      </c>
      <c r="D83" s="548">
        <v>1</v>
      </c>
      <c r="E83" s="395"/>
      <c r="F83" s="395">
        <v>10</v>
      </c>
      <c r="G83" s="395"/>
      <c r="H83" s="395">
        <v>139</v>
      </c>
      <c r="I83" s="395"/>
      <c r="J83" s="395">
        <v>120</v>
      </c>
      <c r="K83" s="395"/>
      <c r="L83" s="395">
        <v>13</v>
      </c>
      <c r="M83" s="395"/>
      <c r="N83" s="395">
        <v>8</v>
      </c>
      <c r="O83" s="395"/>
      <c r="P83" s="395">
        <v>2</v>
      </c>
      <c r="Q83" s="395"/>
    </row>
    <row r="84" spans="1:17" ht="15.75" customHeight="1">
      <c r="A84" s="550">
        <v>672</v>
      </c>
      <c r="B84" s="151">
        <v>502</v>
      </c>
      <c r="C84" s="630" t="s">
        <v>317</v>
      </c>
      <c r="D84" s="548">
        <v>1</v>
      </c>
      <c r="E84" s="395"/>
      <c r="F84" s="395">
        <v>7</v>
      </c>
      <c r="G84" s="395"/>
      <c r="H84" s="395">
        <v>98</v>
      </c>
      <c r="I84" s="395"/>
      <c r="J84" s="395">
        <v>90</v>
      </c>
      <c r="K84" s="395"/>
      <c r="L84" s="395">
        <v>10</v>
      </c>
      <c r="M84" s="395"/>
      <c r="N84" s="395">
        <v>8</v>
      </c>
      <c r="O84" s="395"/>
      <c r="P84" s="395">
        <v>2</v>
      </c>
      <c r="Q84" s="395"/>
    </row>
    <row r="85" spans="1:17" ht="15.75" customHeight="1">
      <c r="A85" s="550">
        <v>673</v>
      </c>
      <c r="B85" s="151">
        <v>503</v>
      </c>
      <c r="C85" s="630" t="s">
        <v>318</v>
      </c>
      <c r="D85" s="548">
        <v>2</v>
      </c>
      <c r="E85" s="395"/>
      <c r="F85" s="395">
        <v>7</v>
      </c>
      <c r="G85" s="395"/>
      <c r="H85" s="395">
        <v>85</v>
      </c>
      <c r="I85" s="395"/>
      <c r="J85" s="395">
        <v>65</v>
      </c>
      <c r="K85" s="395"/>
      <c r="L85" s="395">
        <v>17</v>
      </c>
      <c r="M85" s="395"/>
      <c r="N85" s="395">
        <v>8</v>
      </c>
      <c r="O85" s="395"/>
      <c r="P85" s="395">
        <v>4</v>
      </c>
      <c r="Q85" s="395"/>
    </row>
    <row r="86" spans="1:17" ht="15.75" customHeight="1">
      <c r="A86" s="550">
        <v>674</v>
      </c>
      <c r="B86" s="151">
        <v>504</v>
      </c>
      <c r="C86" s="630" t="s">
        <v>256</v>
      </c>
      <c r="D86" s="548">
        <v>1</v>
      </c>
      <c r="E86" s="395"/>
      <c r="F86" s="395">
        <v>3</v>
      </c>
      <c r="G86" s="395"/>
      <c r="H86" s="395">
        <v>54</v>
      </c>
      <c r="I86" s="395"/>
      <c r="J86" s="395">
        <v>47</v>
      </c>
      <c r="K86" s="395"/>
      <c r="L86" s="395">
        <v>8</v>
      </c>
      <c r="M86" s="395"/>
      <c r="N86" s="395">
        <v>5</v>
      </c>
      <c r="O86" s="395"/>
      <c r="P86" s="395">
        <v>2</v>
      </c>
      <c r="Q86" s="395"/>
    </row>
    <row r="87" spans="1:17" ht="15.75" customHeight="1">
      <c r="A87" s="550">
        <v>682</v>
      </c>
      <c r="B87" s="151">
        <v>522</v>
      </c>
      <c r="C87" s="630" t="s">
        <v>320</v>
      </c>
      <c r="D87" s="548">
        <v>1</v>
      </c>
      <c r="E87" s="395"/>
      <c r="F87" s="395">
        <v>7</v>
      </c>
      <c r="G87" s="395"/>
      <c r="H87" s="395">
        <v>110</v>
      </c>
      <c r="I87" s="395"/>
      <c r="J87" s="395">
        <v>98</v>
      </c>
      <c r="K87" s="395"/>
      <c r="L87" s="395">
        <v>12</v>
      </c>
      <c r="M87" s="395"/>
      <c r="N87" s="395">
        <v>8</v>
      </c>
      <c r="O87" s="395"/>
      <c r="P87" s="395">
        <v>2</v>
      </c>
      <c r="Q87" s="395"/>
    </row>
    <row r="88" spans="1:17" ht="15.75" customHeight="1">
      <c r="A88" s="550">
        <v>772</v>
      </c>
      <c r="B88" s="151">
        <v>582</v>
      </c>
      <c r="C88" s="630" t="s">
        <v>331</v>
      </c>
      <c r="D88" s="548">
        <v>1</v>
      </c>
      <c r="E88" s="395"/>
      <c r="F88" s="395">
        <v>12</v>
      </c>
      <c r="G88" s="395"/>
      <c r="H88" s="395">
        <v>179</v>
      </c>
      <c r="I88" s="395"/>
      <c r="J88" s="395">
        <v>173</v>
      </c>
      <c r="K88" s="395"/>
      <c r="L88" s="395">
        <v>19</v>
      </c>
      <c r="M88" s="395"/>
      <c r="N88" s="395">
        <v>8</v>
      </c>
      <c r="O88" s="395"/>
      <c r="P88" s="395">
        <v>5</v>
      </c>
      <c r="Q88" s="395"/>
    </row>
    <row r="89" spans="1:17" ht="15.75" customHeight="1">
      <c r="A89" s="550">
        <v>774</v>
      </c>
      <c r="B89" s="151">
        <v>584</v>
      </c>
      <c r="C89" s="630" t="s">
        <v>333</v>
      </c>
      <c r="D89" s="548">
        <v>1</v>
      </c>
      <c r="E89" s="395"/>
      <c r="F89" s="395">
        <v>9</v>
      </c>
      <c r="G89" s="395"/>
      <c r="H89" s="395">
        <v>123</v>
      </c>
      <c r="I89" s="395"/>
      <c r="J89" s="395">
        <v>119</v>
      </c>
      <c r="K89" s="395"/>
      <c r="L89" s="395">
        <v>13</v>
      </c>
      <c r="M89" s="395"/>
      <c r="N89" s="395">
        <v>12</v>
      </c>
      <c r="O89" s="395"/>
      <c r="P89" s="395">
        <v>2</v>
      </c>
      <c r="Q89" s="395"/>
    </row>
    <row r="90" spans="1:17" ht="15.75" customHeight="1">
      <c r="A90" s="550">
        <v>775</v>
      </c>
      <c r="B90" s="151">
        <v>585</v>
      </c>
      <c r="C90" s="630" t="s">
        <v>847</v>
      </c>
      <c r="D90" s="548">
        <v>6</v>
      </c>
      <c r="E90" s="395"/>
      <c r="F90" s="395">
        <v>30</v>
      </c>
      <c r="G90" s="395"/>
      <c r="H90" s="395">
        <v>364</v>
      </c>
      <c r="I90" s="395"/>
      <c r="J90" s="395">
        <v>351</v>
      </c>
      <c r="K90" s="395"/>
      <c r="L90" s="395">
        <v>59</v>
      </c>
      <c r="M90" s="395"/>
      <c r="N90" s="395">
        <v>24</v>
      </c>
      <c r="O90" s="395"/>
      <c r="P90" s="395">
        <v>14</v>
      </c>
      <c r="Q90" s="395"/>
    </row>
    <row r="91" spans="1:17" ht="15.75" customHeight="1">
      <c r="A91" s="550">
        <v>955</v>
      </c>
      <c r="B91" s="151">
        <v>685</v>
      </c>
      <c r="C91" s="630" t="s">
        <v>341</v>
      </c>
      <c r="D91" s="548">
        <v>1</v>
      </c>
      <c r="E91" s="395"/>
      <c r="F91" s="395">
        <v>10</v>
      </c>
      <c r="G91" s="395"/>
      <c r="H91" s="395">
        <v>160</v>
      </c>
      <c r="I91" s="395"/>
      <c r="J91" s="395">
        <v>170</v>
      </c>
      <c r="K91" s="395"/>
      <c r="L91" s="395">
        <v>15</v>
      </c>
      <c r="M91" s="395"/>
      <c r="N91" s="395">
        <v>8</v>
      </c>
      <c r="O91" s="395"/>
      <c r="P91" s="395">
        <v>1</v>
      </c>
      <c r="Q91" s="395"/>
    </row>
    <row r="92" spans="2:17" ht="4.5" customHeight="1">
      <c r="B92" s="3"/>
      <c r="C92" s="16"/>
      <c r="D92" s="17"/>
      <c r="E92" s="42"/>
      <c r="F92" s="17"/>
      <c r="G92" s="42"/>
      <c r="H92" s="17"/>
      <c r="I92" s="42"/>
      <c r="J92" s="17"/>
      <c r="K92" s="42"/>
      <c r="L92" s="17"/>
      <c r="M92" s="42"/>
      <c r="N92" s="17"/>
      <c r="O92" s="42"/>
      <c r="P92" s="17"/>
      <c r="Q92" s="42"/>
    </row>
    <row r="93" spans="2:17" ht="12">
      <c r="B93" s="14" t="s">
        <v>677</v>
      </c>
      <c r="C93" s="27"/>
      <c r="D93" s="13"/>
      <c r="E93" s="15"/>
      <c r="F93" s="13"/>
      <c r="G93" s="15"/>
      <c r="H93" s="13"/>
      <c r="I93" s="15"/>
      <c r="J93" s="13"/>
      <c r="K93" s="15"/>
      <c r="L93" s="13"/>
      <c r="M93" s="15"/>
      <c r="N93" s="13"/>
      <c r="O93" s="15"/>
      <c r="P93" s="13"/>
      <c r="Q93" s="15"/>
    </row>
    <row r="94" spans="3:17" ht="12">
      <c r="C94" s="27"/>
      <c r="D94" s="13"/>
      <c r="E94" s="15"/>
      <c r="F94" s="13"/>
      <c r="G94" s="15"/>
      <c r="H94" s="13"/>
      <c r="I94" s="15"/>
      <c r="J94" s="13"/>
      <c r="K94" s="15"/>
      <c r="L94" s="13"/>
      <c r="M94" s="15"/>
      <c r="N94" s="13"/>
      <c r="O94" s="15"/>
      <c r="P94" s="13"/>
      <c r="Q94" s="15"/>
    </row>
    <row r="95" spans="2:17" ht="12">
      <c r="B95" s="14"/>
      <c r="C95" s="27"/>
      <c r="D95" s="23"/>
      <c r="E95" s="28"/>
      <c r="F95" s="23"/>
      <c r="G95" s="28"/>
      <c r="H95" s="23"/>
      <c r="I95" s="28"/>
      <c r="J95" s="23"/>
      <c r="K95" s="28"/>
      <c r="L95" s="23"/>
      <c r="M95" s="28"/>
      <c r="N95" s="23"/>
      <c r="O95" s="28"/>
      <c r="P95" s="23"/>
      <c r="Q95" s="28"/>
    </row>
    <row r="96" spans="2:17" ht="12">
      <c r="B96" s="14"/>
      <c r="C96" s="8"/>
      <c r="D96" s="21"/>
      <c r="E96" s="21"/>
      <c r="F96" s="21"/>
      <c r="G96" s="21"/>
      <c r="H96" s="21"/>
      <c r="I96" s="21"/>
      <c r="J96" s="21"/>
      <c r="K96" s="21"/>
      <c r="L96" s="21"/>
      <c r="M96" s="21"/>
      <c r="N96" s="21"/>
      <c r="O96" s="21"/>
      <c r="P96" s="21"/>
      <c r="Q96" s="21"/>
    </row>
    <row r="97" spans="2:17" ht="12">
      <c r="B97" s="14"/>
      <c r="C97" s="8"/>
      <c r="D97" s="21"/>
      <c r="E97" s="21"/>
      <c r="F97" s="21"/>
      <c r="G97" s="21"/>
      <c r="H97" s="21"/>
      <c r="I97" s="21"/>
      <c r="J97" s="21"/>
      <c r="K97" s="21"/>
      <c r="L97" s="21"/>
      <c r="M97" s="21"/>
      <c r="N97" s="21"/>
      <c r="O97" s="21"/>
      <c r="P97" s="21"/>
      <c r="Q97" s="21"/>
    </row>
    <row r="98" spans="2:17" ht="12">
      <c r="B98" s="14"/>
      <c r="C98" s="8"/>
      <c r="D98" s="21"/>
      <c r="E98" s="21"/>
      <c r="F98" s="21"/>
      <c r="G98" s="21"/>
      <c r="H98" s="21"/>
      <c r="I98" s="21"/>
      <c r="J98" s="21"/>
      <c r="K98" s="21"/>
      <c r="L98" s="21"/>
      <c r="M98" s="21"/>
      <c r="N98" s="21"/>
      <c r="O98" s="21"/>
      <c r="P98" s="21"/>
      <c r="Q98" s="21"/>
    </row>
    <row r="99" spans="2:17" ht="12">
      <c r="B99" s="14"/>
      <c r="C99" s="8"/>
      <c r="D99" s="21"/>
      <c r="E99" s="21"/>
      <c r="F99" s="21"/>
      <c r="G99" s="21"/>
      <c r="H99" s="21"/>
      <c r="I99" s="21"/>
      <c r="J99" s="21"/>
      <c r="K99" s="21"/>
      <c r="L99" s="21"/>
      <c r="M99" s="21"/>
      <c r="N99" s="21"/>
      <c r="O99" s="21"/>
      <c r="P99" s="21"/>
      <c r="Q99" s="21"/>
    </row>
    <row r="100" spans="2:17" ht="12">
      <c r="B100" s="14"/>
      <c r="C100" s="8"/>
      <c r="D100" s="21"/>
      <c r="E100" s="21"/>
      <c r="F100" s="21"/>
      <c r="G100" s="21"/>
      <c r="H100" s="21"/>
      <c r="I100" s="21"/>
      <c r="J100" s="21"/>
      <c r="K100" s="21"/>
      <c r="L100" s="21"/>
      <c r="M100" s="21"/>
      <c r="N100" s="21"/>
      <c r="O100" s="21"/>
      <c r="P100" s="21"/>
      <c r="Q100" s="21"/>
    </row>
    <row r="101" spans="2:17" ht="12">
      <c r="B101" s="14"/>
      <c r="C101" s="8"/>
      <c r="D101" s="21"/>
      <c r="E101" s="21"/>
      <c r="F101" s="21"/>
      <c r="G101" s="21"/>
      <c r="H101" s="21"/>
      <c r="I101" s="21"/>
      <c r="J101" s="21"/>
      <c r="K101" s="21"/>
      <c r="L101" s="21"/>
      <c r="M101" s="21"/>
      <c r="N101" s="21"/>
      <c r="O101" s="21"/>
      <c r="P101" s="21"/>
      <c r="Q101" s="21"/>
    </row>
    <row r="102" spans="2:17" ht="12">
      <c r="B102" s="14"/>
      <c r="C102" s="8"/>
      <c r="D102" s="21"/>
      <c r="E102" s="21"/>
      <c r="F102" s="21"/>
      <c r="G102" s="21"/>
      <c r="H102" s="21"/>
      <c r="I102" s="21"/>
      <c r="J102" s="21"/>
      <c r="K102" s="21"/>
      <c r="L102" s="21"/>
      <c r="M102" s="21"/>
      <c r="N102" s="21"/>
      <c r="O102" s="21"/>
      <c r="P102" s="21"/>
      <c r="Q102" s="21"/>
    </row>
    <row r="103" spans="3:17" ht="12">
      <c r="C103" s="8"/>
      <c r="D103" s="21"/>
      <c r="E103" s="21"/>
      <c r="F103" s="21"/>
      <c r="G103" s="21"/>
      <c r="H103" s="21"/>
      <c r="I103" s="21"/>
      <c r="J103" s="21"/>
      <c r="K103" s="21"/>
      <c r="L103" s="21"/>
      <c r="M103" s="21"/>
      <c r="N103" s="21"/>
      <c r="O103" s="21"/>
      <c r="P103" s="21"/>
      <c r="Q103" s="21"/>
    </row>
    <row r="104" spans="3:17" ht="12">
      <c r="C104" s="8"/>
      <c r="D104" s="21"/>
      <c r="E104" s="21"/>
      <c r="F104" s="21"/>
      <c r="G104" s="21"/>
      <c r="H104" s="21"/>
      <c r="I104" s="21"/>
      <c r="J104" s="21"/>
      <c r="K104" s="21"/>
      <c r="L104" s="21"/>
      <c r="M104" s="21"/>
      <c r="N104" s="21"/>
      <c r="O104" s="21"/>
      <c r="P104" s="21"/>
      <c r="Q104" s="21"/>
    </row>
    <row r="105" spans="3:17" ht="12">
      <c r="C105" s="8"/>
      <c r="D105" s="21"/>
      <c r="E105" s="21"/>
      <c r="F105" s="21"/>
      <c r="G105" s="21"/>
      <c r="H105" s="21"/>
      <c r="I105" s="21"/>
      <c r="J105" s="21"/>
      <c r="K105" s="21"/>
      <c r="L105" s="21"/>
      <c r="M105" s="21"/>
      <c r="N105" s="21"/>
      <c r="O105" s="21"/>
      <c r="P105" s="21"/>
      <c r="Q105" s="21"/>
    </row>
    <row r="106" spans="3:17" ht="12">
      <c r="C106" s="8"/>
      <c r="D106" s="21"/>
      <c r="E106" s="21"/>
      <c r="F106" s="21"/>
      <c r="G106" s="21"/>
      <c r="H106" s="21"/>
      <c r="I106" s="21"/>
      <c r="J106" s="21"/>
      <c r="K106" s="21"/>
      <c r="L106" s="21"/>
      <c r="M106" s="21"/>
      <c r="N106" s="21"/>
      <c r="O106" s="21"/>
      <c r="P106" s="21"/>
      <c r="Q106" s="21"/>
    </row>
    <row r="107" spans="3:17" ht="12">
      <c r="C107" s="8"/>
      <c r="D107" s="21"/>
      <c r="E107" s="21"/>
      <c r="F107" s="21"/>
      <c r="G107" s="21"/>
      <c r="H107" s="21"/>
      <c r="I107" s="21"/>
      <c r="J107" s="21"/>
      <c r="K107" s="21"/>
      <c r="L107" s="21"/>
      <c r="M107" s="21"/>
      <c r="N107" s="21"/>
      <c r="O107" s="21"/>
      <c r="P107" s="21"/>
      <c r="Q107" s="21"/>
    </row>
    <row r="108" spans="3:17" ht="12">
      <c r="C108" s="8"/>
      <c r="D108" s="21"/>
      <c r="E108" s="21"/>
      <c r="F108" s="21"/>
      <c r="G108" s="21"/>
      <c r="H108" s="21"/>
      <c r="I108" s="21"/>
      <c r="J108" s="21"/>
      <c r="K108" s="21"/>
      <c r="L108" s="21"/>
      <c r="M108" s="21"/>
      <c r="N108" s="21"/>
      <c r="O108" s="21"/>
      <c r="P108" s="21"/>
      <c r="Q108" s="21"/>
    </row>
    <row r="109" spans="4:17" ht="12">
      <c r="D109" s="29"/>
      <c r="E109" s="29"/>
      <c r="F109" s="29"/>
      <c r="G109" s="29"/>
      <c r="H109" s="29"/>
      <c r="I109" s="29"/>
      <c r="J109" s="29"/>
      <c r="K109" s="29"/>
      <c r="L109" s="29"/>
      <c r="M109" s="29"/>
      <c r="N109" s="29"/>
      <c r="O109" s="29"/>
      <c r="P109" s="29"/>
      <c r="Q109" s="29"/>
    </row>
    <row r="113" ht="12">
      <c r="C113" s="27"/>
    </row>
    <row r="114" ht="12">
      <c r="C114" s="27"/>
    </row>
  </sheetData>
  <mergeCells count="13">
    <mergeCell ref="F5:G5"/>
    <mergeCell ref="H5:I5"/>
    <mergeCell ref="P4:Q4"/>
    <mergeCell ref="P5:Q5"/>
    <mergeCell ref="J5:K5"/>
    <mergeCell ref="L5:M5"/>
    <mergeCell ref="N5:O5"/>
    <mergeCell ref="H4:K4"/>
    <mergeCell ref="L4:O4"/>
    <mergeCell ref="B5:C5"/>
    <mergeCell ref="B6:C6"/>
    <mergeCell ref="D4:E4"/>
    <mergeCell ref="D5:E5"/>
  </mergeCells>
  <printOptions/>
  <pageMargins left="0.58" right="0.59" top="0.58" bottom="0.6" header="0.5118110236220472" footer="0.2362204724409449"/>
  <pageSetup horizontalDpi="600" verticalDpi="600" orientation="portrait" paperSize="9" scale="95" r:id="rId1"/>
  <rowBreaks count="1" manualBreakCount="1">
    <brk id="53" max="16" man="1"/>
  </rowBreaks>
</worksheet>
</file>

<file path=xl/worksheets/sheet6.xml><?xml version="1.0" encoding="utf-8"?>
<worksheet xmlns="http://schemas.openxmlformats.org/spreadsheetml/2006/main" xmlns:r="http://schemas.openxmlformats.org/officeDocument/2006/relationships">
  <dimension ref="A1:R96"/>
  <sheetViews>
    <sheetView workbookViewId="0" topLeftCell="B1">
      <selection activeCell="B1" sqref="B1"/>
    </sheetView>
  </sheetViews>
  <sheetFormatPr defaultColWidth="9.00390625" defaultRowHeight="12.75"/>
  <cols>
    <col min="1" max="1" width="7.625" style="156" hidden="1" customWidth="1"/>
    <col min="2" max="2" width="4.125" style="19" customWidth="1"/>
    <col min="3" max="3" width="10.00390625" style="19" customWidth="1"/>
    <col min="4" max="17" width="6.625" style="19" customWidth="1"/>
    <col min="18" max="16384" width="9.125" style="19" customWidth="1"/>
  </cols>
  <sheetData>
    <row r="1" spans="1:16" s="4" customFormat="1" ht="18" customHeight="1">
      <c r="A1" s="155"/>
      <c r="B1" s="30" t="s">
        <v>485</v>
      </c>
      <c r="D1" s="19"/>
      <c r="E1" s="19"/>
      <c r="P1" s="4" t="s">
        <v>0</v>
      </c>
    </row>
    <row r="2" spans="1:5" s="4" customFormat="1" ht="15.75" customHeight="1" hidden="1">
      <c r="A2" s="155"/>
      <c r="B2" s="30"/>
      <c r="D2" s="19"/>
      <c r="E2" s="19"/>
    </row>
    <row r="3" spans="1:17" s="7" customFormat="1" ht="4.5" customHeight="1">
      <c r="A3" s="152"/>
      <c r="C3" s="56"/>
      <c r="D3" s="56"/>
      <c r="E3" s="56" t="s">
        <v>0</v>
      </c>
      <c r="F3" s="56" t="s">
        <v>0</v>
      </c>
      <c r="G3" s="56"/>
      <c r="H3" s="56"/>
      <c r="I3" s="56"/>
      <c r="J3" s="56"/>
      <c r="K3" s="56"/>
      <c r="L3" s="56"/>
      <c r="M3" s="56"/>
      <c r="N3" s="56"/>
      <c r="O3" s="56"/>
      <c r="P3" s="179"/>
      <c r="Q3" s="179"/>
    </row>
    <row r="4" spans="1:17" s="8" customFormat="1" ht="15.75" customHeight="1">
      <c r="A4" s="154" t="s">
        <v>270</v>
      </c>
      <c r="B4" s="114"/>
      <c r="C4" s="198"/>
      <c r="D4" s="663" t="s">
        <v>508</v>
      </c>
      <c r="E4" s="664"/>
      <c r="F4" s="361"/>
      <c r="G4" s="185"/>
      <c r="H4" s="640" t="s">
        <v>436</v>
      </c>
      <c r="I4" s="646"/>
      <c r="J4" s="646"/>
      <c r="K4" s="647"/>
      <c r="L4" s="640" t="s">
        <v>512</v>
      </c>
      <c r="M4" s="646"/>
      <c r="N4" s="646"/>
      <c r="O4" s="647"/>
      <c r="P4" s="642" t="s">
        <v>514</v>
      </c>
      <c r="Q4" s="643"/>
    </row>
    <row r="5" spans="1:17" s="8" customFormat="1" ht="15.75" customHeight="1">
      <c r="A5" s="158"/>
      <c r="B5" s="655" t="s">
        <v>1</v>
      </c>
      <c r="C5" s="656"/>
      <c r="D5" s="665" t="s">
        <v>509</v>
      </c>
      <c r="E5" s="649"/>
      <c r="F5" s="638" t="s">
        <v>438</v>
      </c>
      <c r="G5" s="649"/>
      <c r="H5" s="639" t="s">
        <v>510</v>
      </c>
      <c r="I5" s="647"/>
      <c r="J5" s="639" t="s">
        <v>511</v>
      </c>
      <c r="K5" s="647"/>
      <c r="L5" s="639" t="s">
        <v>510</v>
      </c>
      <c r="M5" s="647"/>
      <c r="N5" s="639" t="s">
        <v>511</v>
      </c>
      <c r="O5" s="647"/>
      <c r="P5" s="638" t="s">
        <v>513</v>
      </c>
      <c r="Q5" s="641"/>
    </row>
    <row r="6" spans="1:17" s="8" customFormat="1" ht="15.75" customHeight="1">
      <c r="A6" s="158"/>
      <c r="B6" s="657"/>
      <c r="C6" s="658"/>
      <c r="D6" s="452" t="s">
        <v>941</v>
      </c>
      <c r="E6" s="452" t="s">
        <v>942</v>
      </c>
      <c r="F6" s="452" t="s">
        <v>941</v>
      </c>
      <c r="G6" s="452" t="s">
        <v>942</v>
      </c>
      <c r="H6" s="452" t="s">
        <v>941</v>
      </c>
      <c r="I6" s="452" t="s">
        <v>942</v>
      </c>
      <c r="J6" s="452" t="s">
        <v>941</v>
      </c>
      <c r="K6" s="452" t="s">
        <v>942</v>
      </c>
      <c r="L6" s="452" t="s">
        <v>941</v>
      </c>
      <c r="M6" s="452" t="s">
        <v>942</v>
      </c>
      <c r="N6" s="452" t="s">
        <v>941</v>
      </c>
      <c r="O6" s="452" t="s">
        <v>942</v>
      </c>
      <c r="P6" s="452" t="s">
        <v>941</v>
      </c>
      <c r="Q6" s="595" t="s">
        <v>942</v>
      </c>
    </row>
    <row r="7" spans="1:17" s="7" customFormat="1" ht="15.75" customHeight="1">
      <c r="A7" s="152"/>
      <c r="B7" s="19"/>
      <c r="C7" s="224" t="s">
        <v>769</v>
      </c>
      <c r="D7" s="148">
        <v>177</v>
      </c>
      <c r="E7" s="395">
        <v>52</v>
      </c>
      <c r="F7" s="395">
        <v>3485</v>
      </c>
      <c r="G7" s="395" t="s">
        <v>269</v>
      </c>
      <c r="H7" s="395">
        <v>64602</v>
      </c>
      <c r="I7" s="395">
        <v>20013</v>
      </c>
      <c r="J7" s="395">
        <v>67267</v>
      </c>
      <c r="K7" s="395">
        <v>22079</v>
      </c>
      <c r="L7" s="395">
        <v>6663</v>
      </c>
      <c r="M7" s="395">
        <v>1742</v>
      </c>
      <c r="N7" s="395">
        <v>2284</v>
      </c>
      <c r="O7" s="395">
        <v>529</v>
      </c>
      <c r="P7" s="395">
        <v>1935</v>
      </c>
      <c r="Q7" s="395">
        <v>551</v>
      </c>
    </row>
    <row r="8" spans="1:17" s="7" customFormat="1" ht="15.75" customHeight="1">
      <c r="A8" s="152"/>
      <c r="B8" s="19"/>
      <c r="C8" s="224" t="s">
        <v>626</v>
      </c>
      <c r="D8" s="148">
        <v>178</v>
      </c>
      <c r="E8" s="395">
        <v>52</v>
      </c>
      <c r="F8" s="395">
        <v>3368</v>
      </c>
      <c r="G8" s="395" t="s">
        <v>269</v>
      </c>
      <c r="H8" s="395">
        <v>62626</v>
      </c>
      <c r="I8" s="395">
        <v>19844</v>
      </c>
      <c r="J8" s="395">
        <v>64654</v>
      </c>
      <c r="K8" s="395">
        <v>21166</v>
      </c>
      <c r="L8" s="395">
        <v>6546</v>
      </c>
      <c r="M8" s="395">
        <v>1702</v>
      </c>
      <c r="N8" s="395">
        <v>2283</v>
      </c>
      <c r="O8" s="395">
        <v>513</v>
      </c>
      <c r="P8" s="395">
        <v>1924</v>
      </c>
      <c r="Q8" s="395">
        <v>525</v>
      </c>
    </row>
    <row r="9" spans="1:17" s="7" customFormat="1" ht="15.75" customHeight="1">
      <c r="A9" s="152"/>
      <c r="B9" s="19"/>
      <c r="C9" s="224" t="s">
        <v>627</v>
      </c>
      <c r="D9" s="148">
        <v>180</v>
      </c>
      <c r="E9" s="395">
        <v>52</v>
      </c>
      <c r="F9" s="395">
        <v>3256</v>
      </c>
      <c r="G9" s="395" t="s">
        <v>269</v>
      </c>
      <c r="H9" s="395">
        <v>60602</v>
      </c>
      <c r="I9" s="395">
        <v>19823</v>
      </c>
      <c r="J9" s="395">
        <v>62477</v>
      </c>
      <c r="K9" s="395">
        <v>20251</v>
      </c>
      <c r="L9" s="395">
        <v>6413</v>
      </c>
      <c r="M9" s="395">
        <v>1692</v>
      </c>
      <c r="N9" s="395">
        <v>2318</v>
      </c>
      <c r="O9" s="395">
        <v>496</v>
      </c>
      <c r="P9" s="395">
        <v>1866</v>
      </c>
      <c r="Q9" s="395">
        <v>529</v>
      </c>
    </row>
    <row r="10" spans="1:17" s="7" customFormat="1" ht="15.75" customHeight="1">
      <c r="A10" s="152"/>
      <c r="B10" s="19"/>
      <c r="C10" s="224" t="s">
        <v>684</v>
      </c>
      <c r="D10" s="148">
        <v>179</v>
      </c>
      <c r="E10" s="395">
        <v>52</v>
      </c>
      <c r="F10" s="395">
        <v>3162</v>
      </c>
      <c r="G10" s="395" t="s">
        <v>269</v>
      </c>
      <c r="H10" s="395">
        <v>59202</v>
      </c>
      <c r="I10" s="395">
        <v>19819</v>
      </c>
      <c r="J10" s="395">
        <v>60517</v>
      </c>
      <c r="K10" s="395">
        <v>19782</v>
      </c>
      <c r="L10" s="395">
        <v>6296</v>
      </c>
      <c r="M10" s="395">
        <v>1683</v>
      </c>
      <c r="N10" s="395">
        <v>2368</v>
      </c>
      <c r="O10" s="395">
        <v>507</v>
      </c>
      <c r="P10" s="395">
        <v>1828</v>
      </c>
      <c r="Q10" s="395">
        <v>507</v>
      </c>
    </row>
    <row r="11" spans="1:17" s="7" customFormat="1" ht="15.75" customHeight="1">
      <c r="A11" s="443"/>
      <c r="C11" s="224" t="s">
        <v>771</v>
      </c>
      <c r="D11" s="148">
        <f>SUM(D13:D21,D23)</f>
        <v>172</v>
      </c>
      <c r="E11" s="395">
        <f aca="true" t="shared" si="0" ref="E11:Q11">SUM(E13:E21,E23)</f>
        <v>52</v>
      </c>
      <c r="F11" s="395">
        <f t="shared" si="0"/>
        <v>3057</v>
      </c>
      <c r="G11" s="395" t="s">
        <v>269</v>
      </c>
      <c r="H11" s="395">
        <f t="shared" si="0"/>
        <v>57050</v>
      </c>
      <c r="I11" s="395">
        <f t="shared" si="0"/>
        <v>19691</v>
      </c>
      <c r="J11" s="395">
        <f t="shared" si="0"/>
        <v>58521</v>
      </c>
      <c r="K11" s="395">
        <f t="shared" si="0"/>
        <v>18947</v>
      </c>
      <c r="L11" s="395">
        <f t="shared" si="0"/>
        <v>6142</v>
      </c>
      <c r="M11" s="395">
        <f t="shared" si="0"/>
        <v>1694</v>
      </c>
      <c r="N11" s="395">
        <f t="shared" si="0"/>
        <v>2305</v>
      </c>
      <c r="O11" s="395">
        <f t="shared" si="0"/>
        <v>521</v>
      </c>
      <c r="P11" s="395">
        <f t="shared" si="0"/>
        <v>1747</v>
      </c>
      <c r="Q11" s="395">
        <f t="shared" si="0"/>
        <v>511</v>
      </c>
    </row>
    <row r="12" spans="1:17" s="7" customFormat="1" ht="15.75" customHeight="1">
      <c r="A12" s="443"/>
      <c r="C12" s="43"/>
      <c r="D12" s="548"/>
      <c r="E12" s="395"/>
      <c r="F12" s="395"/>
      <c r="G12" s="395"/>
      <c r="H12" s="395"/>
      <c r="I12" s="395"/>
      <c r="J12" s="395"/>
      <c r="K12" s="395"/>
      <c r="L12" s="395"/>
      <c r="M12" s="395"/>
      <c r="N12" s="395"/>
      <c r="O12" s="395"/>
      <c r="P12" s="395"/>
      <c r="Q12" s="395"/>
    </row>
    <row r="13" spans="1:17" s="7" customFormat="1" ht="15.75" customHeight="1">
      <c r="A13" s="550">
        <v>100</v>
      </c>
      <c r="B13" s="1"/>
      <c r="C13" s="229" t="s">
        <v>260</v>
      </c>
      <c r="D13" s="548">
        <f>SUM(D34,D36,D38)</f>
        <v>25</v>
      </c>
      <c r="E13" s="395">
        <f aca="true" t="shared" si="1" ref="E13:Q13">SUM(E34,E36,E38)</f>
        <v>12</v>
      </c>
      <c r="F13" s="395">
        <f t="shared" si="1"/>
        <v>449</v>
      </c>
      <c r="G13" s="395"/>
      <c r="H13" s="395">
        <f t="shared" si="1"/>
        <v>8533</v>
      </c>
      <c r="I13" s="395">
        <f t="shared" si="1"/>
        <v>4020</v>
      </c>
      <c r="J13" s="395">
        <f t="shared" si="1"/>
        <v>8300</v>
      </c>
      <c r="K13" s="395">
        <f t="shared" si="1"/>
        <v>4658</v>
      </c>
      <c r="L13" s="395">
        <f t="shared" si="1"/>
        <v>965</v>
      </c>
      <c r="M13" s="395">
        <f t="shared" si="1"/>
        <v>389</v>
      </c>
      <c r="N13" s="395">
        <f t="shared" si="1"/>
        <v>348</v>
      </c>
      <c r="O13" s="395">
        <f t="shared" si="1"/>
        <v>114</v>
      </c>
      <c r="P13" s="395">
        <f t="shared" si="1"/>
        <v>233</v>
      </c>
      <c r="Q13" s="395">
        <f t="shared" si="1"/>
        <v>129</v>
      </c>
    </row>
    <row r="14" spans="1:17" s="7" customFormat="1" ht="15.75" customHeight="1">
      <c r="A14" s="550">
        <v>200</v>
      </c>
      <c r="B14" s="1"/>
      <c r="C14" s="229" t="s">
        <v>261</v>
      </c>
      <c r="D14" s="548">
        <f>SUM(D39,D46,D49,D51,D60)</f>
        <v>19</v>
      </c>
      <c r="E14" s="395">
        <f aca="true" t="shared" si="2" ref="E14:Q14">SUM(E39,E46,E49,E51,E60)</f>
        <v>4</v>
      </c>
      <c r="F14" s="395">
        <f t="shared" si="2"/>
        <v>364</v>
      </c>
      <c r="G14" s="395"/>
      <c r="H14" s="395">
        <f t="shared" si="2"/>
        <v>6495</v>
      </c>
      <c r="I14" s="395">
        <f t="shared" si="2"/>
        <v>1231</v>
      </c>
      <c r="J14" s="395">
        <f t="shared" si="2"/>
        <v>7495</v>
      </c>
      <c r="K14" s="395">
        <f t="shared" si="2"/>
        <v>1345</v>
      </c>
      <c r="L14" s="395">
        <f t="shared" si="2"/>
        <v>650</v>
      </c>
      <c r="M14" s="395">
        <f t="shared" si="2"/>
        <v>110</v>
      </c>
      <c r="N14" s="395">
        <f t="shared" si="2"/>
        <v>291</v>
      </c>
      <c r="O14" s="395">
        <f t="shared" si="2"/>
        <v>37</v>
      </c>
      <c r="P14" s="395">
        <f t="shared" si="2"/>
        <v>156</v>
      </c>
      <c r="Q14" s="395">
        <f t="shared" si="2"/>
        <v>28</v>
      </c>
    </row>
    <row r="15" spans="1:17" s="7" customFormat="1" ht="15.75" customHeight="1">
      <c r="A15" s="550">
        <v>300</v>
      </c>
      <c r="B15" s="1"/>
      <c r="C15" s="229" t="s">
        <v>262</v>
      </c>
      <c r="D15" s="548">
        <f>SUM(D35,D42,D48,D69:D70)</f>
        <v>19</v>
      </c>
      <c r="E15" s="395">
        <f aca="true" t="shared" si="3" ref="E15:Q15">SUM(E35,E42,E48,E69:E70)</f>
        <v>1</v>
      </c>
      <c r="F15" s="395">
        <f t="shared" si="3"/>
        <v>450</v>
      </c>
      <c r="G15" s="395"/>
      <c r="H15" s="395">
        <f t="shared" si="3"/>
        <v>8270</v>
      </c>
      <c r="I15" s="395">
        <f t="shared" si="3"/>
        <v>383</v>
      </c>
      <c r="J15" s="395">
        <f t="shared" si="3"/>
        <v>9092</v>
      </c>
      <c r="K15" s="395">
        <f t="shared" si="3"/>
        <v>167</v>
      </c>
      <c r="L15" s="395">
        <f t="shared" si="3"/>
        <v>777</v>
      </c>
      <c r="M15" s="395">
        <f t="shared" si="3"/>
        <v>37</v>
      </c>
      <c r="N15" s="395">
        <f t="shared" si="3"/>
        <v>333</v>
      </c>
      <c r="O15" s="395">
        <f t="shared" si="3"/>
        <v>1</v>
      </c>
      <c r="P15" s="395">
        <f t="shared" si="3"/>
        <v>226</v>
      </c>
      <c r="Q15" s="395">
        <f t="shared" si="3"/>
        <v>11</v>
      </c>
    </row>
    <row r="16" spans="1:17" s="7" customFormat="1" ht="15.75" customHeight="1">
      <c r="A16" s="550">
        <v>400</v>
      </c>
      <c r="B16" s="1"/>
      <c r="C16" s="229" t="s">
        <v>263</v>
      </c>
      <c r="D16" s="548">
        <f>SUM(D45,D47,D50,D52,D61:D68)</f>
        <v>13</v>
      </c>
      <c r="E16" s="395"/>
      <c r="F16" s="395">
        <f aca="true" t="shared" si="4" ref="F16:P16">SUM(F45,F47,F50,F52,F61:F68)</f>
        <v>242</v>
      </c>
      <c r="G16" s="395"/>
      <c r="H16" s="395">
        <f t="shared" si="4"/>
        <v>4712</v>
      </c>
      <c r="I16" s="395"/>
      <c r="J16" s="395">
        <f t="shared" si="4"/>
        <v>4289</v>
      </c>
      <c r="K16" s="395"/>
      <c r="L16" s="395">
        <f t="shared" si="4"/>
        <v>469</v>
      </c>
      <c r="M16" s="395"/>
      <c r="N16" s="395">
        <f t="shared" si="4"/>
        <v>166</v>
      </c>
      <c r="O16" s="395"/>
      <c r="P16" s="395">
        <f t="shared" si="4"/>
        <v>173</v>
      </c>
      <c r="Q16" s="395"/>
    </row>
    <row r="17" spans="1:17" s="7" customFormat="1" ht="15.75" customHeight="1">
      <c r="A17" s="550">
        <v>500</v>
      </c>
      <c r="B17" s="1"/>
      <c r="C17" s="229" t="s">
        <v>264</v>
      </c>
      <c r="D17" s="548">
        <f>SUM(D33,D71:D77)</f>
        <v>19</v>
      </c>
      <c r="E17" s="395">
        <f aca="true" t="shared" si="5" ref="E17:Q17">SUM(E33,E71:E77)</f>
        <v>7</v>
      </c>
      <c r="F17" s="395">
        <f t="shared" si="5"/>
        <v>323</v>
      </c>
      <c r="G17" s="395"/>
      <c r="H17" s="395">
        <f t="shared" si="5"/>
        <v>6097</v>
      </c>
      <c r="I17" s="395">
        <f t="shared" si="5"/>
        <v>2994</v>
      </c>
      <c r="J17" s="395">
        <f t="shared" si="5"/>
        <v>6084</v>
      </c>
      <c r="K17" s="395">
        <f t="shared" si="5"/>
        <v>2336</v>
      </c>
      <c r="L17" s="395">
        <f t="shared" si="5"/>
        <v>635</v>
      </c>
      <c r="M17" s="395">
        <f t="shared" si="5"/>
        <v>220</v>
      </c>
      <c r="N17" s="395">
        <f t="shared" si="5"/>
        <v>261</v>
      </c>
      <c r="O17" s="395">
        <f t="shared" si="5"/>
        <v>64</v>
      </c>
      <c r="P17" s="395">
        <f t="shared" si="5"/>
        <v>182</v>
      </c>
      <c r="Q17" s="395">
        <f t="shared" si="5"/>
        <v>100</v>
      </c>
    </row>
    <row r="18" spans="1:17" s="7" customFormat="1" ht="15.75" customHeight="1">
      <c r="A18" s="550">
        <v>600</v>
      </c>
      <c r="B18" s="2"/>
      <c r="C18" s="229" t="s">
        <v>265</v>
      </c>
      <c r="D18" s="548">
        <f>SUM(D40,D43,D44,D59,D78:D87)</f>
        <v>13</v>
      </c>
      <c r="E18" s="395"/>
      <c r="F18" s="395">
        <f aca="true" t="shared" si="6" ref="F18:P18">SUM(F40,F43,F44,F59,F78:F87)</f>
        <v>230</v>
      </c>
      <c r="G18" s="395"/>
      <c r="H18" s="395">
        <f t="shared" si="6"/>
        <v>4341</v>
      </c>
      <c r="I18" s="395"/>
      <c r="J18" s="395">
        <f t="shared" si="6"/>
        <v>4389</v>
      </c>
      <c r="K18" s="395"/>
      <c r="L18" s="395">
        <f t="shared" si="6"/>
        <v>431</v>
      </c>
      <c r="M18" s="395"/>
      <c r="N18" s="395">
        <f t="shared" si="6"/>
        <v>186</v>
      </c>
      <c r="O18" s="395"/>
      <c r="P18" s="395">
        <f t="shared" si="6"/>
        <v>160</v>
      </c>
      <c r="Q18" s="395"/>
    </row>
    <row r="19" spans="1:17" s="7" customFormat="1" ht="15.75" customHeight="1">
      <c r="A19" s="550">
        <v>700</v>
      </c>
      <c r="B19" s="1"/>
      <c r="C19" s="434" t="s">
        <v>266</v>
      </c>
      <c r="D19" s="548">
        <f>SUM(D41,D54,D57,D88:D90)</f>
        <v>13</v>
      </c>
      <c r="E19" s="395">
        <f aca="true" t="shared" si="7" ref="E19:Q19">SUM(E41,E54,E57,E88:E90)</f>
        <v>2</v>
      </c>
      <c r="F19" s="395">
        <f t="shared" si="7"/>
        <v>148</v>
      </c>
      <c r="G19" s="395"/>
      <c r="H19" s="395">
        <f t="shared" si="7"/>
        <v>2726</v>
      </c>
      <c r="I19" s="395">
        <f t="shared" si="7"/>
        <v>397</v>
      </c>
      <c r="J19" s="395">
        <f t="shared" si="7"/>
        <v>2766</v>
      </c>
      <c r="K19" s="395">
        <f t="shared" si="7"/>
        <v>319</v>
      </c>
      <c r="L19" s="395">
        <f t="shared" si="7"/>
        <v>320</v>
      </c>
      <c r="M19" s="395">
        <f t="shared" si="7"/>
        <v>33</v>
      </c>
      <c r="N19" s="395">
        <f t="shared" si="7"/>
        <v>121</v>
      </c>
      <c r="O19" s="395">
        <f t="shared" si="7"/>
        <v>12</v>
      </c>
      <c r="P19" s="395">
        <f t="shared" si="7"/>
        <v>151</v>
      </c>
      <c r="Q19" s="395">
        <f t="shared" si="7"/>
        <v>14</v>
      </c>
    </row>
    <row r="20" spans="1:17" s="7" customFormat="1" ht="15.75" customHeight="1">
      <c r="A20" s="550">
        <v>800</v>
      </c>
      <c r="B20" s="1"/>
      <c r="C20" s="434" t="s">
        <v>267</v>
      </c>
      <c r="D20" s="548">
        <f>SUM(D53:D53,D55)</f>
        <v>7</v>
      </c>
      <c r="E20" s="395"/>
      <c r="F20" s="395">
        <f aca="true" t="shared" si="8" ref="F20:P20">SUM(F53:F53,F55)</f>
        <v>93</v>
      </c>
      <c r="G20" s="395"/>
      <c r="H20" s="395">
        <f t="shared" si="8"/>
        <v>1816</v>
      </c>
      <c r="I20" s="395"/>
      <c r="J20" s="395">
        <f t="shared" si="8"/>
        <v>1657</v>
      </c>
      <c r="K20" s="395"/>
      <c r="L20" s="395">
        <f t="shared" si="8"/>
        <v>194</v>
      </c>
      <c r="M20" s="395"/>
      <c r="N20" s="395">
        <f t="shared" si="8"/>
        <v>69</v>
      </c>
      <c r="O20" s="395"/>
      <c r="P20" s="395">
        <f t="shared" si="8"/>
        <v>71</v>
      </c>
      <c r="Q20" s="395"/>
    </row>
    <row r="21" spans="1:17" s="7" customFormat="1" ht="15.75" customHeight="1">
      <c r="A21" s="550">
        <v>900</v>
      </c>
      <c r="B21" s="1"/>
      <c r="C21" s="434" t="s">
        <v>268</v>
      </c>
      <c r="D21" s="548">
        <f>SUM(D37,D56,D58,D91:D91)</f>
        <v>8</v>
      </c>
      <c r="E21" s="395">
        <f aca="true" t="shared" si="9" ref="E21:Q21">SUM(E37,E56,E58,E91:E91)</f>
        <v>1</v>
      </c>
      <c r="F21" s="395">
        <f t="shared" si="9"/>
        <v>99</v>
      </c>
      <c r="G21" s="395"/>
      <c r="H21" s="395">
        <f t="shared" si="9"/>
        <v>1878</v>
      </c>
      <c r="I21" s="395">
        <f t="shared" si="9"/>
        <v>339</v>
      </c>
      <c r="J21" s="395">
        <f t="shared" si="9"/>
        <v>1996</v>
      </c>
      <c r="K21" s="395">
        <f t="shared" si="9"/>
        <v>238</v>
      </c>
      <c r="L21" s="395">
        <f t="shared" si="9"/>
        <v>201</v>
      </c>
      <c r="M21" s="395">
        <f t="shared" si="9"/>
        <v>42</v>
      </c>
      <c r="N21" s="395">
        <f t="shared" si="9"/>
        <v>70</v>
      </c>
      <c r="O21" s="395">
        <f t="shared" si="9"/>
        <v>13</v>
      </c>
      <c r="P21" s="395">
        <f t="shared" si="9"/>
        <v>64</v>
      </c>
      <c r="Q21" s="395">
        <f t="shared" si="9"/>
        <v>10</v>
      </c>
    </row>
    <row r="22" spans="1:18" s="7" customFormat="1" ht="15.75" customHeight="1">
      <c r="A22" s="550"/>
      <c r="B22" s="534"/>
      <c r="C22" s="535"/>
      <c r="D22" s="548"/>
      <c r="E22" s="395"/>
      <c r="F22" s="395"/>
      <c r="G22" s="395"/>
      <c r="H22" s="395"/>
      <c r="I22" s="395"/>
      <c r="J22" s="395"/>
      <c r="K22" s="395"/>
      <c r="L22" s="395"/>
      <c r="M22" s="395"/>
      <c r="N22" s="395"/>
      <c r="O22" s="395"/>
      <c r="P22" s="395"/>
      <c r="Q22" s="395"/>
      <c r="R22" s="7" t="s">
        <v>613</v>
      </c>
    </row>
    <row r="23" spans="1:17" s="7" customFormat="1" ht="15.75" customHeight="1">
      <c r="A23" s="550">
        <v>1</v>
      </c>
      <c r="B23" s="534">
        <v>100</v>
      </c>
      <c r="C23" s="535" t="s">
        <v>8</v>
      </c>
      <c r="D23" s="548">
        <f>SUM(D24:D32)</f>
        <v>36</v>
      </c>
      <c r="E23" s="395">
        <f aca="true" t="shared" si="10" ref="E23:Q23">SUM(E24:E32)</f>
        <v>25</v>
      </c>
      <c r="F23" s="395">
        <f t="shared" si="10"/>
        <v>659</v>
      </c>
      <c r="G23" s="395"/>
      <c r="H23" s="395">
        <f t="shared" si="10"/>
        <v>12182</v>
      </c>
      <c r="I23" s="395">
        <f t="shared" si="10"/>
        <v>10327</v>
      </c>
      <c r="J23" s="395">
        <f t="shared" si="10"/>
        <v>12453</v>
      </c>
      <c r="K23" s="395">
        <f t="shared" si="10"/>
        <v>9884</v>
      </c>
      <c r="L23" s="395">
        <f t="shared" si="10"/>
        <v>1500</v>
      </c>
      <c r="M23" s="395">
        <f t="shared" si="10"/>
        <v>863</v>
      </c>
      <c r="N23" s="395">
        <f t="shared" si="10"/>
        <v>460</v>
      </c>
      <c r="O23" s="395">
        <f t="shared" si="10"/>
        <v>280</v>
      </c>
      <c r="P23" s="395">
        <f t="shared" si="10"/>
        <v>331</v>
      </c>
      <c r="Q23" s="395">
        <f t="shared" si="10"/>
        <v>219</v>
      </c>
    </row>
    <row r="24" spans="1:17" s="7" customFormat="1" ht="15.75" customHeight="1">
      <c r="A24" s="550">
        <v>2</v>
      </c>
      <c r="B24" s="534">
        <v>101</v>
      </c>
      <c r="C24" s="552" t="s">
        <v>271</v>
      </c>
      <c r="D24" s="548">
        <v>3</v>
      </c>
      <c r="E24" s="395">
        <v>2</v>
      </c>
      <c r="F24" s="395">
        <v>62</v>
      </c>
      <c r="G24" s="395"/>
      <c r="H24" s="395">
        <v>1065</v>
      </c>
      <c r="I24" s="395">
        <v>652</v>
      </c>
      <c r="J24" s="395">
        <v>1327</v>
      </c>
      <c r="K24" s="395">
        <v>455</v>
      </c>
      <c r="L24" s="395">
        <v>133</v>
      </c>
      <c r="M24" s="395">
        <v>37</v>
      </c>
      <c r="N24" s="395">
        <v>46</v>
      </c>
      <c r="O24" s="395">
        <v>16</v>
      </c>
      <c r="P24" s="395">
        <v>29</v>
      </c>
      <c r="Q24" s="395">
        <v>12</v>
      </c>
    </row>
    <row r="25" spans="1:17" s="7" customFormat="1" ht="15.75" customHeight="1">
      <c r="A25" s="550">
        <v>3</v>
      </c>
      <c r="B25" s="534">
        <v>102</v>
      </c>
      <c r="C25" s="552" t="s">
        <v>272</v>
      </c>
      <c r="D25" s="548">
        <v>1</v>
      </c>
      <c r="E25" s="395">
        <v>4</v>
      </c>
      <c r="F25" s="395">
        <v>24</v>
      </c>
      <c r="G25" s="395"/>
      <c r="H25" s="395">
        <v>517</v>
      </c>
      <c r="I25" s="395">
        <v>518</v>
      </c>
      <c r="J25" s="395">
        <v>447</v>
      </c>
      <c r="K25" s="395">
        <v>2064</v>
      </c>
      <c r="L25" s="395">
        <v>68</v>
      </c>
      <c r="M25" s="395">
        <v>82</v>
      </c>
      <c r="N25" s="395">
        <v>14</v>
      </c>
      <c r="O25" s="395">
        <v>46</v>
      </c>
      <c r="P25" s="395">
        <v>9</v>
      </c>
      <c r="Q25" s="395">
        <v>31</v>
      </c>
    </row>
    <row r="26" spans="1:17" s="7" customFormat="1" ht="15.75" customHeight="1">
      <c r="A26" s="550">
        <v>4</v>
      </c>
      <c r="B26" s="534">
        <v>105</v>
      </c>
      <c r="C26" s="552" t="s">
        <v>273</v>
      </c>
      <c r="D26" s="548">
        <v>4</v>
      </c>
      <c r="E26" s="395">
        <v>1</v>
      </c>
      <c r="F26" s="395">
        <v>77</v>
      </c>
      <c r="G26" s="395"/>
      <c r="H26" s="395">
        <v>1543</v>
      </c>
      <c r="I26" s="395">
        <v>282</v>
      </c>
      <c r="J26" s="395">
        <v>913</v>
      </c>
      <c r="K26" s="395">
        <v>315</v>
      </c>
      <c r="L26" s="395">
        <v>190</v>
      </c>
      <c r="M26" s="395">
        <v>27</v>
      </c>
      <c r="N26" s="395">
        <v>36</v>
      </c>
      <c r="O26" s="395">
        <v>9</v>
      </c>
      <c r="P26" s="395">
        <v>64</v>
      </c>
      <c r="Q26" s="395">
        <v>6</v>
      </c>
    </row>
    <row r="27" spans="1:17" s="7" customFormat="1" ht="15.75" customHeight="1">
      <c r="A27" s="550">
        <v>5</v>
      </c>
      <c r="B27" s="534">
        <v>106</v>
      </c>
      <c r="C27" s="552" t="s">
        <v>274</v>
      </c>
      <c r="D27" s="548">
        <v>5</v>
      </c>
      <c r="E27" s="395">
        <v>4</v>
      </c>
      <c r="F27" s="395">
        <v>79</v>
      </c>
      <c r="G27" s="395"/>
      <c r="H27" s="395">
        <v>1412</v>
      </c>
      <c r="I27" s="395">
        <v>2705</v>
      </c>
      <c r="J27" s="395">
        <v>1548</v>
      </c>
      <c r="K27" s="395">
        <v>1846</v>
      </c>
      <c r="L27" s="395">
        <v>143</v>
      </c>
      <c r="M27" s="395">
        <v>221</v>
      </c>
      <c r="N27" s="395">
        <v>40</v>
      </c>
      <c r="O27" s="395">
        <v>53</v>
      </c>
      <c r="P27" s="395">
        <v>40</v>
      </c>
      <c r="Q27" s="395">
        <v>45</v>
      </c>
    </row>
    <row r="28" spans="1:17" s="7" customFormat="1" ht="15.75" customHeight="1">
      <c r="A28" s="550">
        <v>6</v>
      </c>
      <c r="B28" s="534">
        <v>107</v>
      </c>
      <c r="C28" s="552" t="s">
        <v>275</v>
      </c>
      <c r="D28" s="548">
        <v>4</v>
      </c>
      <c r="E28" s="395">
        <v>6</v>
      </c>
      <c r="F28" s="395">
        <v>87</v>
      </c>
      <c r="G28" s="395"/>
      <c r="H28" s="395">
        <v>1460</v>
      </c>
      <c r="I28" s="395">
        <v>2098</v>
      </c>
      <c r="J28" s="395">
        <v>1979</v>
      </c>
      <c r="K28" s="395">
        <v>2883</v>
      </c>
      <c r="L28" s="395">
        <v>172</v>
      </c>
      <c r="M28" s="395">
        <v>207</v>
      </c>
      <c r="N28" s="395">
        <v>61</v>
      </c>
      <c r="O28" s="395">
        <v>83</v>
      </c>
      <c r="P28" s="395">
        <v>41</v>
      </c>
      <c r="Q28" s="395">
        <v>53</v>
      </c>
    </row>
    <row r="29" spans="1:17" s="7" customFormat="1" ht="15.75" customHeight="1">
      <c r="A29" s="550">
        <v>7</v>
      </c>
      <c r="B29" s="534">
        <v>108</v>
      </c>
      <c r="C29" s="552" t="s">
        <v>276</v>
      </c>
      <c r="D29" s="548">
        <v>3</v>
      </c>
      <c r="E29" s="395">
        <v>2</v>
      </c>
      <c r="F29" s="395">
        <v>72</v>
      </c>
      <c r="G29" s="395"/>
      <c r="H29" s="395">
        <v>1238</v>
      </c>
      <c r="I29" s="395">
        <v>1045</v>
      </c>
      <c r="J29" s="395">
        <v>1602</v>
      </c>
      <c r="K29" s="395">
        <v>195</v>
      </c>
      <c r="L29" s="395">
        <v>126</v>
      </c>
      <c r="M29" s="395">
        <v>60</v>
      </c>
      <c r="N29" s="395">
        <v>50</v>
      </c>
      <c r="O29" s="395">
        <v>13</v>
      </c>
      <c r="P29" s="395">
        <v>32</v>
      </c>
      <c r="Q29" s="395">
        <v>10</v>
      </c>
    </row>
    <row r="30" spans="1:17" s="7" customFormat="1" ht="15.75" customHeight="1">
      <c r="A30" s="550">
        <v>8</v>
      </c>
      <c r="B30" s="534">
        <v>109</v>
      </c>
      <c r="C30" s="552" t="s">
        <v>277</v>
      </c>
      <c r="D30" s="548">
        <v>5</v>
      </c>
      <c r="E30" s="395">
        <v>1</v>
      </c>
      <c r="F30" s="395">
        <v>83</v>
      </c>
      <c r="G30" s="395"/>
      <c r="H30" s="395">
        <v>1280</v>
      </c>
      <c r="I30" s="395">
        <v>444</v>
      </c>
      <c r="J30" s="395">
        <v>1965</v>
      </c>
      <c r="K30" s="395">
        <v>0</v>
      </c>
      <c r="L30" s="395">
        <v>165</v>
      </c>
      <c r="M30" s="395">
        <v>40</v>
      </c>
      <c r="N30" s="395">
        <v>69</v>
      </c>
      <c r="O30" s="395">
        <v>5</v>
      </c>
      <c r="P30" s="395">
        <v>41</v>
      </c>
      <c r="Q30" s="395">
        <v>12</v>
      </c>
    </row>
    <row r="31" spans="1:17" s="7" customFormat="1" ht="15.75" customHeight="1">
      <c r="A31" s="550">
        <v>9</v>
      </c>
      <c r="B31" s="534">
        <v>110</v>
      </c>
      <c r="C31" s="552" t="s">
        <v>278</v>
      </c>
      <c r="D31" s="548">
        <v>7</v>
      </c>
      <c r="E31" s="395">
        <v>4</v>
      </c>
      <c r="F31" s="395">
        <v>85</v>
      </c>
      <c r="G31" s="395"/>
      <c r="H31" s="395">
        <v>1974</v>
      </c>
      <c r="I31" s="395">
        <v>1978</v>
      </c>
      <c r="J31" s="395">
        <v>835</v>
      </c>
      <c r="K31" s="395">
        <v>1762</v>
      </c>
      <c r="L31" s="395">
        <v>356</v>
      </c>
      <c r="M31" s="395">
        <v>145</v>
      </c>
      <c r="N31" s="395">
        <v>67</v>
      </c>
      <c r="O31" s="395">
        <v>45</v>
      </c>
      <c r="P31" s="395">
        <v>34</v>
      </c>
      <c r="Q31" s="395">
        <v>42</v>
      </c>
    </row>
    <row r="32" spans="1:17" s="7" customFormat="1" ht="15.75" customHeight="1">
      <c r="A32" s="550">
        <v>10</v>
      </c>
      <c r="B32" s="534">
        <v>111</v>
      </c>
      <c r="C32" s="552" t="s">
        <v>279</v>
      </c>
      <c r="D32" s="548">
        <v>4</v>
      </c>
      <c r="E32" s="395">
        <v>1</v>
      </c>
      <c r="F32" s="395">
        <v>90</v>
      </c>
      <c r="G32" s="395"/>
      <c r="H32" s="395">
        <v>1693</v>
      </c>
      <c r="I32" s="395">
        <v>605</v>
      </c>
      <c r="J32" s="395">
        <v>1837</v>
      </c>
      <c r="K32" s="395">
        <v>364</v>
      </c>
      <c r="L32" s="395">
        <v>147</v>
      </c>
      <c r="M32" s="395">
        <v>44</v>
      </c>
      <c r="N32" s="395">
        <v>77</v>
      </c>
      <c r="O32" s="395">
        <v>10</v>
      </c>
      <c r="P32" s="395">
        <v>41</v>
      </c>
      <c r="Q32" s="395">
        <v>8</v>
      </c>
    </row>
    <row r="33" spans="1:17" s="7" customFormat="1" ht="15.75" customHeight="1">
      <c r="A33" s="550">
        <v>501</v>
      </c>
      <c r="B33" s="5">
        <v>201</v>
      </c>
      <c r="C33" s="535" t="s">
        <v>934</v>
      </c>
      <c r="D33" s="548">
        <v>14</v>
      </c>
      <c r="E33" s="395">
        <v>4</v>
      </c>
      <c r="F33" s="395">
        <v>262</v>
      </c>
      <c r="G33" s="395"/>
      <c r="H33" s="395">
        <v>5134</v>
      </c>
      <c r="I33" s="395">
        <v>1594</v>
      </c>
      <c r="J33" s="395">
        <v>4857</v>
      </c>
      <c r="K33" s="395">
        <v>1848</v>
      </c>
      <c r="L33" s="395">
        <v>504</v>
      </c>
      <c r="M33" s="395">
        <v>125</v>
      </c>
      <c r="N33" s="395">
        <v>215</v>
      </c>
      <c r="O33" s="395">
        <v>39</v>
      </c>
      <c r="P33" s="395">
        <v>146</v>
      </c>
      <c r="Q33" s="395">
        <v>55</v>
      </c>
    </row>
    <row r="34" spans="1:17" s="7" customFormat="1" ht="15.75" customHeight="1">
      <c r="A34" s="550">
        <v>110</v>
      </c>
      <c r="B34" s="5">
        <v>202</v>
      </c>
      <c r="C34" s="535" t="s">
        <v>281</v>
      </c>
      <c r="D34" s="548">
        <v>13</v>
      </c>
      <c r="E34" s="395">
        <v>2</v>
      </c>
      <c r="F34" s="395">
        <v>229</v>
      </c>
      <c r="G34" s="395"/>
      <c r="H34" s="395">
        <v>4582</v>
      </c>
      <c r="I34" s="395">
        <v>0</v>
      </c>
      <c r="J34" s="395">
        <v>3895</v>
      </c>
      <c r="K34" s="395">
        <v>962</v>
      </c>
      <c r="L34" s="395">
        <v>488</v>
      </c>
      <c r="M34" s="395">
        <v>41</v>
      </c>
      <c r="N34" s="395">
        <v>174</v>
      </c>
      <c r="O34" s="395">
        <v>34</v>
      </c>
      <c r="P34" s="395">
        <v>127</v>
      </c>
      <c r="Q34" s="395">
        <v>19</v>
      </c>
    </row>
    <row r="35" spans="1:17" s="7" customFormat="1" ht="15.75" customHeight="1">
      <c r="A35" s="550">
        <v>301</v>
      </c>
      <c r="B35" s="5">
        <v>203</v>
      </c>
      <c r="C35" s="535" t="s">
        <v>282</v>
      </c>
      <c r="D35" s="548">
        <v>8</v>
      </c>
      <c r="E35" s="395"/>
      <c r="F35" s="395">
        <v>186</v>
      </c>
      <c r="G35" s="395"/>
      <c r="H35" s="395">
        <v>3371</v>
      </c>
      <c r="I35" s="395"/>
      <c r="J35" s="395">
        <v>3853</v>
      </c>
      <c r="K35" s="395"/>
      <c r="L35" s="395">
        <v>315</v>
      </c>
      <c r="M35" s="395"/>
      <c r="N35" s="395">
        <v>124</v>
      </c>
      <c r="O35" s="395"/>
      <c r="P35" s="395">
        <v>76</v>
      </c>
      <c r="Q35" s="395"/>
    </row>
    <row r="36" spans="1:17" s="7" customFormat="1" ht="15.75" customHeight="1">
      <c r="A36" s="550">
        <v>120</v>
      </c>
      <c r="B36" s="5">
        <v>204</v>
      </c>
      <c r="C36" s="535" t="s">
        <v>283</v>
      </c>
      <c r="D36" s="548">
        <v>9</v>
      </c>
      <c r="E36" s="395">
        <v>8</v>
      </c>
      <c r="F36" s="395">
        <v>183</v>
      </c>
      <c r="G36" s="395"/>
      <c r="H36" s="395">
        <v>3341</v>
      </c>
      <c r="I36" s="395">
        <v>3240</v>
      </c>
      <c r="J36" s="395">
        <v>3589</v>
      </c>
      <c r="K36" s="395">
        <v>3470</v>
      </c>
      <c r="L36" s="395">
        <v>369</v>
      </c>
      <c r="M36" s="395">
        <v>279</v>
      </c>
      <c r="N36" s="395">
        <v>134</v>
      </c>
      <c r="O36" s="395">
        <v>70</v>
      </c>
      <c r="P36" s="395">
        <v>85</v>
      </c>
      <c r="Q36" s="395">
        <v>93</v>
      </c>
    </row>
    <row r="37" spans="1:17" s="7" customFormat="1" ht="15.75" customHeight="1">
      <c r="A37" s="550">
        <v>901</v>
      </c>
      <c r="B37" s="5">
        <v>205</v>
      </c>
      <c r="C37" s="535" t="s">
        <v>284</v>
      </c>
      <c r="D37" s="548">
        <v>2</v>
      </c>
      <c r="E37" s="395">
        <v>1</v>
      </c>
      <c r="F37" s="395">
        <v>41</v>
      </c>
      <c r="G37" s="395"/>
      <c r="H37" s="395">
        <v>790</v>
      </c>
      <c r="I37" s="395">
        <v>339</v>
      </c>
      <c r="J37" s="395">
        <v>797</v>
      </c>
      <c r="K37" s="395">
        <v>238</v>
      </c>
      <c r="L37" s="395">
        <v>84</v>
      </c>
      <c r="M37" s="395">
        <v>42</v>
      </c>
      <c r="N37" s="395">
        <v>25</v>
      </c>
      <c r="O37" s="395">
        <v>13</v>
      </c>
      <c r="P37" s="395">
        <v>25</v>
      </c>
      <c r="Q37" s="395">
        <v>10</v>
      </c>
    </row>
    <row r="38" spans="1:17" s="7" customFormat="1" ht="15.75" customHeight="1">
      <c r="A38" s="550">
        <v>130</v>
      </c>
      <c r="B38" s="5">
        <v>206</v>
      </c>
      <c r="C38" s="535" t="s">
        <v>285</v>
      </c>
      <c r="D38" s="548">
        <v>3</v>
      </c>
      <c r="E38" s="395">
        <v>2</v>
      </c>
      <c r="F38" s="395">
        <v>37</v>
      </c>
      <c r="G38" s="395"/>
      <c r="H38" s="395">
        <v>610</v>
      </c>
      <c r="I38" s="395">
        <v>780</v>
      </c>
      <c r="J38" s="395">
        <v>816</v>
      </c>
      <c r="K38" s="395">
        <v>226</v>
      </c>
      <c r="L38" s="395">
        <v>108</v>
      </c>
      <c r="M38" s="395">
        <v>69</v>
      </c>
      <c r="N38" s="395">
        <v>40</v>
      </c>
      <c r="O38" s="395">
        <v>10</v>
      </c>
      <c r="P38" s="395">
        <v>21</v>
      </c>
      <c r="Q38" s="395">
        <v>17</v>
      </c>
    </row>
    <row r="39" spans="1:17" s="7" customFormat="1" ht="15.75" customHeight="1">
      <c r="A39" s="550">
        <v>201</v>
      </c>
      <c r="B39" s="5">
        <v>207</v>
      </c>
      <c r="C39" s="535" t="s">
        <v>286</v>
      </c>
      <c r="D39" s="548">
        <v>5</v>
      </c>
      <c r="E39" s="395"/>
      <c r="F39" s="395">
        <v>95</v>
      </c>
      <c r="G39" s="395"/>
      <c r="H39" s="395">
        <v>1651</v>
      </c>
      <c r="I39" s="395"/>
      <c r="J39" s="395">
        <v>1912</v>
      </c>
      <c r="K39" s="395"/>
      <c r="L39" s="395">
        <v>188</v>
      </c>
      <c r="M39" s="395"/>
      <c r="N39" s="395">
        <v>73</v>
      </c>
      <c r="O39" s="395"/>
      <c r="P39" s="395">
        <v>37</v>
      </c>
      <c r="Q39" s="395"/>
    </row>
    <row r="40" spans="1:17" s="7" customFormat="1" ht="15.75" customHeight="1">
      <c r="A40" s="550">
        <v>601</v>
      </c>
      <c r="B40" s="5">
        <v>208</v>
      </c>
      <c r="C40" s="535" t="s">
        <v>287</v>
      </c>
      <c r="D40" s="548">
        <v>2</v>
      </c>
      <c r="E40" s="395"/>
      <c r="F40" s="395">
        <v>39</v>
      </c>
      <c r="G40" s="395"/>
      <c r="H40" s="395">
        <v>818</v>
      </c>
      <c r="I40" s="395"/>
      <c r="J40" s="395">
        <v>627</v>
      </c>
      <c r="K40" s="395"/>
      <c r="L40" s="395">
        <v>75</v>
      </c>
      <c r="M40" s="395"/>
      <c r="N40" s="395">
        <v>26</v>
      </c>
      <c r="O40" s="395"/>
      <c r="P40" s="395">
        <v>28</v>
      </c>
      <c r="Q40" s="395"/>
    </row>
    <row r="41" spans="1:17" s="7" customFormat="1" ht="15.75" customHeight="1">
      <c r="A41" s="550">
        <v>701</v>
      </c>
      <c r="B41" s="5">
        <v>209</v>
      </c>
      <c r="C41" s="535" t="s">
        <v>288</v>
      </c>
      <c r="D41" s="548">
        <v>4</v>
      </c>
      <c r="E41" s="395">
        <v>1</v>
      </c>
      <c r="F41" s="395">
        <v>63</v>
      </c>
      <c r="G41" s="395"/>
      <c r="H41" s="395">
        <v>1147</v>
      </c>
      <c r="I41" s="395">
        <v>334</v>
      </c>
      <c r="J41" s="395">
        <v>1354</v>
      </c>
      <c r="K41" s="395">
        <v>292</v>
      </c>
      <c r="L41" s="395">
        <v>139</v>
      </c>
      <c r="M41" s="395">
        <v>22</v>
      </c>
      <c r="N41" s="395">
        <v>50</v>
      </c>
      <c r="O41" s="395">
        <v>8</v>
      </c>
      <c r="P41" s="395">
        <v>51</v>
      </c>
      <c r="Q41" s="395">
        <v>5</v>
      </c>
    </row>
    <row r="42" spans="1:17" s="7" customFormat="1" ht="15.75" customHeight="1">
      <c r="A42" s="550">
        <v>302</v>
      </c>
      <c r="B42" s="5">
        <v>210</v>
      </c>
      <c r="C42" s="535" t="s">
        <v>251</v>
      </c>
      <c r="D42" s="548">
        <v>6</v>
      </c>
      <c r="E42" s="395"/>
      <c r="F42" s="395">
        <v>147</v>
      </c>
      <c r="G42" s="395"/>
      <c r="H42" s="395">
        <v>2910</v>
      </c>
      <c r="I42" s="395"/>
      <c r="J42" s="395">
        <v>2808</v>
      </c>
      <c r="K42" s="395"/>
      <c r="L42" s="395">
        <v>272</v>
      </c>
      <c r="M42" s="395"/>
      <c r="N42" s="395">
        <v>112</v>
      </c>
      <c r="O42" s="395"/>
      <c r="P42" s="395">
        <v>106</v>
      </c>
      <c r="Q42" s="395"/>
    </row>
    <row r="43" spans="1:17" s="7" customFormat="1" ht="15.75" customHeight="1">
      <c r="A43" s="550">
        <v>602</v>
      </c>
      <c r="B43" s="5">
        <v>211</v>
      </c>
      <c r="C43" s="535" t="s">
        <v>289</v>
      </c>
      <c r="D43" s="548">
        <v>2</v>
      </c>
      <c r="E43" s="395"/>
      <c r="F43" s="395">
        <v>47</v>
      </c>
      <c r="G43" s="395"/>
      <c r="H43" s="395">
        <v>927</v>
      </c>
      <c r="I43" s="395"/>
      <c r="J43" s="395">
        <v>835</v>
      </c>
      <c r="K43" s="395"/>
      <c r="L43" s="395">
        <v>92</v>
      </c>
      <c r="M43" s="395"/>
      <c r="N43" s="395">
        <v>30</v>
      </c>
      <c r="O43" s="395"/>
      <c r="P43" s="395">
        <v>33</v>
      </c>
      <c r="Q43" s="395"/>
    </row>
    <row r="44" spans="1:17" s="7" customFormat="1" ht="15.75" customHeight="1">
      <c r="A44" s="550">
        <v>603</v>
      </c>
      <c r="B44" s="5">
        <v>212</v>
      </c>
      <c r="C44" s="535" t="s">
        <v>290</v>
      </c>
      <c r="D44" s="548">
        <v>1</v>
      </c>
      <c r="E44" s="395"/>
      <c r="F44" s="395">
        <v>30</v>
      </c>
      <c r="G44" s="395"/>
      <c r="H44" s="395">
        <v>599</v>
      </c>
      <c r="I44" s="395"/>
      <c r="J44" s="395">
        <v>535</v>
      </c>
      <c r="K44" s="395"/>
      <c r="L44" s="395">
        <v>51</v>
      </c>
      <c r="M44" s="395"/>
      <c r="N44" s="395">
        <v>16</v>
      </c>
      <c r="O44" s="395"/>
      <c r="P44" s="395">
        <v>12</v>
      </c>
      <c r="Q44" s="395"/>
    </row>
    <row r="45" spans="1:17" s="7" customFormat="1" ht="15.75" customHeight="1">
      <c r="A45" s="550">
        <v>401</v>
      </c>
      <c r="B45" s="5">
        <v>213</v>
      </c>
      <c r="C45" s="535" t="s">
        <v>291</v>
      </c>
      <c r="D45" s="548">
        <v>3</v>
      </c>
      <c r="E45" s="395"/>
      <c r="F45" s="395">
        <v>51</v>
      </c>
      <c r="G45" s="395"/>
      <c r="H45" s="395">
        <v>1051</v>
      </c>
      <c r="I45" s="395"/>
      <c r="J45" s="395">
        <v>824</v>
      </c>
      <c r="K45" s="395"/>
      <c r="L45" s="395">
        <v>107</v>
      </c>
      <c r="M45" s="395"/>
      <c r="N45" s="395">
        <v>25</v>
      </c>
      <c r="O45" s="395"/>
      <c r="P45" s="395">
        <v>38</v>
      </c>
      <c r="Q45" s="395"/>
    </row>
    <row r="46" spans="1:17" s="7" customFormat="1" ht="15.75" customHeight="1">
      <c r="A46" s="550">
        <v>202</v>
      </c>
      <c r="B46" s="5">
        <v>214</v>
      </c>
      <c r="C46" s="535" t="s">
        <v>292</v>
      </c>
      <c r="D46" s="548">
        <v>5</v>
      </c>
      <c r="E46" s="395">
        <v>2</v>
      </c>
      <c r="F46" s="395">
        <v>78</v>
      </c>
      <c r="G46" s="395"/>
      <c r="H46" s="395">
        <v>1417</v>
      </c>
      <c r="I46" s="395">
        <v>247</v>
      </c>
      <c r="J46" s="395">
        <v>1606</v>
      </c>
      <c r="K46" s="395">
        <v>818</v>
      </c>
      <c r="L46" s="395">
        <v>129</v>
      </c>
      <c r="M46" s="395">
        <v>31</v>
      </c>
      <c r="N46" s="395">
        <v>60</v>
      </c>
      <c r="O46" s="395">
        <v>28</v>
      </c>
      <c r="P46" s="395">
        <v>35</v>
      </c>
      <c r="Q46" s="395">
        <v>10</v>
      </c>
    </row>
    <row r="47" spans="1:17" s="7" customFormat="1" ht="15.75" customHeight="1">
      <c r="A47" s="550">
        <v>402</v>
      </c>
      <c r="B47" s="5">
        <v>215</v>
      </c>
      <c r="C47" s="535" t="s">
        <v>293</v>
      </c>
      <c r="D47" s="548">
        <v>3</v>
      </c>
      <c r="E47" s="395"/>
      <c r="F47" s="395">
        <v>69</v>
      </c>
      <c r="G47" s="395"/>
      <c r="H47" s="395">
        <v>1344</v>
      </c>
      <c r="I47" s="395"/>
      <c r="J47" s="395">
        <v>1335</v>
      </c>
      <c r="K47" s="395"/>
      <c r="L47" s="395">
        <v>113</v>
      </c>
      <c r="M47" s="395"/>
      <c r="N47" s="395">
        <v>56</v>
      </c>
      <c r="O47" s="395"/>
      <c r="P47" s="395">
        <v>24</v>
      </c>
      <c r="Q47" s="395"/>
    </row>
    <row r="48" spans="1:17" s="7" customFormat="1" ht="15.75" customHeight="1">
      <c r="A48" s="550">
        <v>303</v>
      </c>
      <c r="B48" s="5">
        <v>216</v>
      </c>
      <c r="C48" s="535" t="s">
        <v>294</v>
      </c>
      <c r="D48" s="548">
        <v>3</v>
      </c>
      <c r="E48" s="395">
        <v>1</v>
      </c>
      <c r="F48" s="395">
        <v>72</v>
      </c>
      <c r="G48" s="395"/>
      <c r="H48" s="395">
        <v>1164</v>
      </c>
      <c r="I48" s="395">
        <v>383</v>
      </c>
      <c r="J48" s="395">
        <v>1501</v>
      </c>
      <c r="K48" s="395">
        <v>167</v>
      </c>
      <c r="L48" s="395">
        <v>120</v>
      </c>
      <c r="M48" s="395">
        <v>37</v>
      </c>
      <c r="N48" s="395">
        <v>58</v>
      </c>
      <c r="O48" s="395">
        <v>1</v>
      </c>
      <c r="P48" s="395">
        <v>27</v>
      </c>
      <c r="Q48" s="395">
        <v>11</v>
      </c>
    </row>
    <row r="49" spans="1:17" s="7" customFormat="1" ht="15.75" customHeight="1">
      <c r="A49" s="550">
        <v>203</v>
      </c>
      <c r="B49" s="5">
        <v>217</v>
      </c>
      <c r="C49" s="535" t="s">
        <v>295</v>
      </c>
      <c r="D49" s="548">
        <v>4</v>
      </c>
      <c r="E49" s="395"/>
      <c r="F49" s="395">
        <v>72</v>
      </c>
      <c r="G49" s="395"/>
      <c r="H49" s="395">
        <v>1356</v>
      </c>
      <c r="I49" s="395"/>
      <c r="J49" s="395">
        <v>1426</v>
      </c>
      <c r="K49" s="395"/>
      <c r="L49" s="395">
        <v>127</v>
      </c>
      <c r="M49" s="395"/>
      <c r="N49" s="395">
        <v>46</v>
      </c>
      <c r="O49" s="395"/>
      <c r="P49" s="395">
        <v>30</v>
      </c>
      <c r="Q49" s="395"/>
    </row>
    <row r="50" spans="1:17" s="7" customFormat="1" ht="15.75" customHeight="1">
      <c r="A50" s="550">
        <v>403</v>
      </c>
      <c r="B50" s="5">
        <v>218</v>
      </c>
      <c r="C50" s="535" t="s">
        <v>296</v>
      </c>
      <c r="D50" s="548">
        <v>2</v>
      </c>
      <c r="E50" s="395"/>
      <c r="F50" s="395">
        <v>45</v>
      </c>
      <c r="G50" s="395"/>
      <c r="H50" s="395">
        <v>1037</v>
      </c>
      <c r="I50" s="395"/>
      <c r="J50" s="395">
        <v>650</v>
      </c>
      <c r="K50" s="395"/>
      <c r="L50" s="395">
        <v>89</v>
      </c>
      <c r="M50" s="395"/>
      <c r="N50" s="395">
        <v>30</v>
      </c>
      <c r="O50" s="395"/>
      <c r="P50" s="395">
        <v>34</v>
      </c>
      <c r="Q50" s="395"/>
    </row>
    <row r="51" spans="1:17" s="7" customFormat="1" ht="15.75" customHeight="1">
      <c r="A51" s="550">
        <v>204</v>
      </c>
      <c r="B51" s="5">
        <v>219</v>
      </c>
      <c r="C51" s="535" t="s">
        <v>297</v>
      </c>
      <c r="D51" s="548">
        <v>4</v>
      </c>
      <c r="E51" s="395">
        <v>2</v>
      </c>
      <c r="F51" s="395">
        <v>104</v>
      </c>
      <c r="G51" s="395"/>
      <c r="H51" s="395">
        <v>1791</v>
      </c>
      <c r="I51" s="395">
        <v>984</v>
      </c>
      <c r="J51" s="395">
        <v>2238</v>
      </c>
      <c r="K51" s="395">
        <v>527</v>
      </c>
      <c r="L51" s="395">
        <v>180</v>
      </c>
      <c r="M51" s="395">
        <v>79</v>
      </c>
      <c r="N51" s="395">
        <v>100</v>
      </c>
      <c r="O51" s="395">
        <v>9</v>
      </c>
      <c r="P51" s="395">
        <v>46</v>
      </c>
      <c r="Q51" s="395">
        <v>18</v>
      </c>
    </row>
    <row r="52" spans="1:17" s="7" customFormat="1" ht="15.75" customHeight="1">
      <c r="A52" s="550">
        <v>404</v>
      </c>
      <c r="B52" s="5">
        <v>220</v>
      </c>
      <c r="C52" s="535" t="s">
        <v>298</v>
      </c>
      <c r="D52" s="548">
        <v>2</v>
      </c>
      <c r="E52" s="395"/>
      <c r="F52" s="395">
        <v>33</v>
      </c>
      <c r="G52" s="395"/>
      <c r="H52" s="395">
        <v>461</v>
      </c>
      <c r="I52" s="395"/>
      <c r="J52" s="395">
        <v>666</v>
      </c>
      <c r="K52" s="395"/>
      <c r="L52" s="395">
        <v>72</v>
      </c>
      <c r="M52" s="395"/>
      <c r="N52" s="395">
        <v>22</v>
      </c>
      <c r="O52" s="395"/>
      <c r="P52" s="395">
        <v>49</v>
      </c>
      <c r="Q52" s="395"/>
    </row>
    <row r="53" spans="1:17" s="7" customFormat="1" ht="15.75" customHeight="1">
      <c r="A53" s="550">
        <v>801</v>
      </c>
      <c r="B53" s="5">
        <v>221</v>
      </c>
      <c r="C53" s="535" t="s">
        <v>299</v>
      </c>
      <c r="D53" s="548">
        <v>4</v>
      </c>
      <c r="E53" s="395"/>
      <c r="F53" s="395">
        <v>50</v>
      </c>
      <c r="G53" s="395"/>
      <c r="H53" s="395">
        <v>1006</v>
      </c>
      <c r="I53" s="395"/>
      <c r="J53" s="395">
        <v>900</v>
      </c>
      <c r="K53" s="395"/>
      <c r="L53" s="395">
        <v>106</v>
      </c>
      <c r="M53" s="395"/>
      <c r="N53" s="395">
        <v>34</v>
      </c>
      <c r="O53" s="395"/>
      <c r="P53" s="395">
        <v>35</v>
      </c>
      <c r="Q53" s="395"/>
    </row>
    <row r="54" spans="1:17" s="7" customFormat="1" ht="15.75" customHeight="1">
      <c r="A54" s="550">
        <v>702</v>
      </c>
      <c r="B54" s="5">
        <v>222</v>
      </c>
      <c r="C54" s="535" t="s">
        <v>837</v>
      </c>
      <c r="D54" s="548">
        <v>3</v>
      </c>
      <c r="E54" s="395"/>
      <c r="F54" s="395">
        <v>28</v>
      </c>
      <c r="G54" s="395"/>
      <c r="H54" s="395">
        <v>533</v>
      </c>
      <c r="I54" s="395"/>
      <c r="J54" s="395">
        <v>488</v>
      </c>
      <c r="K54" s="395"/>
      <c r="L54" s="395">
        <v>54</v>
      </c>
      <c r="M54" s="395"/>
      <c r="N54" s="395">
        <v>25</v>
      </c>
      <c r="O54" s="395"/>
      <c r="P54" s="395">
        <v>31</v>
      </c>
      <c r="Q54" s="395"/>
    </row>
    <row r="55" spans="1:17" s="7" customFormat="1" ht="15.75" customHeight="1">
      <c r="A55" s="550">
        <v>802</v>
      </c>
      <c r="B55" s="5">
        <v>223</v>
      </c>
      <c r="C55" s="535" t="s">
        <v>838</v>
      </c>
      <c r="D55" s="548">
        <v>3</v>
      </c>
      <c r="E55" s="395"/>
      <c r="F55" s="395">
        <v>43</v>
      </c>
      <c r="G55" s="395"/>
      <c r="H55" s="395">
        <v>810</v>
      </c>
      <c r="I55" s="395"/>
      <c r="J55" s="395">
        <v>757</v>
      </c>
      <c r="K55" s="395"/>
      <c r="L55" s="395">
        <v>88</v>
      </c>
      <c r="M55" s="395"/>
      <c r="N55" s="395">
        <v>35</v>
      </c>
      <c r="O55" s="395"/>
      <c r="P55" s="395">
        <v>36</v>
      </c>
      <c r="Q55" s="395"/>
    </row>
    <row r="56" spans="1:17" s="7" customFormat="1" ht="15.75" customHeight="1">
      <c r="A56" s="550">
        <v>902</v>
      </c>
      <c r="B56" s="5">
        <v>224</v>
      </c>
      <c r="C56" s="535" t="s">
        <v>839</v>
      </c>
      <c r="D56" s="548">
        <v>2</v>
      </c>
      <c r="E56" s="395"/>
      <c r="F56" s="395">
        <v>25</v>
      </c>
      <c r="G56" s="395"/>
      <c r="H56" s="395">
        <v>461</v>
      </c>
      <c r="I56" s="395"/>
      <c r="J56" s="395">
        <v>531</v>
      </c>
      <c r="K56" s="395"/>
      <c r="L56" s="395">
        <v>50</v>
      </c>
      <c r="M56" s="395"/>
      <c r="N56" s="395">
        <v>18</v>
      </c>
      <c r="O56" s="395"/>
      <c r="P56" s="395">
        <v>13</v>
      </c>
      <c r="Q56" s="395"/>
    </row>
    <row r="57" spans="1:17" s="7" customFormat="1" ht="15.75" customHeight="1">
      <c r="A57" s="550">
        <v>703</v>
      </c>
      <c r="B57" s="5">
        <v>225</v>
      </c>
      <c r="C57" s="535" t="s">
        <v>840</v>
      </c>
      <c r="D57" s="548">
        <v>2</v>
      </c>
      <c r="E57" s="395">
        <v>1</v>
      </c>
      <c r="F57" s="395">
        <v>22</v>
      </c>
      <c r="G57" s="395"/>
      <c r="H57" s="395">
        <v>425</v>
      </c>
      <c r="I57" s="395">
        <v>63</v>
      </c>
      <c r="J57" s="395">
        <v>429</v>
      </c>
      <c r="K57" s="395">
        <v>27</v>
      </c>
      <c r="L57" s="395">
        <v>46</v>
      </c>
      <c r="M57" s="395">
        <v>11</v>
      </c>
      <c r="N57" s="395">
        <v>22</v>
      </c>
      <c r="O57" s="395">
        <v>4</v>
      </c>
      <c r="P57" s="395">
        <v>15</v>
      </c>
      <c r="Q57" s="395">
        <v>9</v>
      </c>
    </row>
    <row r="58" spans="1:17" s="7" customFormat="1" ht="15.75" customHeight="1">
      <c r="A58" s="550">
        <v>903</v>
      </c>
      <c r="B58" s="5">
        <v>226</v>
      </c>
      <c r="C58" s="535" t="s">
        <v>841</v>
      </c>
      <c r="D58" s="548">
        <v>4</v>
      </c>
      <c r="E58" s="395"/>
      <c r="F58" s="395">
        <v>33</v>
      </c>
      <c r="G58" s="395"/>
      <c r="H58" s="395">
        <v>627</v>
      </c>
      <c r="I58" s="395"/>
      <c r="J58" s="395">
        <v>668</v>
      </c>
      <c r="K58" s="395"/>
      <c r="L58" s="395">
        <v>67</v>
      </c>
      <c r="M58" s="395"/>
      <c r="N58" s="395">
        <v>27</v>
      </c>
      <c r="O58" s="395"/>
      <c r="P58" s="395">
        <v>26</v>
      </c>
      <c r="Q58" s="395"/>
    </row>
    <row r="59" spans="1:17" s="7" customFormat="1" ht="15.75" customHeight="1">
      <c r="A59" s="550">
        <v>604</v>
      </c>
      <c r="B59" s="5">
        <v>227</v>
      </c>
      <c r="C59" s="535" t="s">
        <v>842</v>
      </c>
      <c r="D59" s="548">
        <v>3</v>
      </c>
      <c r="E59" s="395"/>
      <c r="F59" s="395">
        <v>38</v>
      </c>
      <c r="G59" s="395"/>
      <c r="H59" s="395">
        <v>644</v>
      </c>
      <c r="I59" s="395"/>
      <c r="J59" s="395">
        <v>754</v>
      </c>
      <c r="K59" s="395"/>
      <c r="L59" s="395">
        <v>69</v>
      </c>
      <c r="M59" s="395"/>
      <c r="N59" s="395">
        <v>33</v>
      </c>
      <c r="O59" s="395"/>
      <c r="P59" s="395">
        <v>24</v>
      </c>
      <c r="Q59" s="395"/>
    </row>
    <row r="60" spans="1:17" s="7" customFormat="1" ht="15.75" customHeight="1">
      <c r="A60" s="550">
        <v>251</v>
      </c>
      <c r="B60" s="5">
        <v>301</v>
      </c>
      <c r="C60" s="535" t="s">
        <v>925</v>
      </c>
      <c r="D60" s="548">
        <v>1</v>
      </c>
      <c r="E60" s="395"/>
      <c r="F60" s="395">
        <v>15</v>
      </c>
      <c r="G60" s="395"/>
      <c r="H60" s="395">
        <v>280</v>
      </c>
      <c r="I60" s="395"/>
      <c r="J60" s="395">
        <v>313</v>
      </c>
      <c r="K60" s="395"/>
      <c r="L60" s="395">
        <v>26</v>
      </c>
      <c r="M60" s="395"/>
      <c r="N60" s="395">
        <v>12</v>
      </c>
      <c r="O60" s="395"/>
      <c r="P60" s="395">
        <v>8</v>
      </c>
      <c r="Q60" s="395"/>
    </row>
    <row r="61" spans="1:17" s="7" customFormat="1" ht="15.75" customHeight="1">
      <c r="A61" s="550">
        <v>451</v>
      </c>
      <c r="B61" s="5">
        <v>321</v>
      </c>
      <c r="C61" s="535" t="s">
        <v>937</v>
      </c>
      <c r="D61" s="548">
        <v>1</v>
      </c>
      <c r="E61" s="395"/>
      <c r="F61" s="395">
        <v>9</v>
      </c>
      <c r="G61" s="395"/>
      <c r="H61" s="395">
        <v>192</v>
      </c>
      <c r="I61" s="395"/>
      <c r="J61" s="395">
        <v>126</v>
      </c>
      <c r="K61" s="395"/>
      <c r="L61" s="395">
        <v>21</v>
      </c>
      <c r="M61" s="395"/>
      <c r="N61" s="395">
        <v>7</v>
      </c>
      <c r="O61" s="395"/>
      <c r="P61" s="395">
        <v>7</v>
      </c>
      <c r="Q61" s="395"/>
    </row>
    <row r="62" spans="1:17" s="7" customFormat="1" ht="15.75" customHeight="1">
      <c r="A62" s="550">
        <v>461</v>
      </c>
      <c r="B62" s="5">
        <v>341</v>
      </c>
      <c r="C62" s="535" t="s">
        <v>938</v>
      </c>
      <c r="D62" s="548">
        <v>1</v>
      </c>
      <c r="E62" s="395"/>
      <c r="F62" s="395">
        <v>23</v>
      </c>
      <c r="G62" s="395"/>
      <c r="H62" s="395">
        <v>426</v>
      </c>
      <c r="I62" s="395"/>
      <c r="J62" s="395">
        <v>481</v>
      </c>
      <c r="K62" s="395"/>
      <c r="L62" s="395">
        <v>43</v>
      </c>
      <c r="M62" s="395"/>
      <c r="N62" s="395">
        <v>16</v>
      </c>
      <c r="O62" s="395"/>
      <c r="P62" s="395">
        <v>13</v>
      </c>
      <c r="Q62" s="395"/>
    </row>
    <row r="63" spans="1:17" s="7" customFormat="1" ht="15.75" customHeight="1">
      <c r="A63" s="550">
        <v>462</v>
      </c>
      <c r="B63" s="5">
        <v>342</v>
      </c>
      <c r="C63" s="535" t="s">
        <v>301</v>
      </c>
      <c r="D63" s="548">
        <v>0</v>
      </c>
      <c r="E63" s="395"/>
      <c r="F63" s="395">
        <v>0</v>
      </c>
      <c r="G63" s="395"/>
      <c r="H63" s="395">
        <v>0</v>
      </c>
      <c r="I63" s="395"/>
      <c r="J63" s="395">
        <v>0</v>
      </c>
      <c r="K63" s="395"/>
      <c r="L63" s="395">
        <v>0</v>
      </c>
      <c r="M63" s="395"/>
      <c r="N63" s="395">
        <v>0</v>
      </c>
      <c r="O63" s="395"/>
      <c r="P63" s="395">
        <v>0</v>
      </c>
      <c r="Q63" s="395"/>
    </row>
    <row r="64" spans="1:17" s="7" customFormat="1" ht="15.75" customHeight="1">
      <c r="A64" s="550">
        <v>463</v>
      </c>
      <c r="B64" s="5">
        <v>343</v>
      </c>
      <c r="C64" s="535" t="s">
        <v>302</v>
      </c>
      <c r="D64" s="548">
        <v>0</v>
      </c>
      <c r="E64" s="395"/>
      <c r="F64" s="395">
        <v>0</v>
      </c>
      <c r="G64" s="395"/>
      <c r="H64" s="395">
        <v>0</v>
      </c>
      <c r="I64" s="395"/>
      <c r="J64" s="395">
        <v>0</v>
      </c>
      <c r="K64" s="395"/>
      <c r="L64" s="395">
        <v>0</v>
      </c>
      <c r="M64" s="395"/>
      <c r="N64" s="395">
        <v>0</v>
      </c>
      <c r="O64" s="395"/>
      <c r="P64" s="395">
        <v>0</v>
      </c>
      <c r="Q64" s="395"/>
    </row>
    <row r="65" spans="1:17" s="7" customFormat="1" ht="15.75" customHeight="1">
      <c r="A65" s="550">
        <v>471</v>
      </c>
      <c r="B65" s="5">
        <v>361</v>
      </c>
      <c r="C65" s="535" t="s">
        <v>939</v>
      </c>
      <c r="D65" s="548">
        <v>1</v>
      </c>
      <c r="E65" s="395"/>
      <c r="F65" s="395">
        <v>12</v>
      </c>
      <c r="G65" s="395"/>
      <c r="H65" s="395">
        <v>201</v>
      </c>
      <c r="I65" s="395"/>
      <c r="J65" s="395">
        <v>207</v>
      </c>
      <c r="K65" s="395"/>
      <c r="L65" s="395">
        <v>24</v>
      </c>
      <c r="M65" s="395"/>
      <c r="N65" s="395">
        <v>10</v>
      </c>
      <c r="O65" s="395"/>
      <c r="P65" s="395">
        <v>8</v>
      </c>
      <c r="Q65" s="395"/>
    </row>
    <row r="66" spans="1:17" s="7" customFormat="1" ht="15.75" customHeight="1">
      <c r="A66" s="550">
        <v>472</v>
      </c>
      <c r="B66" s="5">
        <v>362</v>
      </c>
      <c r="C66" s="535" t="s">
        <v>303</v>
      </c>
      <c r="D66" s="548">
        <v>0</v>
      </c>
      <c r="E66" s="395"/>
      <c r="F66" s="395">
        <v>0</v>
      </c>
      <c r="G66" s="395"/>
      <c r="H66" s="395">
        <v>0</v>
      </c>
      <c r="I66" s="395"/>
      <c r="J66" s="395">
        <v>0</v>
      </c>
      <c r="K66" s="395"/>
      <c r="L66" s="395">
        <v>0</v>
      </c>
      <c r="M66" s="395"/>
      <c r="N66" s="395">
        <v>0</v>
      </c>
      <c r="O66" s="395"/>
      <c r="P66" s="395">
        <v>0</v>
      </c>
      <c r="Q66" s="395"/>
    </row>
    <row r="67" spans="1:17" s="7" customFormat="1" ht="15.75" customHeight="1">
      <c r="A67" s="550">
        <v>473</v>
      </c>
      <c r="B67" s="5">
        <v>363</v>
      </c>
      <c r="C67" s="535" t="s">
        <v>252</v>
      </c>
      <c r="D67" s="548">
        <v>0</v>
      </c>
      <c r="E67" s="395"/>
      <c r="F67" s="395">
        <v>0</v>
      </c>
      <c r="G67" s="395"/>
      <c r="H67" s="395">
        <v>0</v>
      </c>
      <c r="I67" s="395"/>
      <c r="J67" s="395">
        <v>0</v>
      </c>
      <c r="K67" s="395"/>
      <c r="L67" s="395">
        <v>0</v>
      </c>
      <c r="M67" s="395"/>
      <c r="N67" s="395">
        <v>0</v>
      </c>
      <c r="O67" s="395"/>
      <c r="P67" s="395">
        <v>0</v>
      </c>
      <c r="Q67" s="395"/>
    </row>
    <row r="68" spans="1:17" s="7" customFormat="1" ht="15.75" customHeight="1">
      <c r="A68" s="550">
        <v>474</v>
      </c>
      <c r="B68" s="5">
        <v>364</v>
      </c>
      <c r="C68" s="535" t="s">
        <v>253</v>
      </c>
      <c r="D68" s="548">
        <v>0</v>
      </c>
      <c r="E68" s="395"/>
      <c r="F68" s="395">
        <v>0</v>
      </c>
      <c r="G68" s="395"/>
      <c r="H68" s="395">
        <v>0</v>
      </c>
      <c r="I68" s="395"/>
      <c r="J68" s="395">
        <v>0</v>
      </c>
      <c r="K68" s="395"/>
      <c r="L68" s="395">
        <v>0</v>
      </c>
      <c r="M68" s="395"/>
      <c r="N68" s="395">
        <v>0</v>
      </c>
      <c r="O68" s="395"/>
      <c r="P68" s="395">
        <v>0</v>
      </c>
      <c r="Q68" s="395"/>
    </row>
    <row r="69" spans="1:17" s="7" customFormat="1" ht="15.75" customHeight="1">
      <c r="A69" s="550">
        <v>351</v>
      </c>
      <c r="B69" s="5">
        <v>381</v>
      </c>
      <c r="C69" s="535" t="s">
        <v>304</v>
      </c>
      <c r="D69" s="548">
        <v>1</v>
      </c>
      <c r="E69" s="395"/>
      <c r="F69" s="395">
        <v>23</v>
      </c>
      <c r="G69" s="395"/>
      <c r="H69" s="395">
        <v>482</v>
      </c>
      <c r="I69" s="395"/>
      <c r="J69" s="395">
        <v>430</v>
      </c>
      <c r="K69" s="395"/>
      <c r="L69" s="395">
        <v>36</v>
      </c>
      <c r="M69" s="395"/>
      <c r="N69" s="395">
        <v>19</v>
      </c>
      <c r="O69" s="395"/>
      <c r="P69" s="395">
        <v>9</v>
      </c>
      <c r="Q69" s="395"/>
    </row>
    <row r="70" spans="1:17" s="7" customFormat="1" ht="15.75" customHeight="1">
      <c r="A70" s="550">
        <v>352</v>
      </c>
      <c r="B70" s="5">
        <v>382</v>
      </c>
      <c r="C70" s="535" t="s">
        <v>305</v>
      </c>
      <c r="D70" s="548">
        <v>1</v>
      </c>
      <c r="E70" s="395"/>
      <c r="F70" s="395">
        <v>22</v>
      </c>
      <c r="G70" s="395"/>
      <c r="H70" s="395">
        <v>343</v>
      </c>
      <c r="I70" s="395"/>
      <c r="J70" s="395">
        <v>500</v>
      </c>
      <c r="K70" s="395"/>
      <c r="L70" s="395">
        <v>34</v>
      </c>
      <c r="M70" s="395"/>
      <c r="N70" s="395">
        <v>20</v>
      </c>
      <c r="O70" s="395"/>
      <c r="P70" s="395">
        <v>8</v>
      </c>
      <c r="Q70" s="395"/>
    </row>
    <row r="71" spans="1:17" s="7" customFormat="1" ht="15.75" customHeight="1">
      <c r="A71" s="550">
        <v>551</v>
      </c>
      <c r="B71" s="5">
        <v>421</v>
      </c>
      <c r="C71" s="535" t="s">
        <v>306</v>
      </c>
      <c r="D71" s="548">
        <v>1</v>
      </c>
      <c r="E71" s="395"/>
      <c r="F71" s="395">
        <v>6</v>
      </c>
      <c r="G71" s="395"/>
      <c r="H71" s="395">
        <v>72</v>
      </c>
      <c r="I71" s="395"/>
      <c r="J71" s="395">
        <v>70</v>
      </c>
      <c r="K71" s="395"/>
      <c r="L71" s="395">
        <v>16</v>
      </c>
      <c r="M71" s="395"/>
      <c r="N71" s="395">
        <v>5</v>
      </c>
      <c r="O71" s="395"/>
      <c r="P71" s="395">
        <v>5</v>
      </c>
      <c r="Q71" s="395"/>
    </row>
    <row r="72" spans="1:17" s="7" customFormat="1" ht="15.75" customHeight="1">
      <c r="A72" s="550">
        <v>552</v>
      </c>
      <c r="B72" s="29">
        <v>422</v>
      </c>
      <c r="C72" s="535" t="s">
        <v>307</v>
      </c>
      <c r="D72" s="548">
        <v>1</v>
      </c>
      <c r="E72" s="395">
        <v>1</v>
      </c>
      <c r="F72" s="395">
        <v>10</v>
      </c>
      <c r="G72" s="395"/>
      <c r="H72" s="395">
        <v>193</v>
      </c>
      <c r="I72" s="395">
        <v>446</v>
      </c>
      <c r="J72" s="395">
        <v>159</v>
      </c>
      <c r="K72" s="395">
        <v>0</v>
      </c>
      <c r="L72" s="395">
        <v>20</v>
      </c>
      <c r="M72" s="395">
        <v>35</v>
      </c>
      <c r="N72" s="395">
        <v>6</v>
      </c>
      <c r="O72" s="395">
        <v>4</v>
      </c>
      <c r="P72" s="395">
        <v>6</v>
      </c>
      <c r="Q72" s="395">
        <v>13</v>
      </c>
    </row>
    <row r="73" spans="1:17" s="7" customFormat="1" ht="15.75" customHeight="1">
      <c r="A73" s="550">
        <v>561</v>
      </c>
      <c r="B73" s="5">
        <v>441</v>
      </c>
      <c r="C73" s="535" t="s">
        <v>308</v>
      </c>
      <c r="D73" s="548">
        <v>1</v>
      </c>
      <c r="E73" s="395"/>
      <c r="F73" s="395">
        <v>6</v>
      </c>
      <c r="G73" s="395"/>
      <c r="H73" s="395">
        <v>76</v>
      </c>
      <c r="I73" s="395"/>
      <c r="J73" s="395">
        <v>82</v>
      </c>
      <c r="K73" s="395"/>
      <c r="L73" s="395">
        <v>21</v>
      </c>
      <c r="M73" s="395"/>
      <c r="N73" s="395">
        <v>4</v>
      </c>
      <c r="O73" s="395"/>
      <c r="P73" s="395">
        <v>6</v>
      </c>
      <c r="Q73" s="395"/>
    </row>
    <row r="74" spans="1:17" s="7" customFormat="1" ht="15.75" customHeight="1">
      <c r="A74" s="550">
        <v>562</v>
      </c>
      <c r="B74" s="5">
        <v>442</v>
      </c>
      <c r="C74" s="535" t="s">
        <v>309</v>
      </c>
      <c r="D74" s="548">
        <v>0</v>
      </c>
      <c r="E74" s="395">
        <v>1</v>
      </c>
      <c r="F74" s="395">
        <v>0</v>
      </c>
      <c r="G74" s="395"/>
      <c r="H74" s="395">
        <v>0</v>
      </c>
      <c r="I74" s="395">
        <v>954</v>
      </c>
      <c r="J74" s="395">
        <v>0</v>
      </c>
      <c r="K74" s="395">
        <v>95</v>
      </c>
      <c r="L74" s="395">
        <v>0</v>
      </c>
      <c r="M74" s="395">
        <v>44</v>
      </c>
      <c r="N74" s="395">
        <v>0</v>
      </c>
      <c r="O74" s="395">
        <v>10</v>
      </c>
      <c r="P74" s="395">
        <v>0</v>
      </c>
      <c r="Q74" s="395">
        <v>24</v>
      </c>
    </row>
    <row r="75" spans="1:17" s="7" customFormat="1" ht="15.75" customHeight="1">
      <c r="A75" s="550">
        <v>563</v>
      </c>
      <c r="B75" s="5">
        <v>443</v>
      </c>
      <c r="C75" s="535" t="s">
        <v>310</v>
      </c>
      <c r="D75" s="548">
        <v>1</v>
      </c>
      <c r="E75" s="395"/>
      <c r="F75" s="395">
        <v>21</v>
      </c>
      <c r="G75" s="395"/>
      <c r="H75" s="395">
        <v>409</v>
      </c>
      <c r="I75" s="395"/>
      <c r="J75" s="395">
        <v>420</v>
      </c>
      <c r="K75" s="395"/>
      <c r="L75" s="395">
        <v>37</v>
      </c>
      <c r="M75" s="395"/>
      <c r="N75" s="395">
        <v>13</v>
      </c>
      <c r="O75" s="395"/>
      <c r="P75" s="395">
        <v>8</v>
      </c>
      <c r="Q75" s="395"/>
    </row>
    <row r="76" spans="1:17" s="7" customFormat="1" ht="15.75" customHeight="1">
      <c r="A76" s="550">
        <v>564</v>
      </c>
      <c r="B76" s="5">
        <v>444</v>
      </c>
      <c r="C76" s="535" t="s">
        <v>311</v>
      </c>
      <c r="D76" s="548">
        <v>1</v>
      </c>
      <c r="E76" s="395">
        <v>1</v>
      </c>
      <c r="F76" s="395">
        <v>18</v>
      </c>
      <c r="G76" s="395"/>
      <c r="H76" s="395">
        <v>213</v>
      </c>
      <c r="I76" s="395">
        <v>0</v>
      </c>
      <c r="J76" s="395">
        <v>496</v>
      </c>
      <c r="K76" s="395">
        <v>393</v>
      </c>
      <c r="L76" s="395">
        <v>37</v>
      </c>
      <c r="M76" s="395">
        <v>16</v>
      </c>
      <c r="N76" s="395">
        <v>18</v>
      </c>
      <c r="O76" s="395">
        <v>11</v>
      </c>
      <c r="P76" s="395">
        <v>11</v>
      </c>
      <c r="Q76" s="395">
        <v>8</v>
      </c>
    </row>
    <row r="77" spans="1:17" s="7" customFormat="1" ht="15.75" customHeight="1">
      <c r="A77" s="550">
        <v>565</v>
      </c>
      <c r="B77" s="5">
        <v>445</v>
      </c>
      <c r="C77" s="535" t="s">
        <v>254</v>
      </c>
      <c r="D77" s="548">
        <v>0</v>
      </c>
      <c r="E77" s="395"/>
      <c r="F77" s="395">
        <v>0</v>
      </c>
      <c r="G77" s="395"/>
      <c r="H77" s="395">
        <v>0</v>
      </c>
      <c r="I77" s="395"/>
      <c r="J77" s="395">
        <v>0</v>
      </c>
      <c r="K77" s="395"/>
      <c r="L77" s="395">
        <v>0</v>
      </c>
      <c r="M77" s="395"/>
      <c r="N77" s="395">
        <v>0</v>
      </c>
      <c r="O77" s="395"/>
      <c r="P77" s="395">
        <v>0</v>
      </c>
      <c r="Q77" s="395"/>
    </row>
    <row r="78" spans="1:17" s="7" customFormat="1" ht="15.75" customHeight="1">
      <c r="A78" s="550">
        <v>651</v>
      </c>
      <c r="B78" s="5">
        <v>461</v>
      </c>
      <c r="C78" s="535" t="s">
        <v>312</v>
      </c>
      <c r="D78" s="548">
        <v>1</v>
      </c>
      <c r="E78" s="395"/>
      <c r="F78" s="395">
        <v>9</v>
      </c>
      <c r="G78" s="395"/>
      <c r="H78" s="395">
        <v>29</v>
      </c>
      <c r="I78" s="395"/>
      <c r="J78" s="395">
        <v>396</v>
      </c>
      <c r="K78" s="395"/>
      <c r="L78" s="395">
        <v>14</v>
      </c>
      <c r="M78" s="395"/>
      <c r="N78" s="395">
        <v>29</v>
      </c>
      <c r="O78" s="395"/>
      <c r="P78" s="395">
        <v>12</v>
      </c>
      <c r="Q78" s="395"/>
    </row>
    <row r="79" spans="1:17" s="7" customFormat="1" ht="15.75" customHeight="1">
      <c r="A79" s="550">
        <v>652</v>
      </c>
      <c r="B79" s="5">
        <v>462</v>
      </c>
      <c r="C79" s="535" t="s">
        <v>255</v>
      </c>
      <c r="D79" s="548">
        <v>0</v>
      </c>
      <c r="E79" s="395"/>
      <c r="F79" s="395">
        <v>0</v>
      </c>
      <c r="G79" s="395"/>
      <c r="H79" s="395">
        <v>0</v>
      </c>
      <c r="I79" s="395"/>
      <c r="J79" s="395">
        <v>0</v>
      </c>
      <c r="K79" s="395"/>
      <c r="L79" s="395">
        <v>0</v>
      </c>
      <c r="M79" s="395"/>
      <c r="N79" s="395">
        <v>0</v>
      </c>
      <c r="O79" s="395"/>
      <c r="P79" s="395">
        <v>0</v>
      </c>
      <c r="Q79" s="395"/>
    </row>
    <row r="80" spans="1:17" s="7" customFormat="1" ht="15.75" customHeight="1">
      <c r="A80" s="550">
        <v>653</v>
      </c>
      <c r="B80" s="29">
        <v>463</v>
      </c>
      <c r="C80" s="535" t="s">
        <v>313</v>
      </c>
      <c r="D80" s="548">
        <v>0</v>
      </c>
      <c r="E80" s="395"/>
      <c r="F80" s="395">
        <v>0</v>
      </c>
      <c r="G80" s="395"/>
      <c r="H80" s="395">
        <v>0</v>
      </c>
      <c r="I80" s="395"/>
      <c r="J80" s="395">
        <v>0</v>
      </c>
      <c r="K80" s="395"/>
      <c r="L80" s="395">
        <v>0</v>
      </c>
      <c r="M80" s="395"/>
      <c r="N80" s="395">
        <v>0</v>
      </c>
      <c r="O80" s="395"/>
      <c r="P80" s="395">
        <v>0</v>
      </c>
      <c r="Q80" s="395"/>
    </row>
    <row r="81" spans="1:17" s="7" customFormat="1" ht="15.75" customHeight="1">
      <c r="A81" s="550">
        <v>654</v>
      </c>
      <c r="B81" s="29">
        <v>464</v>
      </c>
      <c r="C81" s="535" t="s">
        <v>314</v>
      </c>
      <c r="D81" s="548">
        <v>1</v>
      </c>
      <c r="E81" s="395"/>
      <c r="F81" s="395">
        <v>16</v>
      </c>
      <c r="G81" s="395"/>
      <c r="H81" s="395">
        <v>272</v>
      </c>
      <c r="I81" s="395"/>
      <c r="J81" s="395">
        <v>352</v>
      </c>
      <c r="K81" s="395"/>
      <c r="L81" s="395">
        <v>23</v>
      </c>
      <c r="M81" s="395"/>
      <c r="N81" s="395">
        <v>16</v>
      </c>
      <c r="O81" s="395"/>
      <c r="P81" s="395">
        <v>7</v>
      </c>
      <c r="Q81" s="395"/>
    </row>
    <row r="82" spans="1:17" s="56" customFormat="1" ht="15.75" customHeight="1">
      <c r="A82" s="550">
        <v>661</v>
      </c>
      <c r="B82" s="5">
        <v>481</v>
      </c>
      <c r="C82" s="535" t="s">
        <v>315</v>
      </c>
      <c r="D82" s="548">
        <v>2</v>
      </c>
      <c r="E82" s="395"/>
      <c r="F82" s="395">
        <v>30</v>
      </c>
      <c r="G82" s="395"/>
      <c r="H82" s="395">
        <v>632</v>
      </c>
      <c r="I82" s="395"/>
      <c r="J82" s="395">
        <v>530</v>
      </c>
      <c r="K82" s="395"/>
      <c r="L82" s="395">
        <v>69</v>
      </c>
      <c r="M82" s="395"/>
      <c r="N82" s="395">
        <v>19</v>
      </c>
      <c r="O82" s="395"/>
      <c r="P82" s="395">
        <v>27</v>
      </c>
      <c r="Q82" s="395"/>
    </row>
    <row r="83" spans="1:17" s="7" customFormat="1" ht="15.75" customHeight="1">
      <c r="A83" s="550">
        <v>671</v>
      </c>
      <c r="B83" s="29">
        <v>501</v>
      </c>
      <c r="C83" s="535" t="s">
        <v>316</v>
      </c>
      <c r="D83" s="548">
        <v>1</v>
      </c>
      <c r="E83" s="395"/>
      <c r="F83" s="395">
        <v>21</v>
      </c>
      <c r="G83" s="395"/>
      <c r="H83" s="395">
        <v>420</v>
      </c>
      <c r="I83" s="395"/>
      <c r="J83" s="395">
        <v>360</v>
      </c>
      <c r="K83" s="395"/>
      <c r="L83" s="395">
        <v>38</v>
      </c>
      <c r="M83" s="395"/>
      <c r="N83" s="395">
        <v>17</v>
      </c>
      <c r="O83" s="395"/>
      <c r="P83" s="395">
        <v>17</v>
      </c>
      <c r="Q83" s="395"/>
    </row>
    <row r="84" spans="1:17" s="7" customFormat="1" ht="15.75" customHeight="1">
      <c r="A84" s="550">
        <v>672</v>
      </c>
      <c r="B84" s="5">
        <v>502</v>
      </c>
      <c r="C84" s="535" t="s">
        <v>317</v>
      </c>
      <c r="D84" s="548">
        <v>0</v>
      </c>
      <c r="E84" s="395"/>
      <c r="F84" s="395">
        <v>0</v>
      </c>
      <c r="G84" s="395"/>
      <c r="H84" s="395">
        <v>0</v>
      </c>
      <c r="I84" s="395"/>
      <c r="J84" s="395">
        <v>0</v>
      </c>
      <c r="K84" s="395"/>
      <c r="L84" s="395">
        <v>0</v>
      </c>
      <c r="M84" s="395"/>
      <c r="N84" s="395">
        <v>0</v>
      </c>
      <c r="O84" s="395"/>
      <c r="P84" s="395">
        <v>0</v>
      </c>
      <c r="Q84" s="395"/>
    </row>
    <row r="85" spans="1:17" s="7" customFormat="1" ht="15.75" customHeight="1">
      <c r="A85" s="550">
        <v>673</v>
      </c>
      <c r="B85" s="5">
        <v>503</v>
      </c>
      <c r="C85" s="535" t="s">
        <v>318</v>
      </c>
      <c r="D85" s="548">
        <v>0</v>
      </c>
      <c r="E85" s="395"/>
      <c r="F85" s="395">
        <v>0</v>
      </c>
      <c r="G85" s="395"/>
      <c r="H85" s="395">
        <v>0</v>
      </c>
      <c r="I85" s="395"/>
      <c r="J85" s="395">
        <v>0</v>
      </c>
      <c r="K85" s="395"/>
      <c r="L85" s="395">
        <v>0</v>
      </c>
      <c r="M85" s="395"/>
      <c r="N85" s="395">
        <v>0</v>
      </c>
      <c r="O85" s="395"/>
      <c r="P85" s="395">
        <v>0</v>
      </c>
      <c r="Q85" s="395"/>
    </row>
    <row r="86" spans="1:17" s="7" customFormat="1" ht="15.75" customHeight="1">
      <c r="A86" s="550">
        <v>674</v>
      </c>
      <c r="B86" s="5">
        <v>504</v>
      </c>
      <c r="C86" s="535" t="s">
        <v>256</v>
      </c>
      <c r="D86" s="548">
        <v>0</v>
      </c>
      <c r="E86" s="395"/>
      <c r="F86" s="395">
        <v>0</v>
      </c>
      <c r="G86" s="395"/>
      <c r="H86" s="395">
        <v>0</v>
      </c>
      <c r="I86" s="395"/>
      <c r="J86" s="395">
        <v>0</v>
      </c>
      <c r="K86" s="395"/>
      <c r="L86" s="395">
        <v>0</v>
      </c>
      <c r="M86" s="395"/>
      <c r="N86" s="395">
        <v>0</v>
      </c>
      <c r="O86" s="395"/>
      <c r="P86" s="395">
        <v>0</v>
      </c>
      <c r="Q86" s="395"/>
    </row>
    <row r="87" spans="1:17" s="7" customFormat="1" ht="15.75" customHeight="1">
      <c r="A87" s="550">
        <v>682</v>
      </c>
      <c r="B87" s="5">
        <v>522</v>
      </c>
      <c r="C87" s="535" t="s">
        <v>320</v>
      </c>
      <c r="D87" s="548">
        <v>0</v>
      </c>
      <c r="E87" s="395"/>
      <c r="F87" s="395">
        <v>0</v>
      </c>
      <c r="G87" s="395"/>
      <c r="H87" s="395">
        <v>0</v>
      </c>
      <c r="I87" s="395"/>
      <c r="J87" s="395">
        <v>0</v>
      </c>
      <c r="K87" s="395"/>
      <c r="L87" s="395">
        <v>0</v>
      </c>
      <c r="M87" s="395"/>
      <c r="N87" s="395">
        <v>0</v>
      </c>
      <c r="O87" s="395"/>
      <c r="P87" s="395">
        <v>0</v>
      </c>
      <c r="Q87" s="395"/>
    </row>
    <row r="88" spans="1:17" s="7" customFormat="1" ht="15.75" customHeight="1">
      <c r="A88" s="550">
        <v>772</v>
      </c>
      <c r="B88" s="5">
        <v>582</v>
      </c>
      <c r="C88" s="535" t="s">
        <v>331</v>
      </c>
      <c r="D88" s="548">
        <v>1</v>
      </c>
      <c r="E88" s="395"/>
      <c r="F88" s="395">
        <v>12</v>
      </c>
      <c r="G88" s="395"/>
      <c r="H88" s="395">
        <v>222</v>
      </c>
      <c r="I88" s="395"/>
      <c r="J88" s="395">
        <v>223</v>
      </c>
      <c r="K88" s="395"/>
      <c r="L88" s="395">
        <v>23</v>
      </c>
      <c r="M88" s="395"/>
      <c r="N88" s="395">
        <v>10</v>
      </c>
      <c r="O88" s="395"/>
      <c r="P88" s="395">
        <v>7</v>
      </c>
      <c r="Q88" s="395"/>
    </row>
    <row r="89" spans="1:17" s="7" customFormat="1" ht="15.75" customHeight="1">
      <c r="A89" s="550">
        <v>774</v>
      </c>
      <c r="B89" s="5">
        <v>584</v>
      </c>
      <c r="C89" s="535" t="s">
        <v>333</v>
      </c>
      <c r="D89" s="548">
        <v>1</v>
      </c>
      <c r="E89" s="395"/>
      <c r="F89" s="395">
        <v>2</v>
      </c>
      <c r="G89" s="395"/>
      <c r="H89" s="395">
        <v>22</v>
      </c>
      <c r="I89" s="395"/>
      <c r="J89" s="395">
        <v>6</v>
      </c>
      <c r="K89" s="395"/>
      <c r="L89" s="395">
        <v>6</v>
      </c>
      <c r="M89" s="395"/>
      <c r="N89" s="395">
        <v>2</v>
      </c>
      <c r="O89" s="395"/>
      <c r="P89" s="395">
        <v>1</v>
      </c>
      <c r="Q89" s="395"/>
    </row>
    <row r="90" spans="1:17" s="7" customFormat="1" ht="15.75" customHeight="1">
      <c r="A90" s="550">
        <v>775</v>
      </c>
      <c r="B90" s="5">
        <v>585</v>
      </c>
      <c r="C90" s="535" t="s">
        <v>847</v>
      </c>
      <c r="D90" s="548">
        <v>2</v>
      </c>
      <c r="E90" s="395"/>
      <c r="F90" s="395">
        <v>21</v>
      </c>
      <c r="G90" s="395"/>
      <c r="H90" s="395">
        <v>377</v>
      </c>
      <c r="I90" s="395"/>
      <c r="J90" s="395">
        <v>266</v>
      </c>
      <c r="K90" s="395"/>
      <c r="L90" s="395">
        <v>52</v>
      </c>
      <c r="M90" s="395"/>
      <c r="N90" s="395">
        <v>12</v>
      </c>
      <c r="O90" s="395"/>
      <c r="P90" s="395">
        <v>46</v>
      </c>
      <c r="Q90" s="395"/>
    </row>
    <row r="91" spans="1:17" s="7" customFormat="1" ht="15.75" customHeight="1">
      <c r="A91" s="550">
        <v>955</v>
      </c>
      <c r="B91" s="5">
        <v>685</v>
      </c>
      <c r="C91" s="535" t="s">
        <v>341</v>
      </c>
      <c r="D91" s="548">
        <v>0</v>
      </c>
      <c r="E91" s="395"/>
      <c r="F91" s="395">
        <v>0</v>
      </c>
      <c r="G91" s="395"/>
      <c r="H91" s="395">
        <v>0</v>
      </c>
      <c r="I91" s="395"/>
      <c r="J91" s="395">
        <v>0</v>
      </c>
      <c r="K91" s="395"/>
      <c r="L91" s="395">
        <v>0</v>
      </c>
      <c r="M91" s="395"/>
      <c r="N91" s="395">
        <v>0</v>
      </c>
      <c r="O91" s="395"/>
      <c r="P91" s="395">
        <v>0</v>
      </c>
      <c r="Q91" s="395"/>
    </row>
    <row r="92" spans="1:17" s="7" customFormat="1" ht="4.5" customHeight="1">
      <c r="A92" s="153"/>
      <c r="B92" s="3"/>
      <c r="C92" s="16"/>
      <c r="D92" s="174"/>
      <c r="E92" s="174"/>
      <c r="F92" s="174"/>
      <c r="G92" s="46"/>
      <c r="H92" s="174"/>
      <c r="I92" s="46"/>
      <c r="J92" s="174"/>
      <c r="K92" s="46"/>
      <c r="L92" s="174"/>
      <c r="M92" s="46"/>
      <c r="N92" s="174"/>
      <c r="O92" s="46"/>
      <c r="P92" s="174"/>
      <c r="Q92" s="46"/>
    </row>
    <row r="93" spans="1:17" s="7" customFormat="1" ht="12" customHeight="1">
      <c r="A93" s="152"/>
      <c r="B93" s="40" t="s">
        <v>418</v>
      </c>
      <c r="C93" s="200"/>
      <c r="D93" s="173"/>
      <c r="E93" s="45"/>
      <c r="F93" s="173"/>
      <c r="G93" s="45"/>
      <c r="H93" s="173"/>
      <c r="I93" s="45"/>
      <c r="J93" s="173"/>
      <c r="K93" s="45"/>
      <c r="L93" s="173"/>
      <c r="M93" s="45"/>
      <c r="N93" s="173"/>
      <c r="O93" s="45"/>
      <c r="P93" s="173"/>
      <c r="Q93" s="45"/>
    </row>
    <row r="94" spans="1:17" s="7" customFormat="1" ht="12" customHeight="1">
      <c r="A94" s="152"/>
      <c r="B94" s="27" t="s">
        <v>462</v>
      </c>
      <c r="C94" s="27"/>
      <c r="D94" s="19"/>
      <c r="E94" s="45"/>
      <c r="F94" s="44"/>
      <c r="G94" s="45"/>
      <c r="H94" s="44"/>
      <c r="I94" s="45"/>
      <c r="J94" s="44"/>
      <c r="K94" s="45"/>
      <c r="L94" s="44"/>
      <c r="M94" s="45"/>
      <c r="N94" s="44"/>
      <c r="O94" s="45"/>
      <c r="P94" s="44"/>
      <c r="Q94" s="45"/>
    </row>
    <row r="95" spans="1:17" s="7" customFormat="1" ht="12" customHeight="1">
      <c r="A95" s="152"/>
      <c r="B95" s="27" t="s">
        <v>943</v>
      </c>
      <c r="C95" s="27"/>
      <c r="D95" s="19"/>
      <c r="E95" s="45"/>
      <c r="F95" s="44"/>
      <c r="G95" s="45"/>
      <c r="H95" s="44"/>
      <c r="I95" s="45"/>
      <c r="J95" s="44"/>
      <c r="K95" s="45"/>
      <c r="L95" s="44"/>
      <c r="M95" s="45"/>
      <c r="N95" s="44"/>
      <c r="O95" s="45"/>
      <c r="P95" s="44"/>
      <c r="Q95" s="45"/>
    </row>
    <row r="96" spans="3:17" ht="12" customHeight="1">
      <c r="C96" s="27"/>
      <c r="E96" s="45"/>
      <c r="F96" s="44"/>
      <c r="G96" s="45"/>
      <c r="H96" s="44"/>
      <c r="I96" s="45"/>
      <c r="J96" s="44"/>
      <c r="K96" s="45"/>
      <c r="L96" s="44"/>
      <c r="M96" s="45"/>
      <c r="N96" s="44"/>
      <c r="O96" s="45"/>
      <c r="P96" s="44"/>
      <c r="Q96" s="45"/>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sheetData>
  <mergeCells count="13">
    <mergeCell ref="L5:M5"/>
    <mergeCell ref="N5:O5"/>
    <mergeCell ref="L4:O4"/>
    <mergeCell ref="P5:Q5"/>
    <mergeCell ref="P4:Q4"/>
    <mergeCell ref="F5:G5"/>
    <mergeCell ref="H5:I5"/>
    <mergeCell ref="J5:K5"/>
    <mergeCell ref="H4:K4"/>
    <mergeCell ref="B6:C6"/>
    <mergeCell ref="B5:C5"/>
    <mergeCell ref="D4:E4"/>
    <mergeCell ref="D5:E5"/>
  </mergeCells>
  <printOptions/>
  <pageMargins left="0.58" right="0.59" top="0.7086614173228347" bottom="0.61" header="0.5118110236220472" footer="0.5118110236220472"/>
  <pageSetup horizontalDpi="600" verticalDpi="600" orientation="portrait" paperSize="9" scale="95" r:id="rId1"/>
  <rowBreaks count="1" manualBreakCount="1">
    <brk id="53" max="16" man="1"/>
  </rowBreaks>
</worksheet>
</file>

<file path=xl/worksheets/sheet7.xml><?xml version="1.0" encoding="utf-8"?>
<worksheet xmlns="http://schemas.openxmlformats.org/spreadsheetml/2006/main" xmlns:r="http://schemas.openxmlformats.org/officeDocument/2006/relationships">
  <dimension ref="A1:Q76"/>
  <sheetViews>
    <sheetView workbookViewId="0" topLeftCell="A1">
      <selection activeCell="A10" sqref="A10"/>
    </sheetView>
  </sheetViews>
  <sheetFormatPr defaultColWidth="9.00390625" defaultRowHeight="12.75"/>
  <cols>
    <col min="1" max="1" width="22.75390625" style="26" customWidth="1"/>
    <col min="2" max="2" width="5.75390625" style="19" customWidth="1"/>
    <col min="3" max="12" width="6.00390625" style="52" customWidth="1"/>
    <col min="13" max="16" width="5.75390625" style="19" customWidth="1"/>
    <col min="17" max="17" width="8.75390625" style="19" customWidth="1"/>
    <col min="18" max="16384" width="9.125" style="19" customWidth="1"/>
  </cols>
  <sheetData>
    <row r="1" spans="1:12" s="4" customFormat="1" ht="18" customHeight="1">
      <c r="A1" s="406" t="s">
        <v>486</v>
      </c>
      <c r="B1" s="19"/>
      <c r="C1" s="48"/>
      <c r="D1" s="48"/>
      <c r="E1" s="48"/>
      <c r="F1" s="48"/>
      <c r="G1" s="48"/>
      <c r="H1" s="48"/>
      <c r="I1" s="48"/>
      <c r="J1" s="48"/>
      <c r="K1" s="48"/>
      <c r="L1" s="48"/>
    </row>
    <row r="2" spans="1:16" s="7" customFormat="1" ht="15">
      <c r="A2" s="407" t="s">
        <v>487</v>
      </c>
      <c r="B2" s="56"/>
      <c r="C2" s="120"/>
      <c r="D2" s="120"/>
      <c r="E2" s="120"/>
      <c r="F2" s="120"/>
      <c r="G2" s="120"/>
      <c r="H2" s="120"/>
      <c r="I2" s="120"/>
      <c r="J2" s="120"/>
      <c r="K2" s="120"/>
      <c r="L2" s="120"/>
      <c r="M2" s="56"/>
      <c r="N2" s="56"/>
      <c r="O2" s="56"/>
      <c r="P2" s="56"/>
    </row>
    <row r="3" spans="1:16" s="8" customFormat="1" ht="12.75" customHeight="1">
      <c r="A3" s="115"/>
      <c r="B3" s="115"/>
      <c r="C3" s="202"/>
      <c r="D3" s="203"/>
      <c r="E3" s="203"/>
      <c r="F3" s="206" t="s">
        <v>449</v>
      </c>
      <c r="G3" s="206"/>
      <c r="H3" s="206"/>
      <c r="I3" s="206" t="s">
        <v>450</v>
      </c>
      <c r="J3" s="206"/>
      <c r="K3" s="206"/>
      <c r="L3" s="206" t="s">
        <v>451</v>
      </c>
      <c r="M3" s="188"/>
      <c r="N3" s="183"/>
      <c r="O3" s="183"/>
      <c r="P3" s="183"/>
    </row>
    <row r="4" spans="1:16" s="8" customFormat="1" ht="12.75" customHeight="1">
      <c r="A4" s="184" t="s">
        <v>1</v>
      </c>
      <c r="B4" s="31" t="s">
        <v>34</v>
      </c>
      <c r="C4" s="644" t="s">
        <v>515</v>
      </c>
      <c r="D4" s="647"/>
      <c r="E4" s="644" t="s">
        <v>516</v>
      </c>
      <c r="F4" s="647"/>
      <c r="G4" s="644" t="s">
        <v>517</v>
      </c>
      <c r="H4" s="647"/>
      <c r="I4" s="644" t="s">
        <v>518</v>
      </c>
      <c r="J4" s="647"/>
      <c r="K4" s="644" t="s">
        <v>519</v>
      </c>
      <c r="L4" s="647"/>
      <c r="M4" s="639" t="s">
        <v>520</v>
      </c>
      <c r="N4" s="647"/>
      <c r="O4" s="639" t="s">
        <v>521</v>
      </c>
      <c r="P4" s="645"/>
    </row>
    <row r="5" spans="1:16" s="8" customFormat="1" ht="12.75" customHeight="1">
      <c r="A5" s="12"/>
      <c r="B5" s="49"/>
      <c r="C5" s="205" t="s">
        <v>5</v>
      </c>
      <c r="D5" s="205" t="s">
        <v>6</v>
      </c>
      <c r="E5" s="205" t="s">
        <v>5</v>
      </c>
      <c r="F5" s="205" t="s">
        <v>6</v>
      </c>
      <c r="G5" s="205" t="s">
        <v>5</v>
      </c>
      <c r="H5" s="205" t="s">
        <v>6</v>
      </c>
      <c r="I5" s="205" t="s">
        <v>5</v>
      </c>
      <c r="J5" s="205" t="s">
        <v>6</v>
      </c>
      <c r="K5" s="205" t="s">
        <v>5</v>
      </c>
      <c r="L5" s="205" t="s">
        <v>6</v>
      </c>
      <c r="M5" s="187" t="s">
        <v>5</v>
      </c>
      <c r="N5" s="187" t="s">
        <v>6</v>
      </c>
      <c r="O5" s="187" t="s">
        <v>5</v>
      </c>
      <c r="P5" s="189" t="s">
        <v>6</v>
      </c>
    </row>
    <row r="6" spans="1:16" s="7" customFormat="1" ht="13.5" customHeight="1">
      <c r="A6" s="224" t="s">
        <v>769</v>
      </c>
      <c r="B6" s="395">
        <v>89</v>
      </c>
      <c r="C6" s="395">
        <v>51995</v>
      </c>
      <c r="D6" s="395">
        <v>54473</v>
      </c>
      <c r="E6" s="395">
        <v>12406</v>
      </c>
      <c r="F6" s="395">
        <v>13902</v>
      </c>
      <c r="G6" s="395">
        <v>12649</v>
      </c>
      <c r="H6" s="395">
        <v>13146</v>
      </c>
      <c r="I6" s="395">
        <v>11570</v>
      </c>
      <c r="J6" s="395">
        <v>13265</v>
      </c>
      <c r="K6" s="395">
        <v>15063</v>
      </c>
      <c r="L6" s="395">
        <v>14009</v>
      </c>
      <c r="M6" s="395">
        <v>153</v>
      </c>
      <c r="N6" s="395">
        <v>75</v>
      </c>
      <c r="O6" s="395">
        <v>154</v>
      </c>
      <c r="P6" s="395">
        <v>76</v>
      </c>
    </row>
    <row r="7" spans="1:16" s="7" customFormat="1" ht="13.5" customHeight="1">
      <c r="A7" s="224" t="s">
        <v>626</v>
      </c>
      <c r="B7" s="395">
        <v>90</v>
      </c>
      <c r="C7" s="395">
        <v>52419</v>
      </c>
      <c r="D7" s="395">
        <v>55769</v>
      </c>
      <c r="E7" s="395">
        <v>12890</v>
      </c>
      <c r="F7" s="395">
        <v>14658</v>
      </c>
      <c r="G7" s="395">
        <v>12297</v>
      </c>
      <c r="H7" s="395">
        <v>13632</v>
      </c>
      <c r="I7" s="395">
        <v>12421</v>
      </c>
      <c r="J7" s="395">
        <v>13389</v>
      </c>
      <c r="K7" s="395">
        <v>14531</v>
      </c>
      <c r="L7" s="395">
        <v>13946</v>
      </c>
      <c r="M7" s="395">
        <v>130</v>
      </c>
      <c r="N7" s="395">
        <v>67</v>
      </c>
      <c r="O7" s="395">
        <v>150</v>
      </c>
      <c r="P7" s="395">
        <v>77</v>
      </c>
    </row>
    <row r="8" spans="1:16" s="7" customFormat="1" ht="13.5" customHeight="1">
      <c r="A8" s="224" t="s">
        <v>627</v>
      </c>
      <c r="B8" s="395">
        <v>89</v>
      </c>
      <c r="C8" s="395">
        <v>52686</v>
      </c>
      <c r="D8" s="395">
        <v>56673</v>
      </c>
      <c r="E8" s="395">
        <v>12464</v>
      </c>
      <c r="F8" s="395">
        <v>14155</v>
      </c>
      <c r="G8" s="395">
        <v>12667</v>
      </c>
      <c r="H8" s="395">
        <v>14355</v>
      </c>
      <c r="I8" s="395">
        <v>12137</v>
      </c>
      <c r="J8" s="395">
        <v>13872</v>
      </c>
      <c r="K8" s="395">
        <v>15150</v>
      </c>
      <c r="L8" s="395">
        <v>14146</v>
      </c>
      <c r="M8" s="395">
        <v>129</v>
      </c>
      <c r="N8" s="395">
        <v>74</v>
      </c>
      <c r="O8" s="395">
        <v>139</v>
      </c>
      <c r="P8" s="395">
        <v>71</v>
      </c>
    </row>
    <row r="9" spans="1:16" s="7" customFormat="1" ht="13.5" customHeight="1">
      <c r="A9" s="224" t="s">
        <v>684</v>
      </c>
      <c r="B9" s="395">
        <v>96</v>
      </c>
      <c r="C9" s="395">
        <v>52199</v>
      </c>
      <c r="D9" s="395">
        <v>56712</v>
      </c>
      <c r="E9" s="395">
        <v>12589</v>
      </c>
      <c r="F9" s="395">
        <v>13543</v>
      </c>
      <c r="G9" s="395">
        <v>12237</v>
      </c>
      <c r="H9" s="395">
        <v>13853</v>
      </c>
      <c r="I9" s="395">
        <v>12487</v>
      </c>
      <c r="J9" s="395">
        <v>14483</v>
      </c>
      <c r="K9" s="395">
        <v>14626</v>
      </c>
      <c r="L9" s="395">
        <v>14684</v>
      </c>
      <c r="M9" s="395">
        <v>138</v>
      </c>
      <c r="N9" s="395">
        <v>73</v>
      </c>
      <c r="O9" s="395">
        <v>122</v>
      </c>
      <c r="P9" s="395">
        <v>76</v>
      </c>
    </row>
    <row r="10" spans="1:16" s="7" customFormat="1" ht="13.5" customHeight="1">
      <c r="A10" s="224" t="s">
        <v>770</v>
      </c>
      <c r="B10" s="395">
        <f>SUM(B12:B14)</f>
        <v>100</v>
      </c>
      <c r="C10" s="395">
        <f aca="true" t="shared" si="0" ref="C10:P10">SUM(C12:C14)</f>
        <v>52547</v>
      </c>
      <c r="D10" s="395">
        <f t="shared" si="0"/>
        <v>56140</v>
      </c>
      <c r="E10" s="395">
        <f t="shared" si="0"/>
        <v>12904</v>
      </c>
      <c r="F10" s="395">
        <f t="shared" si="0"/>
        <v>13445</v>
      </c>
      <c r="G10" s="395">
        <f t="shared" si="0"/>
        <v>12244</v>
      </c>
      <c r="H10" s="395">
        <f t="shared" si="0"/>
        <v>13281</v>
      </c>
      <c r="I10" s="395">
        <f t="shared" si="0"/>
        <v>12141</v>
      </c>
      <c r="J10" s="395">
        <f t="shared" si="0"/>
        <v>14009</v>
      </c>
      <c r="K10" s="395">
        <f t="shared" si="0"/>
        <v>14999</v>
      </c>
      <c r="L10" s="395">
        <f t="shared" si="0"/>
        <v>15255</v>
      </c>
      <c r="M10" s="395">
        <f t="shared" si="0"/>
        <v>111</v>
      </c>
      <c r="N10" s="395">
        <f t="shared" si="0"/>
        <v>74</v>
      </c>
      <c r="O10" s="395">
        <f t="shared" si="0"/>
        <v>148</v>
      </c>
      <c r="P10" s="395">
        <f t="shared" si="0"/>
        <v>76</v>
      </c>
    </row>
    <row r="11" spans="1:16" s="7" customFormat="1" ht="4.5" customHeight="1">
      <c r="A11" s="35"/>
      <c r="B11" s="395"/>
      <c r="C11" s="395"/>
      <c r="D11" s="395"/>
      <c r="E11" s="395"/>
      <c r="F11" s="395"/>
      <c r="G11" s="395"/>
      <c r="H11" s="395"/>
      <c r="I11" s="395"/>
      <c r="J11" s="395"/>
      <c r="K11" s="395"/>
      <c r="L11" s="395"/>
      <c r="M11" s="395"/>
      <c r="N11" s="395"/>
      <c r="O11" s="395"/>
      <c r="P11" s="395"/>
    </row>
    <row r="12" spans="1:16" s="7" customFormat="1" ht="13.5" customHeight="1">
      <c r="A12" s="354" t="s">
        <v>35</v>
      </c>
      <c r="B12" s="395">
        <v>16</v>
      </c>
      <c r="C12" s="395">
        <v>8776</v>
      </c>
      <c r="D12" s="395">
        <v>4766</v>
      </c>
      <c r="E12" s="395">
        <v>1891</v>
      </c>
      <c r="F12" s="395">
        <v>1010</v>
      </c>
      <c r="G12" s="395">
        <v>1811</v>
      </c>
      <c r="H12" s="395">
        <v>1055</v>
      </c>
      <c r="I12" s="395">
        <v>2204</v>
      </c>
      <c r="J12" s="395">
        <v>1235</v>
      </c>
      <c r="K12" s="395">
        <v>2724</v>
      </c>
      <c r="L12" s="395">
        <v>1407</v>
      </c>
      <c r="M12" s="395">
        <v>59</v>
      </c>
      <c r="N12" s="395">
        <v>32</v>
      </c>
      <c r="O12" s="395">
        <v>87</v>
      </c>
      <c r="P12" s="395">
        <v>27</v>
      </c>
    </row>
    <row r="13" spans="1:16" s="7" customFormat="1" ht="13.5" customHeight="1">
      <c r="A13" s="354" t="s">
        <v>36</v>
      </c>
      <c r="B13" s="395">
        <v>14</v>
      </c>
      <c r="C13" s="395">
        <v>4231</v>
      </c>
      <c r="D13" s="395">
        <v>3937</v>
      </c>
      <c r="E13" s="395">
        <v>985</v>
      </c>
      <c r="F13" s="395">
        <v>931</v>
      </c>
      <c r="G13" s="395">
        <v>992</v>
      </c>
      <c r="H13" s="395">
        <v>931</v>
      </c>
      <c r="I13" s="395">
        <v>976</v>
      </c>
      <c r="J13" s="395">
        <v>1011</v>
      </c>
      <c r="K13" s="395">
        <v>1278</v>
      </c>
      <c r="L13" s="395">
        <v>1064</v>
      </c>
      <c r="M13" s="395">
        <v>0</v>
      </c>
      <c r="N13" s="395">
        <v>0</v>
      </c>
      <c r="O13" s="395">
        <v>0</v>
      </c>
      <c r="P13" s="395">
        <v>0</v>
      </c>
    </row>
    <row r="14" spans="1:16" s="7" customFormat="1" ht="13.5" customHeight="1">
      <c r="A14" s="354" t="s">
        <v>37</v>
      </c>
      <c r="B14" s="395">
        <v>70</v>
      </c>
      <c r="C14" s="395">
        <v>39540</v>
      </c>
      <c r="D14" s="395">
        <v>47437</v>
      </c>
      <c r="E14" s="395">
        <v>10028</v>
      </c>
      <c r="F14" s="395">
        <v>11504</v>
      </c>
      <c r="G14" s="395">
        <v>9441</v>
      </c>
      <c r="H14" s="395">
        <v>11295</v>
      </c>
      <c r="I14" s="395">
        <v>8961</v>
      </c>
      <c r="J14" s="395">
        <v>11763</v>
      </c>
      <c r="K14" s="395">
        <v>10997</v>
      </c>
      <c r="L14" s="395">
        <v>12784</v>
      </c>
      <c r="M14" s="395">
        <v>52</v>
      </c>
      <c r="N14" s="395">
        <v>42</v>
      </c>
      <c r="O14" s="395">
        <v>61</v>
      </c>
      <c r="P14" s="395">
        <v>49</v>
      </c>
    </row>
    <row r="15" spans="1:16" s="7" customFormat="1" ht="4.5" customHeight="1">
      <c r="A15" s="35"/>
      <c r="B15" s="395"/>
      <c r="C15" s="395"/>
      <c r="D15" s="395"/>
      <c r="E15" s="395"/>
      <c r="F15" s="395"/>
      <c r="G15" s="395"/>
      <c r="H15" s="395"/>
      <c r="I15" s="395"/>
      <c r="J15" s="395"/>
      <c r="K15" s="395"/>
      <c r="L15" s="395"/>
      <c r="M15" s="395"/>
      <c r="N15" s="395"/>
      <c r="O15" s="395"/>
      <c r="P15" s="395"/>
    </row>
    <row r="16" spans="1:16" s="7" customFormat="1" ht="13.5" customHeight="1">
      <c r="A16" s="399" t="s">
        <v>452</v>
      </c>
      <c r="B16" s="395">
        <v>96</v>
      </c>
      <c r="C16" s="395">
        <v>51964</v>
      </c>
      <c r="D16" s="395">
        <v>55634</v>
      </c>
      <c r="E16" s="395">
        <v>12811</v>
      </c>
      <c r="F16" s="395">
        <v>13346</v>
      </c>
      <c r="G16" s="395">
        <v>12138</v>
      </c>
      <c r="H16" s="395">
        <v>13183</v>
      </c>
      <c r="I16" s="395">
        <v>12016</v>
      </c>
      <c r="J16" s="395">
        <v>13866</v>
      </c>
      <c r="K16" s="395">
        <v>14740</v>
      </c>
      <c r="L16" s="395">
        <v>15089</v>
      </c>
      <c r="M16" s="395">
        <v>111</v>
      </c>
      <c r="N16" s="395">
        <v>74</v>
      </c>
      <c r="O16" s="395">
        <v>148</v>
      </c>
      <c r="P16" s="395">
        <v>76</v>
      </c>
    </row>
    <row r="17" spans="1:16" s="7" customFormat="1" ht="4.5" customHeight="1">
      <c r="A17" s="38"/>
      <c r="B17" s="395"/>
      <c r="C17" s="395"/>
      <c r="D17" s="395"/>
      <c r="E17" s="395"/>
      <c r="F17" s="395"/>
      <c r="G17" s="395"/>
      <c r="H17" s="395"/>
      <c r="I17" s="395"/>
      <c r="J17" s="395"/>
      <c r="K17" s="395"/>
      <c r="L17" s="395"/>
      <c r="M17" s="395"/>
      <c r="N17" s="395"/>
      <c r="O17" s="395"/>
      <c r="P17" s="395"/>
    </row>
    <row r="18" spans="1:16" s="7" customFormat="1" ht="12" customHeight="1">
      <c r="A18" s="354" t="s">
        <v>38</v>
      </c>
      <c r="B18" s="395">
        <v>11</v>
      </c>
      <c r="C18" s="395">
        <v>2629</v>
      </c>
      <c r="D18" s="395">
        <v>18201</v>
      </c>
      <c r="E18" s="395">
        <v>640</v>
      </c>
      <c r="F18" s="395">
        <v>3887</v>
      </c>
      <c r="G18" s="395">
        <v>595</v>
      </c>
      <c r="H18" s="395">
        <v>4453</v>
      </c>
      <c r="I18" s="395">
        <v>608</v>
      </c>
      <c r="J18" s="395">
        <v>4794</v>
      </c>
      <c r="K18" s="395">
        <v>786</v>
      </c>
      <c r="L18" s="395">
        <v>5067</v>
      </c>
      <c r="M18" s="395">
        <v>0</v>
      </c>
      <c r="N18" s="395">
        <v>0</v>
      </c>
      <c r="O18" s="395">
        <v>0</v>
      </c>
      <c r="P18" s="395">
        <v>0</v>
      </c>
    </row>
    <row r="19" spans="1:16" s="7" customFormat="1" ht="12" customHeight="1">
      <c r="A19" s="354" t="s">
        <v>39</v>
      </c>
      <c r="B19" s="395">
        <v>1</v>
      </c>
      <c r="C19" s="395">
        <v>75</v>
      </c>
      <c r="D19" s="395">
        <v>41</v>
      </c>
      <c r="E19" s="395">
        <v>17</v>
      </c>
      <c r="F19" s="395">
        <v>11</v>
      </c>
      <c r="G19" s="395">
        <v>18</v>
      </c>
      <c r="H19" s="395">
        <v>13</v>
      </c>
      <c r="I19" s="395">
        <v>11</v>
      </c>
      <c r="J19" s="395">
        <v>11</v>
      </c>
      <c r="K19" s="395">
        <v>29</v>
      </c>
      <c r="L19" s="395">
        <v>6</v>
      </c>
      <c r="M19" s="395">
        <v>0</v>
      </c>
      <c r="N19" s="395">
        <v>0</v>
      </c>
      <c r="O19" s="395">
        <v>0</v>
      </c>
      <c r="P19" s="395">
        <v>0</v>
      </c>
    </row>
    <row r="20" spans="1:16" s="7" customFormat="1" ht="12" customHeight="1">
      <c r="A20" s="354" t="s">
        <v>40</v>
      </c>
      <c r="B20" s="395">
        <v>2</v>
      </c>
      <c r="C20" s="395">
        <v>1008</v>
      </c>
      <c r="D20" s="395">
        <v>1546</v>
      </c>
      <c r="E20" s="395">
        <v>242</v>
      </c>
      <c r="F20" s="395">
        <v>378</v>
      </c>
      <c r="G20" s="395">
        <v>246</v>
      </c>
      <c r="H20" s="395">
        <v>340</v>
      </c>
      <c r="I20" s="395">
        <v>253</v>
      </c>
      <c r="J20" s="395">
        <v>390</v>
      </c>
      <c r="K20" s="395">
        <v>267</v>
      </c>
      <c r="L20" s="395">
        <v>438</v>
      </c>
      <c r="M20" s="395">
        <v>0</v>
      </c>
      <c r="N20" s="395">
        <v>0</v>
      </c>
      <c r="O20" s="395">
        <v>0</v>
      </c>
      <c r="P20" s="395">
        <v>0</v>
      </c>
    </row>
    <row r="21" spans="1:16" s="7" customFormat="1" ht="12" customHeight="1">
      <c r="A21" s="354" t="s">
        <v>41</v>
      </c>
      <c r="B21" s="395">
        <v>3</v>
      </c>
      <c r="C21" s="395">
        <v>1338</v>
      </c>
      <c r="D21" s="395">
        <v>1455</v>
      </c>
      <c r="E21" s="395">
        <v>384</v>
      </c>
      <c r="F21" s="395">
        <v>361</v>
      </c>
      <c r="G21" s="395">
        <v>334</v>
      </c>
      <c r="H21" s="395">
        <v>367</v>
      </c>
      <c r="I21" s="395">
        <v>301</v>
      </c>
      <c r="J21" s="395">
        <v>336</v>
      </c>
      <c r="K21" s="395">
        <v>319</v>
      </c>
      <c r="L21" s="395">
        <v>391</v>
      </c>
      <c r="M21" s="395">
        <v>0</v>
      </c>
      <c r="N21" s="395">
        <v>0</v>
      </c>
      <c r="O21" s="395">
        <v>0</v>
      </c>
      <c r="P21" s="395">
        <v>0</v>
      </c>
    </row>
    <row r="22" spans="1:16" s="7" customFormat="1" ht="12" customHeight="1">
      <c r="A22" s="354" t="s">
        <v>42</v>
      </c>
      <c r="B22" s="395">
        <v>2</v>
      </c>
      <c r="C22" s="395">
        <v>207</v>
      </c>
      <c r="D22" s="395">
        <v>917</v>
      </c>
      <c r="E22" s="395">
        <v>45</v>
      </c>
      <c r="F22" s="395">
        <v>186</v>
      </c>
      <c r="G22" s="395">
        <v>44</v>
      </c>
      <c r="H22" s="395">
        <v>183</v>
      </c>
      <c r="I22" s="395">
        <v>44</v>
      </c>
      <c r="J22" s="395">
        <v>233</v>
      </c>
      <c r="K22" s="395">
        <v>74</v>
      </c>
      <c r="L22" s="395">
        <v>315</v>
      </c>
      <c r="M22" s="395">
        <v>0</v>
      </c>
      <c r="N22" s="395">
        <v>0</v>
      </c>
      <c r="O22" s="395">
        <v>0</v>
      </c>
      <c r="P22" s="395">
        <v>0</v>
      </c>
    </row>
    <row r="23" spans="1:16" s="7" customFormat="1" ht="12" customHeight="1">
      <c r="A23" s="354" t="s">
        <v>947</v>
      </c>
      <c r="B23" s="395">
        <v>1</v>
      </c>
      <c r="C23" s="395">
        <v>1261</v>
      </c>
      <c r="D23" s="395">
        <v>866</v>
      </c>
      <c r="E23" s="395">
        <v>313</v>
      </c>
      <c r="F23" s="395">
        <v>228</v>
      </c>
      <c r="G23" s="395">
        <v>324</v>
      </c>
      <c r="H23" s="395">
        <v>192</v>
      </c>
      <c r="I23" s="395">
        <v>267</v>
      </c>
      <c r="J23" s="395">
        <v>213</v>
      </c>
      <c r="K23" s="395">
        <v>357</v>
      </c>
      <c r="L23" s="395">
        <v>233</v>
      </c>
      <c r="M23" s="395">
        <v>0</v>
      </c>
      <c r="N23" s="395">
        <v>0</v>
      </c>
      <c r="O23" s="395">
        <v>0</v>
      </c>
      <c r="P23" s="395">
        <v>0</v>
      </c>
    </row>
    <row r="24" spans="1:16" s="7" customFormat="1" ht="12" customHeight="1">
      <c r="A24" s="354" t="s">
        <v>43</v>
      </c>
      <c r="B24" s="395">
        <v>1</v>
      </c>
      <c r="C24" s="395">
        <v>1185</v>
      </c>
      <c r="D24" s="395">
        <v>1509</v>
      </c>
      <c r="E24" s="395">
        <v>284</v>
      </c>
      <c r="F24" s="395">
        <v>359</v>
      </c>
      <c r="G24" s="395">
        <v>312</v>
      </c>
      <c r="H24" s="395">
        <v>376</v>
      </c>
      <c r="I24" s="395">
        <v>251</v>
      </c>
      <c r="J24" s="395">
        <v>371</v>
      </c>
      <c r="K24" s="395">
        <v>338</v>
      </c>
      <c r="L24" s="395">
        <v>403</v>
      </c>
      <c r="M24" s="395">
        <v>0</v>
      </c>
      <c r="N24" s="395">
        <v>0</v>
      </c>
      <c r="O24" s="395">
        <v>0</v>
      </c>
      <c r="P24" s="395">
        <v>0</v>
      </c>
    </row>
    <row r="25" spans="1:16" s="7" customFormat="1" ht="12" customHeight="1">
      <c r="A25" s="354" t="s">
        <v>44</v>
      </c>
      <c r="B25" s="395">
        <v>2</v>
      </c>
      <c r="C25" s="395">
        <v>2289</v>
      </c>
      <c r="D25" s="395">
        <v>1405</v>
      </c>
      <c r="E25" s="395">
        <v>647</v>
      </c>
      <c r="F25" s="395">
        <v>436</v>
      </c>
      <c r="G25" s="395">
        <v>622</v>
      </c>
      <c r="H25" s="395">
        <v>326</v>
      </c>
      <c r="I25" s="395">
        <v>536</v>
      </c>
      <c r="J25" s="395">
        <v>328</v>
      </c>
      <c r="K25" s="395">
        <v>484</v>
      </c>
      <c r="L25" s="395">
        <v>315</v>
      </c>
      <c r="M25" s="395">
        <v>0</v>
      </c>
      <c r="N25" s="395">
        <v>0</v>
      </c>
      <c r="O25" s="395">
        <v>0</v>
      </c>
      <c r="P25" s="395">
        <v>0</v>
      </c>
    </row>
    <row r="26" spans="1:16" s="7" customFormat="1" ht="12" customHeight="1">
      <c r="A26" s="354" t="s">
        <v>45</v>
      </c>
      <c r="B26" s="395">
        <v>5</v>
      </c>
      <c r="C26" s="395">
        <v>6374</v>
      </c>
      <c r="D26" s="395">
        <v>2594</v>
      </c>
      <c r="E26" s="395">
        <v>1387</v>
      </c>
      <c r="F26" s="395">
        <v>563</v>
      </c>
      <c r="G26" s="395">
        <v>1503</v>
      </c>
      <c r="H26" s="395">
        <v>590</v>
      </c>
      <c r="I26" s="395">
        <v>1468</v>
      </c>
      <c r="J26" s="395">
        <v>667</v>
      </c>
      <c r="K26" s="395">
        <v>2016</v>
      </c>
      <c r="L26" s="395">
        <v>774</v>
      </c>
      <c r="M26" s="395">
        <v>0</v>
      </c>
      <c r="N26" s="395">
        <v>0</v>
      </c>
      <c r="O26" s="395">
        <v>0</v>
      </c>
      <c r="P26" s="395">
        <v>0</v>
      </c>
    </row>
    <row r="27" spans="1:16" s="7" customFormat="1" ht="12" customHeight="1">
      <c r="A27" s="354" t="s">
        <v>46</v>
      </c>
      <c r="B27" s="395">
        <v>6</v>
      </c>
      <c r="C27" s="395">
        <v>8216</v>
      </c>
      <c r="D27" s="395">
        <v>2433</v>
      </c>
      <c r="E27" s="395">
        <v>1985</v>
      </c>
      <c r="F27" s="395">
        <v>569</v>
      </c>
      <c r="G27" s="395">
        <v>1820</v>
      </c>
      <c r="H27" s="395">
        <v>597</v>
      </c>
      <c r="I27" s="395">
        <v>1938</v>
      </c>
      <c r="J27" s="395">
        <v>585</v>
      </c>
      <c r="K27" s="395">
        <v>2473</v>
      </c>
      <c r="L27" s="395">
        <v>682</v>
      </c>
      <c r="M27" s="395">
        <v>0</v>
      </c>
      <c r="N27" s="395">
        <v>0</v>
      </c>
      <c r="O27" s="395">
        <v>0</v>
      </c>
      <c r="P27" s="395">
        <v>0</v>
      </c>
    </row>
    <row r="28" spans="1:16" s="7" customFormat="1" ht="12" customHeight="1">
      <c r="A28" s="354" t="s">
        <v>47</v>
      </c>
      <c r="B28" s="395">
        <v>5</v>
      </c>
      <c r="C28" s="395">
        <v>3404</v>
      </c>
      <c r="D28" s="395">
        <v>1367</v>
      </c>
      <c r="E28" s="395">
        <v>1029</v>
      </c>
      <c r="F28" s="395">
        <v>417</v>
      </c>
      <c r="G28" s="395">
        <v>963</v>
      </c>
      <c r="H28" s="395">
        <v>377</v>
      </c>
      <c r="I28" s="395">
        <v>556</v>
      </c>
      <c r="J28" s="395">
        <v>260</v>
      </c>
      <c r="K28" s="395">
        <v>856</v>
      </c>
      <c r="L28" s="395">
        <v>313</v>
      </c>
      <c r="M28" s="395">
        <v>0</v>
      </c>
      <c r="N28" s="395">
        <v>0</v>
      </c>
      <c r="O28" s="395">
        <v>0</v>
      </c>
      <c r="P28" s="395">
        <v>0</v>
      </c>
    </row>
    <row r="29" spans="1:16" s="7" customFormat="1" ht="12" customHeight="1">
      <c r="A29" s="354" t="s">
        <v>48</v>
      </c>
      <c r="B29" s="395">
        <v>2</v>
      </c>
      <c r="C29" s="395">
        <v>3386</v>
      </c>
      <c r="D29" s="395">
        <v>1429</v>
      </c>
      <c r="E29" s="395">
        <v>840</v>
      </c>
      <c r="F29" s="395">
        <v>343</v>
      </c>
      <c r="G29" s="395">
        <v>772</v>
      </c>
      <c r="H29" s="395">
        <v>343</v>
      </c>
      <c r="I29" s="395">
        <v>737</v>
      </c>
      <c r="J29" s="395">
        <v>312</v>
      </c>
      <c r="K29" s="395">
        <v>1037</v>
      </c>
      <c r="L29" s="395">
        <v>431</v>
      </c>
      <c r="M29" s="395">
        <v>0</v>
      </c>
      <c r="N29" s="395">
        <v>0</v>
      </c>
      <c r="O29" s="395">
        <v>0</v>
      </c>
      <c r="P29" s="395">
        <v>0</v>
      </c>
    </row>
    <row r="30" spans="1:16" s="7" customFormat="1" ht="12" customHeight="1">
      <c r="A30" s="354" t="s">
        <v>49</v>
      </c>
      <c r="B30" s="395">
        <v>1</v>
      </c>
      <c r="C30" s="395">
        <v>658</v>
      </c>
      <c r="D30" s="395">
        <v>412</v>
      </c>
      <c r="E30" s="395">
        <v>0</v>
      </c>
      <c r="F30" s="395">
        <v>0</v>
      </c>
      <c r="G30" s="395">
        <v>0</v>
      </c>
      <c r="H30" s="395">
        <v>0</v>
      </c>
      <c r="I30" s="395">
        <v>270</v>
      </c>
      <c r="J30" s="395">
        <v>205</v>
      </c>
      <c r="K30" s="395">
        <v>388</v>
      </c>
      <c r="L30" s="395">
        <v>207</v>
      </c>
      <c r="M30" s="395">
        <v>0</v>
      </c>
      <c r="N30" s="395">
        <v>0</v>
      </c>
      <c r="O30" s="395">
        <v>0</v>
      </c>
      <c r="P30" s="395">
        <v>0</v>
      </c>
    </row>
    <row r="31" spans="1:16" s="7" customFormat="1" ht="12" customHeight="1">
      <c r="A31" s="354" t="s">
        <v>50</v>
      </c>
      <c r="B31" s="395">
        <v>1</v>
      </c>
      <c r="C31" s="395">
        <v>1056</v>
      </c>
      <c r="D31" s="395">
        <v>203</v>
      </c>
      <c r="E31" s="395">
        <v>262</v>
      </c>
      <c r="F31" s="395">
        <v>36</v>
      </c>
      <c r="G31" s="395">
        <v>233</v>
      </c>
      <c r="H31" s="395">
        <v>40</v>
      </c>
      <c r="I31" s="395">
        <v>262</v>
      </c>
      <c r="J31" s="395">
        <v>50</v>
      </c>
      <c r="K31" s="395">
        <v>299</v>
      </c>
      <c r="L31" s="395">
        <v>77</v>
      </c>
      <c r="M31" s="395">
        <v>0</v>
      </c>
      <c r="N31" s="395">
        <v>0</v>
      </c>
      <c r="O31" s="395">
        <v>0</v>
      </c>
      <c r="P31" s="395">
        <v>0</v>
      </c>
    </row>
    <row r="32" spans="1:16" s="7" customFormat="1" ht="12" customHeight="1">
      <c r="A32" s="354" t="s">
        <v>51</v>
      </c>
      <c r="B32" s="395">
        <v>2</v>
      </c>
      <c r="C32" s="395">
        <v>1595</v>
      </c>
      <c r="D32" s="395">
        <v>139</v>
      </c>
      <c r="E32" s="395">
        <v>348</v>
      </c>
      <c r="F32" s="395">
        <v>33</v>
      </c>
      <c r="G32" s="395">
        <v>377</v>
      </c>
      <c r="H32" s="395">
        <v>30</v>
      </c>
      <c r="I32" s="395">
        <v>366</v>
      </c>
      <c r="J32" s="395">
        <v>29</v>
      </c>
      <c r="K32" s="395">
        <v>504</v>
      </c>
      <c r="L32" s="395">
        <v>47</v>
      </c>
      <c r="M32" s="395">
        <v>0</v>
      </c>
      <c r="N32" s="395">
        <v>0</v>
      </c>
      <c r="O32" s="395">
        <v>0</v>
      </c>
      <c r="P32" s="395">
        <v>0</v>
      </c>
    </row>
    <row r="33" spans="1:16" s="7" customFormat="1" ht="12" customHeight="1">
      <c r="A33" s="354" t="s">
        <v>948</v>
      </c>
      <c r="B33" s="395">
        <v>1</v>
      </c>
      <c r="C33" s="395">
        <v>563</v>
      </c>
      <c r="D33" s="395">
        <v>579</v>
      </c>
      <c r="E33" s="395">
        <v>126</v>
      </c>
      <c r="F33" s="395">
        <v>140</v>
      </c>
      <c r="G33" s="395">
        <v>154</v>
      </c>
      <c r="H33" s="395">
        <v>131</v>
      </c>
      <c r="I33" s="395">
        <v>144</v>
      </c>
      <c r="J33" s="395">
        <v>146</v>
      </c>
      <c r="K33" s="395">
        <v>139</v>
      </c>
      <c r="L33" s="395">
        <v>162</v>
      </c>
      <c r="M33" s="395">
        <v>0</v>
      </c>
      <c r="N33" s="395">
        <v>0</v>
      </c>
      <c r="O33" s="395">
        <v>0</v>
      </c>
      <c r="P33" s="395">
        <v>0</v>
      </c>
    </row>
    <row r="34" spans="1:16" s="7" customFormat="1" ht="12" customHeight="1">
      <c r="A34" s="354" t="s">
        <v>949</v>
      </c>
      <c r="B34" s="395">
        <v>1</v>
      </c>
      <c r="C34" s="395">
        <v>292</v>
      </c>
      <c r="D34" s="395">
        <v>38</v>
      </c>
      <c r="E34" s="395">
        <v>88</v>
      </c>
      <c r="F34" s="395">
        <v>17</v>
      </c>
      <c r="G34" s="395">
        <v>72</v>
      </c>
      <c r="H34" s="395">
        <v>6</v>
      </c>
      <c r="I34" s="395">
        <v>67</v>
      </c>
      <c r="J34" s="395">
        <v>8</v>
      </c>
      <c r="K34" s="395">
        <v>65</v>
      </c>
      <c r="L34" s="395">
        <v>7</v>
      </c>
      <c r="M34" s="395">
        <v>0</v>
      </c>
      <c r="N34" s="395">
        <v>0</v>
      </c>
      <c r="O34" s="395">
        <v>0</v>
      </c>
      <c r="P34" s="395">
        <v>0</v>
      </c>
    </row>
    <row r="35" spans="1:16" s="7" customFormat="1" ht="12" customHeight="1">
      <c r="A35" s="354" t="s">
        <v>52</v>
      </c>
      <c r="B35" s="395">
        <v>5</v>
      </c>
      <c r="C35" s="395">
        <v>1144</v>
      </c>
      <c r="D35" s="395">
        <v>408</v>
      </c>
      <c r="E35" s="395">
        <v>227</v>
      </c>
      <c r="F35" s="395">
        <v>104</v>
      </c>
      <c r="G35" s="395">
        <v>238</v>
      </c>
      <c r="H35" s="395">
        <v>90</v>
      </c>
      <c r="I35" s="395">
        <v>257</v>
      </c>
      <c r="J35" s="395">
        <v>104</v>
      </c>
      <c r="K35" s="395">
        <v>422</v>
      </c>
      <c r="L35" s="395">
        <v>110</v>
      </c>
      <c r="M35" s="395">
        <v>0</v>
      </c>
      <c r="N35" s="395">
        <v>0</v>
      </c>
      <c r="O35" s="395">
        <v>0</v>
      </c>
      <c r="P35" s="395">
        <v>0</v>
      </c>
    </row>
    <row r="36" spans="1:16" s="7" customFormat="1" ht="12" customHeight="1">
      <c r="A36" s="354" t="s">
        <v>53</v>
      </c>
      <c r="B36" s="395">
        <v>3</v>
      </c>
      <c r="C36" s="395">
        <v>3721</v>
      </c>
      <c r="D36" s="395">
        <v>416</v>
      </c>
      <c r="E36" s="395">
        <v>852</v>
      </c>
      <c r="F36" s="395">
        <v>74</v>
      </c>
      <c r="G36" s="395">
        <v>829</v>
      </c>
      <c r="H36" s="395">
        <v>112</v>
      </c>
      <c r="I36" s="395">
        <v>1052</v>
      </c>
      <c r="J36" s="395">
        <v>105</v>
      </c>
      <c r="K36" s="395">
        <v>988</v>
      </c>
      <c r="L36" s="395">
        <v>125</v>
      </c>
      <c r="M36" s="395">
        <v>0</v>
      </c>
      <c r="N36" s="395">
        <v>0</v>
      </c>
      <c r="O36" s="395">
        <v>0</v>
      </c>
      <c r="P36" s="395">
        <v>0</v>
      </c>
    </row>
    <row r="37" spans="1:16" s="7" customFormat="1" ht="12" customHeight="1">
      <c r="A37" s="354" t="s">
        <v>54</v>
      </c>
      <c r="B37" s="395">
        <v>1</v>
      </c>
      <c r="C37" s="395">
        <v>476</v>
      </c>
      <c r="D37" s="395">
        <v>435</v>
      </c>
      <c r="E37" s="395">
        <v>0</v>
      </c>
      <c r="F37" s="395">
        <v>0</v>
      </c>
      <c r="G37" s="395">
        <v>148</v>
      </c>
      <c r="H37" s="395">
        <v>121</v>
      </c>
      <c r="I37" s="395">
        <v>166</v>
      </c>
      <c r="J37" s="395">
        <v>156</v>
      </c>
      <c r="K37" s="395">
        <v>162</v>
      </c>
      <c r="L37" s="395">
        <v>158</v>
      </c>
      <c r="M37" s="395">
        <v>0</v>
      </c>
      <c r="N37" s="395">
        <v>0</v>
      </c>
      <c r="O37" s="395">
        <v>0</v>
      </c>
      <c r="P37" s="395">
        <v>0</v>
      </c>
    </row>
    <row r="38" spans="1:16" s="7" customFormat="1" ht="12" customHeight="1">
      <c r="A38" s="354" t="s">
        <v>55</v>
      </c>
      <c r="B38" s="395">
        <v>1</v>
      </c>
      <c r="C38" s="395">
        <v>400</v>
      </c>
      <c r="D38" s="395">
        <v>306</v>
      </c>
      <c r="E38" s="395">
        <v>89</v>
      </c>
      <c r="F38" s="395">
        <v>78</v>
      </c>
      <c r="G38" s="395">
        <v>99</v>
      </c>
      <c r="H38" s="395">
        <v>65</v>
      </c>
      <c r="I38" s="395">
        <v>100</v>
      </c>
      <c r="J38" s="395">
        <v>76</v>
      </c>
      <c r="K38" s="395">
        <v>112</v>
      </c>
      <c r="L38" s="395">
        <v>87</v>
      </c>
      <c r="M38" s="395">
        <v>0</v>
      </c>
      <c r="N38" s="395">
        <v>0</v>
      </c>
      <c r="O38" s="395">
        <v>0</v>
      </c>
      <c r="P38" s="395">
        <v>0</v>
      </c>
    </row>
    <row r="39" spans="1:16" s="7" customFormat="1" ht="12" customHeight="1">
      <c r="A39" s="354" t="s">
        <v>950</v>
      </c>
      <c r="B39" s="395">
        <v>2</v>
      </c>
      <c r="C39" s="395">
        <v>782</v>
      </c>
      <c r="D39" s="395">
        <v>447</v>
      </c>
      <c r="E39" s="395">
        <v>133</v>
      </c>
      <c r="F39" s="395">
        <v>71</v>
      </c>
      <c r="G39" s="395">
        <v>135</v>
      </c>
      <c r="H39" s="395">
        <v>71</v>
      </c>
      <c r="I39" s="395">
        <v>140</v>
      </c>
      <c r="J39" s="395">
        <v>78</v>
      </c>
      <c r="K39" s="395">
        <v>115</v>
      </c>
      <c r="L39" s="395">
        <v>77</v>
      </c>
      <c r="M39" s="395">
        <v>111</v>
      </c>
      <c r="N39" s="395">
        <v>74</v>
      </c>
      <c r="O39" s="395">
        <v>148</v>
      </c>
      <c r="P39" s="395">
        <v>76</v>
      </c>
    </row>
    <row r="40" spans="1:16" s="7" customFormat="1" ht="12" customHeight="1">
      <c r="A40" s="354" t="s">
        <v>951</v>
      </c>
      <c r="B40" s="395">
        <v>1</v>
      </c>
      <c r="C40" s="395">
        <v>143</v>
      </c>
      <c r="D40" s="395">
        <v>576</v>
      </c>
      <c r="E40" s="395">
        <v>39</v>
      </c>
      <c r="F40" s="395">
        <v>134</v>
      </c>
      <c r="G40" s="395">
        <v>34</v>
      </c>
      <c r="H40" s="395">
        <v>124</v>
      </c>
      <c r="I40" s="395">
        <v>37</v>
      </c>
      <c r="J40" s="395">
        <v>155</v>
      </c>
      <c r="K40" s="395">
        <v>33</v>
      </c>
      <c r="L40" s="395">
        <v>163</v>
      </c>
      <c r="M40" s="395">
        <v>0</v>
      </c>
      <c r="N40" s="395">
        <v>0</v>
      </c>
      <c r="O40" s="395">
        <v>0</v>
      </c>
      <c r="P40" s="395">
        <v>0</v>
      </c>
    </row>
    <row r="41" spans="1:16" s="7" customFormat="1" ht="12" customHeight="1">
      <c r="A41" s="354" t="s">
        <v>56</v>
      </c>
      <c r="B41" s="395">
        <v>3</v>
      </c>
      <c r="C41" s="395">
        <v>675</v>
      </c>
      <c r="D41" s="395">
        <v>2255</v>
      </c>
      <c r="E41" s="395">
        <v>178</v>
      </c>
      <c r="F41" s="395">
        <v>534</v>
      </c>
      <c r="G41" s="395">
        <v>200</v>
      </c>
      <c r="H41" s="395">
        <v>574</v>
      </c>
      <c r="I41" s="395">
        <v>179</v>
      </c>
      <c r="J41" s="395">
        <v>579</v>
      </c>
      <c r="K41" s="395">
        <v>118</v>
      </c>
      <c r="L41" s="395">
        <v>568</v>
      </c>
      <c r="M41" s="395">
        <v>0</v>
      </c>
      <c r="N41" s="395">
        <v>0</v>
      </c>
      <c r="O41" s="395">
        <v>0</v>
      </c>
      <c r="P41" s="395">
        <v>0</v>
      </c>
    </row>
    <row r="42" spans="1:16" s="7" customFormat="1" ht="12" customHeight="1">
      <c r="A42" s="354" t="s">
        <v>57</v>
      </c>
      <c r="B42" s="395">
        <v>3</v>
      </c>
      <c r="C42" s="395">
        <v>38</v>
      </c>
      <c r="D42" s="395">
        <v>808</v>
      </c>
      <c r="E42" s="395">
        <v>11</v>
      </c>
      <c r="F42" s="395">
        <v>172</v>
      </c>
      <c r="G42" s="395">
        <v>8</v>
      </c>
      <c r="H42" s="395">
        <v>180</v>
      </c>
      <c r="I42" s="395">
        <v>11</v>
      </c>
      <c r="J42" s="395">
        <v>227</v>
      </c>
      <c r="K42" s="395">
        <v>8</v>
      </c>
      <c r="L42" s="395">
        <v>229</v>
      </c>
      <c r="M42" s="395">
        <v>0</v>
      </c>
      <c r="N42" s="395">
        <v>0</v>
      </c>
      <c r="O42" s="395">
        <v>0</v>
      </c>
      <c r="P42" s="395">
        <v>0</v>
      </c>
    </row>
    <row r="43" spans="1:16" s="7" customFormat="1" ht="12" customHeight="1">
      <c r="A43" s="354" t="s">
        <v>58</v>
      </c>
      <c r="B43" s="395">
        <v>2</v>
      </c>
      <c r="C43" s="395">
        <v>166</v>
      </c>
      <c r="D43" s="395">
        <v>707</v>
      </c>
      <c r="E43" s="395">
        <v>36</v>
      </c>
      <c r="F43" s="395">
        <v>171</v>
      </c>
      <c r="G43" s="395">
        <v>39</v>
      </c>
      <c r="H43" s="395">
        <v>164</v>
      </c>
      <c r="I43" s="395">
        <v>43</v>
      </c>
      <c r="J43" s="395">
        <v>176</v>
      </c>
      <c r="K43" s="395">
        <v>48</v>
      </c>
      <c r="L43" s="395">
        <v>196</v>
      </c>
      <c r="M43" s="395">
        <v>0</v>
      </c>
      <c r="N43" s="395">
        <v>0</v>
      </c>
      <c r="O43" s="395">
        <v>0</v>
      </c>
      <c r="P43" s="395">
        <v>0</v>
      </c>
    </row>
    <row r="44" spans="1:16" s="7" customFormat="1" ht="12" customHeight="1">
      <c r="A44" s="354" t="s">
        <v>952</v>
      </c>
      <c r="B44" s="395">
        <v>1</v>
      </c>
      <c r="C44" s="395">
        <v>120</v>
      </c>
      <c r="D44" s="395">
        <v>103</v>
      </c>
      <c r="E44" s="395">
        <v>120</v>
      </c>
      <c r="F44" s="395">
        <v>103</v>
      </c>
      <c r="G44" s="395">
        <v>0</v>
      </c>
      <c r="H44" s="395">
        <v>0</v>
      </c>
      <c r="I44" s="395">
        <v>0</v>
      </c>
      <c r="J44" s="395">
        <v>0</v>
      </c>
      <c r="K44" s="395">
        <v>0</v>
      </c>
      <c r="L44" s="395">
        <v>0</v>
      </c>
      <c r="M44" s="395">
        <v>0</v>
      </c>
      <c r="N44" s="395">
        <v>0</v>
      </c>
      <c r="O44" s="395">
        <v>0</v>
      </c>
      <c r="P44" s="395">
        <v>0</v>
      </c>
    </row>
    <row r="45" spans="1:16" s="7" customFormat="1" ht="12" customHeight="1">
      <c r="A45" s="354" t="s">
        <v>953</v>
      </c>
      <c r="B45" s="395">
        <v>1</v>
      </c>
      <c r="C45" s="395">
        <v>882</v>
      </c>
      <c r="D45" s="395">
        <v>86</v>
      </c>
      <c r="E45" s="395">
        <v>182</v>
      </c>
      <c r="F45" s="395">
        <v>22</v>
      </c>
      <c r="G45" s="395">
        <v>184</v>
      </c>
      <c r="H45" s="395">
        <v>21</v>
      </c>
      <c r="I45" s="395">
        <v>247</v>
      </c>
      <c r="J45" s="395">
        <v>25</v>
      </c>
      <c r="K45" s="395">
        <v>269</v>
      </c>
      <c r="L45" s="395">
        <v>18</v>
      </c>
      <c r="M45" s="395">
        <v>0</v>
      </c>
      <c r="N45" s="395">
        <v>0</v>
      </c>
      <c r="O45" s="395">
        <v>0</v>
      </c>
      <c r="P45" s="395">
        <v>0</v>
      </c>
    </row>
    <row r="46" spans="1:16" s="7" customFormat="1" ht="12" customHeight="1">
      <c r="A46" s="354" t="s">
        <v>59</v>
      </c>
      <c r="B46" s="395">
        <v>1</v>
      </c>
      <c r="C46" s="395">
        <v>0</v>
      </c>
      <c r="D46" s="395">
        <v>992</v>
      </c>
      <c r="E46" s="395">
        <v>0</v>
      </c>
      <c r="F46" s="395">
        <v>224</v>
      </c>
      <c r="G46" s="395">
        <v>0</v>
      </c>
      <c r="H46" s="395">
        <v>221</v>
      </c>
      <c r="I46" s="395">
        <v>0</v>
      </c>
      <c r="J46" s="395">
        <v>264</v>
      </c>
      <c r="K46" s="395">
        <v>0</v>
      </c>
      <c r="L46" s="395">
        <v>283</v>
      </c>
      <c r="M46" s="395">
        <v>0</v>
      </c>
      <c r="N46" s="395">
        <v>0</v>
      </c>
      <c r="O46" s="395">
        <v>0</v>
      </c>
      <c r="P46" s="395">
        <v>0</v>
      </c>
    </row>
    <row r="47" spans="1:16" s="7" customFormat="1" ht="12" customHeight="1">
      <c r="A47" s="354" t="s">
        <v>60</v>
      </c>
      <c r="B47" s="395">
        <v>1</v>
      </c>
      <c r="C47" s="395">
        <v>0</v>
      </c>
      <c r="D47" s="395">
        <v>2215</v>
      </c>
      <c r="E47" s="395">
        <v>0</v>
      </c>
      <c r="F47" s="395">
        <v>537</v>
      </c>
      <c r="G47" s="395">
        <v>0</v>
      </c>
      <c r="H47" s="395">
        <v>538</v>
      </c>
      <c r="I47" s="395">
        <v>0</v>
      </c>
      <c r="J47" s="395">
        <v>555</v>
      </c>
      <c r="K47" s="395">
        <v>0</v>
      </c>
      <c r="L47" s="395">
        <v>585</v>
      </c>
      <c r="M47" s="395">
        <v>0</v>
      </c>
      <c r="N47" s="395">
        <v>0</v>
      </c>
      <c r="O47" s="395">
        <v>0</v>
      </c>
      <c r="P47" s="395">
        <v>0</v>
      </c>
    </row>
    <row r="48" spans="1:16" s="7" customFormat="1" ht="12" customHeight="1">
      <c r="A48" s="354" t="s">
        <v>954</v>
      </c>
      <c r="B48" s="395">
        <v>1</v>
      </c>
      <c r="C48" s="395">
        <v>0</v>
      </c>
      <c r="D48" s="395">
        <v>1050</v>
      </c>
      <c r="E48" s="395">
        <v>0</v>
      </c>
      <c r="F48" s="395">
        <v>249</v>
      </c>
      <c r="G48" s="395">
        <v>0</v>
      </c>
      <c r="H48" s="395">
        <v>253</v>
      </c>
      <c r="I48" s="395">
        <v>0</v>
      </c>
      <c r="J48" s="395">
        <v>280</v>
      </c>
      <c r="K48" s="395">
        <v>0</v>
      </c>
      <c r="L48" s="395">
        <v>268</v>
      </c>
      <c r="M48" s="395">
        <v>0</v>
      </c>
      <c r="N48" s="395">
        <v>0</v>
      </c>
      <c r="O48" s="395">
        <v>0</v>
      </c>
      <c r="P48" s="395">
        <v>0</v>
      </c>
    </row>
    <row r="49" spans="1:16" s="7" customFormat="1" ht="12" customHeight="1">
      <c r="A49" s="354" t="s">
        <v>955</v>
      </c>
      <c r="B49" s="395">
        <v>1</v>
      </c>
      <c r="C49" s="395">
        <v>15</v>
      </c>
      <c r="D49" s="395">
        <v>13</v>
      </c>
      <c r="E49" s="395">
        <v>15</v>
      </c>
      <c r="F49" s="395">
        <v>13</v>
      </c>
      <c r="G49" s="395">
        <v>0</v>
      </c>
      <c r="H49" s="395">
        <v>0</v>
      </c>
      <c r="I49" s="395">
        <v>0</v>
      </c>
      <c r="J49" s="395">
        <v>0</v>
      </c>
      <c r="K49" s="395">
        <v>0</v>
      </c>
      <c r="L49" s="395">
        <v>0</v>
      </c>
      <c r="M49" s="395">
        <v>0</v>
      </c>
      <c r="N49" s="395">
        <v>0</v>
      </c>
      <c r="O49" s="395">
        <v>0</v>
      </c>
      <c r="P49" s="395">
        <v>0</v>
      </c>
    </row>
    <row r="50" spans="1:16" s="7" customFormat="1" ht="12" customHeight="1">
      <c r="A50" s="354" t="s">
        <v>956</v>
      </c>
      <c r="B50" s="395">
        <v>2</v>
      </c>
      <c r="C50" s="395">
        <v>517</v>
      </c>
      <c r="D50" s="395">
        <v>620</v>
      </c>
      <c r="E50" s="395">
        <v>141</v>
      </c>
      <c r="F50" s="395">
        <v>144</v>
      </c>
      <c r="G50" s="395">
        <v>130</v>
      </c>
      <c r="H50" s="395">
        <v>150</v>
      </c>
      <c r="I50" s="395">
        <v>130</v>
      </c>
      <c r="J50" s="395">
        <v>166</v>
      </c>
      <c r="K50" s="395">
        <v>116</v>
      </c>
      <c r="L50" s="395">
        <v>160</v>
      </c>
      <c r="M50" s="395">
        <v>0</v>
      </c>
      <c r="N50" s="395">
        <v>0</v>
      </c>
      <c r="O50" s="395">
        <v>0</v>
      </c>
      <c r="P50" s="395">
        <v>0</v>
      </c>
    </row>
    <row r="51" spans="1:16" s="7" customFormat="1" ht="12" customHeight="1">
      <c r="A51" s="354" t="s">
        <v>957</v>
      </c>
      <c r="B51" s="395">
        <v>1</v>
      </c>
      <c r="C51" s="395">
        <v>258</v>
      </c>
      <c r="D51" s="395">
        <v>455</v>
      </c>
      <c r="E51" s="395">
        <v>74</v>
      </c>
      <c r="F51" s="395">
        <v>101</v>
      </c>
      <c r="G51" s="395">
        <v>52</v>
      </c>
      <c r="H51" s="395">
        <v>121</v>
      </c>
      <c r="I51" s="395">
        <v>62</v>
      </c>
      <c r="J51" s="395">
        <v>122</v>
      </c>
      <c r="K51" s="395">
        <v>70</v>
      </c>
      <c r="L51" s="395">
        <v>111</v>
      </c>
      <c r="M51" s="395">
        <v>0</v>
      </c>
      <c r="N51" s="395">
        <v>0</v>
      </c>
      <c r="O51" s="395">
        <v>0</v>
      </c>
      <c r="P51" s="395">
        <v>0</v>
      </c>
    </row>
    <row r="52" spans="1:16" s="7" customFormat="1" ht="12" customHeight="1">
      <c r="A52" s="229" t="s">
        <v>958</v>
      </c>
      <c r="B52" s="395">
        <v>1</v>
      </c>
      <c r="C52" s="395">
        <v>0</v>
      </c>
      <c r="D52" s="395">
        <v>363</v>
      </c>
      <c r="E52" s="395">
        <v>0</v>
      </c>
      <c r="F52" s="395">
        <v>363</v>
      </c>
      <c r="G52" s="395">
        <v>0</v>
      </c>
      <c r="H52" s="395">
        <v>0</v>
      </c>
      <c r="I52" s="395">
        <v>0</v>
      </c>
      <c r="J52" s="395">
        <v>0</v>
      </c>
      <c r="K52" s="395">
        <v>0</v>
      </c>
      <c r="L52" s="395">
        <v>0</v>
      </c>
      <c r="M52" s="395">
        <v>0</v>
      </c>
      <c r="N52" s="395">
        <v>0</v>
      </c>
      <c r="O52" s="395">
        <v>0</v>
      </c>
      <c r="P52" s="395">
        <v>0</v>
      </c>
    </row>
    <row r="53" spans="1:16" s="7" customFormat="1" ht="12" customHeight="1">
      <c r="A53" s="354" t="s">
        <v>61</v>
      </c>
      <c r="B53" s="395">
        <v>1</v>
      </c>
      <c r="C53" s="395">
        <v>856</v>
      </c>
      <c r="D53" s="395">
        <v>786</v>
      </c>
      <c r="E53" s="395">
        <v>133</v>
      </c>
      <c r="F53" s="395">
        <v>162</v>
      </c>
      <c r="G53" s="395">
        <v>251</v>
      </c>
      <c r="H53" s="395">
        <v>238</v>
      </c>
      <c r="I53" s="395">
        <v>265</v>
      </c>
      <c r="J53" s="395">
        <v>188</v>
      </c>
      <c r="K53" s="395">
        <v>207</v>
      </c>
      <c r="L53" s="395">
        <v>198</v>
      </c>
      <c r="M53" s="395">
        <v>0</v>
      </c>
      <c r="N53" s="395">
        <v>0</v>
      </c>
      <c r="O53" s="395">
        <v>0</v>
      </c>
      <c r="P53" s="395">
        <v>0</v>
      </c>
    </row>
    <row r="54" spans="1:16" s="7" customFormat="1" ht="12" customHeight="1">
      <c r="A54" s="354" t="s">
        <v>62</v>
      </c>
      <c r="B54" s="395">
        <v>2</v>
      </c>
      <c r="C54" s="395">
        <v>0</v>
      </c>
      <c r="D54" s="395">
        <v>423</v>
      </c>
      <c r="E54" s="395">
        <v>0</v>
      </c>
      <c r="F54" s="395">
        <v>104</v>
      </c>
      <c r="G54" s="395">
        <v>0</v>
      </c>
      <c r="H54" s="395">
        <v>97</v>
      </c>
      <c r="I54" s="395">
        <v>0</v>
      </c>
      <c r="J54" s="395">
        <v>116</v>
      </c>
      <c r="K54" s="395">
        <v>0</v>
      </c>
      <c r="L54" s="395">
        <v>106</v>
      </c>
      <c r="M54" s="395">
        <v>0</v>
      </c>
      <c r="N54" s="395">
        <v>0</v>
      </c>
      <c r="O54" s="395">
        <v>0</v>
      </c>
      <c r="P54" s="395">
        <v>0</v>
      </c>
    </row>
    <row r="55" spans="1:16" s="7" customFormat="1" ht="12" customHeight="1">
      <c r="A55" s="354" t="s">
        <v>959</v>
      </c>
      <c r="B55" s="395">
        <v>1</v>
      </c>
      <c r="C55" s="395">
        <v>186</v>
      </c>
      <c r="D55" s="395">
        <v>151</v>
      </c>
      <c r="E55" s="395">
        <v>186</v>
      </c>
      <c r="F55" s="395">
        <v>151</v>
      </c>
      <c r="G55" s="395">
        <v>0</v>
      </c>
      <c r="H55" s="395">
        <v>0</v>
      </c>
      <c r="I55" s="395">
        <v>0</v>
      </c>
      <c r="J55" s="395">
        <v>0</v>
      </c>
      <c r="K55" s="395">
        <v>0</v>
      </c>
      <c r="L55" s="395">
        <v>0</v>
      </c>
      <c r="M55" s="395">
        <v>0</v>
      </c>
      <c r="N55" s="395">
        <v>0</v>
      </c>
      <c r="O55" s="395">
        <v>0</v>
      </c>
      <c r="P55" s="395">
        <v>0</v>
      </c>
    </row>
    <row r="56" spans="1:16" s="7" customFormat="1" ht="12" customHeight="1">
      <c r="A56" s="354" t="s">
        <v>960</v>
      </c>
      <c r="B56" s="395">
        <v>1</v>
      </c>
      <c r="C56" s="395">
        <v>173</v>
      </c>
      <c r="D56" s="395">
        <v>132</v>
      </c>
      <c r="E56" s="395">
        <v>173</v>
      </c>
      <c r="F56" s="395">
        <v>132</v>
      </c>
      <c r="G56" s="395">
        <v>0</v>
      </c>
      <c r="H56" s="395">
        <v>0</v>
      </c>
      <c r="I56" s="395">
        <v>0</v>
      </c>
      <c r="J56" s="395">
        <v>0</v>
      </c>
      <c r="K56" s="395">
        <v>0</v>
      </c>
      <c r="L56" s="395">
        <v>0</v>
      </c>
      <c r="M56" s="395">
        <v>0</v>
      </c>
      <c r="N56" s="395">
        <v>0</v>
      </c>
      <c r="O56" s="395">
        <v>0</v>
      </c>
      <c r="P56" s="395">
        <v>0</v>
      </c>
    </row>
    <row r="57" spans="1:16" s="7" customFormat="1" ht="12" customHeight="1">
      <c r="A57" s="354" t="s">
        <v>961</v>
      </c>
      <c r="B57" s="395">
        <v>2</v>
      </c>
      <c r="C57" s="395">
        <v>2495</v>
      </c>
      <c r="D57" s="395">
        <v>551</v>
      </c>
      <c r="E57" s="395">
        <v>656</v>
      </c>
      <c r="F57" s="395">
        <v>140</v>
      </c>
      <c r="G57" s="395">
        <v>594</v>
      </c>
      <c r="H57" s="395">
        <v>120</v>
      </c>
      <c r="I57" s="395">
        <v>530</v>
      </c>
      <c r="J57" s="395">
        <v>120</v>
      </c>
      <c r="K57" s="395">
        <v>715</v>
      </c>
      <c r="L57" s="395">
        <v>171</v>
      </c>
      <c r="M57" s="395">
        <v>0</v>
      </c>
      <c r="N57" s="395">
        <v>0</v>
      </c>
      <c r="O57" s="395">
        <v>0</v>
      </c>
      <c r="P57" s="395">
        <v>0</v>
      </c>
    </row>
    <row r="58" spans="1:16" s="7" customFormat="1" ht="12" customHeight="1">
      <c r="A58" s="354" t="s">
        <v>65</v>
      </c>
      <c r="B58" s="395">
        <v>1</v>
      </c>
      <c r="C58" s="395">
        <v>950</v>
      </c>
      <c r="D58" s="395">
        <v>1038</v>
      </c>
      <c r="E58" s="395">
        <v>221</v>
      </c>
      <c r="F58" s="395">
        <v>235</v>
      </c>
      <c r="G58" s="395">
        <v>231</v>
      </c>
      <c r="H58" s="395">
        <v>260</v>
      </c>
      <c r="I58" s="395">
        <v>216</v>
      </c>
      <c r="J58" s="395">
        <v>250</v>
      </c>
      <c r="K58" s="395">
        <v>282</v>
      </c>
      <c r="L58" s="395">
        <v>293</v>
      </c>
      <c r="M58" s="395">
        <v>0</v>
      </c>
      <c r="N58" s="395">
        <v>0</v>
      </c>
      <c r="O58" s="395">
        <v>0</v>
      </c>
      <c r="P58" s="395">
        <v>0</v>
      </c>
    </row>
    <row r="59" spans="1:16" s="7" customFormat="1" ht="12" customHeight="1">
      <c r="A59" s="354" t="s">
        <v>962</v>
      </c>
      <c r="B59" s="395">
        <v>1</v>
      </c>
      <c r="C59" s="395">
        <v>585</v>
      </c>
      <c r="D59" s="395">
        <v>351</v>
      </c>
      <c r="E59" s="395">
        <v>207</v>
      </c>
      <c r="F59" s="395">
        <v>102</v>
      </c>
      <c r="G59" s="395">
        <v>119</v>
      </c>
      <c r="H59" s="395">
        <v>74</v>
      </c>
      <c r="I59" s="395">
        <v>127</v>
      </c>
      <c r="J59" s="395">
        <v>77</v>
      </c>
      <c r="K59" s="395">
        <v>132</v>
      </c>
      <c r="L59" s="395">
        <v>98</v>
      </c>
      <c r="M59" s="395">
        <v>0</v>
      </c>
      <c r="N59" s="395">
        <v>0</v>
      </c>
      <c r="O59" s="395">
        <v>0</v>
      </c>
      <c r="P59" s="395">
        <v>0</v>
      </c>
    </row>
    <row r="60" spans="1:16" s="7" customFormat="1" ht="12" customHeight="1">
      <c r="A60" s="354" t="s">
        <v>64</v>
      </c>
      <c r="B60" s="395">
        <v>1</v>
      </c>
      <c r="C60" s="395">
        <v>529</v>
      </c>
      <c r="D60" s="395">
        <v>725</v>
      </c>
      <c r="E60" s="395">
        <v>143</v>
      </c>
      <c r="F60" s="395">
        <v>150</v>
      </c>
      <c r="G60" s="395">
        <v>116</v>
      </c>
      <c r="H60" s="395">
        <v>171</v>
      </c>
      <c r="I60" s="395">
        <v>108</v>
      </c>
      <c r="J60" s="395">
        <v>190</v>
      </c>
      <c r="K60" s="395">
        <v>162</v>
      </c>
      <c r="L60" s="395">
        <v>214</v>
      </c>
      <c r="M60" s="395">
        <v>0</v>
      </c>
      <c r="N60" s="395">
        <v>0</v>
      </c>
      <c r="O60" s="395">
        <v>0</v>
      </c>
      <c r="P60" s="395">
        <v>0</v>
      </c>
    </row>
    <row r="61" spans="1:16" s="7" customFormat="1" ht="12" customHeight="1">
      <c r="A61" s="354" t="s">
        <v>63</v>
      </c>
      <c r="B61" s="395">
        <v>3</v>
      </c>
      <c r="C61" s="395">
        <v>0</v>
      </c>
      <c r="D61" s="395">
        <v>2504</v>
      </c>
      <c r="E61" s="395">
        <v>0</v>
      </c>
      <c r="F61" s="395">
        <v>715</v>
      </c>
      <c r="G61" s="395">
        <v>0</v>
      </c>
      <c r="H61" s="395">
        <v>661</v>
      </c>
      <c r="I61" s="395">
        <v>0</v>
      </c>
      <c r="J61" s="395">
        <v>523</v>
      </c>
      <c r="K61" s="395">
        <v>0</v>
      </c>
      <c r="L61" s="395">
        <v>605</v>
      </c>
      <c r="M61" s="395">
        <v>0</v>
      </c>
      <c r="N61" s="395">
        <v>0</v>
      </c>
      <c r="O61" s="395">
        <v>0</v>
      </c>
      <c r="P61" s="395">
        <v>0</v>
      </c>
    </row>
    <row r="62" spans="1:16" s="7" customFormat="1" ht="12" customHeight="1">
      <c r="A62" s="354" t="s">
        <v>963</v>
      </c>
      <c r="B62" s="395">
        <v>1</v>
      </c>
      <c r="C62" s="395">
        <v>186</v>
      </c>
      <c r="D62" s="395">
        <v>146</v>
      </c>
      <c r="E62" s="395">
        <v>47</v>
      </c>
      <c r="F62" s="395">
        <v>37</v>
      </c>
      <c r="G62" s="395">
        <v>46</v>
      </c>
      <c r="H62" s="395">
        <v>38</v>
      </c>
      <c r="I62" s="395">
        <v>40</v>
      </c>
      <c r="J62" s="395">
        <v>38</v>
      </c>
      <c r="K62" s="395">
        <v>53</v>
      </c>
      <c r="L62" s="395">
        <v>33</v>
      </c>
      <c r="M62" s="395">
        <v>0</v>
      </c>
      <c r="N62" s="395">
        <v>0</v>
      </c>
      <c r="O62" s="395">
        <v>0</v>
      </c>
      <c r="P62" s="395">
        <v>0</v>
      </c>
    </row>
    <row r="63" spans="1:16" s="7" customFormat="1" ht="12" customHeight="1">
      <c r="A63" s="354" t="s">
        <v>964</v>
      </c>
      <c r="B63" s="395">
        <v>1</v>
      </c>
      <c r="C63" s="395">
        <v>237</v>
      </c>
      <c r="D63" s="395">
        <v>384</v>
      </c>
      <c r="E63" s="395">
        <v>65</v>
      </c>
      <c r="F63" s="395">
        <v>101</v>
      </c>
      <c r="G63" s="395">
        <v>62</v>
      </c>
      <c r="H63" s="395">
        <v>89</v>
      </c>
      <c r="I63" s="395">
        <v>44</v>
      </c>
      <c r="J63" s="395">
        <v>86</v>
      </c>
      <c r="K63" s="395">
        <v>66</v>
      </c>
      <c r="L63" s="395">
        <v>108</v>
      </c>
      <c r="M63" s="395">
        <v>0</v>
      </c>
      <c r="N63" s="395">
        <v>0</v>
      </c>
      <c r="O63" s="395">
        <v>0</v>
      </c>
      <c r="P63" s="395">
        <v>0</v>
      </c>
    </row>
    <row r="64" spans="1:16" s="7" customFormat="1" ht="12" customHeight="1">
      <c r="A64" s="354" t="s">
        <v>965</v>
      </c>
      <c r="B64" s="395">
        <v>2</v>
      </c>
      <c r="C64" s="395">
        <v>285</v>
      </c>
      <c r="D64" s="395">
        <v>559</v>
      </c>
      <c r="E64" s="395">
        <v>73</v>
      </c>
      <c r="F64" s="395">
        <v>133</v>
      </c>
      <c r="G64" s="395">
        <v>65</v>
      </c>
      <c r="H64" s="395">
        <v>141</v>
      </c>
      <c r="I64" s="395">
        <v>63</v>
      </c>
      <c r="J64" s="395">
        <v>141</v>
      </c>
      <c r="K64" s="395">
        <v>84</v>
      </c>
      <c r="L64" s="395">
        <v>144</v>
      </c>
      <c r="M64" s="395">
        <v>0</v>
      </c>
      <c r="N64" s="395">
        <v>0</v>
      </c>
      <c r="O64" s="395">
        <v>0</v>
      </c>
      <c r="P64" s="395">
        <v>0</v>
      </c>
    </row>
    <row r="65" spans="1:16" s="7" customFormat="1" ht="12" customHeight="1">
      <c r="A65" s="354" t="s">
        <v>966</v>
      </c>
      <c r="B65" s="395">
        <v>1</v>
      </c>
      <c r="C65" s="395">
        <v>609</v>
      </c>
      <c r="D65" s="395">
        <v>495</v>
      </c>
      <c r="E65" s="395">
        <v>173</v>
      </c>
      <c r="F65" s="395">
        <v>126</v>
      </c>
      <c r="G65" s="395">
        <v>169</v>
      </c>
      <c r="H65" s="395">
        <v>125</v>
      </c>
      <c r="I65" s="395">
        <v>120</v>
      </c>
      <c r="J65" s="395">
        <v>131</v>
      </c>
      <c r="K65" s="395">
        <v>147</v>
      </c>
      <c r="L65" s="395">
        <v>113</v>
      </c>
      <c r="M65" s="395">
        <v>0</v>
      </c>
      <c r="N65" s="395">
        <v>0</v>
      </c>
      <c r="O65" s="395">
        <v>0</v>
      </c>
      <c r="P65" s="395">
        <v>0</v>
      </c>
    </row>
    <row r="66" spans="1:16" s="7" customFormat="1" ht="4.5" customHeight="1">
      <c r="A66" s="38"/>
      <c r="B66" s="395"/>
      <c r="C66" s="395"/>
      <c r="D66" s="395"/>
      <c r="E66" s="395"/>
      <c r="F66" s="395"/>
      <c r="G66" s="395"/>
      <c r="H66" s="395"/>
      <c r="I66" s="395"/>
      <c r="J66" s="395"/>
      <c r="K66" s="395"/>
      <c r="L66" s="395"/>
      <c r="M66" s="395"/>
      <c r="N66" s="395"/>
      <c r="O66" s="395"/>
      <c r="P66" s="395"/>
    </row>
    <row r="67" spans="1:16" s="7" customFormat="1" ht="12.75" customHeight="1">
      <c r="A67" s="399" t="s">
        <v>453</v>
      </c>
      <c r="B67" s="395">
        <v>4</v>
      </c>
      <c r="C67" s="395">
        <v>583</v>
      </c>
      <c r="D67" s="395">
        <v>506</v>
      </c>
      <c r="E67" s="395">
        <v>93</v>
      </c>
      <c r="F67" s="395">
        <v>99</v>
      </c>
      <c r="G67" s="395">
        <v>106</v>
      </c>
      <c r="H67" s="395">
        <v>98</v>
      </c>
      <c r="I67" s="395">
        <v>125</v>
      </c>
      <c r="J67" s="395">
        <v>143</v>
      </c>
      <c r="K67" s="395">
        <v>259</v>
      </c>
      <c r="L67" s="395">
        <v>166</v>
      </c>
      <c r="M67" s="395">
        <v>0</v>
      </c>
      <c r="N67" s="395">
        <v>0</v>
      </c>
      <c r="O67" s="395">
        <v>0</v>
      </c>
      <c r="P67" s="395">
        <v>0</v>
      </c>
    </row>
    <row r="68" spans="1:16" s="7" customFormat="1" ht="4.5" customHeight="1">
      <c r="A68" s="35"/>
      <c r="B68" s="395"/>
      <c r="C68" s="395"/>
      <c r="D68" s="395"/>
      <c r="E68" s="395"/>
      <c r="F68" s="395"/>
      <c r="G68" s="395"/>
      <c r="H68" s="395"/>
      <c r="I68" s="395"/>
      <c r="J68" s="395"/>
      <c r="K68" s="395"/>
      <c r="L68" s="395"/>
      <c r="M68" s="395"/>
      <c r="N68" s="395"/>
      <c r="O68" s="395"/>
      <c r="P68" s="395"/>
    </row>
    <row r="69" spans="1:16" s="7" customFormat="1" ht="12" customHeight="1">
      <c r="A69" s="354" t="s">
        <v>40</v>
      </c>
      <c r="B69" s="395">
        <v>1</v>
      </c>
      <c r="C69" s="395">
        <v>197</v>
      </c>
      <c r="D69" s="395">
        <v>344</v>
      </c>
      <c r="E69" s="395">
        <v>51</v>
      </c>
      <c r="F69" s="395">
        <v>81</v>
      </c>
      <c r="G69" s="395">
        <v>59</v>
      </c>
      <c r="H69" s="395">
        <v>79</v>
      </c>
      <c r="I69" s="395">
        <v>42</v>
      </c>
      <c r="J69" s="395">
        <v>100</v>
      </c>
      <c r="K69" s="395">
        <v>45</v>
      </c>
      <c r="L69" s="395">
        <v>84</v>
      </c>
      <c r="M69" s="395">
        <v>0</v>
      </c>
      <c r="N69" s="395">
        <v>0</v>
      </c>
      <c r="O69" s="395">
        <v>0</v>
      </c>
      <c r="P69" s="395">
        <v>0</v>
      </c>
    </row>
    <row r="70" spans="1:16" s="7" customFormat="1" ht="12" customHeight="1">
      <c r="A70" s="229" t="s">
        <v>45</v>
      </c>
      <c r="B70" s="395">
        <v>1</v>
      </c>
      <c r="C70" s="395">
        <v>80</v>
      </c>
      <c r="D70" s="395">
        <v>59</v>
      </c>
      <c r="E70" s="395">
        <v>0</v>
      </c>
      <c r="F70" s="395">
        <v>0</v>
      </c>
      <c r="G70" s="395">
        <v>0</v>
      </c>
      <c r="H70" s="395">
        <v>0</v>
      </c>
      <c r="I70" s="395">
        <v>20</v>
      </c>
      <c r="J70" s="395">
        <v>19</v>
      </c>
      <c r="K70" s="395">
        <v>60</v>
      </c>
      <c r="L70" s="395">
        <v>40</v>
      </c>
      <c r="M70" s="395">
        <v>0</v>
      </c>
      <c r="N70" s="395">
        <v>0</v>
      </c>
      <c r="O70" s="395">
        <v>0</v>
      </c>
      <c r="P70" s="395">
        <v>0</v>
      </c>
    </row>
    <row r="71" spans="1:17" s="7" customFormat="1" ht="12" customHeight="1">
      <c r="A71" s="224" t="s">
        <v>46</v>
      </c>
      <c r="B71" s="395">
        <v>1</v>
      </c>
      <c r="C71" s="395">
        <v>200</v>
      </c>
      <c r="D71" s="395">
        <v>74</v>
      </c>
      <c r="E71" s="395">
        <v>30</v>
      </c>
      <c r="F71" s="395">
        <v>10</v>
      </c>
      <c r="G71" s="395">
        <v>30</v>
      </c>
      <c r="H71" s="395">
        <v>15</v>
      </c>
      <c r="I71" s="395">
        <v>47</v>
      </c>
      <c r="J71" s="395">
        <v>18</v>
      </c>
      <c r="K71" s="395">
        <v>93</v>
      </c>
      <c r="L71" s="395">
        <v>31</v>
      </c>
      <c r="M71" s="395">
        <v>0</v>
      </c>
      <c r="N71" s="395">
        <v>0</v>
      </c>
      <c r="O71" s="395">
        <v>0</v>
      </c>
      <c r="P71" s="395">
        <v>0</v>
      </c>
      <c r="Q71" s="173"/>
    </row>
    <row r="72" spans="1:16" s="7" customFormat="1" ht="12" customHeight="1">
      <c r="A72" s="134" t="s">
        <v>47</v>
      </c>
      <c r="B72" s="397">
        <v>1</v>
      </c>
      <c r="C72" s="397">
        <v>106</v>
      </c>
      <c r="D72" s="397">
        <v>29</v>
      </c>
      <c r="E72" s="397">
        <v>12</v>
      </c>
      <c r="F72" s="397">
        <v>8</v>
      </c>
      <c r="G72" s="397">
        <v>17</v>
      </c>
      <c r="H72" s="397">
        <v>4</v>
      </c>
      <c r="I72" s="397">
        <v>16</v>
      </c>
      <c r="J72" s="397">
        <v>6</v>
      </c>
      <c r="K72" s="397">
        <v>61</v>
      </c>
      <c r="L72" s="397">
        <v>11</v>
      </c>
      <c r="M72" s="397">
        <v>0</v>
      </c>
      <c r="N72" s="397">
        <v>0</v>
      </c>
      <c r="O72" s="397">
        <v>0</v>
      </c>
      <c r="P72" s="397">
        <v>0</v>
      </c>
    </row>
    <row r="73" spans="1:16" s="56" customFormat="1" ht="12" customHeight="1">
      <c r="A73" s="56" t="s">
        <v>454</v>
      </c>
      <c r="B73" s="173"/>
      <c r="C73" s="173"/>
      <c r="D73" s="173"/>
      <c r="E73" s="173"/>
      <c r="F73" s="173"/>
      <c r="G73" s="173"/>
      <c r="H73" s="173"/>
      <c r="I73" s="173"/>
      <c r="J73" s="173"/>
      <c r="K73" s="173"/>
      <c r="L73" s="173"/>
      <c r="M73" s="173"/>
      <c r="N73" s="173"/>
      <c r="O73" s="173"/>
      <c r="P73" s="173"/>
    </row>
    <row r="74" spans="1:16" s="56" customFormat="1" ht="12" customHeight="1">
      <c r="A74" s="27" t="s">
        <v>455</v>
      </c>
      <c r="B74" s="173"/>
      <c r="C74" s="173"/>
      <c r="D74" s="173"/>
      <c r="E74" s="173"/>
      <c r="F74" s="173"/>
      <c r="G74" s="173"/>
      <c r="H74" s="173"/>
      <c r="I74" s="173"/>
      <c r="J74" s="173"/>
      <c r="K74" s="173"/>
      <c r="L74" s="173"/>
      <c r="M74" s="173"/>
      <c r="N74" s="173"/>
      <c r="O74" s="173"/>
      <c r="P74" s="173"/>
    </row>
    <row r="75" spans="1:12" s="56" customFormat="1" ht="12" customHeight="1">
      <c r="A75" s="20" t="s">
        <v>459</v>
      </c>
      <c r="C75" s="120"/>
      <c r="D75" s="120"/>
      <c r="E75" s="120"/>
      <c r="F75" s="120"/>
      <c r="G75" s="120"/>
      <c r="H75" s="120"/>
      <c r="I75" s="120"/>
      <c r="J75" s="120"/>
      <c r="K75" s="120"/>
      <c r="L75" s="120"/>
    </row>
    <row r="76" spans="1:12" ht="12" customHeight="1">
      <c r="A76" s="27" t="s">
        <v>460</v>
      </c>
      <c r="L76" s="173"/>
    </row>
  </sheetData>
  <mergeCells count="7">
    <mergeCell ref="K4:L4"/>
    <mergeCell ref="M4:N4"/>
    <mergeCell ref="O4:P4"/>
    <mergeCell ref="C4:D4"/>
    <mergeCell ref="E4:F4"/>
    <mergeCell ref="G4:H4"/>
    <mergeCell ref="I4:J4"/>
  </mergeCells>
  <printOptions/>
  <pageMargins left="0.58" right="0.59" top="0.5" bottom="0.53" header="0.1968503937007874" footer="0.196850393700787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L67"/>
  <sheetViews>
    <sheetView workbookViewId="0" topLeftCell="A1">
      <selection activeCell="C16" sqref="C16"/>
    </sheetView>
  </sheetViews>
  <sheetFormatPr defaultColWidth="9.00390625" defaultRowHeight="12.75"/>
  <cols>
    <col min="1" max="1" width="24.625" style="26" customWidth="1"/>
    <col min="2" max="2" width="7.75390625" style="5" customWidth="1"/>
    <col min="3" max="10" width="8.75390625" style="57" customWidth="1"/>
    <col min="11" max="16384" width="9.125" style="19" customWidth="1"/>
  </cols>
  <sheetData>
    <row r="1" spans="1:11" s="4" customFormat="1" ht="17.25">
      <c r="A1" s="47"/>
      <c r="B1" s="5"/>
      <c r="C1" s="53"/>
      <c r="D1" s="53"/>
      <c r="E1" s="53"/>
      <c r="F1" s="53"/>
      <c r="G1" s="53"/>
      <c r="H1" s="53"/>
      <c r="I1" s="53"/>
      <c r="J1" s="53"/>
      <c r="K1" s="48"/>
    </row>
    <row r="2" spans="1:10" s="7" customFormat="1" ht="14.25">
      <c r="A2" s="201" t="s">
        <v>488</v>
      </c>
      <c r="B2" s="190"/>
      <c r="C2" s="207"/>
      <c r="D2" s="207"/>
      <c r="E2" s="207"/>
      <c r="F2" s="207"/>
      <c r="G2" s="207"/>
      <c r="H2" s="207"/>
      <c r="I2" s="207"/>
      <c r="J2" s="208"/>
    </row>
    <row r="3" spans="1:10" s="8" customFormat="1" ht="12" customHeight="1">
      <c r="A3" s="115"/>
      <c r="B3" s="193"/>
      <c r="C3" s="209"/>
      <c r="D3" s="210" t="s">
        <v>456</v>
      </c>
      <c r="E3" s="215"/>
      <c r="F3" s="210" t="s">
        <v>457</v>
      </c>
      <c r="G3" s="215"/>
      <c r="H3" s="210" t="s">
        <v>458</v>
      </c>
      <c r="I3" s="210"/>
      <c r="J3" s="210"/>
    </row>
    <row r="4" spans="1:10" s="8" customFormat="1" ht="12" customHeight="1">
      <c r="A4" s="184" t="s">
        <v>1</v>
      </c>
      <c r="B4" s="436" t="s">
        <v>13</v>
      </c>
      <c r="C4" s="636" t="s">
        <v>515</v>
      </c>
      <c r="D4" s="647"/>
      <c r="E4" s="637" t="s">
        <v>516</v>
      </c>
      <c r="F4" s="647"/>
      <c r="G4" s="637" t="s">
        <v>517</v>
      </c>
      <c r="H4" s="647"/>
      <c r="I4" s="637" t="s">
        <v>518</v>
      </c>
      <c r="J4" s="646"/>
    </row>
    <row r="5" spans="1:10" s="8" customFormat="1" ht="12" customHeight="1">
      <c r="A5" s="12"/>
      <c r="B5" s="54"/>
      <c r="C5" s="213" t="s">
        <v>5</v>
      </c>
      <c r="D5" s="213" t="s">
        <v>6</v>
      </c>
      <c r="E5" s="213" t="s">
        <v>5</v>
      </c>
      <c r="F5" s="213" t="s">
        <v>6</v>
      </c>
      <c r="G5" s="213" t="s">
        <v>5</v>
      </c>
      <c r="H5" s="213" t="s">
        <v>6</v>
      </c>
      <c r="I5" s="213" t="s">
        <v>5</v>
      </c>
      <c r="J5" s="214" t="s">
        <v>6</v>
      </c>
    </row>
    <row r="6" spans="1:10" s="7" customFormat="1" ht="12" customHeight="1">
      <c r="A6" s="224" t="s">
        <v>769</v>
      </c>
      <c r="B6" s="395">
        <v>78</v>
      </c>
      <c r="C6" s="395">
        <v>1080</v>
      </c>
      <c r="D6" s="395">
        <v>13645</v>
      </c>
      <c r="E6" s="395">
        <v>531</v>
      </c>
      <c r="F6" s="395">
        <v>6485</v>
      </c>
      <c r="G6" s="395">
        <v>534</v>
      </c>
      <c r="H6" s="395">
        <v>6943</v>
      </c>
      <c r="I6" s="395">
        <v>15</v>
      </c>
      <c r="J6" s="395">
        <v>217</v>
      </c>
    </row>
    <row r="7" spans="1:10" s="7" customFormat="1" ht="12" customHeight="1">
      <c r="A7" s="224" t="s">
        <v>626</v>
      </c>
      <c r="B7" s="395">
        <v>67</v>
      </c>
      <c r="C7" s="395">
        <v>1058</v>
      </c>
      <c r="D7" s="395">
        <v>12259</v>
      </c>
      <c r="E7" s="395">
        <v>519</v>
      </c>
      <c r="F7" s="395">
        <v>5795</v>
      </c>
      <c r="G7" s="395">
        <v>528</v>
      </c>
      <c r="H7" s="395">
        <v>6297</v>
      </c>
      <c r="I7" s="395">
        <v>11</v>
      </c>
      <c r="J7" s="395">
        <v>167</v>
      </c>
    </row>
    <row r="8" spans="1:10" s="7" customFormat="1" ht="12" customHeight="1">
      <c r="A8" s="224" t="s">
        <v>627</v>
      </c>
      <c r="B8" s="395">
        <v>66</v>
      </c>
      <c r="C8" s="395">
        <v>1161</v>
      </c>
      <c r="D8" s="395">
        <v>11538</v>
      </c>
      <c r="E8" s="395">
        <v>613</v>
      </c>
      <c r="F8" s="395">
        <v>5642</v>
      </c>
      <c r="G8" s="395">
        <v>527</v>
      </c>
      <c r="H8" s="395">
        <v>5633</v>
      </c>
      <c r="I8" s="395">
        <v>21</v>
      </c>
      <c r="J8" s="395">
        <v>263</v>
      </c>
    </row>
    <row r="9" spans="1:10" s="7" customFormat="1" ht="12" customHeight="1">
      <c r="A9" s="224" t="s">
        <v>684</v>
      </c>
      <c r="B9" s="395">
        <v>67</v>
      </c>
      <c r="C9" s="395">
        <v>1263</v>
      </c>
      <c r="D9" s="395">
        <v>11097</v>
      </c>
      <c r="E9" s="395">
        <v>627</v>
      </c>
      <c r="F9" s="395">
        <v>5322</v>
      </c>
      <c r="G9" s="395">
        <v>607</v>
      </c>
      <c r="H9" s="395">
        <v>5510</v>
      </c>
      <c r="I9" s="395">
        <v>29</v>
      </c>
      <c r="J9" s="395">
        <v>265</v>
      </c>
    </row>
    <row r="10" spans="1:10" s="7" customFormat="1" ht="12" customHeight="1">
      <c r="A10" s="224" t="s">
        <v>770</v>
      </c>
      <c r="B10" s="395">
        <v>66</v>
      </c>
      <c r="C10" s="395">
        <v>1257</v>
      </c>
      <c r="D10" s="395">
        <v>10315</v>
      </c>
      <c r="E10" s="395">
        <v>585</v>
      </c>
      <c r="F10" s="395">
        <v>4814</v>
      </c>
      <c r="G10" s="395">
        <v>632</v>
      </c>
      <c r="H10" s="395">
        <v>5257</v>
      </c>
      <c r="I10" s="395">
        <v>40</v>
      </c>
      <c r="J10" s="395">
        <v>244</v>
      </c>
    </row>
    <row r="11" spans="1:10" s="7" customFormat="1" ht="12" customHeight="1">
      <c r="A11" s="35"/>
      <c r="B11" s="395"/>
      <c r="C11" s="395"/>
      <c r="D11" s="395"/>
      <c r="E11" s="395"/>
      <c r="F11" s="395"/>
      <c r="G11" s="395"/>
      <c r="H11" s="395"/>
      <c r="I11" s="395"/>
      <c r="J11" s="395"/>
    </row>
    <row r="12" spans="1:10" s="7" customFormat="1" ht="12" customHeight="1">
      <c r="A12" s="354" t="s">
        <v>88</v>
      </c>
      <c r="B12" s="395">
        <v>1</v>
      </c>
      <c r="C12" s="395">
        <v>1</v>
      </c>
      <c r="D12" s="395">
        <v>3</v>
      </c>
      <c r="E12" s="395">
        <v>0</v>
      </c>
      <c r="F12" s="395">
        <v>0</v>
      </c>
      <c r="G12" s="395">
        <v>0</v>
      </c>
      <c r="H12" s="395">
        <v>0</v>
      </c>
      <c r="I12" s="395">
        <v>1</v>
      </c>
      <c r="J12" s="395">
        <v>3</v>
      </c>
    </row>
    <row r="13" spans="1:10" s="7" customFormat="1" ht="12" customHeight="1">
      <c r="A13" s="354" t="s">
        <v>100</v>
      </c>
      <c r="B13" s="395">
        <v>65</v>
      </c>
      <c r="C13" s="395">
        <v>1256</v>
      </c>
      <c r="D13" s="395">
        <v>10312</v>
      </c>
      <c r="E13" s="395">
        <v>585</v>
      </c>
      <c r="F13" s="395">
        <v>4814</v>
      </c>
      <c r="G13" s="395">
        <v>632</v>
      </c>
      <c r="H13" s="395">
        <v>5257</v>
      </c>
      <c r="I13" s="395">
        <v>39</v>
      </c>
      <c r="J13" s="395">
        <v>241</v>
      </c>
    </row>
    <row r="14" spans="1:10" s="7" customFormat="1" ht="12" customHeight="1">
      <c r="A14" s="35"/>
      <c r="B14" s="395"/>
      <c r="C14" s="395"/>
      <c r="D14" s="395"/>
      <c r="E14" s="395"/>
      <c r="F14" s="395"/>
      <c r="G14" s="395"/>
      <c r="H14" s="395"/>
      <c r="I14" s="395"/>
      <c r="J14" s="395"/>
    </row>
    <row r="15" spans="1:10" s="7" customFormat="1" ht="12" customHeight="1">
      <c r="A15" s="399" t="s">
        <v>967</v>
      </c>
      <c r="B15" s="395"/>
      <c r="C15" s="395"/>
      <c r="D15" s="395"/>
      <c r="E15" s="395"/>
      <c r="F15" s="395"/>
      <c r="G15" s="395"/>
      <c r="H15" s="395"/>
      <c r="I15" s="395"/>
      <c r="J15" s="395"/>
    </row>
    <row r="16" spans="1:10" s="7" customFormat="1" ht="12" customHeight="1">
      <c r="A16" s="354" t="s">
        <v>685</v>
      </c>
      <c r="B16" s="395">
        <v>1</v>
      </c>
      <c r="C16" s="395">
        <v>0</v>
      </c>
      <c r="D16" s="395">
        <v>22</v>
      </c>
      <c r="E16" s="395">
        <v>0</v>
      </c>
      <c r="F16" s="395">
        <v>11</v>
      </c>
      <c r="G16" s="395">
        <v>0</v>
      </c>
      <c r="H16" s="395">
        <v>11</v>
      </c>
      <c r="I16" s="395">
        <v>0</v>
      </c>
      <c r="J16" s="395">
        <v>0</v>
      </c>
    </row>
    <row r="17" spans="1:12" s="7" customFormat="1" ht="12" customHeight="1">
      <c r="A17" s="354" t="s">
        <v>686</v>
      </c>
      <c r="B17" s="395">
        <v>1</v>
      </c>
      <c r="C17" s="395">
        <v>0</v>
      </c>
      <c r="D17" s="395">
        <v>92</v>
      </c>
      <c r="E17" s="395">
        <v>0</v>
      </c>
      <c r="F17" s="395">
        <v>43</v>
      </c>
      <c r="G17" s="395">
        <v>0</v>
      </c>
      <c r="H17" s="395">
        <v>49</v>
      </c>
      <c r="I17" s="395">
        <v>0</v>
      </c>
      <c r="J17" s="395">
        <v>0</v>
      </c>
      <c r="L17" s="7" t="s">
        <v>464</v>
      </c>
    </row>
    <row r="18" spans="1:10" s="7" customFormat="1" ht="12" customHeight="1">
      <c r="A18" s="354" t="s">
        <v>687</v>
      </c>
      <c r="B18" s="395">
        <v>1</v>
      </c>
      <c r="C18" s="395">
        <v>50</v>
      </c>
      <c r="D18" s="395">
        <v>187</v>
      </c>
      <c r="E18" s="395">
        <v>28</v>
      </c>
      <c r="F18" s="395">
        <v>87</v>
      </c>
      <c r="G18" s="395">
        <v>22</v>
      </c>
      <c r="H18" s="395">
        <v>100</v>
      </c>
      <c r="I18" s="395">
        <v>0</v>
      </c>
      <c r="J18" s="395">
        <v>0</v>
      </c>
    </row>
    <row r="19" spans="1:10" s="7" customFormat="1" ht="12" customHeight="1">
      <c r="A19" s="354" t="s">
        <v>66</v>
      </c>
      <c r="B19" s="395">
        <v>1</v>
      </c>
      <c r="C19" s="395">
        <v>0</v>
      </c>
      <c r="D19" s="395">
        <v>252</v>
      </c>
      <c r="E19" s="395">
        <v>0</v>
      </c>
      <c r="F19" s="395">
        <v>108</v>
      </c>
      <c r="G19" s="395">
        <v>0</v>
      </c>
      <c r="H19" s="395">
        <v>144</v>
      </c>
      <c r="I19" s="395">
        <v>0</v>
      </c>
      <c r="J19" s="395">
        <v>0</v>
      </c>
    </row>
    <row r="20" spans="1:10" s="7" customFormat="1" ht="12" customHeight="1">
      <c r="A20" s="354" t="s">
        <v>688</v>
      </c>
      <c r="B20" s="395">
        <v>1</v>
      </c>
      <c r="C20" s="395">
        <v>0</v>
      </c>
      <c r="D20" s="395">
        <v>1</v>
      </c>
      <c r="E20" s="395">
        <v>0</v>
      </c>
      <c r="F20" s="395">
        <v>0</v>
      </c>
      <c r="G20" s="395">
        <v>0</v>
      </c>
      <c r="H20" s="395">
        <v>1</v>
      </c>
      <c r="I20" s="395">
        <v>0</v>
      </c>
      <c r="J20" s="395">
        <v>0</v>
      </c>
    </row>
    <row r="21" spans="1:10" s="7" customFormat="1" ht="12" customHeight="1">
      <c r="A21" s="354" t="s">
        <v>689</v>
      </c>
      <c r="B21" s="395">
        <v>1</v>
      </c>
      <c r="C21" s="395">
        <v>3</v>
      </c>
      <c r="D21" s="395">
        <v>60</v>
      </c>
      <c r="E21" s="395">
        <v>3</v>
      </c>
      <c r="F21" s="395">
        <v>19</v>
      </c>
      <c r="G21" s="395">
        <v>0</v>
      </c>
      <c r="H21" s="395">
        <v>41</v>
      </c>
      <c r="I21" s="395">
        <v>0</v>
      </c>
      <c r="J21" s="395">
        <v>0</v>
      </c>
    </row>
    <row r="22" spans="1:10" s="7" customFormat="1" ht="12" customHeight="1">
      <c r="A22" s="354" t="s">
        <v>690</v>
      </c>
      <c r="B22" s="395">
        <v>2</v>
      </c>
      <c r="C22" s="395">
        <v>0</v>
      </c>
      <c r="D22" s="395">
        <v>501</v>
      </c>
      <c r="E22" s="395">
        <v>0</v>
      </c>
      <c r="F22" s="395">
        <v>210</v>
      </c>
      <c r="G22" s="395">
        <v>0</v>
      </c>
      <c r="H22" s="395">
        <v>291</v>
      </c>
      <c r="I22" s="395">
        <v>0</v>
      </c>
      <c r="J22" s="395">
        <v>0</v>
      </c>
    </row>
    <row r="23" spans="1:10" s="7" customFormat="1" ht="12" customHeight="1">
      <c r="A23" s="354" t="s">
        <v>67</v>
      </c>
      <c r="B23" s="395">
        <v>1</v>
      </c>
      <c r="C23" s="395">
        <v>1</v>
      </c>
      <c r="D23" s="395">
        <v>77</v>
      </c>
      <c r="E23" s="395">
        <v>1</v>
      </c>
      <c r="F23" s="395">
        <v>38</v>
      </c>
      <c r="G23" s="395">
        <v>0</v>
      </c>
      <c r="H23" s="395">
        <v>39</v>
      </c>
      <c r="I23" s="395">
        <v>0</v>
      </c>
      <c r="J23" s="395">
        <v>0</v>
      </c>
    </row>
    <row r="24" spans="1:10" s="7" customFormat="1" ht="12" customHeight="1">
      <c r="A24" s="354" t="s">
        <v>691</v>
      </c>
      <c r="B24" s="395">
        <v>1</v>
      </c>
      <c r="C24" s="395">
        <v>0</v>
      </c>
      <c r="D24" s="395">
        <v>248</v>
      </c>
      <c r="E24" s="395">
        <v>0</v>
      </c>
      <c r="F24" s="395">
        <v>117</v>
      </c>
      <c r="G24" s="395">
        <v>0</v>
      </c>
      <c r="H24" s="395">
        <v>131</v>
      </c>
      <c r="I24" s="395">
        <v>0</v>
      </c>
      <c r="J24" s="395">
        <v>0</v>
      </c>
    </row>
    <row r="25" spans="1:10" s="7" customFormat="1" ht="12" customHeight="1">
      <c r="A25" s="354" t="s">
        <v>692</v>
      </c>
      <c r="B25" s="395">
        <v>1</v>
      </c>
      <c r="C25" s="395">
        <v>0</v>
      </c>
      <c r="D25" s="395">
        <v>46</v>
      </c>
      <c r="E25" s="395">
        <v>0</v>
      </c>
      <c r="F25" s="395">
        <v>20</v>
      </c>
      <c r="G25" s="395">
        <v>0</v>
      </c>
      <c r="H25" s="395">
        <v>26</v>
      </c>
      <c r="I25" s="395">
        <v>0</v>
      </c>
      <c r="J25" s="395">
        <v>0</v>
      </c>
    </row>
    <row r="26" spans="1:10" s="7" customFormat="1" ht="12" customHeight="1">
      <c r="A26" s="354" t="s">
        <v>68</v>
      </c>
      <c r="B26" s="395">
        <v>1</v>
      </c>
      <c r="C26" s="395">
        <v>0</v>
      </c>
      <c r="D26" s="395">
        <v>58</v>
      </c>
      <c r="E26" s="395">
        <v>0</v>
      </c>
      <c r="F26" s="395">
        <v>32</v>
      </c>
      <c r="G26" s="395">
        <v>0</v>
      </c>
      <c r="H26" s="395">
        <v>26</v>
      </c>
      <c r="I26" s="395">
        <v>0</v>
      </c>
      <c r="J26" s="395">
        <v>0</v>
      </c>
    </row>
    <row r="27" spans="1:10" s="7" customFormat="1" ht="12" customHeight="1">
      <c r="A27" s="354" t="s">
        <v>968</v>
      </c>
      <c r="B27" s="395">
        <v>1</v>
      </c>
      <c r="C27" s="395">
        <v>0</v>
      </c>
      <c r="D27" s="395">
        <v>10</v>
      </c>
      <c r="E27" s="395">
        <v>0</v>
      </c>
      <c r="F27" s="395">
        <v>10</v>
      </c>
      <c r="G27" s="395">
        <v>0</v>
      </c>
      <c r="H27" s="395">
        <v>0</v>
      </c>
      <c r="I27" s="395">
        <v>0</v>
      </c>
      <c r="J27" s="395">
        <v>0</v>
      </c>
    </row>
    <row r="28" spans="1:10" s="7" customFormat="1" ht="12" customHeight="1">
      <c r="A28" s="354" t="s">
        <v>693</v>
      </c>
      <c r="B28" s="395">
        <v>1</v>
      </c>
      <c r="C28" s="395">
        <v>0</v>
      </c>
      <c r="D28" s="395">
        <v>22</v>
      </c>
      <c r="E28" s="395">
        <v>0</v>
      </c>
      <c r="F28" s="395">
        <v>0</v>
      </c>
      <c r="G28" s="395">
        <v>0</v>
      </c>
      <c r="H28" s="395">
        <v>22</v>
      </c>
      <c r="I28" s="395">
        <v>0</v>
      </c>
      <c r="J28" s="395">
        <v>0</v>
      </c>
    </row>
    <row r="29" spans="1:10" s="7" customFormat="1" ht="12" customHeight="1">
      <c r="A29" s="354" t="s">
        <v>694</v>
      </c>
      <c r="B29" s="395">
        <v>1</v>
      </c>
      <c r="C29" s="395">
        <v>0</v>
      </c>
      <c r="D29" s="395">
        <v>39</v>
      </c>
      <c r="E29" s="395">
        <v>0</v>
      </c>
      <c r="F29" s="395">
        <v>0</v>
      </c>
      <c r="G29" s="395">
        <v>0</v>
      </c>
      <c r="H29" s="395">
        <v>39</v>
      </c>
      <c r="I29" s="395">
        <v>0</v>
      </c>
      <c r="J29" s="395">
        <v>0</v>
      </c>
    </row>
    <row r="30" spans="1:10" s="7" customFormat="1" ht="12" customHeight="1">
      <c r="A30" s="354" t="s">
        <v>969</v>
      </c>
      <c r="B30" s="395">
        <v>1</v>
      </c>
      <c r="C30" s="395">
        <v>213</v>
      </c>
      <c r="D30" s="395">
        <v>5</v>
      </c>
      <c r="E30" s="395">
        <v>105</v>
      </c>
      <c r="F30" s="395">
        <v>3</v>
      </c>
      <c r="G30" s="395">
        <v>108</v>
      </c>
      <c r="H30" s="395">
        <v>2</v>
      </c>
      <c r="I30" s="395">
        <v>0</v>
      </c>
      <c r="J30" s="395">
        <v>0</v>
      </c>
    </row>
    <row r="31" spans="1:10" s="7" customFormat="1" ht="12" customHeight="1">
      <c r="A31" s="354" t="s">
        <v>970</v>
      </c>
      <c r="B31" s="395">
        <v>1</v>
      </c>
      <c r="C31" s="395">
        <v>132</v>
      </c>
      <c r="D31" s="395">
        <v>1</v>
      </c>
      <c r="E31" s="395">
        <v>58</v>
      </c>
      <c r="F31" s="395">
        <v>1</v>
      </c>
      <c r="G31" s="395">
        <v>74</v>
      </c>
      <c r="H31" s="395">
        <v>0</v>
      </c>
      <c r="I31" s="395">
        <v>0</v>
      </c>
      <c r="J31" s="395">
        <v>0</v>
      </c>
    </row>
    <row r="32" spans="1:10" s="7" customFormat="1" ht="12" customHeight="1">
      <c r="A32" s="354" t="s">
        <v>69</v>
      </c>
      <c r="B32" s="395">
        <v>1</v>
      </c>
      <c r="C32" s="395">
        <v>179</v>
      </c>
      <c r="D32" s="395">
        <v>30</v>
      </c>
      <c r="E32" s="395">
        <v>76</v>
      </c>
      <c r="F32" s="395">
        <v>13</v>
      </c>
      <c r="G32" s="395">
        <v>103</v>
      </c>
      <c r="H32" s="395">
        <v>17</v>
      </c>
      <c r="I32" s="395">
        <v>0</v>
      </c>
      <c r="J32" s="395">
        <v>0</v>
      </c>
    </row>
    <row r="33" spans="1:10" s="7" customFormat="1" ht="12" customHeight="1">
      <c r="A33" s="354" t="s">
        <v>70</v>
      </c>
      <c r="B33" s="395">
        <v>1</v>
      </c>
      <c r="C33" s="395">
        <v>8</v>
      </c>
      <c r="D33" s="395">
        <v>0</v>
      </c>
      <c r="E33" s="395">
        <v>0</v>
      </c>
      <c r="F33" s="395">
        <v>0</v>
      </c>
      <c r="G33" s="395">
        <v>8</v>
      </c>
      <c r="H33" s="395">
        <v>0</v>
      </c>
      <c r="I33" s="395">
        <v>0</v>
      </c>
      <c r="J33" s="395">
        <v>0</v>
      </c>
    </row>
    <row r="34" spans="1:10" s="7" customFormat="1" ht="12" customHeight="1">
      <c r="A34" s="354" t="s">
        <v>71</v>
      </c>
      <c r="B34" s="395">
        <v>1</v>
      </c>
      <c r="C34" s="395">
        <v>1</v>
      </c>
      <c r="D34" s="395">
        <v>0</v>
      </c>
      <c r="E34" s="395">
        <v>0</v>
      </c>
      <c r="F34" s="395">
        <v>0</v>
      </c>
      <c r="G34" s="395">
        <v>1</v>
      </c>
      <c r="H34" s="395">
        <v>0</v>
      </c>
      <c r="I34" s="395">
        <v>0</v>
      </c>
      <c r="J34" s="395">
        <v>0</v>
      </c>
    </row>
    <row r="35" spans="1:10" s="7" customFormat="1" ht="12" customHeight="1">
      <c r="A35" s="354" t="s">
        <v>971</v>
      </c>
      <c r="B35" s="395">
        <v>1</v>
      </c>
      <c r="C35" s="395">
        <v>118</v>
      </c>
      <c r="D35" s="395">
        <v>4</v>
      </c>
      <c r="E35" s="395">
        <v>57</v>
      </c>
      <c r="F35" s="395">
        <v>3</v>
      </c>
      <c r="G35" s="395">
        <v>61</v>
      </c>
      <c r="H35" s="395">
        <v>1</v>
      </c>
      <c r="I35" s="395">
        <v>0</v>
      </c>
      <c r="J35" s="395">
        <v>0</v>
      </c>
    </row>
    <row r="36" spans="1:10" s="7" customFormat="1" ht="12" customHeight="1">
      <c r="A36" s="354" t="s">
        <v>72</v>
      </c>
      <c r="B36" s="395">
        <v>1</v>
      </c>
      <c r="C36" s="395">
        <v>40</v>
      </c>
      <c r="D36" s="395">
        <v>0</v>
      </c>
      <c r="E36" s="395">
        <v>20</v>
      </c>
      <c r="F36" s="395">
        <v>0</v>
      </c>
      <c r="G36" s="395">
        <v>20</v>
      </c>
      <c r="H36" s="395">
        <v>0</v>
      </c>
      <c r="I36" s="395">
        <v>0</v>
      </c>
      <c r="J36" s="395">
        <v>0</v>
      </c>
    </row>
    <row r="37" spans="1:10" s="7" customFormat="1" ht="12" customHeight="1">
      <c r="A37" s="354" t="s">
        <v>73</v>
      </c>
      <c r="B37" s="395">
        <v>2</v>
      </c>
      <c r="C37" s="395">
        <v>14</v>
      </c>
      <c r="D37" s="395">
        <v>221</v>
      </c>
      <c r="E37" s="395">
        <v>5</v>
      </c>
      <c r="F37" s="395">
        <v>72</v>
      </c>
      <c r="G37" s="395">
        <v>5</v>
      </c>
      <c r="H37" s="395">
        <v>77</v>
      </c>
      <c r="I37" s="395">
        <v>4</v>
      </c>
      <c r="J37" s="395">
        <v>72</v>
      </c>
    </row>
    <row r="38" spans="1:10" s="7" customFormat="1" ht="12" customHeight="1">
      <c r="A38" s="354" t="s">
        <v>74</v>
      </c>
      <c r="B38" s="395">
        <v>1</v>
      </c>
      <c r="C38" s="395">
        <v>43</v>
      </c>
      <c r="D38" s="395">
        <v>261</v>
      </c>
      <c r="E38" s="395">
        <v>9</v>
      </c>
      <c r="F38" s="395">
        <v>83</v>
      </c>
      <c r="G38" s="395">
        <v>19</v>
      </c>
      <c r="H38" s="395">
        <v>85</v>
      </c>
      <c r="I38" s="395">
        <v>15</v>
      </c>
      <c r="J38" s="395">
        <v>93</v>
      </c>
    </row>
    <row r="39" spans="1:10" s="7" customFormat="1" ht="12" customHeight="1">
      <c r="A39" s="354" t="s">
        <v>695</v>
      </c>
      <c r="B39" s="395">
        <v>4</v>
      </c>
      <c r="C39" s="395">
        <v>0</v>
      </c>
      <c r="D39" s="395">
        <v>575</v>
      </c>
      <c r="E39" s="395">
        <v>0</v>
      </c>
      <c r="F39" s="395">
        <v>300</v>
      </c>
      <c r="G39" s="395">
        <v>0</v>
      </c>
      <c r="H39" s="395">
        <v>275</v>
      </c>
      <c r="I39" s="395">
        <v>0</v>
      </c>
      <c r="J39" s="395">
        <v>0</v>
      </c>
    </row>
    <row r="40" spans="1:10" s="7" customFormat="1" ht="12" customHeight="1">
      <c r="A40" s="354" t="s">
        <v>76</v>
      </c>
      <c r="B40" s="395">
        <v>2</v>
      </c>
      <c r="C40" s="395">
        <v>7</v>
      </c>
      <c r="D40" s="395">
        <v>450</v>
      </c>
      <c r="E40" s="395">
        <v>5</v>
      </c>
      <c r="F40" s="395">
        <v>226</v>
      </c>
      <c r="G40" s="395">
        <v>2</v>
      </c>
      <c r="H40" s="395">
        <v>224</v>
      </c>
      <c r="I40" s="395">
        <v>0</v>
      </c>
      <c r="J40" s="395">
        <v>0</v>
      </c>
    </row>
    <row r="41" spans="1:10" s="7" customFormat="1" ht="12" customHeight="1">
      <c r="A41" s="354" t="s">
        <v>77</v>
      </c>
      <c r="B41" s="395">
        <v>1</v>
      </c>
      <c r="C41" s="395">
        <v>0</v>
      </c>
      <c r="D41" s="395">
        <v>144</v>
      </c>
      <c r="E41" s="395">
        <v>0</v>
      </c>
      <c r="F41" s="395">
        <v>0</v>
      </c>
      <c r="G41" s="395">
        <v>0</v>
      </c>
      <c r="H41" s="395">
        <v>144</v>
      </c>
      <c r="I41" s="395">
        <v>0</v>
      </c>
      <c r="J41" s="395">
        <v>0</v>
      </c>
    </row>
    <row r="42" spans="1:10" s="7" customFormat="1" ht="12" customHeight="1">
      <c r="A42" s="354" t="s">
        <v>78</v>
      </c>
      <c r="B42" s="395">
        <v>2</v>
      </c>
      <c r="C42" s="395">
        <v>0</v>
      </c>
      <c r="D42" s="395">
        <v>603</v>
      </c>
      <c r="E42" s="395">
        <v>0</v>
      </c>
      <c r="F42" s="395">
        <v>280</v>
      </c>
      <c r="G42" s="395">
        <v>0</v>
      </c>
      <c r="H42" s="395">
        <v>323</v>
      </c>
      <c r="I42" s="395">
        <v>0</v>
      </c>
      <c r="J42" s="395">
        <v>0</v>
      </c>
    </row>
    <row r="43" spans="1:10" s="7" customFormat="1" ht="12" customHeight="1">
      <c r="A43" s="354" t="s">
        <v>79</v>
      </c>
      <c r="B43" s="395">
        <v>2</v>
      </c>
      <c r="C43" s="395">
        <v>0</v>
      </c>
      <c r="D43" s="395">
        <v>179</v>
      </c>
      <c r="E43" s="395">
        <v>0</v>
      </c>
      <c r="F43" s="395">
        <v>83</v>
      </c>
      <c r="G43" s="395">
        <v>0</v>
      </c>
      <c r="H43" s="395">
        <v>96</v>
      </c>
      <c r="I43" s="395">
        <v>0</v>
      </c>
      <c r="J43" s="395">
        <v>0</v>
      </c>
    </row>
    <row r="44" spans="1:10" s="7" customFormat="1" ht="12" customHeight="1">
      <c r="A44" s="354" t="s">
        <v>75</v>
      </c>
      <c r="B44" s="395">
        <v>1</v>
      </c>
      <c r="C44" s="395">
        <v>0</v>
      </c>
      <c r="D44" s="395">
        <v>297</v>
      </c>
      <c r="E44" s="395">
        <v>0</v>
      </c>
      <c r="F44" s="395">
        <v>138</v>
      </c>
      <c r="G44" s="395">
        <v>0</v>
      </c>
      <c r="H44" s="395">
        <v>159</v>
      </c>
      <c r="I44" s="395">
        <v>0</v>
      </c>
      <c r="J44" s="395">
        <v>0</v>
      </c>
    </row>
    <row r="45" spans="1:10" s="7" customFormat="1" ht="12" customHeight="1">
      <c r="A45" s="354" t="s">
        <v>696</v>
      </c>
      <c r="B45" s="395">
        <v>1</v>
      </c>
      <c r="C45" s="395">
        <v>25</v>
      </c>
      <c r="D45" s="395">
        <v>133</v>
      </c>
      <c r="E45" s="395">
        <v>14</v>
      </c>
      <c r="F45" s="395">
        <v>61</v>
      </c>
      <c r="G45" s="395">
        <v>11</v>
      </c>
      <c r="H45" s="395">
        <v>72</v>
      </c>
      <c r="I45" s="395">
        <v>0</v>
      </c>
      <c r="J45" s="395">
        <v>0</v>
      </c>
    </row>
    <row r="46" spans="1:10" s="7" customFormat="1" ht="12" customHeight="1">
      <c r="A46" s="354" t="s">
        <v>80</v>
      </c>
      <c r="B46" s="395">
        <v>1</v>
      </c>
      <c r="C46" s="395">
        <v>0</v>
      </c>
      <c r="D46" s="395">
        <v>369</v>
      </c>
      <c r="E46" s="395">
        <v>0</v>
      </c>
      <c r="F46" s="395">
        <v>187</v>
      </c>
      <c r="G46" s="395">
        <v>0</v>
      </c>
      <c r="H46" s="395">
        <v>182</v>
      </c>
      <c r="I46" s="395">
        <v>0</v>
      </c>
      <c r="J46" s="395">
        <v>0</v>
      </c>
    </row>
    <row r="47" spans="1:10" s="7" customFormat="1" ht="12" customHeight="1">
      <c r="A47" s="354" t="s">
        <v>81</v>
      </c>
      <c r="B47" s="395">
        <v>1</v>
      </c>
      <c r="C47" s="395">
        <v>0</v>
      </c>
      <c r="D47" s="395">
        <v>388</v>
      </c>
      <c r="E47" s="395">
        <v>0</v>
      </c>
      <c r="F47" s="395">
        <v>186</v>
      </c>
      <c r="G47" s="395">
        <v>0</v>
      </c>
      <c r="H47" s="395">
        <v>202</v>
      </c>
      <c r="I47" s="395">
        <v>0</v>
      </c>
      <c r="J47" s="395">
        <v>0</v>
      </c>
    </row>
    <row r="48" spans="1:10" s="7" customFormat="1" ht="12" customHeight="1">
      <c r="A48" s="354" t="s">
        <v>82</v>
      </c>
      <c r="B48" s="395">
        <v>1</v>
      </c>
      <c r="C48" s="395">
        <v>4</v>
      </c>
      <c r="D48" s="395">
        <v>65</v>
      </c>
      <c r="E48" s="395">
        <v>3</v>
      </c>
      <c r="F48" s="395">
        <v>24</v>
      </c>
      <c r="G48" s="395">
        <v>1</v>
      </c>
      <c r="H48" s="395">
        <v>41</v>
      </c>
      <c r="I48" s="395">
        <v>0</v>
      </c>
      <c r="J48" s="395">
        <v>0</v>
      </c>
    </row>
    <row r="49" spans="1:10" s="7" customFormat="1" ht="12" customHeight="1">
      <c r="A49" s="354" t="s">
        <v>972</v>
      </c>
      <c r="B49" s="395">
        <v>1</v>
      </c>
      <c r="C49" s="395">
        <v>16</v>
      </c>
      <c r="D49" s="395">
        <v>21</v>
      </c>
      <c r="E49" s="395">
        <v>9</v>
      </c>
      <c r="F49" s="395">
        <v>14</v>
      </c>
      <c r="G49" s="395">
        <v>7</v>
      </c>
      <c r="H49" s="395">
        <v>7</v>
      </c>
      <c r="I49" s="395">
        <v>0</v>
      </c>
      <c r="J49" s="395">
        <v>0</v>
      </c>
    </row>
    <row r="50" spans="1:10" s="7" customFormat="1" ht="12" customHeight="1">
      <c r="A50" s="354" t="s">
        <v>83</v>
      </c>
      <c r="B50" s="395">
        <v>1</v>
      </c>
      <c r="C50" s="395">
        <v>0</v>
      </c>
      <c r="D50" s="395">
        <v>198</v>
      </c>
      <c r="E50" s="395">
        <v>0</v>
      </c>
      <c r="F50" s="395">
        <v>98</v>
      </c>
      <c r="G50" s="395">
        <v>0</v>
      </c>
      <c r="H50" s="395">
        <v>100</v>
      </c>
      <c r="I50" s="395">
        <v>0</v>
      </c>
      <c r="J50" s="395">
        <v>0</v>
      </c>
    </row>
    <row r="51" spans="1:10" s="7" customFormat="1" ht="12" customHeight="1">
      <c r="A51" s="354" t="s">
        <v>84</v>
      </c>
      <c r="B51" s="395">
        <v>1</v>
      </c>
      <c r="C51" s="395">
        <v>0</v>
      </c>
      <c r="D51" s="395">
        <v>485</v>
      </c>
      <c r="E51" s="395">
        <v>0</v>
      </c>
      <c r="F51" s="395">
        <v>251</v>
      </c>
      <c r="G51" s="395">
        <v>0</v>
      </c>
      <c r="H51" s="395">
        <v>234</v>
      </c>
      <c r="I51" s="395">
        <v>0</v>
      </c>
      <c r="J51" s="395">
        <v>0</v>
      </c>
    </row>
    <row r="52" spans="1:10" s="7" customFormat="1" ht="12" customHeight="1">
      <c r="A52" s="354" t="s">
        <v>697</v>
      </c>
      <c r="B52" s="395">
        <v>3</v>
      </c>
      <c r="C52" s="395">
        <v>59</v>
      </c>
      <c r="D52" s="395">
        <v>954</v>
      </c>
      <c r="E52" s="395">
        <v>33</v>
      </c>
      <c r="F52" s="395">
        <v>483</v>
      </c>
      <c r="G52" s="395">
        <v>26</v>
      </c>
      <c r="H52" s="395">
        <v>471</v>
      </c>
      <c r="I52" s="395">
        <v>0</v>
      </c>
      <c r="J52" s="395">
        <v>0</v>
      </c>
    </row>
    <row r="53" spans="1:10" s="7" customFormat="1" ht="12" customHeight="1">
      <c r="A53" s="354" t="s">
        <v>973</v>
      </c>
      <c r="B53" s="395">
        <v>6</v>
      </c>
      <c r="C53" s="395">
        <v>50</v>
      </c>
      <c r="D53" s="395">
        <v>1052</v>
      </c>
      <c r="E53" s="395">
        <v>17</v>
      </c>
      <c r="F53" s="395">
        <v>500</v>
      </c>
      <c r="G53" s="395">
        <v>33</v>
      </c>
      <c r="H53" s="395">
        <v>552</v>
      </c>
      <c r="I53" s="395">
        <v>0</v>
      </c>
      <c r="J53" s="395">
        <v>0</v>
      </c>
    </row>
    <row r="54" spans="1:10" s="7" customFormat="1" ht="12" customHeight="1">
      <c r="A54" s="354" t="s">
        <v>974</v>
      </c>
      <c r="B54" s="395">
        <v>2</v>
      </c>
      <c r="C54" s="395">
        <v>59</v>
      </c>
      <c r="D54" s="395">
        <v>536</v>
      </c>
      <c r="E54" s="395">
        <v>26</v>
      </c>
      <c r="F54" s="395">
        <v>268</v>
      </c>
      <c r="G54" s="395">
        <v>33</v>
      </c>
      <c r="H54" s="395">
        <v>268</v>
      </c>
      <c r="I54" s="395">
        <v>0</v>
      </c>
      <c r="J54" s="395">
        <v>0</v>
      </c>
    </row>
    <row r="55" spans="1:10" s="7" customFormat="1" ht="12" customHeight="1">
      <c r="A55" s="354" t="s">
        <v>975</v>
      </c>
      <c r="B55" s="395">
        <v>1</v>
      </c>
      <c r="C55" s="395">
        <v>65</v>
      </c>
      <c r="D55" s="395">
        <v>197</v>
      </c>
      <c r="E55" s="395">
        <v>24</v>
      </c>
      <c r="F55" s="395">
        <v>75</v>
      </c>
      <c r="G55" s="395">
        <v>24</v>
      </c>
      <c r="H55" s="395">
        <v>65</v>
      </c>
      <c r="I55" s="395">
        <v>17</v>
      </c>
      <c r="J55" s="395">
        <v>57</v>
      </c>
    </row>
    <row r="56" spans="1:11" s="7" customFormat="1" ht="12" customHeight="1">
      <c r="A56" s="354" t="s">
        <v>85</v>
      </c>
      <c r="B56" s="395">
        <v>1</v>
      </c>
      <c r="C56" s="395">
        <v>0</v>
      </c>
      <c r="D56" s="395">
        <v>201</v>
      </c>
      <c r="E56" s="395">
        <v>0</v>
      </c>
      <c r="F56" s="395">
        <v>82</v>
      </c>
      <c r="G56" s="395">
        <v>0</v>
      </c>
      <c r="H56" s="395">
        <v>119</v>
      </c>
      <c r="I56" s="395">
        <v>0</v>
      </c>
      <c r="J56" s="395">
        <v>0</v>
      </c>
      <c r="K56" s="56"/>
    </row>
    <row r="57" spans="1:10" s="7" customFormat="1" ht="12" customHeight="1">
      <c r="A57" s="229" t="s">
        <v>976</v>
      </c>
      <c r="B57" s="395">
        <v>1</v>
      </c>
      <c r="C57" s="395">
        <v>17</v>
      </c>
      <c r="D57" s="395">
        <v>42</v>
      </c>
      <c r="E57" s="395">
        <v>17</v>
      </c>
      <c r="F57" s="395">
        <v>42</v>
      </c>
      <c r="G57" s="395">
        <v>0</v>
      </c>
      <c r="H57" s="395">
        <v>0</v>
      </c>
      <c r="I57" s="395">
        <v>0</v>
      </c>
      <c r="J57" s="395">
        <v>0</v>
      </c>
    </row>
    <row r="58" spans="1:10" ht="12" customHeight="1">
      <c r="A58" s="229" t="s">
        <v>698</v>
      </c>
      <c r="B58" s="395">
        <v>2</v>
      </c>
      <c r="C58" s="395">
        <v>58</v>
      </c>
      <c r="D58" s="395">
        <v>272</v>
      </c>
      <c r="E58" s="395">
        <v>32</v>
      </c>
      <c r="F58" s="395">
        <v>133</v>
      </c>
      <c r="G58" s="395">
        <v>26</v>
      </c>
      <c r="H58" s="395">
        <v>139</v>
      </c>
      <c r="I58" s="395">
        <v>0</v>
      </c>
      <c r="J58" s="395">
        <v>0</v>
      </c>
    </row>
    <row r="59" spans="1:10" ht="12" customHeight="1">
      <c r="A59" s="229" t="s">
        <v>86</v>
      </c>
      <c r="B59" s="402">
        <v>2</v>
      </c>
      <c r="C59" s="402">
        <v>16</v>
      </c>
      <c r="D59" s="402">
        <v>166</v>
      </c>
      <c r="E59" s="402">
        <v>5</v>
      </c>
      <c r="F59" s="402">
        <v>75</v>
      </c>
      <c r="G59" s="402">
        <v>11</v>
      </c>
      <c r="H59" s="402">
        <v>91</v>
      </c>
      <c r="I59" s="402">
        <v>0</v>
      </c>
      <c r="J59" s="402">
        <v>0</v>
      </c>
    </row>
    <row r="60" spans="1:10" ht="12" customHeight="1">
      <c r="A60" s="229" t="s">
        <v>977</v>
      </c>
      <c r="B60" s="484">
        <v>1</v>
      </c>
      <c r="C60" s="402">
        <v>11</v>
      </c>
      <c r="D60" s="402">
        <v>40</v>
      </c>
      <c r="E60" s="402">
        <v>6</v>
      </c>
      <c r="F60" s="402">
        <v>4</v>
      </c>
      <c r="G60" s="402">
        <v>1</v>
      </c>
      <c r="H60" s="402">
        <v>14</v>
      </c>
      <c r="I60" s="402">
        <v>4</v>
      </c>
      <c r="J60" s="402">
        <v>22</v>
      </c>
    </row>
    <row r="61" spans="1:10" ht="12" customHeight="1">
      <c r="A61" s="229" t="s">
        <v>699</v>
      </c>
      <c r="B61" s="497">
        <v>1</v>
      </c>
      <c r="C61" s="211">
        <v>2</v>
      </c>
      <c r="D61" s="211">
        <v>119</v>
      </c>
      <c r="E61" s="212">
        <v>2</v>
      </c>
      <c r="F61" s="212">
        <v>68</v>
      </c>
      <c r="G61" s="212">
        <v>0</v>
      </c>
      <c r="H61" s="211">
        <v>51</v>
      </c>
      <c r="I61" s="212">
        <v>0</v>
      </c>
      <c r="J61" s="212">
        <v>0</v>
      </c>
    </row>
    <row r="62" spans="1:10" ht="12" customHeight="1">
      <c r="A62" s="229" t="s">
        <v>978</v>
      </c>
      <c r="B62" s="497">
        <v>1</v>
      </c>
      <c r="C62" s="211">
        <v>5</v>
      </c>
      <c r="D62" s="211">
        <v>161</v>
      </c>
      <c r="E62" s="212">
        <v>3</v>
      </c>
      <c r="F62" s="212">
        <v>81</v>
      </c>
      <c r="G62" s="212">
        <v>2</v>
      </c>
      <c r="H62" s="211">
        <v>80</v>
      </c>
      <c r="I62" s="212">
        <v>0</v>
      </c>
      <c r="J62" s="212">
        <v>0</v>
      </c>
    </row>
    <row r="63" spans="1:10" ht="12" customHeight="1">
      <c r="A63" s="134" t="s">
        <v>700</v>
      </c>
      <c r="B63" s="498">
        <v>1</v>
      </c>
      <c r="C63" s="495">
        <v>61</v>
      </c>
      <c r="D63" s="495">
        <v>531</v>
      </c>
      <c r="E63" s="496">
        <v>27</v>
      </c>
      <c r="F63" s="496">
        <v>285</v>
      </c>
      <c r="G63" s="496">
        <v>34</v>
      </c>
      <c r="H63" s="495">
        <v>246</v>
      </c>
      <c r="I63" s="496">
        <v>0</v>
      </c>
      <c r="J63" s="496">
        <v>0</v>
      </c>
    </row>
    <row r="64" spans="1:2" ht="12" customHeight="1">
      <c r="A64" s="7" t="s">
        <v>701</v>
      </c>
      <c r="B64" s="41"/>
    </row>
    <row r="65" ht="12" customHeight="1">
      <c r="A65" s="7" t="s">
        <v>101</v>
      </c>
    </row>
    <row r="66" ht="12">
      <c r="A66" s="26" t="s">
        <v>702</v>
      </c>
    </row>
    <row r="67" ht="12">
      <c r="A67" s="26" t="s">
        <v>703</v>
      </c>
    </row>
  </sheetData>
  <mergeCells count="4">
    <mergeCell ref="C4:D4"/>
    <mergeCell ref="E4:F4"/>
    <mergeCell ref="G4:H4"/>
    <mergeCell ref="I4:J4"/>
  </mergeCells>
  <printOptions/>
  <pageMargins left="0.58" right="0.59" top="0.58" bottom="0.6" header="0.1968503937007874" footer="0.196850393700787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L43"/>
  <sheetViews>
    <sheetView workbookViewId="0" topLeftCell="A1">
      <selection activeCell="F1" sqref="F1"/>
    </sheetView>
  </sheetViews>
  <sheetFormatPr defaultColWidth="9.00390625" defaultRowHeight="12.75"/>
  <cols>
    <col min="1" max="1" width="13.375" style="8" customWidth="1"/>
    <col min="2" max="2" width="6.25390625" style="7" customWidth="1"/>
    <col min="3" max="9" width="8.25390625" style="59" customWidth="1"/>
    <col min="10" max="12" width="7.75390625" style="59" customWidth="1"/>
    <col min="13" max="13" width="6.00390625" style="7" customWidth="1"/>
    <col min="14" max="15" width="6.125" style="7" customWidth="1"/>
    <col min="16" max="16" width="6.75390625" style="7" customWidth="1"/>
    <col min="17" max="16384" width="9.125" style="7" customWidth="1"/>
  </cols>
  <sheetData>
    <row r="1" ht="17.25">
      <c r="A1" s="30" t="s">
        <v>489</v>
      </c>
    </row>
    <row r="2" spans="1:12" ht="4.5" customHeight="1">
      <c r="A2" s="61"/>
      <c r="B2" s="56"/>
      <c r="C2" s="216"/>
      <c r="D2" s="216"/>
      <c r="E2" s="216"/>
      <c r="F2" s="216"/>
      <c r="G2" s="216"/>
      <c r="H2" s="216"/>
      <c r="I2" s="216"/>
      <c r="J2" s="216"/>
      <c r="K2" s="216"/>
      <c r="L2" s="217"/>
    </row>
    <row r="3" spans="1:12" s="8" customFormat="1" ht="15.75" customHeight="1">
      <c r="A3" s="185"/>
      <c r="B3" s="465"/>
      <c r="C3" s="218" t="s">
        <v>433</v>
      </c>
      <c r="D3" s="220"/>
      <c r="E3" s="226"/>
      <c r="F3" s="463"/>
      <c r="G3" s="219" t="s">
        <v>434</v>
      </c>
      <c r="H3" s="220"/>
      <c r="I3" s="226"/>
      <c r="J3" s="219"/>
      <c r="K3" s="437" t="s">
        <v>435</v>
      </c>
      <c r="L3" s="220"/>
    </row>
    <row r="4" spans="1:12" s="61" customFormat="1" ht="15.75" customHeight="1">
      <c r="A4" s="187" t="s">
        <v>1</v>
      </c>
      <c r="B4" s="466" t="s">
        <v>13</v>
      </c>
      <c r="C4" s="227" t="s">
        <v>14</v>
      </c>
      <c r="D4" s="60" t="s">
        <v>5</v>
      </c>
      <c r="E4" s="60" t="s">
        <v>6</v>
      </c>
      <c r="F4" s="464" t="s">
        <v>87</v>
      </c>
      <c r="G4" s="60" t="s">
        <v>14</v>
      </c>
      <c r="H4" s="60" t="s">
        <v>5</v>
      </c>
      <c r="I4" s="60" t="s">
        <v>6</v>
      </c>
      <c r="J4" s="60" t="s">
        <v>14</v>
      </c>
      <c r="K4" s="60" t="s">
        <v>5</v>
      </c>
      <c r="L4" s="225" t="s">
        <v>6</v>
      </c>
    </row>
    <row r="5" spans="1:12" ht="19.5" customHeight="1">
      <c r="A5" s="224" t="s">
        <v>769</v>
      </c>
      <c r="B5" s="395">
        <v>392</v>
      </c>
      <c r="C5" s="395">
        <v>173767</v>
      </c>
      <c r="D5" s="395">
        <v>84575</v>
      </c>
      <c r="E5" s="395">
        <v>89192</v>
      </c>
      <c r="F5" s="395">
        <v>63423</v>
      </c>
      <c r="G5" s="395">
        <v>92977</v>
      </c>
      <c r="H5" s="395">
        <v>44657</v>
      </c>
      <c r="I5" s="395">
        <v>48320</v>
      </c>
      <c r="J5" s="395">
        <v>57629</v>
      </c>
      <c r="K5" s="395">
        <v>28187</v>
      </c>
      <c r="L5" s="395">
        <v>29442</v>
      </c>
    </row>
    <row r="6" spans="1:12" ht="19.5" customHeight="1">
      <c r="A6" s="224" t="s">
        <v>626</v>
      </c>
      <c r="B6" s="395">
        <v>387</v>
      </c>
      <c r="C6" s="395">
        <v>168101</v>
      </c>
      <c r="D6" s="395">
        <v>82433</v>
      </c>
      <c r="E6" s="395">
        <v>85668</v>
      </c>
      <c r="F6" s="395">
        <v>61842</v>
      </c>
      <c r="G6" s="395">
        <v>90613</v>
      </c>
      <c r="H6" s="395">
        <v>43677</v>
      </c>
      <c r="I6" s="395">
        <v>46936</v>
      </c>
      <c r="J6" s="395">
        <v>55965</v>
      </c>
      <c r="K6" s="395">
        <v>27569</v>
      </c>
      <c r="L6" s="395">
        <v>28396</v>
      </c>
    </row>
    <row r="7" spans="1:12" ht="19.5" customHeight="1">
      <c r="A7" s="224" t="s">
        <v>627</v>
      </c>
      <c r="B7" s="395">
        <v>404</v>
      </c>
      <c r="C7" s="395">
        <v>162971</v>
      </c>
      <c r="D7" s="395">
        <v>80384</v>
      </c>
      <c r="E7" s="395">
        <v>82587</v>
      </c>
      <c r="F7" s="395">
        <v>60343</v>
      </c>
      <c r="G7" s="395">
        <v>89204</v>
      </c>
      <c r="H7" s="395">
        <v>43294</v>
      </c>
      <c r="I7" s="395">
        <v>45910</v>
      </c>
      <c r="J7" s="395">
        <v>54056</v>
      </c>
      <c r="K7" s="395">
        <v>26737</v>
      </c>
      <c r="L7" s="395">
        <v>27319</v>
      </c>
    </row>
    <row r="8" spans="1:12" ht="19.5" customHeight="1">
      <c r="A8" s="224" t="s">
        <v>684</v>
      </c>
      <c r="B8" s="395">
        <v>404</v>
      </c>
      <c r="C8" s="395">
        <v>159161</v>
      </c>
      <c r="D8" s="395">
        <v>79007</v>
      </c>
      <c r="E8" s="395">
        <v>80154</v>
      </c>
      <c r="F8" s="395">
        <v>59548</v>
      </c>
      <c r="G8" s="395">
        <v>87190</v>
      </c>
      <c r="H8" s="395">
        <v>42798</v>
      </c>
      <c r="I8" s="395">
        <v>44392</v>
      </c>
      <c r="J8" s="395">
        <v>53051</v>
      </c>
      <c r="K8" s="395">
        <v>26408</v>
      </c>
      <c r="L8" s="395">
        <v>26643</v>
      </c>
    </row>
    <row r="9" spans="1:12" ht="19.5" customHeight="1">
      <c r="A9" s="224" t="s">
        <v>770</v>
      </c>
      <c r="B9" s="395">
        <f>SUM(B11,B32)</f>
        <v>373</v>
      </c>
      <c r="C9" s="395">
        <f aca="true" t="shared" si="0" ref="C9:L9">SUM(C11,C32)</f>
        <v>154067</v>
      </c>
      <c r="D9" s="395">
        <f t="shared" si="0"/>
        <v>76732</v>
      </c>
      <c r="E9" s="395">
        <f t="shared" si="0"/>
        <v>77335</v>
      </c>
      <c r="F9" s="395">
        <f t="shared" si="0"/>
        <v>57557</v>
      </c>
      <c r="G9" s="395">
        <f t="shared" si="0"/>
        <v>85718</v>
      </c>
      <c r="H9" s="395">
        <f t="shared" si="0"/>
        <v>42173</v>
      </c>
      <c r="I9" s="395">
        <f t="shared" si="0"/>
        <v>43545</v>
      </c>
      <c r="J9" s="395">
        <f t="shared" si="0"/>
        <v>50606</v>
      </c>
      <c r="K9" s="395">
        <f t="shared" si="0"/>
        <v>25275</v>
      </c>
      <c r="L9" s="395">
        <f t="shared" si="0"/>
        <v>25331</v>
      </c>
    </row>
    <row r="10" spans="1:12" ht="12" customHeight="1">
      <c r="A10" s="33"/>
      <c r="B10" s="395"/>
      <c r="C10" s="395"/>
      <c r="D10" s="395"/>
      <c r="E10" s="395"/>
      <c r="F10" s="395"/>
      <c r="G10" s="395"/>
      <c r="H10" s="395"/>
      <c r="I10" s="395"/>
      <c r="J10" s="395"/>
      <c r="K10" s="395"/>
      <c r="L10" s="395"/>
    </row>
    <row r="11" spans="1:12" ht="19.5" customHeight="1">
      <c r="A11" s="33" t="s">
        <v>88</v>
      </c>
      <c r="B11" s="395">
        <f>SUM(B13,B26)</f>
        <v>306</v>
      </c>
      <c r="C11" s="395">
        <f aca="true" t="shared" si="1" ref="C11:L11">SUM(C13,C26)</f>
        <v>115429</v>
      </c>
      <c r="D11" s="395">
        <f t="shared" si="1"/>
        <v>57041</v>
      </c>
      <c r="E11" s="395">
        <f t="shared" si="1"/>
        <v>58388</v>
      </c>
      <c r="F11" s="395">
        <f t="shared" si="1"/>
        <v>38480</v>
      </c>
      <c r="G11" s="395">
        <f t="shared" si="1"/>
        <v>46592</v>
      </c>
      <c r="H11" s="395">
        <f t="shared" si="1"/>
        <v>23521</v>
      </c>
      <c r="I11" s="395">
        <f t="shared" si="1"/>
        <v>23071</v>
      </c>
      <c r="J11" s="395">
        <f t="shared" si="1"/>
        <v>37723</v>
      </c>
      <c r="K11" s="395">
        <f t="shared" si="1"/>
        <v>18708</v>
      </c>
      <c r="L11" s="395">
        <f t="shared" si="1"/>
        <v>19015</v>
      </c>
    </row>
    <row r="12" spans="1:12" ht="12" customHeight="1">
      <c r="A12" s="33"/>
      <c r="B12" s="395"/>
      <c r="C12" s="395"/>
      <c r="D12" s="395"/>
      <c r="E12" s="395"/>
      <c r="F12" s="395"/>
      <c r="G12" s="395"/>
      <c r="H12" s="395"/>
      <c r="I12" s="395"/>
      <c r="J12" s="395"/>
      <c r="K12" s="395"/>
      <c r="L12" s="395"/>
    </row>
    <row r="13" spans="1:12" ht="19.5" customHeight="1">
      <c r="A13" s="184" t="s">
        <v>89</v>
      </c>
      <c r="B13" s="395">
        <f>SUM(B15:B24)</f>
        <v>264</v>
      </c>
      <c r="C13" s="395">
        <f aca="true" t="shared" si="2" ref="C13:L13">SUM(C15:C24)</f>
        <v>109006</v>
      </c>
      <c r="D13" s="395">
        <f t="shared" si="2"/>
        <v>52922</v>
      </c>
      <c r="E13" s="395">
        <f t="shared" si="2"/>
        <v>56084</v>
      </c>
      <c r="F13" s="395">
        <v>35960</v>
      </c>
      <c r="G13" s="395">
        <f t="shared" si="2"/>
        <v>44156</v>
      </c>
      <c r="H13" s="395">
        <f t="shared" si="2"/>
        <v>21911</v>
      </c>
      <c r="I13" s="395">
        <f t="shared" si="2"/>
        <v>22245</v>
      </c>
      <c r="J13" s="395">
        <f t="shared" si="2"/>
        <v>35688</v>
      </c>
      <c r="K13" s="395">
        <f t="shared" si="2"/>
        <v>17383</v>
      </c>
      <c r="L13" s="395">
        <f t="shared" si="2"/>
        <v>18305</v>
      </c>
    </row>
    <row r="14" spans="1:12" ht="12" customHeight="1">
      <c r="A14" s="224"/>
      <c r="B14" s="395"/>
      <c r="C14" s="395"/>
      <c r="D14" s="395"/>
      <c r="E14" s="395"/>
      <c r="F14" s="395"/>
      <c r="G14" s="395"/>
      <c r="H14" s="395"/>
      <c r="I14" s="395"/>
      <c r="J14" s="395"/>
      <c r="K14" s="395"/>
      <c r="L14" s="395"/>
    </row>
    <row r="15" spans="1:12" ht="19.5" customHeight="1">
      <c r="A15" s="224" t="s">
        <v>90</v>
      </c>
      <c r="B15" s="395">
        <v>114</v>
      </c>
      <c r="C15" s="395">
        <f>SUM(D15:E15)</f>
        <v>80804</v>
      </c>
      <c r="D15" s="395">
        <v>38554</v>
      </c>
      <c r="E15" s="395">
        <v>42250</v>
      </c>
      <c r="F15" s="395" t="s">
        <v>269</v>
      </c>
      <c r="G15" s="395">
        <f>SUM(H15:I15)</f>
        <v>30023</v>
      </c>
      <c r="H15" s="395">
        <v>14581</v>
      </c>
      <c r="I15" s="395">
        <v>15442</v>
      </c>
      <c r="J15" s="395">
        <f>SUM(K15:L15)</f>
        <v>26127</v>
      </c>
      <c r="K15" s="395">
        <v>12485</v>
      </c>
      <c r="L15" s="395">
        <v>13642</v>
      </c>
    </row>
    <row r="16" spans="1:12" ht="19.5" customHeight="1">
      <c r="A16" s="224" t="s">
        <v>91</v>
      </c>
      <c r="B16" s="395">
        <v>26</v>
      </c>
      <c r="C16" s="395">
        <f aca="true" t="shared" si="3" ref="C16:C24">SUM(D16:E16)</f>
        <v>2907</v>
      </c>
      <c r="D16" s="395">
        <v>1486</v>
      </c>
      <c r="E16" s="395">
        <v>1421</v>
      </c>
      <c r="F16" s="395" t="s">
        <v>269</v>
      </c>
      <c r="G16" s="395">
        <f aca="true" t="shared" si="4" ref="G16:G24">SUM(H16:I16)</f>
        <v>1310</v>
      </c>
      <c r="H16" s="395">
        <v>678</v>
      </c>
      <c r="I16" s="395">
        <v>632</v>
      </c>
      <c r="J16" s="395">
        <f aca="true" t="shared" si="5" ref="J16:J24">SUM(K16:L16)</f>
        <v>1030</v>
      </c>
      <c r="K16" s="395">
        <v>539</v>
      </c>
      <c r="L16" s="395">
        <v>491</v>
      </c>
    </row>
    <row r="17" spans="1:12" ht="19.5" customHeight="1">
      <c r="A17" s="224" t="s">
        <v>92</v>
      </c>
      <c r="B17" s="395">
        <v>61</v>
      </c>
      <c r="C17" s="395">
        <f t="shared" si="3"/>
        <v>8178</v>
      </c>
      <c r="D17" s="395">
        <v>7338</v>
      </c>
      <c r="E17" s="395">
        <v>840</v>
      </c>
      <c r="F17" s="395" t="s">
        <v>269</v>
      </c>
      <c r="G17" s="395">
        <f t="shared" si="4"/>
        <v>3997</v>
      </c>
      <c r="H17" s="395">
        <v>3644</v>
      </c>
      <c r="I17" s="395">
        <v>353</v>
      </c>
      <c r="J17" s="395">
        <f t="shared" si="5"/>
        <v>2760</v>
      </c>
      <c r="K17" s="395">
        <v>2490</v>
      </c>
      <c r="L17" s="395">
        <v>270</v>
      </c>
    </row>
    <row r="18" spans="1:12" ht="19.5" customHeight="1">
      <c r="A18" s="224" t="s">
        <v>93</v>
      </c>
      <c r="B18" s="395">
        <v>24</v>
      </c>
      <c r="C18" s="395">
        <f t="shared" si="3"/>
        <v>6196</v>
      </c>
      <c r="D18" s="395">
        <v>1806</v>
      </c>
      <c r="E18" s="395">
        <v>4390</v>
      </c>
      <c r="F18" s="395" t="s">
        <v>269</v>
      </c>
      <c r="G18" s="395">
        <f t="shared" si="4"/>
        <v>2969</v>
      </c>
      <c r="H18" s="395">
        <v>895</v>
      </c>
      <c r="I18" s="395">
        <v>2074</v>
      </c>
      <c r="J18" s="395">
        <f t="shared" si="5"/>
        <v>2073</v>
      </c>
      <c r="K18" s="395">
        <v>615</v>
      </c>
      <c r="L18" s="395">
        <v>1458</v>
      </c>
    </row>
    <row r="19" spans="1:12" ht="19.5" customHeight="1">
      <c r="A19" s="224" t="s">
        <v>94</v>
      </c>
      <c r="B19" s="395">
        <v>2</v>
      </c>
      <c r="C19" s="395">
        <f t="shared" si="3"/>
        <v>165</v>
      </c>
      <c r="D19" s="395">
        <v>136</v>
      </c>
      <c r="E19" s="395">
        <v>29</v>
      </c>
      <c r="F19" s="395" t="s">
        <v>269</v>
      </c>
      <c r="G19" s="395">
        <f t="shared" si="4"/>
        <v>65</v>
      </c>
      <c r="H19" s="395">
        <v>52</v>
      </c>
      <c r="I19" s="395">
        <v>13</v>
      </c>
      <c r="J19" s="395">
        <f t="shared" si="5"/>
        <v>65</v>
      </c>
      <c r="K19" s="395">
        <v>52</v>
      </c>
      <c r="L19" s="395">
        <v>13</v>
      </c>
    </row>
    <row r="20" spans="1:12" ht="19.5" customHeight="1">
      <c r="A20" s="224" t="s">
        <v>95</v>
      </c>
      <c r="B20" s="395">
        <v>10</v>
      </c>
      <c r="C20" s="395">
        <f t="shared" si="3"/>
        <v>1152</v>
      </c>
      <c r="D20" s="395">
        <v>18</v>
      </c>
      <c r="E20" s="395">
        <v>1134</v>
      </c>
      <c r="F20" s="395" t="s">
        <v>269</v>
      </c>
      <c r="G20" s="395">
        <f t="shared" si="4"/>
        <v>600</v>
      </c>
      <c r="H20" s="395">
        <v>8</v>
      </c>
      <c r="I20" s="395">
        <v>592</v>
      </c>
      <c r="J20" s="395">
        <f t="shared" si="5"/>
        <v>399</v>
      </c>
      <c r="K20" s="395">
        <v>4</v>
      </c>
      <c r="L20" s="395">
        <v>395</v>
      </c>
    </row>
    <row r="21" spans="1:12" ht="19.5" customHeight="1">
      <c r="A21" s="224" t="s">
        <v>96</v>
      </c>
      <c r="B21" s="395">
        <v>2</v>
      </c>
      <c r="C21" s="395">
        <f t="shared" si="3"/>
        <v>237</v>
      </c>
      <c r="D21" s="395">
        <v>4</v>
      </c>
      <c r="E21" s="395">
        <v>233</v>
      </c>
      <c r="F21" s="395" t="s">
        <v>269</v>
      </c>
      <c r="G21" s="395">
        <f t="shared" si="4"/>
        <v>126</v>
      </c>
      <c r="H21" s="395">
        <v>2</v>
      </c>
      <c r="I21" s="395">
        <v>124</v>
      </c>
      <c r="J21" s="395">
        <f t="shared" si="5"/>
        <v>80</v>
      </c>
      <c r="K21" s="395">
        <v>1</v>
      </c>
      <c r="L21" s="395">
        <v>79</v>
      </c>
    </row>
    <row r="22" spans="1:12" ht="19.5" customHeight="1">
      <c r="A22" s="229" t="s">
        <v>614</v>
      </c>
      <c r="B22" s="395">
        <v>2</v>
      </c>
      <c r="C22" s="395">
        <f t="shared" si="3"/>
        <v>231</v>
      </c>
      <c r="D22" s="395">
        <v>15</v>
      </c>
      <c r="E22" s="395">
        <v>216</v>
      </c>
      <c r="F22" s="395" t="s">
        <v>269</v>
      </c>
      <c r="G22" s="395">
        <f t="shared" si="4"/>
        <v>119</v>
      </c>
      <c r="H22" s="395">
        <v>15</v>
      </c>
      <c r="I22" s="395">
        <v>104</v>
      </c>
      <c r="J22" s="395">
        <f t="shared" si="5"/>
        <v>75</v>
      </c>
      <c r="K22" s="395">
        <v>6</v>
      </c>
      <c r="L22" s="395">
        <v>69</v>
      </c>
    </row>
    <row r="23" spans="1:12" ht="19.5" customHeight="1">
      <c r="A23" s="229" t="s">
        <v>704</v>
      </c>
      <c r="B23" s="395">
        <v>13</v>
      </c>
      <c r="C23" s="395">
        <f t="shared" si="3"/>
        <v>2331</v>
      </c>
      <c r="D23" s="395">
        <v>982</v>
      </c>
      <c r="E23" s="395">
        <v>1349</v>
      </c>
      <c r="F23" s="395" t="s">
        <v>269</v>
      </c>
      <c r="G23" s="395">
        <f t="shared" si="4"/>
        <v>1434</v>
      </c>
      <c r="H23" s="395">
        <v>645</v>
      </c>
      <c r="I23" s="395">
        <v>789</v>
      </c>
      <c r="J23" s="395">
        <f t="shared" si="5"/>
        <v>799</v>
      </c>
      <c r="K23" s="395">
        <v>335</v>
      </c>
      <c r="L23" s="395">
        <v>464</v>
      </c>
    </row>
    <row r="24" spans="1:12" ht="19.5" customHeight="1">
      <c r="A24" s="224" t="s">
        <v>98</v>
      </c>
      <c r="B24" s="395">
        <v>10</v>
      </c>
      <c r="C24" s="395">
        <f t="shared" si="3"/>
        <v>6805</v>
      </c>
      <c r="D24" s="395">
        <v>2583</v>
      </c>
      <c r="E24" s="395">
        <v>4222</v>
      </c>
      <c r="F24" s="395" t="s">
        <v>269</v>
      </c>
      <c r="G24" s="395">
        <f t="shared" si="4"/>
        <v>3513</v>
      </c>
      <c r="H24" s="395">
        <v>1391</v>
      </c>
      <c r="I24" s="395">
        <v>2122</v>
      </c>
      <c r="J24" s="395">
        <f t="shared" si="5"/>
        <v>2280</v>
      </c>
      <c r="K24" s="395">
        <v>856</v>
      </c>
      <c r="L24" s="395">
        <v>1424</v>
      </c>
    </row>
    <row r="25" spans="1:12" ht="12" customHeight="1">
      <c r="A25" s="33"/>
      <c r="B25" s="395"/>
      <c r="C25" s="395"/>
      <c r="D25" s="395"/>
      <c r="E25" s="395"/>
      <c r="F25" s="395"/>
      <c r="G25" s="395"/>
      <c r="H25" s="395"/>
      <c r="I25" s="395"/>
      <c r="J25" s="395"/>
      <c r="K25" s="395"/>
      <c r="L25" s="395"/>
    </row>
    <row r="26" spans="1:12" ht="19.5" customHeight="1">
      <c r="A26" s="224" t="s">
        <v>99</v>
      </c>
      <c r="B26" s="395">
        <f>SUM(B28:B30)</f>
        <v>42</v>
      </c>
      <c r="C26" s="395">
        <f aca="true" t="shared" si="6" ref="C26:L26">SUM(C28:C30)</f>
        <v>6423</v>
      </c>
      <c r="D26" s="395">
        <f t="shared" si="6"/>
        <v>4119</v>
      </c>
      <c r="E26" s="395">
        <f t="shared" si="6"/>
        <v>2304</v>
      </c>
      <c r="F26" s="395">
        <v>2520</v>
      </c>
      <c r="G26" s="395">
        <f t="shared" si="6"/>
        <v>2436</v>
      </c>
      <c r="H26" s="395">
        <f t="shared" si="6"/>
        <v>1610</v>
      </c>
      <c r="I26" s="395">
        <f t="shared" si="6"/>
        <v>826</v>
      </c>
      <c r="J26" s="395">
        <f t="shared" si="6"/>
        <v>2035</v>
      </c>
      <c r="K26" s="395">
        <f t="shared" si="6"/>
        <v>1325</v>
      </c>
      <c r="L26" s="395">
        <f t="shared" si="6"/>
        <v>710</v>
      </c>
    </row>
    <row r="27" spans="1:12" ht="12" customHeight="1">
      <c r="A27" s="33"/>
      <c r="B27" s="395"/>
      <c r="C27" s="395"/>
      <c r="D27" s="395"/>
      <c r="E27" s="395"/>
      <c r="F27" s="395"/>
      <c r="G27" s="395"/>
      <c r="H27" s="395"/>
      <c r="I27" s="395"/>
      <c r="J27" s="395"/>
      <c r="K27" s="395"/>
      <c r="L27" s="395"/>
    </row>
    <row r="28" spans="1:12" ht="19.5" customHeight="1">
      <c r="A28" s="224" t="s">
        <v>90</v>
      </c>
      <c r="B28" s="395">
        <v>18</v>
      </c>
      <c r="C28" s="395">
        <f>SUM(D28:E28)</f>
        <v>4021</v>
      </c>
      <c r="D28" s="395">
        <v>2211</v>
      </c>
      <c r="E28" s="395">
        <v>1810</v>
      </c>
      <c r="F28" s="395" t="s">
        <v>269</v>
      </c>
      <c r="G28" s="395">
        <f>SUM(H28:I28)</f>
        <v>1522</v>
      </c>
      <c r="H28" s="395">
        <v>850</v>
      </c>
      <c r="I28" s="395">
        <v>672</v>
      </c>
      <c r="J28" s="395">
        <f>SUM(K28:L28)</f>
        <v>1263</v>
      </c>
      <c r="K28" s="395">
        <v>699</v>
      </c>
      <c r="L28" s="395">
        <v>564</v>
      </c>
    </row>
    <row r="29" spans="1:12" ht="19.5" customHeight="1">
      <c r="A29" s="224" t="s">
        <v>92</v>
      </c>
      <c r="B29" s="395">
        <v>19</v>
      </c>
      <c r="C29" s="395">
        <f>SUM(D29:E29)</f>
        <v>1942</v>
      </c>
      <c r="D29" s="395">
        <v>1722</v>
      </c>
      <c r="E29" s="395">
        <v>220</v>
      </c>
      <c r="F29" s="395" t="s">
        <v>269</v>
      </c>
      <c r="G29" s="395">
        <f>SUM(H29:I29)</f>
        <v>772</v>
      </c>
      <c r="H29" s="395">
        <v>710</v>
      </c>
      <c r="I29" s="395">
        <v>62</v>
      </c>
      <c r="J29" s="395">
        <f>SUM(K29:L29)</f>
        <v>634</v>
      </c>
      <c r="K29" s="395">
        <v>578</v>
      </c>
      <c r="L29" s="395">
        <v>56</v>
      </c>
    </row>
    <row r="30" spans="1:12" ht="19.5" customHeight="1">
      <c r="A30" s="224" t="s">
        <v>93</v>
      </c>
      <c r="B30" s="395">
        <v>5</v>
      </c>
      <c r="C30" s="395">
        <f>SUM(D30:E30)</f>
        <v>460</v>
      </c>
      <c r="D30" s="395">
        <v>186</v>
      </c>
      <c r="E30" s="395">
        <v>274</v>
      </c>
      <c r="F30" s="395" t="s">
        <v>269</v>
      </c>
      <c r="G30" s="395">
        <f>SUM(H30:I30)</f>
        <v>142</v>
      </c>
      <c r="H30" s="395">
        <v>50</v>
      </c>
      <c r="I30" s="395">
        <v>92</v>
      </c>
      <c r="J30" s="395">
        <f>SUM(K30:L30)</f>
        <v>138</v>
      </c>
      <c r="K30" s="395">
        <v>48</v>
      </c>
      <c r="L30" s="395">
        <v>90</v>
      </c>
    </row>
    <row r="31" spans="1:12" ht="12" customHeight="1">
      <c r="A31" s="33"/>
      <c r="B31" s="395"/>
      <c r="C31" s="395"/>
      <c r="D31" s="395"/>
      <c r="E31" s="395"/>
      <c r="F31" s="395"/>
      <c r="G31" s="395"/>
      <c r="H31" s="395"/>
      <c r="I31" s="395"/>
      <c r="J31" s="395"/>
      <c r="K31" s="395"/>
      <c r="L31" s="395"/>
    </row>
    <row r="32" spans="1:12" ht="19.5" customHeight="1">
      <c r="A32" s="33" t="s">
        <v>100</v>
      </c>
      <c r="B32" s="395">
        <f>SUM(B34)</f>
        <v>67</v>
      </c>
      <c r="C32" s="395">
        <f aca="true" t="shared" si="7" ref="C32:L32">SUM(C34)</f>
        <v>38638</v>
      </c>
      <c r="D32" s="395">
        <f t="shared" si="7"/>
        <v>19691</v>
      </c>
      <c r="E32" s="395">
        <f t="shared" si="7"/>
        <v>18947</v>
      </c>
      <c r="F32" s="395">
        <f t="shared" si="7"/>
        <v>19077</v>
      </c>
      <c r="G32" s="395">
        <f t="shared" si="7"/>
        <v>39126</v>
      </c>
      <c r="H32" s="395">
        <f t="shared" si="7"/>
        <v>18652</v>
      </c>
      <c r="I32" s="395">
        <f t="shared" si="7"/>
        <v>20474</v>
      </c>
      <c r="J32" s="395">
        <f t="shared" si="7"/>
        <v>12883</v>
      </c>
      <c r="K32" s="395">
        <f t="shared" si="7"/>
        <v>6567</v>
      </c>
      <c r="L32" s="395">
        <f t="shared" si="7"/>
        <v>6316</v>
      </c>
    </row>
    <row r="33" spans="1:12" ht="12" customHeight="1">
      <c r="A33" s="33"/>
      <c r="B33" s="395"/>
      <c r="C33" s="395"/>
      <c r="D33" s="395"/>
      <c r="E33" s="395"/>
      <c r="F33" s="395"/>
      <c r="G33" s="395"/>
      <c r="H33" s="395"/>
      <c r="I33" s="395"/>
      <c r="J33" s="395"/>
      <c r="K33" s="395"/>
      <c r="L33" s="395"/>
    </row>
    <row r="34" spans="1:12" ht="19.5" customHeight="1">
      <c r="A34" s="184" t="s">
        <v>89</v>
      </c>
      <c r="B34" s="395">
        <f>SUM(B36:B40)</f>
        <v>67</v>
      </c>
      <c r="C34" s="395">
        <f aca="true" t="shared" si="8" ref="C34:L34">SUM(C36:C40)</f>
        <v>38638</v>
      </c>
      <c r="D34" s="395">
        <f t="shared" si="8"/>
        <v>19691</v>
      </c>
      <c r="E34" s="395">
        <f t="shared" si="8"/>
        <v>18947</v>
      </c>
      <c r="F34" s="395">
        <v>19077</v>
      </c>
      <c r="G34" s="395">
        <f t="shared" si="8"/>
        <v>39126</v>
      </c>
      <c r="H34" s="395">
        <f t="shared" si="8"/>
        <v>18652</v>
      </c>
      <c r="I34" s="395">
        <f t="shared" si="8"/>
        <v>20474</v>
      </c>
      <c r="J34" s="395">
        <f t="shared" si="8"/>
        <v>12883</v>
      </c>
      <c r="K34" s="395">
        <f t="shared" si="8"/>
        <v>6567</v>
      </c>
      <c r="L34" s="395">
        <f t="shared" si="8"/>
        <v>6316</v>
      </c>
    </row>
    <row r="35" spans="1:12" ht="12" customHeight="1">
      <c r="A35" s="224"/>
      <c r="B35" s="395"/>
      <c r="C35" s="395"/>
      <c r="D35" s="395"/>
      <c r="E35" s="395"/>
      <c r="F35" s="395"/>
      <c r="G35" s="395"/>
      <c r="H35" s="395"/>
      <c r="I35" s="395"/>
      <c r="J35" s="395"/>
      <c r="K35" s="395"/>
      <c r="L35" s="395"/>
    </row>
    <row r="36" spans="1:12" ht="19.5" customHeight="1">
      <c r="A36" s="224" t="s">
        <v>90</v>
      </c>
      <c r="B36" s="395">
        <v>50</v>
      </c>
      <c r="C36" s="395">
        <f>SUM(D36:E36)</f>
        <v>34113</v>
      </c>
      <c r="D36" s="395">
        <v>17332</v>
      </c>
      <c r="E36" s="395">
        <v>16781</v>
      </c>
      <c r="F36" s="395" t="s">
        <v>791</v>
      </c>
      <c r="G36" s="395">
        <f>SUM(H36:I36)</f>
        <v>35603</v>
      </c>
      <c r="H36" s="395">
        <v>16900</v>
      </c>
      <c r="I36" s="395">
        <v>18703</v>
      </c>
      <c r="J36" s="395">
        <f>SUM(K36:L36)</f>
        <v>11320</v>
      </c>
      <c r="K36" s="395">
        <v>5757</v>
      </c>
      <c r="L36" s="395">
        <v>5563</v>
      </c>
    </row>
    <row r="37" spans="1:12" ht="19.5" customHeight="1">
      <c r="A37" s="224" t="s">
        <v>92</v>
      </c>
      <c r="B37" s="395">
        <v>4</v>
      </c>
      <c r="C37" s="395">
        <f>SUM(D37:E37)</f>
        <v>1285</v>
      </c>
      <c r="D37" s="395">
        <v>1285</v>
      </c>
      <c r="E37" s="395">
        <v>0</v>
      </c>
      <c r="F37" s="395" t="s">
        <v>791</v>
      </c>
      <c r="G37" s="395">
        <f>SUM(H37:I37)</f>
        <v>1058</v>
      </c>
      <c r="H37" s="395">
        <v>1058</v>
      </c>
      <c r="I37" s="395">
        <v>0</v>
      </c>
      <c r="J37" s="395">
        <f>SUM(K37:L37)</f>
        <v>442</v>
      </c>
      <c r="K37" s="395">
        <v>442</v>
      </c>
      <c r="L37" s="395">
        <v>0</v>
      </c>
    </row>
    <row r="38" spans="1:12" ht="19.5" customHeight="1">
      <c r="A38" s="224" t="s">
        <v>93</v>
      </c>
      <c r="B38" s="395">
        <v>3</v>
      </c>
      <c r="C38" s="395">
        <f>SUM(D38:E38)</f>
        <v>1586</v>
      </c>
      <c r="D38" s="395">
        <v>502</v>
      </c>
      <c r="E38" s="395">
        <v>1084</v>
      </c>
      <c r="F38" s="395" t="s">
        <v>791</v>
      </c>
      <c r="G38" s="395">
        <f>SUM(H38:I38)</f>
        <v>1590</v>
      </c>
      <c r="H38" s="395">
        <v>403</v>
      </c>
      <c r="I38" s="395">
        <v>1187</v>
      </c>
      <c r="J38" s="395">
        <f>SUM(K38:L38)</f>
        <v>517</v>
      </c>
      <c r="K38" s="395">
        <v>152</v>
      </c>
      <c r="L38" s="395">
        <v>365</v>
      </c>
    </row>
    <row r="39" spans="1:12" ht="19.5" customHeight="1">
      <c r="A39" s="224" t="s">
        <v>95</v>
      </c>
      <c r="B39" s="395">
        <v>2</v>
      </c>
      <c r="C39" s="395">
        <f>SUM(D39:E39)</f>
        <v>690</v>
      </c>
      <c r="D39" s="395">
        <v>341</v>
      </c>
      <c r="E39" s="395">
        <v>349</v>
      </c>
      <c r="F39" s="395" t="s">
        <v>791</v>
      </c>
      <c r="G39" s="395">
        <f>SUM(H39:I39)</f>
        <v>362</v>
      </c>
      <c r="H39" s="395">
        <v>168</v>
      </c>
      <c r="I39" s="395">
        <v>194</v>
      </c>
      <c r="J39" s="395">
        <f>SUM(K39:L39)</f>
        <v>254</v>
      </c>
      <c r="K39" s="395">
        <v>128</v>
      </c>
      <c r="L39" s="395">
        <v>126</v>
      </c>
    </row>
    <row r="40" spans="1:12" ht="19.5" customHeight="1">
      <c r="A40" s="323" t="s">
        <v>97</v>
      </c>
      <c r="B40" s="395">
        <v>8</v>
      </c>
      <c r="C40" s="395">
        <f>SUM(D40:E40)</f>
        <v>964</v>
      </c>
      <c r="D40" s="395">
        <v>231</v>
      </c>
      <c r="E40" s="395">
        <v>733</v>
      </c>
      <c r="F40" s="395" t="s">
        <v>791</v>
      </c>
      <c r="G40" s="395">
        <f>SUM(H40:I40)</f>
        <v>513</v>
      </c>
      <c r="H40" s="395">
        <v>123</v>
      </c>
      <c r="I40" s="395">
        <v>390</v>
      </c>
      <c r="J40" s="395">
        <f>SUM(K40:L40)</f>
        <v>350</v>
      </c>
      <c r="K40" s="395">
        <v>88</v>
      </c>
      <c r="L40" s="395">
        <v>262</v>
      </c>
    </row>
    <row r="41" spans="1:12" ht="12" customHeight="1">
      <c r="A41" s="222" t="s">
        <v>389</v>
      </c>
      <c r="B41" s="223"/>
      <c r="C41" s="223"/>
      <c r="D41" s="223"/>
      <c r="E41" s="223"/>
      <c r="F41" s="223"/>
      <c r="G41" s="223"/>
      <c r="H41" s="223"/>
      <c r="I41" s="223"/>
      <c r="J41" s="223"/>
      <c r="K41" s="223"/>
      <c r="L41" s="223"/>
    </row>
    <row r="42" spans="1:12" ht="12" customHeight="1">
      <c r="A42" s="61" t="s">
        <v>101</v>
      </c>
      <c r="B42" s="56"/>
      <c r="C42" s="216"/>
      <c r="D42" s="216"/>
      <c r="E42" s="216"/>
      <c r="F42" s="216"/>
      <c r="G42" s="216"/>
      <c r="H42" s="216"/>
      <c r="I42" s="216"/>
      <c r="J42" s="216"/>
      <c r="K42" s="216"/>
      <c r="L42" s="216"/>
    </row>
    <row r="43" ht="12" customHeight="1">
      <c r="A43" s="27" t="s">
        <v>102</v>
      </c>
    </row>
  </sheetData>
  <printOptions/>
  <pageMargins left="0.58" right="0.59" top="0.6" bottom="0.5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2007-02-20T00:09:29Z</cp:lastPrinted>
  <dcterms:created xsi:type="dcterms:W3CDTF">2002-01-11T00:09:21Z</dcterms:created>
  <dcterms:modified xsi:type="dcterms:W3CDTF">2007-02-20T00:21:18Z</dcterms:modified>
  <cp:category/>
  <cp:version/>
  <cp:contentType/>
  <cp:contentStatus/>
</cp:coreProperties>
</file>