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230" yWindow="0" windowWidth="10275" windowHeight="7785"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AO39" i="9" l="1"/>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U39" i="9"/>
  <c r="C39" i="9"/>
  <c r="CO38" i="9"/>
  <c r="BW38" i="9"/>
  <c r="BE38" i="9"/>
  <c r="U38" i="9"/>
  <c r="C38" i="9"/>
  <c r="CO37" i="9"/>
  <c r="BW37" i="9"/>
  <c r="BE37" i="9"/>
  <c r="C37" i="9"/>
  <c r="CO36" i="9"/>
  <c r="BW36" i="9"/>
  <c r="BE36" i="9"/>
  <c r="C36" i="9"/>
  <c r="CO35" i="9"/>
  <c r="BW35" i="9"/>
  <c r="BE35" i="9"/>
  <c r="CO34" i="9"/>
  <c r="BW34" i="9"/>
  <c r="BE34" i="9"/>
  <c r="C34" i="9"/>
  <c r="C35" i="9" l="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AM38" i="9" s="1"/>
  <c r="AM39" i="9" s="1"/>
</calcChain>
</file>

<file path=xl/sharedStrings.xml><?xml version="1.0" encoding="utf-8"?>
<sst xmlns="http://schemas.openxmlformats.org/spreadsheetml/2006/main" count="1040" uniqueCount="576">
  <si>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</si>
  <si>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</si>
  <si>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</si>
  <si>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</si>
  <si>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</si>
  <si>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</si>
  <si>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</si>
  <si>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</si>
  <si>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</si>
  <si>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</si>
  <si>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</si>
  <si>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</si>
  <si>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</si>
  <si>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</si>
  <si>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</si>
  <si>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</si>
  <si>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</si>
  <si>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</si>
  <si>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</si>
  <si>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</si>
  <si>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</si>
  <si>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</si>
  <si>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</si>
  <si>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</si>
  <si>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</si>
  <si>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</si>
  <si>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</si>
  <si>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</si>
  <si>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</si>
  <si>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</si>
  <si>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</si>
  <si>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</si>
  <si>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</si>
  <si>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</si>
  <si>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</si>
  <si>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</si>
  <si>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</si>
  <si>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</si>
  <si>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</si>
  <si>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</si>
  <si>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</si>
  <si>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</si>
  <si>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</si>
  <si>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</si>
  <si>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</si>
  <si>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</si>
  <si>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</si>
  <si>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</si>
  <si>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</si>
  <si>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</si>
  <si>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</si>
  <si>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</si>
  <si>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</si>
  <si>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</si>
  <si>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</si>
  <si>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</si>
  <si>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</si>
  <si>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</si>
  <si>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</si>
  <si>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</si>
  <si>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</si>
  <si>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</si>
  <si>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</si>
  <si>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</si>
  <si>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</si>
  <si>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</si>
  <si>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</si>
  <si>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</si>
  <si>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</si>
  <si>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</si>
  <si>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</si>
  <si>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</si>
  <si>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</si>
  <si>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</si>
  <si>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</si>
  <si>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</si>
  <si>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</si>
  <si>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</si>
  <si>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</si>
  <si>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</si>
  <si>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</si>
  <si>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</si>
  <si>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伊丹市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</si>
  <si>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</si>
  <si>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</si>
  <si>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</si>
  <si>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</si>
  <si>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</si>
  <si>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</si>
  <si>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</si>
  <si>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</si>
  <si>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</si>
  <si>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</si>
  <si>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</si>
  <si>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</si>
  <si>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</si>
  <si>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</si>
  <si>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</si>
  <si>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</si>
  <si>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</si>
  <si>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</si>
  <si>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</si>
  <si>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</si>
  <si>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</si>
  <si>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</si>
  <si>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</si>
  <si>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</si>
  <si>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</si>
  <si>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</si>
  <si>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</si>
  <si>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</si>
  <si>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</si>
  <si>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</si>
  <si>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</si>
  <si>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</si>
  <si>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</si>
  <si>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</si>
  <si>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</si>
  <si>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</si>
  <si>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</si>
  <si>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</si>
  <si>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</si>
  <si>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</si>
  <si>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</si>
  <si>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</si>
  <si>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</si>
  <si>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</si>
  <si>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</si>
  <si>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</si>
  <si>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</si>
  <si>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</si>
  <si>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</si>
  <si>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</si>
  <si>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</si>
  <si>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</si>
  <si>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</si>
  <si>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</si>
  <si>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</si>
  <si>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</si>
  <si>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</si>
  <si>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</si>
  <si>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</si>
  <si>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</si>
  <si>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</si>
  <si>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</si>
  <si>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</si>
  <si>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</si>
  <si>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</si>
  <si>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</si>
  <si>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</si>
  <si>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</si>
  <si>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</si>
  <si>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</si>
  <si>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</si>
  <si>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</si>
  <si>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</si>
  <si>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</si>
  <si>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</si>
  <si>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</si>
  <si>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</si>
  <si>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</si>
  <si>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</si>
  <si>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</si>
  <si>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</si>
  <si>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</si>
  <si>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</si>
  <si>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</si>
  <si>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</si>
  <si>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</si>
  <si>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</si>
  <si>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</si>
  <si>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</si>
  <si>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</si>
  <si>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</si>
  <si>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</si>
  <si>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</si>
  <si>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</si>
  <si>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</si>
  <si>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</si>
  <si>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</si>
  <si>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</si>
  <si>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</si>
  <si>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</si>
  <si>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</si>
  <si>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</si>
  <si>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</si>
  <si>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</si>
  <si>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</si>
  <si>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</si>
  <si>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</si>
  <si>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</si>
  <si>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</si>
  <si>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</si>
  <si>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</si>
  <si>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</si>
  <si>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兵庫県伊丹市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</si>
  <si>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</si>
  <si>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</si>
  <si>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</si>
  <si>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</si>
  <si>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</si>
  <si>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</si>
  <si>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</si>
  <si>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</si>
  <si>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</si>
  <si>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</si>
  <si>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</si>
  <si>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</si>
  <si>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</si>
  <si>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</si>
  <si>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</si>
  <si>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</si>
  <si>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</si>
  <si>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</si>
  <si>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</si>
  <si>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</si>
  <si>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</si>
  <si>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</si>
  <si>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</si>
  <si>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</si>
  <si>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</si>
  <si>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</si>
  <si>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</si>
  <si>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</si>
  <si>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</si>
  <si>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</si>
  <si>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</si>
  <si>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</si>
  <si>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</si>
  <si>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</si>
  <si>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</si>
  <si>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</si>
  <si>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</si>
  <si>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</si>
  <si>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</si>
  <si>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</si>
  <si>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</si>
  <si>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</si>
  <si>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</si>
  <si>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</si>
  <si>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</si>
  <si>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</si>
  <si>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</si>
  <si>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</si>
  <si>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</si>
  <si>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</si>
  <si>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</si>
  <si>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</si>
  <si>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</si>
  <si>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</si>
  <si>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</si>
  <si>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</si>
  <si>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</si>
  <si>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</si>
  <si>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</si>
  <si>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</si>
  <si>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</si>
  <si>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</si>
  <si>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</si>
  <si>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</si>
  <si>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</si>
  <si>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</si>
  <si>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</si>
  <si>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</si>
  <si>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</si>
  <si>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</si>
  <si>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</si>
  <si>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</si>
  <si>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</si>
  <si>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</si>
  <si>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</si>
  <si>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</si>
  <si>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</si>
  <si>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</si>
  <si>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</si>
  <si>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</si>
  <si>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</si>
  <si>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</si>
  <si>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</si>
  <si>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</si>
  <si>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</si>
  <si>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</si>
  <si>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</si>
  <si>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</si>
  <si>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</si>
  <si>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</si>
  <si>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</si>
  <si>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</si>
  <si>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</si>
  <si>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</si>
  <si>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</si>
  <si>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</si>
  <si>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</si>
  <si>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</si>
  <si>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</si>
  <si>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</si>
  <si>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</si>
  <si>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</si>
  <si>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</si>
  <si>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</si>
  <si>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</si>
  <si>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</si>
  <si>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</si>
  <si>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</si>
  <si>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</si>
  <si>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</si>
  <si>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</si>
  <si>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</si>
  <si>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</si>
  <si>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</si>
  <si>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</si>
  <si>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</si>
  <si>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</si>
  <si>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</si>
  <si>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</si>
  <si>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</si>
  <si>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</si>
  <si>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</si>
  <si>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</si>
  <si>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</si>
  <si>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</si>
  <si>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</si>
  <si>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</si>
  <si>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</si>
  <si>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</si>
  <si>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</si>
  <si>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</si>
  <si>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</si>
  <si>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</si>
  <si>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</si>
  <si>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</si>
  <si>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</si>
  <si>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</si>
  <si>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</si>
  <si>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</si>
  <si>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</si>
  <si>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</si>
  <si>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</si>
  <si>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</si>
  <si>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</si>
  <si>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</si>
  <si>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</si>
  <si>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</si>
  <si>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</si>
  <si>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兵庫県伊丹市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</si>
  <si>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</si>
  <si>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</si>
  <si>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</si>
  <si>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</si>
  <si>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</si>
  <si>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</si>
  <si>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</si>
  <si>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</si>
  <si>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</si>
  <si>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</si>
  <si>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</si>
  <si>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</si>
  <si>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</si>
  <si>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</si>
  <si>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</si>
  <si>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</si>
  <si>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</si>
  <si>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</si>
  <si>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</si>
  <si>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</si>
  <si>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中小企業勤労者福祉共済事業特別会計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</si>
  <si>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</si>
  <si>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</si>
  <si>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</si>
  <si>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</si>
  <si>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</si>
  <si>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</si>
  <si>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</si>
  <si>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</si>
  <si>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</si>
  <si>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</si>
  <si>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</si>
  <si>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</si>
  <si>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</si>
  <si>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</si>
  <si>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</si>
  <si>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</si>
  <si>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農業共済事業特別会計</t>
    <phoneticPr fontId="5"/>
  </si>
  <si>
    <t>水道事業会計</t>
    <phoneticPr fontId="5"/>
  </si>
  <si>
    <t>法適用企業</t>
    <phoneticPr fontId="5"/>
  </si>
  <si>
    <t>工業用水道事業会計</t>
    <phoneticPr fontId="5"/>
  </si>
  <si>
    <t>交通事業会計</t>
    <phoneticPr fontId="5"/>
  </si>
  <si>
    <t>病院事業会計</t>
    <phoneticPr fontId="5"/>
  </si>
  <si>
    <t>下水道事業会計</t>
    <phoneticPr fontId="5"/>
  </si>
  <si>
    <t>モーターボート競走事業会計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</si>
  <si>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</si>
  <si>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</si>
  <si>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</si>
  <si>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</si>
  <si>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</si>
  <si>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</si>
  <si>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</si>
  <si>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</si>
  <si>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</si>
  <si>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</si>
  <si>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</si>
  <si>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</si>
  <si>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</si>
  <si>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</si>
  <si>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</si>
  <si>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</si>
  <si>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</si>
  <si>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</si>
  <si>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</si>
  <si>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</si>
  <si>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</si>
  <si>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</si>
  <si>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</si>
  <si>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</si>
  <si>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</si>
  <si>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</si>
  <si>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</si>
  <si>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</si>
  <si>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</si>
  <si>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</si>
  <si>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</si>
  <si>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</si>
  <si>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</si>
  <si>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</si>
  <si>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</si>
  <si>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</si>
  <si>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</si>
  <si>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</si>
  <si>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</si>
  <si>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</si>
  <si>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</si>
  <si>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</si>
  <si>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</si>
  <si>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</si>
  <si>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</si>
  <si>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</si>
  <si>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</si>
  <si>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</si>
  <si>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</si>
  <si>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</si>
  <si>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</si>
  <si>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</si>
  <si>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</si>
  <si>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</si>
  <si>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</si>
  <si>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</si>
  <si>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</si>
  <si>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</si>
  <si>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</si>
  <si>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</si>
  <si>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</si>
  <si>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</si>
  <si>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</si>
  <si>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</si>
  <si>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</si>
  <si>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</si>
  <si>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</si>
  <si>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</si>
  <si>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</si>
  <si>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</si>
  <si>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</si>
  <si>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</si>
  <si>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</si>
  <si>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</si>
  <si>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</si>
  <si>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</si>
  <si>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</si>
  <si>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</si>
  <si>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</si>
  <si>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</si>
  <si>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</si>
  <si>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</si>
  <si>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</si>
  <si>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</si>
  <si>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</si>
  <si>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</si>
  <si>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</si>
  <si>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</si>
  <si>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</si>
  <si>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</si>
  <si>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</si>
  <si>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</si>
  <si>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</si>
  <si>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</si>
  <si>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</si>
  <si>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</si>
  <si>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</si>
  <si>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</si>
  <si>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</si>
  <si>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</si>
  <si>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</si>
  <si>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</si>
  <si>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</si>
  <si>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</si>
  <si>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</si>
  <si>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</si>
  <si>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</si>
  <si>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</si>
  <si>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</si>
  <si>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</si>
  <si>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</si>
  <si>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</si>
  <si>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</si>
  <si>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</si>
  <si>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</si>
  <si>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</si>
  <si>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</si>
  <si>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</si>
  <si>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</si>
  <si>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</si>
  <si>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</si>
  <si>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</si>
  <si>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</si>
  <si>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</si>
  <si>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</si>
  <si>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</si>
  <si>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</si>
  <si>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</si>
  <si>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</si>
  <si>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</si>
  <si>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</si>
  <si>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</si>
  <si>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</si>
  <si>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</si>
  <si>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</si>
  <si>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</si>
  <si>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</si>
  <si>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</si>
  <si>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</si>
  <si>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</si>
  <si>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</si>
  <si>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</si>
  <si>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</si>
  <si>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0.16</t>
  </si>
  <si>
    <t>水道事業会計</t>
  </si>
  <si>
    <t>国民健康保険事業特別会計</t>
  </si>
  <si>
    <t>工業用水道事業会計</t>
  </si>
  <si>
    <t>交通事業会計</t>
  </si>
  <si>
    <t>病院事業会計</t>
  </si>
  <si>
    <t>一般会計</t>
  </si>
  <si>
    <t>モーターボート競走事業会計</t>
  </si>
  <si>
    <t>下水道事業会計</t>
  </si>
  <si>
    <t>その他会計（赤字）</t>
  </si>
  <si>
    <t>▲ 1.81</t>
  </si>
  <si>
    <t>▲ 1.84</t>
  </si>
  <si>
    <t>▲ 1.88</t>
  </si>
  <si>
    <t>その他会計（黒字）</t>
  </si>
  <si>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</si>
  <si>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</si>
  <si>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</si>
  <si>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豊中市伊丹市クリーンランド</t>
    <rPh sb="0" eb="3">
      <t>トヨナカシ</t>
    </rPh>
    <rPh sb="3" eb="6">
      <t>イタミシ</t>
    </rPh>
    <phoneticPr fontId="2"/>
  </si>
  <si>
    <t>○</t>
    <phoneticPr fontId="2"/>
  </si>
  <si>
    <t>伊丹スポーツセンター</t>
    <rPh sb="0" eb="2">
      <t>イタミ</t>
    </rPh>
    <phoneticPr fontId="2"/>
  </si>
  <si>
    <t>柿衞文庫</t>
    <rPh sb="0" eb="1">
      <t>カキ</t>
    </rPh>
    <rPh sb="1" eb="2">
      <t>エイ</t>
    </rPh>
    <rPh sb="2" eb="4">
      <t>ブンコ</t>
    </rPh>
    <phoneticPr fontId="2"/>
  </si>
  <si>
    <t>伊丹市文化振興財団</t>
    <rPh sb="0" eb="3">
      <t>イタミシ</t>
    </rPh>
    <rPh sb="3" eb="5">
      <t>ブンカ</t>
    </rPh>
    <rPh sb="5" eb="7">
      <t>シンコウ</t>
    </rPh>
    <rPh sb="7" eb="9">
      <t>ザイダン</t>
    </rPh>
    <phoneticPr fontId="2"/>
  </si>
  <si>
    <t>伊丹都市開発</t>
    <rPh sb="0" eb="2">
      <t>イタミ</t>
    </rPh>
    <rPh sb="2" eb="4">
      <t>トシ</t>
    </rPh>
    <rPh sb="4" eb="6">
      <t>カイハツ</t>
    </rPh>
    <phoneticPr fontId="2"/>
  </si>
  <si>
    <t>伊丹コミュニティ放送</t>
    <rPh sb="0" eb="2">
      <t>イタミ</t>
    </rPh>
    <rPh sb="8" eb="10">
      <t>ホウソウ</t>
    </rPh>
    <phoneticPr fontId="2"/>
  </si>
  <si>
    <t>アリオ</t>
    <phoneticPr fontId="2"/>
  </si>
  <si>
    <t>伊丹シティホテル</t>
    <rPh sb="0" eb="2">
      <t>イタミ</t>
    </rPh>
    <phoneticPr fontId="2"/>
  </si>
  <si>
    <t>社会福祉事業団</t>
    <rPh sb="0" eb="2">
      <t>シャカイ</t>
    </rPh>
    <rPh sb="2" eb="4">
      <t>フクシ</t>
    </rPh>
    <rPh sb="4" eb="7">
      <t>ジギョウダン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</si>
  <si>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</si>
  <si>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</si>
  <si>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</si>
  <si>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</si>
  <si>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</si>
  <si>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</si>
  <si>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</si>
  <si>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</si>
  <si>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</si>
  <si>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</si>
  <si>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</si>
  <si>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</si>
  <si>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</si>
  <si>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</si>
  <si>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は類似団体と比較して低いものの、有形固定資産減価償却率は高い結果となっている。但し前年度比較においては、将来負担比率の減少値が大きく有形固定資産減価償却率の増加値が小さい結果となっている。
例年に比して本市の有形固定資産の増加が大きかったものの、地方債残高が前年度比で減少していることが要因として考えられる。
</t>
    <phoneticPr fontId="5"/>
  </si>
  <si>
    <t>将来負担比率は類似団体と比較して低い水準で推移している。地方債残高等、本市の将来負担額の減少ペースが速いことが要因として考えられる。
実質公債費比率は類似団体と比較して高い水準で推移している。また、全国及び兵庫県平均値と比較しても高い結果となっている。一時的な要因として、平成26年度にテールヘビー債（バルーン債）の償還を実施したこと、比率の算定上３カ年は当該償還の影響を受けるといったことが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</si>
</sst>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15241</c:v>
                </c:pt>
                <c:pt idx="1">
                  <c:v>25221</c:v>
                </c:pt>
                <c:pt idx="2">
                  <c:v>32943</c:v>
                </c:pt>
                <c:pt idx="3">
                  <c:v>22914</c:v>
                </c:pt>
                <c:pt idx="4">
                  <c:v>35483</c:v>
                </c:pt>
              </c:numCache>
            </c:numRef>
          </c:val>
          <c:smooth val="0"/>
        </c:ser>
        <c:dLbls>
          <c:showLegendKey val="0"/>
          <c:showVal val="0"/>
          <c:showCatName val="0"/>
          <c:showSerName val="0"/>
          <c:showPercent val="0"/>
          <c:showBubbleSize val="0"/>
        </c:dLbls>
        <c:marker val="1"/>
        <c:smooth val="0"/>
        <c:axId val="150827392"/>
        <c:axId val="150829312"/>
      </c:lineChart>
      <c:catAx>
        <c:axId val="1508273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829312"/>
        <c:crosses val="autoZero"/>
        <c:auto val="1"/>
        <c:lblAlgn val="ctr"/>
        <c:lblOffset val="100"/>
        <c:tickLblSkip val="1"/>
        <c:tickMarkSkip val="1"/>
        <c:noMultiLvlLbl val="0"/>
      </c:catAx>
      <c:valAx>
        <c:axId val="15082931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827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1.22</c:v>
                </c:pt>
                <c:pt idx="1">
                  <c:v>1.9</c:v>
                </c:pt>
                <c:pt idx="2">
                  <c:v>2.02</c:v>
                </c:pt>
                <c:pt idx="3">
                  <c:v>1.79</c:v>
                </c:pt>
                <c:pt idx="4">
                  <c:v>1.44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15.31</c:v>
                </c:pt>
                <c:pt idx="1">
                  <c:v>16.23</c:v>
                </c:pt>
                <c:pt idx="2">
                  <c:v>16.72</c:v>
                </c:pt>
                <c:pt idx="3">
                  <c:v>17.73</c:v>
                </c:pt>
                <c:pt idx="4">
                  <c:v>19.25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4950144"/>
        <c:axId val="224952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-0.16</c:v>
                </c:pt>
                <c:pt idx="1">
                  <c:v>2.2400000000000002</c:v>
                </c:pt>
                <c:pt idx="2">
                  <c:v>1</c:v>
                </c:pt>
                <c:pt idx="3">
                  <c:v>1.92</c:v>
                </c:pt>
                <c:pt idx="4">
                  <c:v>1.92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4950144"/>
        <c:axId val="224952320"/>
      </c:lineChart>
      <c:catAx>
        <c:axId val="22495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952320"/>
        <c:crosses val="autoZero"/>
        <c:auto val="1"/>
        <c:lblAlgn val="ctr"/>
        <c:lblOffset val="100"/>
        <c:tickLblSkip val="1"/>
        <c:tickMarkSkip val="1"/>
        <c:noMultiLvlLbl val="0"/>
      </c:catAx>
      <c:valAx>
        <c:axId val="224952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95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0.28000000000000003</c:v>
                </c:pt>
                <c:pt idx="2">
                  <c:v>#N/A</c:v>
                </c:pt>
                <c:pt idx="3">
                  <c:v>0.31</c:v>
                </c:pt>
                <c:pt idx="4">
                  <c:v>#N/A</c:v>
                </c:pt>
                <c:pt idx="5">
                  <c:v>0.31</c:v>
                </c:pt>
                <c:pt idx="6">
                  <c:v>#N/A</c:v>
                </c:pt>
                <c:pt idx="7">
                  <c:v>0.15</c:v>
                </c:pt>
                <c:pt idx="8">
                  <c:v>#N/A</c:v>
                </c:pt>
                <c:pt idx="9">
                  <c:v>0.79</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1.81</c:v>
                </c:pt>
                <c:pt idx="1">
                  <c:v>#N/A</c:v>
                </c:pt>
                <c:pt idx="2">
                  <c:v>1.84</c:v>
                </c:pt>
                <c:pt idx="3">
                  <c:v>#N/A</c:v>
                </c:pt>
                <c:pt idx="4">
                  <c:v>1.88</c:v>
                </c:pt>
                <c:pt idx="5">
                  <c:v>#N/A</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0.97</c:v>
                </c:pt>
                <c:pt idx="2">
                  <c:v>#N/A</c:v>
                </c:pt>
                <c:pt idx="3">
                  <c:v>1.1200000000000001</c:v>
                </c:pt>
                <c:pt idx="4">
                  <c:v>#N/A</c:v>
                </c:pt>
                <c:pt idx="5">
                  <c:v>1.26</c:v>
                </c:pt>
                <c:pt idx="6">
                  <c:v>#N/A</c:v>
                </c:pt>
                <c:pt idx="7">
                  <c:v>1.2</c:v>
                </c:pt>
                <c:pt idx="8">
                  <c:v>#N/A</c:v>
                </c:pt>
                <c:pt idx="9">
                  <c:v>1.26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モーターボート競走事業会計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0.32</c:v>
                </c:pt>
                <c:pt idx="2">
                  <c:v>#N/A</c:v>
                </c:pt>
                <c:pt idx="3">
                  <c:v>1.93</c:v>
                </c:pt>
                <c:pt idx="4">
                  <c:v>#N/A</c:v>
                </c:pt>
                <c:pt idx="5">
                  <c:v>1.0900000000000001</c:v>
                </c:pt>
                <c:pt idx="6">
                  <c:v>#N/A</c:v>
                </c:pt>
                <c:pt idx="7">
                  <c:v>1.1100000000000001</c:v>
                </c:pt>
                <c:pt idx="8">
                  <c:v>#N/A</c:v>
                </c:pt>
                <c:pt idx="9">
                  <c:v>1.38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1.2</c:v>
                </c:pt>
                <c:pt idx="2">
                  <c:v>#N/A</c:v>
                </c:pt>
                <c:pt idx="3">
                  <c:v>1.89</c:v>
                </c:pt>
                <c:pt idx="4">
                  <c:v>#N/A</c:v>
                </c:pt>
                <c:pt idx="5">
                  <c:v>2.0099999999999998</c:v>
                </c:pt>
                <c:pt idx="6">
                  <c:v>#N/A</c:v>
                </c:pt>
                <c:pt idx="7">
                  <c:v>1.78</c:v>
                </c:pt>
                <c:pt idx="8">
                  <c:v>#N/A</c:v>
                </c:pt>
                <c:pt idx="9">
                  <c:v>1.43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3.54</c:v>
                </c:pt>
                <c:pt idx="2">
                  <c:v>#N/A</c:v>
                </c:pt>
                <c:pt idx="3">
                  <c:v>4.67</c:v>
                </c:pt>
                <c:pt idx="4">
                  <c:v>#N/A</c:v>
                </c:pt>
                <c:pt idx="5">
                  <c:v>3.44</c:v>
                </c:pt>
                <c:pt idx="6">
                  <c:v>#N/A</c:v>
                </c:pt>
                <c:pt idx="7">
                  <c:v>2.3199999999999998</c:v>
                </c:pt>
                <c:pt idx="8">
                  <c:v>#N/A</c:v>
                </c:pt>
                <c:pt idx="9">
                  <c:v>2.0699999999999998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交通事業会計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1.53</c:v>
                </c:pt>
                <c:pt idx="2">
                  <c:v>#N/A</c:v>
                </c:pt>
                <c:pt idx="3">
                  <c:v>1.49</c:v>
                </c:pt>
                <c:pt idx="4">
                  <c:v>#N/A</c:v>
                </c:pt>
                <c:pt idx="5">
                  <c:v>1.69</c:v>
                </c:pt>
                <c:pt idx="6">
                  <c:v>#N/A</c:v>
                </c:pt>
                <c:pt idx="7">
                  <c:v>1.77</c:v>
                </c:pt>
                <c:pt idx="8">
                  <c:v>#N/A</c:v>
                </c:pt>
                <c:pt idx="9">
                  <c:v>2.2200000000000002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2.71</c:v>
                </c:pt>
                <c:pt idx="2">
                  <c:v>#N/A</c:v>
                </c:pt>
                <c:pt idx="3">
                  <c:v>2.7</c:v>
                </c:pt>
                <c:pt idx="4">
                  <c:v>#N/A</c:v>
                </c:pt>
                <c:pt idx="5">
                  <c:v>2.9</c:v>
                </c:pt>
                <c:pt idx="6">
                  <c:v>#N/A</c:v>
                </c:pt>
                <c:pt idx="7">
                  <c:v>3.08</c:v>
                </c:pt>
                <c:pt idx="8">
                  <c:v>#N/A</c:v>
                </c:pt>
                <c:pt idx="9">
                  <c:v>2.89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0.33</c:v>
                </c:pt>
                <c:pt idx="2">
                  <c:v>#N/A</c:v>
                </c:pt>
                <c:pt idx="3">
                  <c:v>0.82</c:v>
                </c:pt>
                <c:pt idx="4">
                  <c:v>#N/A</c:v>
                </c:pt>
                <c:pt idx="5">
                  <c:v>1.21</c:v>
                </c:pt>
                <c:pt idx="6">
                  <c:v>#N/A</c:v>
                </c:pt>
                <c:pt idx="7">
                  <c:v>0.99</c:v>
                </c:pt>
                <c:pt idx="8">
                  <c:v>#N/A</c:v>
                </c:pt>
                <c:pt idx="9">
                  <c:v>3.07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2.39</c:v>
                </c:pt>
                <c:pt idx="2">
                  <c:v>#N/A</c:v>
                </c:pt>
                <c:pt idx="3">
                  <c:v>2.48</c:v>
                </c:pt>
                <c:pt idx="4">
                  <c:v>#N/A</c:v>
                </c:pt>
                <c:pt idx="5">
                  <c:v>3.52</c:v>
                </c:pt>
                <c:pt idx="6">
                  <c:v>#N/A</c:v>
                </c:pt>
                <c:pt idx="7">
                  <c:v>4.05</c:v>
                </c:pt>
                <c:pt idx="8">
                  <c:v>#N/A</c:v>
                </c:pt>
                <c:pt idx="9">
                  <c:v>4.5999999999999996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5193984"/>
        <c:axId val="225195520"/>
      </c:barChart>
      <c:catAx>
        <c:axId val="22519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195520"/>
        <c:crosses val="autoZero"/>
        <c:auto val="1"/>
        <c:lblAlgn val="ctr"/>
        <c:lblOffset val="100"/>
        <c:tickLblSkip val="1"/>
        <c:tickMarkSkip val="1"/>
        <c:noMultiLvlLbl val="0"/>
      </c:catAx>
      <c:valAx>
        <c:axId val="225195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193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7225</c:v>
                </c:pt>
                <c:pt idx="5">
                  <c:v>7311</c:v>
                </c:pt>
                <c:pt idx="8">
                  <c:v>7692</c:v>
                </c:pt>
                <c:pt idx="11">
                  <c:v>7154</c:v>
                </c:pt>
                <c:pt idx="14">
                  <c:v>7554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44</c:v>
                </c:pt>
                <c:pt idx="3">
                  <c:v>42</c:v>
                </c:pt>
                <c:pt idx="6">
                  <c:v>27</c:v>
                </c:pt>
                <c:pt idx="9">
                  <c:v>22</c:v>
                </c:pt>
                <c:pt idx="12">
                  <c:v>22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131</c:v>
                </c:pt>
                <c:pt idx="3">
                  <c:v>43</c:v>
                </c:pt>
                <c:pt idx="6">
                  <c:v>60</c:v>
                </c:pt>
                <c:pt idx="9">
                  <c:v>96</c:v>
                </c:pt>
                <c:pt idx="12">
                  <c:v>229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2601</c:v>
                </c:pt>
                <c:pt idx="3">
                  <c:v>2428</c:v>
                </c:pt>
                <c:pt idx="6">
                  <c:v>2436</c:v>
                </c:pt>
                <c:pt idx="9">
                  <c:v>2499</c:v>
                </c:pt>
                <c:pt idx="12">
                  <c:v>2543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7922</c:v>
                </c:pt>
                <c:pt idx="3">
                  <c:v>7036</c:v>
                </c:pt>
                <c:pt idx="6">
                  <c:v>8825</c:v>
                </c:pt>
                <c:pt idx="9">
                  <c:v>7148</c:v>
                </c:pt>
                <c:pt idx="12">
                  <c:v>7241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5397376"/>
        <c:axId val="225403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3490</c:v>
                </c:pt>
                <c:pt idx="2">
                  <c:v>#N/A</c:v>
                </c:pt>
                <c:pt idx="3">
                  <c:v>#N/A</c:v>
                </c:pt>
                <c:pt idx="4">
                  <c:v>2238</c:v>
                </c:pt>
                <c:pt idx="5">
                  <c:v>#N/A</c:v>
                </c:pt>
                <c:pt idx="6">
                  <c:v>#N/A</c:v>
                </c:pt>
                <c:pt idx="7">
                  <c:v>3656</c:v>
                </c:pt>
                <c:pt idx="8">
                  <c:v>#N/A</c:v>
                </c:pt>
                <c:pt idx="9">
                  <c:v>#N/A</c:v>
                </c:pt>
                <c:pt idx="10">
                  <c:v>2611</c:v>
                </c:pt>
                <c:pt idx="11">
                  <c:v>#N/A</c:v>
                </c:pt>
                <c:pt idx="12">
                  <c:v>#N/A</c:v>
                </c:pt>
                <c:pt idx="13">
                  <c:v>2481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5397376"/>
        <c:axId val="225403648"/>
      </c:lineChart>
      <c:catAx>
        <c:axId val="22539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403648"/>
        <c:crosses val="autoZero"/>
        <c:auto val="1"/>
        <c:lblAlgn val="ctr"/>
        <c:lblOffset val="100"/>
        <c:tickLblSkip val="1"/>
        <c:tickMarkSkip val="1"/>
        <c:noMultiLvlLbl val="0"/>
      </c:catAx>
      <c:valAx>
        <c:axId val="225403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39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61075</c:v>
                </c:pt>
                <c:pt idx="5">
                  <c:v>64100</c:v>
                </c:pt>
                <c:pt idx="8">
                  <c:v>64737</c:v>
                </c:pt>
                <c:pt idx="11">
                  <c:v>65428</c:v>
                </c:pt>
                <c:pt idx="14">
                  <c:v>65409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20691</c:v>
                </c:pt>
                <c:pt idx="5">
                  <c:v>20006</c:v>
                </c:pt>
                <c:pt idx="8">
                  <c:v>19006</c:v>
                </c:pt>
                <c:pt idx="11">
                  <c:v>16517</c:v>
                </c:pt>
                <c:pt idx="14">
                  <c:v>15768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8719</c:v>
                </c:pt>
                <c:pt idx="5">
                  <c:v>10245</c:v>
                </c:pt>
                <c:pt idx="8">
                  <c:v>11376</c:v>
                </c:pt>
                <c:pt idx="11">
                  <c:v>12258</c:v>
                </c:pt>
                <c:pt idx="14">
                  <c:v>13588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109</c:v>
                </c:pt>
                <c:pt idx="3">
                  <c:v>91</c:v>
                </c:pt>
                <c:pt idx="6">
                  <c:v>48</c:v>
                </c:pt>
                <c:pt idx="9">
                  <c:v>40</c:v>
                </c:pt>
                <c:pt idx="12">
                  <c:v>13</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7795</c:v>
                </c:pt>
                <c:pt idx="3">
                  <c:v>7319</c:v>
                </c:pt>
                <c:pt idx="6">
                  <c:v>7248</c:v>
                </c:pt>
                <c:pt idx="9">
                  <c:v>6940</c:v>
                </c:pt>
                <c:pt idx="12">
                  <c:v>6908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1347</c:v>
                </c:pt>
                <c:pt idx="3">
                  <c:v>2316</c:v>
                </c:pt>
                <c:pt idx="6">
                  <c:v>3477</c:v>
                </c:pt>
                <c:pt idx="9">
                  <c:v>4493</c:v>
                </c:pt>
                <c:pt idx="12">
                  <c:v>4171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28122</c:v>
                </c:pt>
                <c:pt idx="3">
                  <c:v>27698</c:v>
                </c:pt>
                <c:pt idx="6">
                  <c:v>26427</c:v>
                </c:pt>
                <c:pt idx="9">
                  <c:v>24056</c:v>
                </c:pt>
                <c:pt idx="12">
                  <c:v>22216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456</c:v>
                </c:pt>
                <c:pt idx="3">
                  <c:v>415</c:v>
                </c:pt>
                <c:pt idx="6">
                  <c:v>389</c:v>
                </c:pt>
                <c:pt idx="9">
                  <c:v>367</c:v>
                </c:pt>
                <c:pt idx="12">
                  <c:v>350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66342</c:v>
                </c:pt>
                <c:pt idx="3">
                  <c:v>65461</c:v>
                </c:pt>
                <c:pt idx="6">
                  <c:v>64472</c:v>
                </c:pt>
                <c:pt idx="9">
                  <c:v>63239</c:v>
                </c:pt>
                <c:pt idx="12">
                  <c:v>62815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5515392"/>
        <c:axId val="225521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13688</c:v>
                </c:pt>
                <c:pt idx="2">
                  <c:v>#N/A</c:v>
                </c:pt>
                <c:pt idx="3">
                  <c:v>#N/A</c:v>
                </c:pt>
                <c:pt idx="4">
                  <c:v>8949</c:v>
                </c:pt>
                <c:pt idx="5">
                  <c:v>#N/A</c:v>
                </c:pt>
                <c:pt idx="6">
                  <c:v>#N/A</c:v>
                </c:pt>
                <c:pt idx="7">
                  <c:v>6941</c:v>
                </c:pt>
                <c:pt idx="8">
                  <c:v>#N/A</c:v>
                </c:pt>
                <c:pt idx="9">
                  <c:v>#N/A</c:v>
                </c:pt>
                <c:pt idx="10">
                  <c:v>4933</c:v>
                </c:pt>
                <c:pt idx="11">
                  <c:v>#N/A</c:v>
                </c:pt>
                <c:pt idx="12">
                  <c:v>#N/A</c:v>
                </c:pt>
                <c:pt idx="13">
                  <c:v>1709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5515392"/>
        <c:axId val="225521664"/>
      </c:lineChart>
      <c:catAx>
        <c:axId val="22551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5521664"/>
        <c:crosses val="autoZero"/>
        <c:auto val="1"/>
        <c:lblAlgn val="ctr"/>
        <c:lblOffset val="100"/>
        <c:tickLblSkip val="1"/>
        <c:tickMarkSkip val="1"/>
        <c:noMultiLvlLbl val="0"/>
      </c:catAx>
      <c:valAx>
        <c:axId val="225521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51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55.9</c:v>
                </c:pt>
                <c:pt idx="4">
                  <c:v>56.9</c:v>
                </c:pt>
              </c:numCache>
            </c:numRef>
          </c:xVal>
          <c:yVal>
            <c:numRef>
              <c:f>公会計指標分析・財政指標組合せ分析表!$K$51:$O$51</c:f>
              <c:numCache>
                <c:formatCode>#,##0.0;"▲ "#,##0.0</c:formatCode>
                <c:ptCount val="5"/>
                <c:pt idx="3">
                  <c:v>14.3</c:v>
                </c:pt>
                <c:pt idx="4">
                  <c:v>4.9000000000000004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52.6</c:v>
                </c:pt>
                <c:pt idx="4">
                  <c:v>55.3</c:v>
                </c:pt>
              </c:numCache>
            </c:numRef>
          </c:xVal>
          <c:yVal>
            <c:numRef>
              <c:f>公会計指標分析・財政指標組合せ分析表!$K$55:$O$55</c:f>
              <c:numCache>
                <c:formatCode>#,##0.0;"▲ "#,##0.0</c:formatCode>
                <c:ptCount val="5"/>
                <c:pt idx="3">
                  <c:v>25.4</c:v>
                </c:pt>
                <c:pt idx="4">
                  <c:v>16.600000000000001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66392448"/>
        <c:axId val="66394368"/>
      </c:scatterChart>
      <c:valAx>
        <c:axId val="66392448"/>
        <c:scaling>
          <c:orientation val="minMax"/>
          <c:max val="57.300000000000004"/>
          <c:min val="52.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394368"/>
        <c:crosses val="autoZero"/>
        <c:crossBetween val="midCat"/>
      </c:valAx>
      <c:valAx>
        <c:axId val="66394368"/>
        <c:scaling>
          <c:orientation val="minMax"/>
          <c:max val="2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392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8.3000000000000007</c:v>
                </c:pt>
                <c:pt idx="1">
                  <c:v>8.1</c:v>
                </c:pt>
                <c:pt idx="2">
                  <c:v>9.4</c:v>
                </c:pt>
                <c:pt idx="3">
                  <c:v>8.4</c:v>
                </c:pt>
                <c:pt idx="4">
                  <c:v>8.5</c:v>
                </c:pt>
              </c:numCache>
            </c:numRef>
          </c:xVal>
          <c:yVal>
            <c:numRef>
              <c:f>公会計指標分析・財政指標組合せ分析表!$K$73:$O$73</c:f>
              <c:numCache>
                <c:formatCode>#,##0.0;"▲ "#,##0.0</c:formatCode>
                <c:ptCount val="5"/>
                <c:pt idx="0">
                  <c:v>41.7</c:v>
                </c:pt>
                <c:pt idx="1">
                  <c:v>26.8</c:v>
                </c:pt>
                <c:pt idx="2">
                  <c:v>20.9</c:v>
                </c:pt>
                <c:pt idx="3">
                  <c:v>14.3</c:v>
                </c:pt>
                <c:pt idx="4">
                  <c:v>4.9000000000000004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4.8</c:v>
                </c:pt>
                <c:pt idx="4">
                  <c:v>3.6</c:v>
                </c:pt>
              </c:numCache>
            </c:numRef>
          </c:xVal>
          <c:yVal>
            <c:numRef>
              <c:f>公会計指標分析・財政指標組合せ分析表!$K$77:$O$77</c:f>
              <c:numCache>
                <c:formatCode>#,##0.0;"▲ "#,##0.0</c:formatCode>
                <c:ptCount val="5"/>
                <c:pt idx="0">
                  <c:v>42</c:v>
                </c:pt>
                <c:pt idx="1">
                  <c:v>32.6</c:v>
                </c:pt>
                <c:pt idx="2">
                  <c:v>30.5</c:v>
                </c:pt>
                <c:pt idx="3">
                  <c:v>25.4</c:v>
                </c:pt>
                <c:pt idx="4">
                  <c:v>16.600000000000001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268608"/>
        <c:axId val="3270528"/>
      </c:scatterChart>
      <c:valAx>
        <c:axId val="3268608"/>
        <c:scaling>
          <c:orientation val="minMax"/>
          <c:max val="9.9"/>
          <c:min val="3.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70528"/>
        <c:crosses val="autoZero"/>
        <c:crossBetween val="midCat"/>
      </c:valAx>
      <c:valAx>
        <c:axId val="3270528"/>
        <c:scaling>
          <c:orientation val="minMax"/>
          <c:max val="4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686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年度に引き続き、借換債の発行を前提として行うテールヘビー返済（バルーン返済）について借換債を発行しなかったため、元利償還金が一時的に増加し実質公債費比率が悪化した。</a:t>
          </a:r>
          <a:endParaRPr lang="ja-JP" altLang="ja-JP" sz="1400">
            <a:effectLst/>
          </a:endParaRPr>
        </a:p>
        <a:p>
          <a:r>
            <a:rPr kumimoji="1" lang="ja-JP" altLang="ja-JP" sz="1100">
              <a:solidFill>
                <a:schemeClr val="dk1"/>
              </a:solidFill>
              <a:effectLst/>
              <a:latin typeface="+mn-lt"/>
              <a:ea typeface="+mn-ea"/>
              <a:cs typeface="+mn-cs"/>
            </a:rPr>
            <a:t>そのため、平成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年度は元利償還金が減少し、実質公債費比率が改善された。引き続き平成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年度も着実に改善している。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職員の新陳代謝及び公営企業における企業債償還の進捗等により、健全化法施行以降一貫して将来負担比率の分子部分については減少を続けている。</a:t>
          </a:r>
          <a:endParaRPr lang="ja-JP" altLang="ja-JP" sz="1400">
            <a:effectLst/>
          </a:endParaRPr>
        </a:p>
        <a:p>
          <a:r>
            <a:rPr kumimoji="1" lang="ja-JP" altLang="ja-JP" sz="1100">
              <a:solidFill>
                <a:schemeClr val="dk1"/>
              </a:solidFill>
              <a:effectLst/>
              <a:latin typeface="+mn-lt"/>
              <a:ea typeface="+mn-ea"/>
              <a:cs typeface="+mn-cs"/>
            </a:rPr>
            <a:t>例年の着実な地方債償還に加え、平成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年度から借換債の発行を抑制したことにより地方債の残高は減少している。</a:t>
          </a:r>
          <a:endParaRPr lang="ja-JP" altLang="ja-JP" sz="1400">
            <a:effectLst/>
          </a:endParaRPr>
        </a:p>
        <a:p>
          <a:r>
            <a:rPr kumimoji="1" lang="ja-JP" altLang="ja-JP" sz="1100">
              <a:solidFill>
                <a:schemeClr val="dk1"/>
              </a:solidFill>
              <a:effectLst/>
              <a:latin typeface="+mn-lt"/>
              <a:ea typeface="+mn-ea"/>
              <a:cs typeface="+mn-cs"/>
            </a:rPr>
            <a:t>更に、決算剰余金の財政調整基金への積立等の影響により充当可能基金が増加している。結果、将来負担比率は一貫して改善している。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兵庫県伊丹市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201,865
198,815
25.00
71,797,022
69,939,798
576,744
40,030,324
62,396,949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類似団体平均値より高く、全国及び兵庫県平均値よりは低い結果となっている。但し、本市の数値は類似団体９団体中高いほうから数えて６位と中間値を下回っていることから、平均的な水準となっている。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121412</xdr:rowOff>
    </xdr:from>
    <xdr:to>
      <xdr:col>3</xdr:col>
      <xdr:colOff>1170940</xdr:colOff>
      <xdr:row>33</xdr:row>
      <xdr:rowOff>90170</xdr:rowOff>
    </xdr:to>
    <xdr:cxnSp macro="">
      <xdr:nvCxnSpPr>
        <xdr:cNvPr id="62" name="直線コネクタ 61"/>
        <xdr:cNvCxnSpPr/>
      </xdr:nvCxnSpPr>
      <xdr:spPr>
        <a:xfrm flipV="1">
          <a:off x="4760595" y="5531612"/>
          <a:ext cx="1270" cy="997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93997</xdr:rowOff>
    </xdr:from>
    <xdr:ext cx="405111" cy="259045"/>
    <xdr:sp macro="" textlink="">
      <xdr:nvSpPr>
        <xdr:cNvPr id="63"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3</xdr:col>
      <xdr:colOff>1082675</xdr:colOff>
      <xdr:row>33</xdr:row>
      <xdr:rowOff>90170</xdr:rowOff>
    </xdr:from>
    <xdr:to>
      <xdr:col>3</xdr:col>
      <xdr:colOff>1260475</xdr:colOff>
      <xdr:row>33</xdr:row>
      <xdr:rowOff>90170</xdr:rowOff>
    </xdr:to>
    <xdr:cxnSp macro="">
      <xdr:nvCxnSpPr>
        <xdr:cNvPr id="64" name="直線コネクタ 63"/>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68089</xdr:rowOff>
    </xdr:from>
    <xdr:ext cx="405111" cy="259045"/>
    <xdr:sp macro="" textlink="">
      <xdr:nvSpPr>
        <xdr:cNvPr id="65" name="有形固定資産減価償却率最大値テキスト"/>
        <xdr:cNvSpPr txBox="1"/>
      </xdr:nvSpPr>
      <xdr:spPr>
        <a:xfrm>
          <a:off x="4813300" y="530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3</xdr:col>
      <xdr:colOff>1082675</xdr:colOff>
      <xdr:row>27</xdr:row>
      <xdr:rowOff>121412</xdr:rowOff>
    </xdr:from>
    <xdr:to>
      <xdr:col>3</xdr:col>
      <xdr:colOff>1260475</xdr:colOff>
      <xdr:row>27</xdr:row>
      <xdr:rowOff>121412</xdr:rowOff>
    </xdr:to>
    <xdr:cxnSp macro="">
      <xdr:nvCxnSpPr>
        <xdr:cNvPr id="66" name="直線コネクタ 65"/>
        <xdr:cNvCxnSpPr/>
      </xdr:nvCxnSpPr>
      <xdr:spPr>
        <a:xfrm>
          <a:off x="4673600" y="553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22623</xdr:rowOff>
    </xdr:from>
    <xdr:ext cx="405111" cy="259045"/>
    <xdr:sp macro="" textlink="">
      <xdr:nvSpPr>
        <xdr:cNvPr id="67" name="有形固定資産減価償却率平均値テキスト"/>
        <xdr:cNvSpPr txBox="1"/>
      </xdr:nvSpPr>
      <xdr:spPr>
        <a:xfrm>
          <a:off x="4813300" y="5947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44196</xdr:rowOff>
    </xdr:from>
    <xdr:to>
      <xdr:col>3</xdr:col>
      <xdr:colOff>1222375</xdr:colOff>
      <xdr:row>30</xdr:row>
      <xdr:rowOff>145796</xdr:rowOff>
    </xdr:to>
    <xdr:sp macro="" textlink="">
      <xdr:nvSpPr>
        <xdr:cNvPr id="68" name="フローチャート : 判断 67"/>
        <xdr:cNvSpPr/>
      </xdr:nvSpPr>
      <xdr:spPr>
        <a:xfrm>
          <a:off x="4711700" y="59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160782</xdr:rowOff>
    </xdr:from>
    <xdr:to>
      <xdr:col>3</xdr:col>
      <xdr:colOff>511175</xdr:colOff>
      <xdr:row>31</xdr:row>
      <xdr:rowOff>90932</xdr:rowOff>
    </xdr:to>
    <xdr:sp macro="" textlink="">
      <xdr:nvSpPr>
        <xdr:cNvPr id="69" name="フローチャート : 判断 68"/>
        <xdr:cNvSpPr/>
      </xdr:nvSpPr>
      <xdr:spPr>
        <a:xfrm>
          <a:off x="4000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146558</xdr:rowOff>
    </xdr:from>
    <xdr:to>
      <xdr:col>3</xdr:col>
      <xdr:colOff>1222375</xdr:colOff>
      <xdr:row>30</xdr:row>
      <xdr:rowOff>76708</xdr:rowOff>
    </xdr:to>
    <xdr:sp macro="" textlink="">
      <xdr:nvSpPr>
        <xdr:cNvPr id="75" name="円/楕円 74"/>
        <xdr:cNvSpPr/>
      </xdr:nvSpPr>
      <xdr:spPr>
        <a:xfrm>
          <a:off x="4711700" y="5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169435</xdr:rowOff>
    </xdr:from>
    <xdr:ext cx="405111" cy="259045"/>
    <xdr:sp macro="" textlink="">
      <xdr:nvSpPr>
        <xdr:cNvPr id="76" name="有形固定資産減価償却率該当値テキスト"/>
        <xdr:cNvSpPr txBox="1"/>
      </xdr:nvSpPr>
      <xdr:spPr>
        <a:xfrm>
          <a:off x="4813300" y="575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18288</xdr:rowOff>
    </xdr:from>
    <xdr:to>
      <xdr:col>3</xdr:col>
      <xdr:colOff>511175</xdr:colOff>
      <xdr:row>30</xdr:row>
      <xdr:rowOff>119888</xdr:rowOff>
    </xdr:to>
    <xdr:sp macro="" textlink="">
      <xdr:nvSpPr>
        <xdr:cNvPr id="77" name="円/楕円 76"/>
        <xdr:cNvSpPr/>
      </xdr:nvSpPr>
      <xdr:spPr>
        <a:xfrm>
          <a:off x="40005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25908</xdr:rowOff>
    </xdr:from>
    <xdr:to>
      <xdr:col>3</xdr:col>
      <xdr:colOff>1171575</xdr:colOff>
      <xdr:row>30</xdr:row>
      <xdr:rowOff>69088</xdr:rowOff>
    </xdr:to>
    <xdr:cxnSp macro="">
      <xdr:nvCxnSpPr>
        <xdr:cNvPr id="78" name="直線コネクタ 77"/>
        <xdr:cNvCxnSpPr/>
      </xdr:nvCxnSpPr>
      <xdr:spPr>
        <a:xfrm flipV="1">
          <a:off x="4051300" y="595045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82059</xdr:rowOff>
    </xdr:from>
    <xdr:ext cx="405111" cy="259045"/>
    <xdr:sp macro="" textlink="">
      <xdr:nvSpPr>
        <xdr:cNvPr id="79" name="n_1aveValue有形固定資産減価償却率"/>
        <xdr:cNvSpPr txBox="1"/>
      </xdr:nvSpPr>
      <xdr:spPr>
        <a:xfrm>
          <a:off x="3836043" y="617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136415</xdr:rowOff>
    </xdr:from>
    <xdr:ext cx="405111" cy="259045"/>
    <xdr:sp macro="" textlink="">
      <xdr:nvSpPr>
        <xdr:cNvPr id="80" name="n_1mainValue有形固定資産減価償却率"/>
        <xdr:cNvSpPr txBox="1"/>
      </xdr:nvSpPr>
      <xdr:spPr>
        <a:xfrm>
          <a:off x="3836043" y="5718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兵庫県伊丹市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201,865
198,815
25.00
71,797,022
69,939,798
576,744
40,030,324
62,396,949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131064</xdr:rowOff>
    </xdr:from>
    <xdr:to>
      <xdr:col>6</xdr:col>
      <xdr:colOff>510540</xdr:colOff>
      <xdr:row>42</xdr:row>
      <xdr:rowOff>35052</xdr:rowOff>
    </xdr:to>
    <xdr:cxnSp macro="">
      <xdr:nvCxnSpPr>
        <xdr:cNvPr id="55" name="直線コネクタ 54"/>
        <xdr:cNvCxnSpPr/>
      </xdr:nvCxnSpPr>
      <xdr:spPr>
        <a:xfrm flipV="1">
          <a:off x="4634865" y="596036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77741</xdr:rowOff>
    </xdr:from>
    <xdr:ext cx="405111" cy="259045"/>
    <xdr:sp macro="" textlink="">
      <xdr:nvSpPr>
        <xdr:cNvPr id="58" name="【道路】&#10;有形固定資産減価償却率最大値テキスト"/>
        <xdr:cNvSpPr txBox="1"/>
      </xdr:nvSpPr>
      <xdr:spPr>
        <a:xfrm>
          <a:off x="4724400" y="57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131064</xdr:rowOff>
    </xdr:from>
    <xdr:to>
      <xdr:col>6</xdr:col>
      <xdr:colOff>600075</xdr:colOff>
      <xdr:row>34</xdr:row>
      <xdr:rowOff>131064</xdr:rowOff>
    </xdr:to>
    <xdr:cxnSp macro="">
      <xdr:nvCxnSpPr>
        <xdr:cNvPr id="59" name="直線コネクタ 58"/>
        <xdr:cNvCxnSpPr/>
      </xdr:nvCxnSpPr>
      <xdr:spPr>
        <a:xfrm>
          <a:off x="4546600" y="596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123715</xdr:rowOff>
    </xdr:from>
    <xdr:ext cx="405111" cy="259045"/>
    <xdr:sp macro="" textlink="">
      <xdr:nvSpPr>
        <xdr:cNvPr id="60" name="【道路】&#10;有形固定資産減価償却率平均値テキスト"/>
        <xdr:cNvSpPr txBox="1"/>
      </xdr:nvSpPr>
      <xdr:spPr>
        <a:xfrm>
          <a:off x="4724400" y="6638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100838</xdr:rowOff>
    </xdr:from>
    <xdr:to>
      <xdr:col>6</xdr:col>
      <xdr:colOff>561975</xdr:colOff>
      <xdr:row>40</xdr:row>
      <xdr:rowOff>30988</xdr:rowOff>
    </xdr:to>
    <xdr:sp macro="" textlink="">
      <xdr:nvSpPr>
        <xdr:cNvPr id="61" name="フローチャート : 判断 60"/>
        <xdr:cNvSpPr/>
      </xdr:nvSpPr>
      <xdr:spPr>
        <a:xfrm>
          <a:off x="4584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59690</xdr:rowOff>
    </xdr:from>
    <xdr:to>
      <xdr:col>5</xdr:col>
      <xdr:colOff>409575</xdr:colOff>
      <xdr:row>39</xdr:row>
      <xdr:rowOff>161290</xdr:rowOff>
    </xdr:to>
    <xdr:sp macro="" textlink="">
      <xdr:nvSpPr>
        <xdr:cNvPr id="62" name="フローチャート : 判断 61"/>
        <xdr:cNvSpPr/>
      </xdr:nvSpPr>
      <xdr:spPr>
        <a:xfrm>
          <a:off x="3746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39116</xdr:rowOff>
    </xdr:from>
    <xdr:to>
      <xdr:col>6</xdr:col>
      <xdr:colOff>561975</xdr:colOff>
      <xdr:row>40</xdr:row>
      <xdr:rowOff>140716</xdr:rowOff>
    </xdr:to>
    <xdr:sp macro="" textlink="">
      <xdr:nvSpPr>
        <xdr:cNvPr id="68" name="円/楕円 67"/>
        <xdr:cNvSpPr/>
      </xdr:nvSpPr>
      <xdr:spPr>
        <a:xfrm>
          <a:off x="45847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17543</xdr:rowOff>
    </xdr:from>
    <xdr:ext cx="405111" cy="259045"/>
    <xdr:sp macro="" textlink="">
      <xdr:nvSpPr>
        <xdr:cNvPr id="69" name="【道路】&#10;有形固定資産減価償却率該当値テキスト"/>
        <xdr:cNvSpPr txBox="1"/>
      </xdr:nvSpPr>
      <xdr:spPr>
        <a:xfrm>
          <a:off x="4724400" y="687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116840</xdr:rowOff>
    </xdr:from>
    <xdr:to>
      <xdr:col>5</xdr:col>
      <xdr:colOff>409575</xdr:colOff>
      <xdr:row>41</xdr:row>
      <xdr:rowOff>46990</xdr:rowOff>
    </xdr:to>
    <xdr:sp macro="" textlink="">
      <xdr:nvSpPr>
        <xdr:cNvPr id="70" name="円/楕円 69"/>
        <xdr:cNvSpPr/>
      </xdr:nvSpPr>
      <xdr:spPr>
        <a:xfrm>
          <a:off x="3746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89916</xdr:rowOff>
    </xdr:from>
    <xdr:to>
      <xdr:col>6</xdr:col>
      <xdr:colOff>511175</xdr:colOff>
      <xdr:row>40</xdr:row>
      <xdr:rowOff>167640</xdr:rowOff>
    </xdr:to>
    <xdr:cxnSp macro="">
      <xdr:nvCxnSpPr>
        <xdr:cNvPr id="71" name="直線コネクタ 70"/>
        <xdr:cNvCxnSpPr/>
      </xdr:nvCxnSpPr>
      <xdr:spPr>
        <a:xfrm flipV="1">
          <a:off x="3797300" y="694791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6367</xdr:rowOff>
    </xdr:from>
    <xdr:ext cx="405111" cy="259045"/>
    <xdr:sp macro="" textlink="">
      <xdr:nvSpPr>
        <xdr:cNvPr id="72" name="n_1aveValue【道路】&#10;有形固定資産減価償却率"/>
        <xdr:cNvSpPr txBox="1"/>
      </xdr:nvSpPr>
      <xdr:spPr>
        <a:xfrm>
          <a:off x="3582043"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38117</xdr:rowOff>
    </xdr:from>
    <xdr:ext cx="405111" cy="259045"/>
    <xdr:sp macro="" textlink="">
      <xdr:nvSpPr>
        <xdr:cNvPr id="73" name="n_1mainValue【道路】&#10;有形固定資産減価償却率"/>
        <xdr:cNvSpPr txBox="1"/>
      </xdr:nvSpPr>
      <xdr:spPr>
        <a:xfrm>
          <a:off x="3582043"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143637</xdr:rowOff>
    </xdr:from>
    <xdr:to>
      <xdr:col>15</xdr:col>
      <xdr:colOff>180340</xdr:colOff>
      <xdr:row>41</xdr:row>
      <xdr:rowOff>48387</xdr:rowOff>
    </xdr:to>
    <xdr:cxnSp macro="">
      <xdr:nvCxnSpPr>
        <xdr:cNvPr id="98" name="直線コネクタ 97"/>
        <xdr:cNvCxnSpPr/>
      </xdr:nvCxnSpPr>
      <xdr:spPr>
        <a:xfrm flipV="1">
          <a:off x="10476865" y="563003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52214</xdr:rowOff>
    </xdr:from>
    <xdr:ext cx="469744" cy="259045"/>
    <xdr:sp macro="" textlink="">
      <xdr:nvSpPr>
        <xdr:cNvPr id="99" name="【道路】&#10;一人当たり延長最小値テキスト"/>
        <xdr:cNvSpPr txBox="1"/>
      </xdr:nvSpPr>
      <xdr:spPr>
        <a:xfrm>
          <a:off x="10566400" y="708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a:t>
          </a:r>
          <a:endParaRPr kumimoji="1" lang="ja-JP" altLang="en-US" sz="1000" b="1">
            <a:latin typeface="ＭＳ Ｐゴシック"/>
          </a:endParaRPr>
        </a:p>
      </xdr:txBody>
    </xdr:sp>
    <xdr:clientData/>
  </xdr:oneCellAnchor>
  <xdr:twoCellAnchor>
    <xdr:from>
      <xdr:col>15</xdr:col>
      <xdr:colOff>92075</xdr:colOff>
      <xdr:row>41</xdr:row>
      <xdr:rowOff>48387</xdr:rowOff>
    </xdr:from>
    <xdr:to>
      <xdr:col>15</xdr:col>
      <xdr:colOff>269875</xdr:colOff>
      <xdr:row>41</xdr:row>
      <xdr:rowOff>48387</xdr:rowOff>
    </xdr:to>
    <xdr:cxnSp macro="">
      <xdr:nvCxnSpPr>
        <xdr:cNvPr id="100" name="直線コネクタ 99"/>
        <xdr:cNvCxnSpPr/>
      </xdr:nvCxnSpPr>
      <xdr:spPr>
        <a:xfrm>
          <a:off x="10388600" y="707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90314</xdr:rowOff>
    </xdr:from>
    <xdr:ext cx="469744" cy="259045"/>
    <xdr:sp macro="" textlink="">
      <xdr:nvSpPr>
        <xdr:cNvPr id="101" name="【道路】&#10;一人当たり延長最大値テキスト"/>
        <xdr:cNvSpPr txBox="1"/>
      </xdr:nvSpPr>
      <xdr:spPr>
        <a:xfrm>
          <a:off x="10566400" y="54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32</xdr:row>
      <xdr:rowOff>143637</xdr:rowOff>
    </xdr:from>
    <xdr:to>
      <xdr:col>15</xdr:col>
      <xdr:colOff>269875</xdr:colOff>
      <xdr:row>32</xdr:row>
      <xdr:rowOff>143637</xdr:rowOff>
    </xdr:to>
    <xdr:cxnSp macro="">
      <xdr:nvCxnSpPr>
        <xdr:cNvPr id="102" name="直線コネクタ 101"/>
        <xdr:cNvCxnSpPr/>
      </xdr:nvCxnSpPr>
      <xdr:spPr>
        <a:xfrm>
          <a:off x="10388600" y="563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164101</xdr:rowOff>
    </xdr:from>
    <xdr:ext cx="469744" cy="259045"/>
    <xdr:sp macro="" textlink="">
      <xdr:nvSpPr>
        <xdr:cNvPr id="103" name="【道路】&#10;一人当たり延長平均値テキスト"/>
        <xdr:cNvSpPr txBox="1"/>
      </xdr:nvSpPr>
      <xdr:spPr>
        <a:xfrm>
          <a:off x="10566400" y="6336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141224</xdr:rowOff>
    </xdr:from>
    <xdr:to>
      <xdr:col>15</xdr:col>
      <xdr:colOff>231775</xdr:colOff>
      <xdr:row>38</xdr:row>
      <xdr:rowOff>71374</xdr:rowOff>
    </xdr:to>
    <xdr:sp macro="" textlink="">
      <xdr:nvSpPr>
        <xdr:cNvPr id="104" name="フローチャート : 判断 103"/>
        <xdr:cNvSpPr/>
      </xdr:nvSpPr>
      <xdr:spPr>
        <a:xfrm>
          <a:off x="10426700" y="648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168656</xdr:rowOff>
    </xdr:from>
    <xdr:to>
      <xdr:col>14</xdr:col>
      <xdr:colOff>79375</xdr:colOff>
      <xdr:row>36</xdr:row>
      <xdr:rowOff>98806</xdr:rowOff>
    </xdr:to>
    <xdr:sp macro="" textlink="">
      <xdr:nvSpPr>
        <xdr:cNvPr id="105" name="フローチャート : 判断 104"/>
        <xdr:cNvSpPr/>
      </xdr:nvSpPr>
      <xdr:spPr>
        <a:xfrm>
          <a:off x="9588500" y="616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112649</xdr:rowOff>
    </xdr:from>
    <xdr:to>
      <xdr:col>15</xdr:col>
      <xdr:colOff>231775</xdr:colOff>
      <xdr:row>40</xdr:row>
      <xdr:rowOff>42799</xdr:rowOff>
    </xdr:to>
    <xdr:sp macro="" textlink="">
      <xdr:nvSpPr>
        <xdr:cNvPr id="111" name="円/楕円 110"/>
        <xdr:cNvSpPr/>
      </xdr:nvSpPr>
      <xdr:spPr>
        <a:xfrm>
          <a:off x="10426700" y="679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91076</xdr:rowOff>
    </xdr:from>
    <xdr:ext cx="469744" cy="259045"/>
    <xdr:sp macro="" textlink="">
      <xdr:nvSpPr>
        <xdr:cNvPr id="112" name="【道路】&#10;一人当たり延長該当値テキスト"/>
        <xdr:cNvSpPr txBox="1"/>
      </xdr:nvSpPr>
      <xdr:spPr>
        <a:xfrm>
          <a:off x="10566400" y="677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113411</xdr:rowOff>
    </xdr:from>
    <xdr:to>
      <xdr:col>14</xdr:col>
      <xdr:colOff>79375</xdr:colOff>
      <xdr:row>40</xdr:row>
      <xdr:rowOff>43561</xdr:rowOff>
    </xdr:to>
    <xdr:sp macro="" textlink="">
      <xdr:nvSpPr>
        <xdr:cNvPr id="113" name="円/楕円 112"/>
        <xdr:cNvSpPr/>
      </xdr:nvSpPr>
      <xdr:spPr>
        <a:xfrm>
          <a:off x="9588500" y="679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163449</xdr:rowOff>
    </xdr:from>
    <xdr:to>
      <xdr:col>15</xdr:col>
      <xdr:colOff>180975</xdr:colOff>
      <xdr:row>39</xdr:row>
      <xdr:rowOff>164211</xdr:rowOff>
    </xdr:to>
    <xdr:cxnSp macro="">
      <xdr:nvCxnSpPr>
        <xdr:cNvPr id="114" name="直線コネクタ 113"/>
        <xdr:cNvCxnSpPr/>
      </xdr:nvCxnSpPr>
      <xdr:spPr>
        <a:xfrm flipV="1">
          <a:off x="9639300" y="6849999"/>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34</xdr:row>
      <xdr:rowOff>115333</xdr:rowOff>
    </xdr:from>
    <xdr:ext cx="469744" cy="259045"/>
    <xdr:sp macro="" textlink="">
      <xdr:nvSpPr>
        <xdr:cNvPr id="115" name="n_1aveValue【道路】&#10;一人当たり延長"/>
        <xdr:cNvSpPr txBox="1"/>
      </xdr:nvSpPr>
      <xdr:spPr>
        <a:xfrm>
          <a:off x="9391727" y="59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3.674</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34688</xdr:rowOff>
    </xdr:from>
    <xdr:ext cx="469744" cy="259045"/>
    <xdr:sp macro="" textlink="">
      <xdr:nvSpPr>
        <xdr:cNvPr id="116" name="n_1mainValue【道路】&#10;一人当たり延長"/>
        <xdr:cNvSpPr txBox="1"/>
      </xdr:nvSpPr>
      <xdr:spPr>
        <a:xfrm>
          <a:off x="9391727" y="68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8" name="直線コネクタ 127"/>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9" name="テキスト ボックス 128"/>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2" name="直線コネクタ 131"/>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3" name="テキスト ボックス 132"/>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131445</xdr:rowOff>
    </xdr:from>
    <xdr:to>
      <xdr:col>6</xdr:col>
      <xdr:colOff>510540</xdr:colOff>
      <xdr:row>63</xdr:row>
      <xdr:rowOff>131445</xdr:rowOff>
    </xdr:to>
    <xdr:cxnSp macro="">
      <xdr:nvCxnSpPr>
        <xdr:cNvPr id="137" name="直線コネクタ 136"/>
        <xdr:cNvCxnSpPr/>
      </xdr:nvCxnSpPr>
      <xdr:spPr>
        <a:xfrm flipV="1">
          <a:off x="4634865" y="973264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38"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39" name="直線コネクタ 138"/>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78122</xdr:rowOff>
    </xdr:from>
    <xdr:ext cx="405111" cy="259045"/>
    <xdr:sp macro="" textlink="">
      <xdr:nvSpPr>
        <xdr:cNvPr id="140" name="【橋りょう・トンネル】&#10;有形固定資産減価償却率最大値テキスト"/>
        <xdr:cNvSpPr txBox="1"/>
      </xdr:nvSpPr>
      <xdr:spPr>
        <a:xfrm>
          <a:off x="4724400" y="950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6</xdr:col>
      <xdr:colOff>422275</xdr:colOff>
      <xdr:row>56</xdr:row>
      <xdr:rowOff>131445</xdr:rowOff>
    </xdr:from>
    <xdr:to>
      <xdr:col>6</xdr:col>
      <xdr:colOff>600075</xdr:colOff>
      <xdr:row>56</xdr:row>
      <xdr:rowOff>131445</xdr:rowOff>
    </xdr:to>
    <xdr:cxnSp macro="">
      <xdr:nvCxnSpPr>
        <xdr:cNvPr id="141" name="直線コネクタ 140"/>
        <xdr:cNvCxnSpPr/>
      </xdr:nvCxnSpPr>
      <xdr:spPr>
        <a:xfrm>
          <a:off x="4546600" y="973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30497</xdr:rowOff>
    </xdr:from>
    <xdr:ext cx="405111" cy="259045"/>
    <xdr:sp macro="" textlink="">
      <xdr:nvSpPr>
        <xdr:cNvPr id="142" name="【橋りょう・トンネル】&#10;有形固定資産減価償却率平均値テキスト"/>
        <xdr:cNvSpPr txBox="1"/>
      </xdr:nvSpPr>
      <xdr:spPr>
        <a:xfrm>
          <a:off x="4724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52070</xdr:rowOff>
    </xdr:from>
    <xdr:to>
      <xdr:col>6</xdr:col>
      <xdr:colOff>561975</xdr:colOff>
      <xdr:row>59</xdr:row>
      <xdr:rowOff>153670</xdr:rowOff>
    </xdr:to>
    <xdr:sp macro="" textlink="">
      <xdr:nvSpPr>
        <xdr:cNvPr id="143" name="フローチャート : 判断 142"/>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46355</xdr:rowOff>
    </xdr:from>
    <xdr:to>
      <xdr:col>5</xdr:col>
      <xdr:colOff>409575</xdr:colOff>
      <xdr:row>58</xdr:row>
      <xdr:rowOff>147955</xdr:rowOff>
    </xdr:to>
    <xdr:sp macro="" textlink="">
      <xdr:nvSpPr>
        <xdr:cNvPr id="144" name="フローチャート : 判断 143"/>
        <xdr:cNvSpPr/>
      </xdr:nvSpPr>
      <xdr:spPr>
        <a:xfrm>
          <a:off x="3746500" y="99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120650</xdr:rowOff>
    </xdr:from>
    <xdr:to>
      <xdr:col>6</xdr:col>
      <xdr:colOff>561975</xdr:colOff>
      <xdr:row>58</xdr:row>
      <xdr:rowOff>50800</xdr:rowOff>
    </xdr:to>
    <xdr:sp macro="" textlink="">
      <xdr:nvSpPr>
        <xdr:cNvPr id="150" name="円/楕円 149"/>
        <xdr:cNvSpPr/>
      </xdr:nvSpPr>
      <xdr:spPr>
        <a:xfrm>
          <a:off x="4584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143527</xdr:rowOff>
    </xdr:from>
    <xdr:ext cx="405111" cy="259045"/>
    <xdr:sp macro="" textlink="">
      <xdr:nvSpPr>
        <xdr:cNvPr id="151" name="【橋りょう・トンネル】&#10;有形固定資産減価償却率該当値テキスト"/>
        <xdr:cNvSpPr txBox="1"/>
      </xdr:nvSpPr>
      <xdr:spPr>
        <a:xfrm>
          <a:off x="47244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40640</xdr:rowOff>
    </xdr:from>
    <xdr:to>
      <xdr:col>5</xdr:col>
      <xdr:colOff>409575</xdr:colOff>
      <xdr:row>58</xdr:row>
      <xdr:rowOff>142240</xdr:rowOff>
    </xdr:to>
    <xdr:sp macro="" textlink="">
      <xdr:nvSpPr>
        <xdr:cNvPr id="152" name="円/楕円 151"/>
        <xdr:cNvSpPr/>
      </xdr:nvSpPr>
      <xdr:spPr>
        <a:xfrm>
          <a:off x="3746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0</xdr:rowOff>
    </xdr:from>
    <xdr:to>
      <xdr:col>6</xdr:col>
      <xdr:colOff>511175</xdr:colOff>
      <xdr:row>58</xdr:row>
      <xdr:rowOff>91440</xdr:rowOff>
    </xdr:to>
    <xdr:cxnSp macro="">
      <xdr:nvCxnSpPr>
        <xdr:cNvPr id="153" name="直線コネクタ 152"/>
        <xdr:cNvCxnSpPr/>
      </xdr:nvCxnSpPr>
      <xdr:spPr>
        <a:xfrm flipV="1">
          <a:off x="3797300" y="99441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139082</xdr:rowOff>
    </xdr:from>
    <xdr:ext cx="405111" cy="259045"/>
    <xdr:sp macro="" textlink="">
      <xdr:nvSpPr>
        <xdr:cNvPr id="154" name="n_1aveValue【橋りょう・トンネル】&#10;有形固定資産減価償却率"/>
        <xdr:cNvSpPr txBox="1"/>
      </xdr:nvSpPr>
      <xdr:spPr>
        <a:xfrm>
          <a:off x="3582043"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158767</xdr:rowOff>
    </xdr:from>
    <xdr:ext cx="405111" cy="259045"/>
    <xdr:sp macro="" textlink="">
      <xdr:nvSpPr>
        <xdr:cNvPr id="155" name="n_1mainValue【橋りょう・トンネル】&#10;有形固定資産減価償却率"/>
        <xdr:cNvSpPr txBox="1"/>
      </xdr:nvSpPr>
      <xdr:spPr>
        <a:xfrm>
          <a:off x="3582043"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69" name="テキスト ボックス 168"/>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5" name="テキスト ボックス 17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76040</xdr:rowOff>
    </xdr:from>
    <xdr:to>
      <xdr:col>15</xdr:col>
      <xdr:colOff>180340</xdr:colOff>
      <xdr:row>63</xdr:row>
      <xdr:rowOff>107038</xdr:rowOff>
    </xdr:to>
    <xdr:cxnSp macro="">
      <xdr:nvCxnSpPr>
        <xdr:cNvPr id="179" name="直線コネクタ 178"/>
        <xdr:cNvCxnSpPr/>
      </xdr:nvCxnSpPr>
      <xdr:spPr>
        <a:xfrm flipV="1">
          <a:off x="10476865" y="9505790"/>
          <a:ext cx="0" cy="1402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110865</xdr:rowOff>
    </xdr:from>
    <xdr:ext cx="534377" cy="259045"/>
    <xdr:sp macro="" textlink="">
      <xdr:nvSpPr>
        <xdr:cNvPr id="180" name="【橋りょう・トンネル】&#10;一人当たり有形固定資産（償却資産）額最小値テキスト"/>
        <xdr:cNvSpPr txBox="1"/>
      </xdr:nvSpPr>
      <xdr:spPr>
        <a:xfrm>
          <a:off x="10566400" y="109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18,453</a:t>
          </a:r>
          <a:endParaRPr kumimoji="1" lang="ja-JP" altLang="en-US" sz="1000" b="1">
            <a:latin typeface="ＭＳ Ｐゴシック"/>
          </a:endParaRPr>
        </a:p>
      </xdr:txBody>
    </xdr:sp>
    <xdr:clientData/>
  </xdr:oneCellAnchor>
  <xdr:twoCellAnchor>
    <xdr:from>
      <xdr:col>15</xdr:col>
      <xdr:colOff>92075</xdr:colOff>
      <xdr:row>63</xdr:row>
      <xdr:rowOff>107038</xdr:rowOff>
    </xdr:from>
    <xdr:to>
      <xdr:col>15</xdr:col>
      <xdr:colOff>269875</xdr:colOff>
      <xdr:row>63</xdr:row>
      <xdr:rowOff>107038</xdr:rowOff>
    </xdr:to>
    <xdr:cxnSp macro="">
      <xdr:nvCxnSpPr>
        <xdr:cNvPr id="181" name="直線コネクタ 180"/>
        <xdr:cNvCxnSpPr/>
      </xdr:nvCxnSpPr>
      <xdr:spPr>
        <a:xfrm>
          <a:off x="10388600" y="1090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22717</xdr:rowOff>
    </xdr:from>
    <xdr:ext cx="599010" cy="259045"/>
    <xdr:sp macro="" textlink="">
      <xdr:nvSpPr>
        <xdr:cNvPr id="182" name="【橋りょう・トンネル】&#10;一人当たり有形固定資産（償却資産）額最大値テキスト"/>
        <xdr:cNvSpPr txBox="1"/>
      </xdr:nvSpPr>
      <xdr:spPr>
        <a:xfrm>
          <a:off x="10566400" y="928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202,521</a:t>
          </a:r>
          <a:endParaRPr kumimoji="1" lang="ja-JP" altLang="en-US" sz="1000" b="1">
            <a:latin typeface="ＭＳ Ｐゴシック"/>
          </a:endParaRPr>
        </a:p>
      </xdr:txBody>
    </xdr:sp>
    <xdr:clientData/>
  </xdr:oneCellAnchor>
  <xdr:twoCellAnchor>
    <xdr:from>
      <xdr:col>15</xdr:col>
      <xdr:colOff>92075</xdr:colOff>
      <xdr:row>55</xdr:row>
      <xdr:rowOff>76040</xdr:rowOff>
    </xdr:from>
    <xdr:to>
      <xdr:col>15</xdr:col>
      <xdr:colOff>269875</xdr:colOff>
      <xdr:row>55</xdr:row>
      <xdr:rowOff>76040</xdr:rowOff>
    </xdr:to>
    <xdr:cxnSp macro="">
      <xdr:nvCxnSpPr>
        <xdr:cNvPr id="183" name="直線コネクタ 182"/>
        <xdr:cNvCxnSpPr/>
      </xdr:nvCxnSpPr>
      <xdr:spPr>
        <a:xfrm>
          <a:off x="10388600" y="95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74304</xdr:rowOff>
    </xdr:from>
    <xdr:ext cx="534377" cy="259045"/>
    <xdr:sp macro="" textlink="">
      <xdr:nvSpPr>
        <xdr:cNvPr id="184" name="【橋りょう・トンネル】&#10;一人当たり有形固定資産（償却資産）額平均値テキスト"/>
        <xdr:cNvSpPr txBox="1"/>
      </xdr:nvSpPr>
      <xdr:spPr>
        <a:xfrm>
          <a:off x="10566400" y="10361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80,751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95877</xdr:rowOff>
    </xdr:from>
    <xdr:to>
      <xdr:col>15</xdr:col>
      <xdr:colOff>231775</xdr:colOff>
      <xdr:row>61</xdr:row>
      <xdr:rowOff>26027</xdr:rowOff>
    </xdr:to>
    <xdr:sp macro="" textlink="">
      <xdr:nvSpPr>
        <xdr:cNvPr id="185" name="フローチャート : 判断 184"/>
        <xdr:cNvSpPr/>
      </xdr:nvSpPr>
      <xdr:spPr>
        <a:xfrm>
          <a:off x="10426700" y="1038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125092</xdr:rowOff>
    </xdr:from>
    <xdr:to>
      <xdr:col>14</xdr:col>
      <xdr:colOff>79375</xdr:colOff>
      <xdr:row>61</xdr:row>
      <xdr:rowOff>55242</xdr:rowOff>
    </xdr:to>
    <xdr:sp macro="" textlink="">
      <xdr:nvSpPr>
        <xdr:cNvPr id="186" name="フローチャート : 判断 185"/>
        <xdr:cNvSpPr/>
      </xdr:nvSpPr>
      <xdr:spPr>
        <a:xfrm>
          <a:off x="9588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152867</xdr:rowOff>
    </xdr:from>
    <xdr:to>
      <xdr:col>15</xdr:col>
      <xdr:colOff>231775</xdr:colOff>
      <xdr:row>60</xdr:row>
      <xdr:rowOff>83017</xdr:rowOff>
    </xdr:to>
    <xdr:sp macro="" textlink="">
      <xdr:nvSpPr>
        <xdr:cNvPr id="192" name="円/楕円 191"/>
        <xdr:cNvSpPr/>
      </xdr:nvSpPr>
      <xdr:spPr>
        <a:xfrm>
          <a:off x="10426700" y="1026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4294</xdr:rowOff>
    </xdr:from>
    <xdr:ext cx="534377" cy="259045"/>
    <xdr:sp macro="" textlink="">
      <xdr:nvSpPr>
        <xdr:cNvPr id="193" name="【橋りょう・トンネル】&#10;一人当たり有形固定資産（償却資産）額該当値テキスト"/>
        <xdr:cNvSpPr txBox="1"/>
      </xdr:nvSpPr>
      <xdr:spPr>
        <a:xfrm>
          <a:off x="10566400" y="1011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95,772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155412</xdr:rowOff>
    </xdr:from>
    <xdr:to>
      <xdr:col>14</xdr:col>
      <xdr:colOff>79375</xdr:colOff>
      <xdr:row>60</xdr:row>
      <xdr:rowOff>85562</xdr:rowOff>
    </xdr:to>
    <xdr:sp macro="" textlink="">
      <xdr:nvSpPr>
        <xdr:cNvPr id="194" name="円/楕円 193"/>
        <xdr:cNvSpPr/>
      </xdr:nvSpPr>
      <xdr:spPr>
        <a:xfrm>
          <a:off x="9588500" y="1027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32217</xdr:rowOff>
    </xdr:from>
    <xdr:to>
      <xdr:col>15</xdr:col>
      <xdr:colOff>180975</xdr:colOff>
      <xdr:row>60</xdr:row>
      <xdr:rowOff>34762</xdr:rowOff>
    </xdr:to>
    <xdr:cxnSp macro="">
      <xdr:nvCxnSpPr>
        <xdr:cNvPr id="195" name="直線コネクタ 194"/>
        <xdr:cNvCxnSpPr/>
      </xdr:nvCxnSpPr>
      <xdr:spPr>
        <a:xfrm flipV="1">
          <a:off x="9639300" y="10319217"/>
          <a:ext cx="838200" cy="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61</xdr:row>
      <xdr:rowOff>46369</xdr:rowOff>
    </xdr:from>
    <xdr:ext cx="534377" cy="259045"/>
    <xdr:sp macro="" textlink="">
      <xdr:nvSpPr>
        <xdr:cNvPr id="196" name="n_1aveValue【橋りょう・トンネル】&#10;一人当たり有形固定資産（償却資産）額"/>
        <xdr:cNvSpPr txBox="1"/>
      </xdr:nvSpPr>
      <xdr:spPr>
        <a:xfrm>
          <a:off x="9359411" y="105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76,917</a:t>
          </a:r>
          <a:endParaRPr kumimoji="1" lang="ja-JP" altLang="en-US" sz="1000" b="1">
            <a:solidFill>
              <a:srgbClr val="000080"/>
            </a:solidFill>
            <a:latin typeface="ＭＳ Ｐゴシック"/>
          </a:endParaRPr>
        </a:p>
      </xdr:txBody>
    </xdr:sp>
    <xdr:clientData/>
  </xdr:oneCellAnchor>
  <xdr:oneCellAnchor>
    <xdr:from>
      <xdr:col>13</xdr:col>
      <xdr:colOff>434486</xdr:colOff>
      <xdr:row>58</xdr:row>
      <xdr:rowOff>102089</xdr:rowOff>
    </xdr:from>
    <xdr:ext cx="534377" cy="259045"/>
    <xdr:sp macro="" textlink="">
      <xdr:nvSpPr>
        <xdr:cNvPr id="197" name="n_1mainValue【橋りょう・トンネル】&#10;一人当たり有形固定資産（償却資産）額"/>
        <xdr:cNvSpPr txBox="1"/>
      </xdr:nvSpPr>
      <xdr:spPr>
        <a:xfrm>
          <a:off x="9359411" y="1004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95,438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6" name="テキスト ボックス 21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8" name="テキスト ボックス 21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72389</xdr:rowOff>
    </xdr:from>
    <xdr:to>
      <xdr:col>6</xdr:col>
      <xdr:colOff>510540</xdr:colOff>
      <xdr:row>86</xdr:row>
      <xdr:rowOff>92963</xdr:rowOff>
    </xdr:to>
    <xdr:cxnSp macro="">
      <xdr:nvCxnSpPr>
        <xdr:cNvPr id="220" name="直線コネクタ 219"/>
        <xdr:cNvCxnSpPr/>
      </xdr:nvCxnSpPr>
      <xdr:spPr>
        <a:xfrm flipV="1">
          <a:off x="4634865" y="13616939"/>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96790</xdr:rowOff>
    </xdr:from>
    <xdr:ext cx="405111" cy="259045"/>
    <xdr:sp macro="" textlink="">
      <xdr:nvSpPr>
        <xdr:cNvPr id="221" name="【公営住宅】&#10;有形固定資産減価償却率最小値テキスト"/>
        <xdr:cNvSpPr txBox="1"/>
      </xdr:nvSpPr>
      <xdr:spPr>
        <a:xfrm>
          <a:off x="4724400" y="1484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92963</xdr:rowOff>
    </xdr:from>
    <xdr:to>
      <xdr:col>6</xdr:col>
      <xdr:colOff>600075</xdr:colOff>
      <xdr:row>86</xdr:row>
      <xdr:rowOff>92963</xdr:rowOff>
    </xdr:to>
    <xdr:cxnSp macro="">
      <xdr:nvCxnSpPr>
        <xdr:cNvPr id="222" name="直線コネクタ 221"/>
        <xdr:cNvCxnSpPr/>
      </xdr:nvCxnSpPr>
      <xdr:spPr>
        <a:xfrm>
          <a:off x="4546600" y="148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19066</xdr:rowOff>
    </xdr:from>
    <xdr:ext cx="405111" cy="259045"/>
    <xdr:sp macro="" textlink="">
      <xdr:nvSpPr>
        <xdr:cNvPr id="223" name="【公営住宅】&#10;有形固定資産減価償却率最大値テキスト"/>
        <xdr:cNvSpPr txBox="1"/>
      </xdr:nvSpPr>
      <xdr:spPr>
        <a:xfrm>
          <a:off x="4724400" y="1339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79</xdr:row>
      <xdr:rowOff>72389</xdr:rowOff>
    </xdr:from>
    <xdr:to>
      <xdr:col>6</xdr:col>
      <xdr:colOff>600075</xdr:colOff>
      <xdr:row>79</xdr:row>
      <xdr:rowOff>72389</xdr:rowOff>
    </xdr:to>
    <xdr:cxnSp macro="">
      <xdr:nvCxnSpPr>
        <xdr:cNvPr id="224" name="直線コネクタ 223"/>
        <xdr:cNvCxnSpPr/>
      </xdr:nvCxnSpPr>
      <xdr:spPr>
        <a:xfrm>
          <a:off x="4546600" y="1361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141749</xdr:rowOff>
    </xdr:from>
    <xdr:ext cx="405111" cy="259045"/>
    <xdr:sp macro="" textlink="">
      <xdr:nvSpPr>
        <xdr:cNvPr id="225" name="【公営住宅】&#10;有形固定資産減価償却率平均値テキスト"/>
        <xdr:cNvSpPr txBox="1"/>
      </xdr:nvSpPr>
      <xdr:spPr>
        <a:xfrm>
          <a:off x="4724400" y="1402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163322</xdr:rowOff>
    </xdr:from>
    <xdr:to>
      <xdr:col>6</xdr:col>
      <xdr:colOff>561975</xdr:colOff>
      <xdr:row>82</xdr:row>
      <xdr:rowOff>93472</xdr:rowOff>
    </xdr:to>
    <xdr:sp macro="" textlink="">
      <xdr:nvSpPr>
        <xdr:cNvPr id="226" name="フローチャート : 判断 225"/>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7874</xdr:rowOff>
    </xdr:from>
    <xdr:to>
      <xdr:col>5</xdr:col>
      <xdr:colOff>409575</xdr:colOff>
      <xdr:row>81</xdr:row>
      <xdr:rowOff>109474</xdr:rowOff>
    </xdr:to>
    <xdr:sp macro="" textlink="">
      <xdr:nvSpPr>
        <xdr:cNvPr id="227" name="フローチャート : 判断 226"/>
        <xdr:cNvSpPr/>
      </xdr:nvSpPr>
      <xdr:spPr>
        <a:xfrm>
          <a:off x="3746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122174</xdr:rowOff>
    </xdr:from>
    <xdr:to>
      <xdr:col>6</xdr:col>
      <xdr:colOff>561975</xdr:colOff>
      <xdr:row>80</xdr:row>
      <xdr:rowOff>52324</xdr:rowOff>
    </xdr:to>
    <xdr:sp macro="" textlink="">
      <xdr:nvSpPr>
        <xdr:cNvPr id="233" name="円/楕円 232"/>
        <xdr:cNvSpPr/>
      </xdr:nvSpPr>
      <xdr:spPr>
        <a:xfrm>
          <a:off x="45847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37101</xdr:rowOff>
    </xdr:from>
    <xdr:ext cx="405111" cy="259045"/>
    <xdr:sp macro="" textlink="">
      <xdr:nvSpPr>
        <xdr:cNvPr id="234" name="【公営住宅】&#10;有形固定資産減価償却率該当値テキスト"/>
        <xdr:cNvSpPr txBox="1"/>
      </xdr:nvSpPr>
      <xdr:spPr>
        <a:xfrm>
          <a:off x="4724400" y="13581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14732</xdr:rowOff>
    </xdr:from>
    <xdr:to>
      <xdr:col>5</xdr:col>
      <xdr:colOff>409575</xdr:colOff>
      <xdr:row>80</xdr:row>
      <xdr:rowOff>116332</xdr:rowOff>
    </xdr:to>
    <xdr:sp macro="" textlink="">
      <xdr:nvSpPr>
        <xdr:cNvPr id="235" name="円/楕円 234"/>
        <xdr:cNvSpPr/>
      </xdr:nvSpPr>
      <xdr:spPr>
        <a:xfrm>
          <a:off x="37465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1524</xdr:rowOff>
    </xdr:from>
    <xdr:to>
      <xdr:col>6</xdr:col>
      <xdr:colOff>511175</xdr:colOff>
      <xdr:row>80</xdr:row>
      <xdr:rowOff>65532</xdr:rowOff>
    </xdr:to>
    <xdr:cxnSp macro="">
      <xdr:nvCxnSpPr>
        <xdr:cNvPr id="236" name="直線コネクタ 235"/>
        <xdr:cNvCxnSpPr/>
      </xdr:nvCxnSpPr>
      <xdr:spPr>
        <a:xfrm flipV="1">
          <a:off x="3797300" y="137175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100601</xdr:rowOff>
    </xdr:from>
    <xdr:ext cx="405111" cy="259045"/>
    <xdr:sp macro="" textlink="">
      <xdr:nvSpPr>
        <xdr:cNvPr id="237" name="n_1aveValue【公営住宅】&#10;有形固定資産減価償却率"/>
        <xdr:cNvSpPr txBox="1"/>
      </xdr:nvSpPr>
      <xdr:spPr>
        <a:xfrm>
          <a:off x="3582043"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132859</xdr:rowOff>
    </xdr:from>
    <xdr:ext cx="405111" cy="259045"/>
    <xdr:sp macro="" textlink="">
      <xdr:nvSpPr>
        <xdr:cNvPr id="238" name="n_1mainValue【公営住宅】&#10;有形固定資産減価償却率"/>
        <xdr:cNvSpPr txBox="1"/>
      </xdr:nvSpPr>
      <xdr:spPr>
        <a:xfrm>
          <a:off x="3582043" y="1350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48616</xdr:rowOff>
    </xdr:from>
    <xdr:to>
      <xdr:col>15</xdr:col>
      <xdr:colOff>180340</xdr:colOff>
      <xdr:row>85</xdr:row>
      <xdr:rowOff>170231</xdr:rowOff>
    </xdr:to>
    <xdr:cxnSp macro="">
      <xdr:nvCxnSpPr>
        <xdr:cNvPr id="260" name="直線コネクタ 259"/>
        <xdr:cNvCxnSpPr/>
      </xdr:nvCxnSpPr>
      <xdr:spPr>
        <a:xfrm flipV="1">
          <a:off x="10476865" y="13421716"/>
          <a:ext cx="0" cy="13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2608</xdr:rowOff>
    </xdr:from>
    <xdr:ext cx="469744" cy="259045"/>
    <xdr:sp macro="" textlink="">
      <xdr:nvSpPr>
        <xdr:cNvPr id="261" name="【公営住宅】&#10;一人当たり面積最小値テキスト"/>
        <xdr:cNvSpPr txBox="1"/>
      </xdr:nvSpPr>
      <xdr:spPr>
        <a:xfrm>
          <a:off x="10566400" y="1474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0.086</a:t>
          </a:r>
          <a:endParaRPr kumimoji="1" lang="ja-JP" altLang="en-US" sz="1000" b="1">
            <a:latin typeface="ＭＳ Ｐゴシック"/>
          </a:endParaRPr>
        </a:p>
      </xdr:txBody>
    </xdr:sp>
    <xdr:clientData/>
  </xdr:oneCellAnchor>
  <xdr:twoCellAnchor>
    <xdr:from>
      <xdr:col>15</xdr:col>
      <xdr:colOff>92075</xdr:colOff>
      <xdr:row>85</xdr:row>
      <xdr:rowOff>170231</xdr:rowOff>
    </xdr:from>
    <xdr:to>
      <xdr:col>15</xdr:col>
      <xdr:colOff>269875</xdr:colOff>
      <xdr:row>85</xdr:row>
      <xdr:rowOff>170231</xdr:rowOff>
    </xdr:to>
    <xdr:cxnSp macro="">
      <xdr:nvCxnSpPr>
        <xdr:cNvPr id="262" name="直線コネクタ 261"/>
        <xdr:cNvCxnSpPr/>
      </xdr:nvCxnSpPr>
      <xdr:spPr>
        <a:xfrm>
          <a:off x="10388600" y="14743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166743</xdr:rowOff>
    </xdr:from>
    <xdr:ext cx="469744" cy="259045"/>
    <xdr:sp macro="" textlink="">
      <xdr:nvSpPr>
        <xdr:cNvPr id="263" name="【公営住宅】&#10;一人当たり面積最大値テキスト"/>
        <xdr:cNvSpPr txBox="1"/>
      </xdr:nvSpPr>
      <xdr:spPr>
        <a:xfrm>
          <a:off x="10566400" y="1319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2.977</a:t>
          </a:r>
          <a:endParaRPr kumimoji="1" lang="ja-JP" altLang="en-US" sz="1000" b="1">
            <a:latin typeface="ＭＳ Ｐゴシック"/>
          </a:endParaRPr>
        </a:p>
      </xdr:txBody>
    </xdr:sp>
    <xdr:clientData/>
  </xdr:oneCellAnchor>
  <xdr:twoCellAnchor>
    <xdr:from>
      <xdr:col>15</xdr:col>
      <xdr:colOff>92075</xdr:colOff>
      <xdr:row>78</xdr:row>
      <xdr:rowOff>48616</xdr:rowOff>
    </xdr:from>
    <xdr:to>
      <xdr:col>15</xdr:col>
      <xdr:colOff>269875</xdr:colOff>
      <xdr:row>78</xdr:row>
      <xdr:rowOff>48616</xdr:rowOff>
    </xdr:to>
    <xdr:cxnSp macro="">
      <xdr:nvCxnSpPr>
        <xdr:cNvPr id="264" name="直線コネクタ 263"/>
        <xdr:cNvCxnSpPr/>
      </xdr:nvCxnSpPr>
      <xdr:spPr>
        <a:xfrm>
          <a:off x="10388600" y="1342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128591</xdr:rowOff>
    </xdr:from>
    <xdr:ext cx="469744" cy="259045"/>
    <xdr:sp macro="" textlink="">
      <xdr:nvSpPr>
        <xdr:cNvPr id="265" name="【公営住宅】&#10;一人当たり面積平均値テキスト"/>
        <xdr:cNvSpPr txBox="1"/>
      </xdr:nvSpPr>
      <xdr:spPr>
        <a:xfrm>
          <a:off x="10566400" y="1418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105714</xdr:rowOff>
    </xdr:from>
    <xdr:to>
      <xdr:col>15</xdr:col>
      <xdr:colOff>231775</xdr:colOff>
      <xdr:row>84</xdr:row>
      <xdr:rowOff>35864</xdr:rowOff>
    </xdr:to>
    <xdr:sp macro="" textlink="">
      <xdr:nvSpPr>
        <xdr:cNvPr id="266" name="フローチャート : 判断 265"/>
        <xdr:cNvSpPr/>
      </xdr:nvSpPr>
      <xdr:spPr>
        <a:xfrm>
          <a:off x="10426700" y="1433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45822</xdr:rowOff>
    </xdr:from>
    <xdr:to>
      <xdr:col>14</xdr:col>
      <xdr:colOff>79375</xdr:colOff>
      <xdr:row>84</xdr:row>
      <xdr:rowOff>147422</xdr:rowOff>
    </xdr:to>
    <xdr:sp macro="" textlink="">
      <xdr:nvSpPr>
        <xdr:cNvPr id="267" name="フローチャート : 判断 266"/>
        <xdr:cNvSpPr/>
      </xdr:nvSpPr>
      <xdr:spPr>
        <a:xfrm>
          <a:off x="9588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65939</xdr:rowOff>
    </xdr:from>
    <xdr:to>
      <xdr:col>15</xdr:col>
      <xdr:colOff>231775</xdr:colOff>
      <xdr:row>84</xdr:row>
      <xdr:rowOff>167539</xdr:rowOff>
    </xdr:to>
    <xdr:sp macro="" textlink="">
      <xdr:nvSpPr>
        <xdr:cNvPr id="273" name="円/楕円 272"/>
        <xdr:cNvSpPr/>
      </xdr:nvSpPr>
      <xdr:spPr>
        <a:xfrm>
          <a:off x="10426700" y="144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44366</xdr:rowOff>
    </xdr:from>
    <xdr:ext cx="469744" cy="259045"/>
    <xdr:sp macro="" textlink="">
      <xdr:nvSpPr>
        <xdr:cNvPr id="274" name="【公営住宅】&#10;一人当たり面積該当値テキスト"/>
        <xdr:cNvSpPr txBox="1"/>
      </xdr:nvSpPr>
      <xdr:spPr>
        <a:xfrm>
          <a:off x="10566400" y="1444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0.578</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65939</xdr:rowOff>
    </xdr:from>
    <xdr:to>
      <xdr:col>14</xdr:col>
      <xdr:colOff>79375</xdr:colOff>
      <xdr:row>84</xdr:row>
      <xdr:rowOff>167539</xdr:rowOff>
    </xdr:to>
    <xdr:sp macro="" textlink="">
      <xdr:nvSpPr>
        <xdr:cNvPr id="275" name="円/楕円 274"/>
        <xdr:cNvSpPr/>
      </xdr:nvSpPr>
      <xdr:spPr>
        <a:xfrm>
          <a:off x="9588500" y="144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116739</xdr:rowOff>
    </xdr:from>
    <xdr:to>
      <xdr:col>15</xdr:col>
      <xdr:colOff>180975</xdr:colOff>
      <xdr:row>84</xdr:row>
      <xdr:rowOff>116739</xdr:rowOff>
    </xdr:to>
    <xdr:cxnSp macro="">
      <xdr:nvCxnSpPr>
        <xdr:cNvPr id="276" name="直線コネクタ 275"/>
        <xdr:cNvCxnSpPr/>
      </xdr:nvCxnSpPr>
      <xdr:spPr>
        <a:xfrm>
          <a:off x="9639300" y="14518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163949</xdr:rowOff>
    </xdr:from>
    <xdr:ext cx="469744" cy="259045"/>
    <xdr:sp macro="" textlink="">
      <xdr:nvSpPr>
        <xdr:cNvPr id="277" name="n_1aveValue【公営住宅】&#10;一人当たり面積"/>
        <xdr:cNvSpPr txBox="1"/>
      </xdr:nvSpPr>
      <xdr:spPr>
        <a:xfrm>
          <a:off x="93917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0.622</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158666</xdr:rowOff>
    </xdr:from>
    <xdr:ext cx="469744" cy="259045"/>
    <xdr:sp macro="" textlink="">
      <xdr:nvSpPr>
        <xdr:cNvPr id="278" name="n_1mainValue【公営住宅】&#10;一人当たり面積"/>
        <xdr:cNvSpPr txBox="1"/>
      </xdr:nvSpPr>
      <xdr:spPr>
        <a:xfrm>
          <a:off x="9391727" y="145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5" name="テキスト ボックス 30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6" name="直線コネクタ 3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7" name="テキスト ボックス 3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8" name="直線コネクタ 3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9" name="テキスト ボックス 3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0" name="直線コネクタ 3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1" name="テキスト ボックス 3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2" name="直線コネクタ 3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3" name="テキスト ボックス 3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4" name="直線コネクタ 3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5" name="テキスト ボックス 31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140970</xdr:rowOff>
    </xdr:from>
    <xdr:to>
      <xdr:col>23</xdr:col>
      <xdr:colOff>516889</xdr:colOff>
      <xdr:row>40</xdr:row>
      <xdr:rowOff>165735</xdr:rowOff>
    </xdr:to>
    <xdr:cxnSp macro="">
      <xdr:nvCxnSpPr>
        <xdr:cNvPr id="319" name="直線コネクタ 318"/>
        <xdr:cNvCxnSpPr/>
      </xdr:nvCxnSpPr>
      <xdr:spPr>
        <a:xfrm flipV="1">
          <a:off x="16318864" y="579882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169562</xdr:rowOff>
    </xdr:from>
    <xdr:ext cx="405111" cy="259045"/>
    <xdr:sp macro="" textlink="">
      <xdr:nvSpPr>
        <xdr:cNvPr id="320" name="【認定こども園・幼稚園・保育所】&#10;有形固定資産減価償却率最小値テキスト"/>
        <xdr:cNvSpPr txBox="1"/>
      </xdr:nvSpPr>
      <xdr:spPr>
        <a:xfrm>
          <a:off x="164084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23</xdr:col>
      <xdr:colOff>428625</xdr:colOff>
      <xdr:row>40</xdr:row>
      <xdr:rowOff>165735</xdr:rowOff>
    </xdr:from>
    <xdr:to>
      <xdr:col>23</xdr:col>
      <xdr:colOff>606425</xdr:colOff>
      <xdr:row>40</xdr:row>
      <xdr:rowOff>165735</xdr:rowOff>
    </xdr:to>
    <xdr:cxnSp macro="">
      <xdr:nvCxnSpPr>
        <xdr:cNvPr id="321" name="直線コネクタ 320"/>
        <xdr:cNvCxnSpPr/>
      </xdr:nvCxnSpPr>
      <xdr:spPr>
        <a:xfrm>
          <a:off x="16230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87647</xdr:rowOff>
    </xdr:from>
    <xdr:ext cx="405111" cy="259045"/>
    <xdr:sp macro="" textlink="">
      <xdr:nvSpPr>
        <xdr:cNvPr id="322" name="【認定こども園・幼稚園・保育所】&#10;有形固定資産減価償却率最大値テキスト"/>
        <xdr:cNvSpPr txBox="1"/>
      </xdr:nvSpPr>
      <xdr:spPr>
        <a:xfrm>
          <a:off x="164084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33</xdr:row>
      <xdr:rowOff>140970</xdr:rowOff>
    </xdr:from>
    <xdr:to>
      <xdr:col>23</xdr:col>
      <xdr:colOff>606425</xdr:colOff>
      <xdr:row>33</xdr:row>
      <xdr:rowOff>140970</xdr:rowOff>
    </xdr:to>
    <xdr:cxnSp macro="">
      <xdr:nvCxnSpPr>
        <xdr:cNvPr id="323" name="直線コネクタ 322"/>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24"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25" name="フローチャート : 判断 324"/>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97790</xdr:rowOff>
    </xdr:from>
    <xdr:to>
      <xdr:col>22</xdr:col>
      <xdr:colOff>415925</xdr:colOff>
      <xdr:row>37</xdr:row>
      <xdr:rowOff>27940</xdr:rowOff>
    </xdr:to>
    <xdr:sp macro="" textlink="">
      <xdr:nvSpPr>
        <xdr:cNvPr id="326" name="フローチャート : 判断 325"/>
        <xdr:cNvSpPr/>
      </xdr:nvSpPr>
      <xdr:spPr>
        <a:xfrm>
          <a:off x="15430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109220</xdr:rowOff>
    </xdr:from>
    <xdr:to>
      <xdr:col>23</xdr:col>
      <xdr:colOff>568325</xdr:colOff>
      <xdr:row>37</xdr:row>
      <xdr:rowOff>39370</xdr:rowOff>
    </xdr:to>
    <xdr:sp macro="" textlink="">
      <xdr:nvSpPr>
        <xdr:cNvPr id="332" name="円/楕円 331"/>
        <xdr:cNvSpPr/>
      </xdr:nvSpPr>
      <xdr:spPr>
        <a:xfrm>
          <a:off x="162687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132097</xdr:rowOff>
    </xdr:from>
    <xdr:ext cx="405111" cy="259045"/>
    <xdr:sp macro="" textlink="">
      <xdr:nvSpPr>
        <xdr:cNvPr id="333" name="【認定こども園・幼稚園・保育所】&#10;有形固定資産減価償却率該当値テキスト"/>
        <xdr:cNvSpPr txBox="1"/>
      </xdr:nvSpPr>
      <xdr:spPr>
        <a:xfrm>
          <a:off x="164084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145415</xdr:rowOff>
    </xdr:from>
    <xdr:to>
      <xdr:col>22</xdr:col>
      <xdr:colOff>415925</xdr:colOff>
      <xdr:row>37</xdr:row>
      <xdr:rowOff>75565</xdr:rowOff>
    </xdr:to>
    <xdr:sp macro="" textlink="">
      <xdr:nvSpPr>
        <xdr:cNvPr id="334" name="円/楕円 333"/>
        <xdr:cNvSpPr/>
      </xdr:nvSpPr>
      <xdr:spPr>
        <a:xfrm>
          <a:off x="15430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160020</xdr:rowOff>
    </xdr:from>
    <xdr:to>
      <xdr:col>23</xdr:col>
      <xdr:colOff>517525</xdr:colOff>
      <xdr:row>37</xdr:row>
      <xdr:rowOff>24765</xdr:rowOff>
    </xdr:to>
    <xdr:cxnSp macro="">
      <xdr:nvCxnSpPr>
        <xdr:cNvPr id="335" name="直線コネクタ 334"/>
        <xdr:cNvCxnSpPr/>
      </xdr:nvCxnSpPr>
      <xdr:spPr>
        <a:xfrm flipV="1">
          <a:off x="15481300" y="63322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44467</xdr:rowOff>
    </xdr:from>
    <xdr:ext cx="405111" cy="259045"/>
    <xdr:sp macro="" textlink="">
      <xdr:nvSpPr>
        <xdr:cNvPr id="336" name="n_1aveValue【認定こども園・幼稚園・保育所】&#10;有形固定資産減価償却率"/>
        <xdr:cNvSpPr txBox="1"/>
      </xdr:nvSpPr>
      <xdr:spPr>
        <a:xfrm>
          <a:off x="15266043"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66692</xdr:rowOff>
    </xdr:from>
    <xdr:ext cx="405111" cy="259045"/>
    <xdr:sp macro="" textlink="">
      <xdr:nvSpPr>
        <xdr:cNvPr id="337" name="n_1mainValue【認定こども園・幼稚園・保育所】&#10;有形固定資産減価償却率"/>
        <xdr:cNvSpPr txBox="1"/>
      </xdr:nvSpPr>
      <xdr:spPr>
        <a:xfrm>
          <a:off x="15266043"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48" name="直線コネクタ 34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9" name="テキスト ボックス 34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50" name="直線コネクタ 34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51" name="テキスト ボックス 35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52" name="直線コネクタ 35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53" name="テキスト ボックス 35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54" name="直線コネクタ 35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55" name="テキスト ボックス 35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56" name="直線コネクタ 35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57" name="テキスト ボックス 35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8" name="直線コネクタ 35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9" name="テキスト ボックス 35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46264</xdr:rowOff>
    </xdr:from>
    <xdr:to>
      <xdr:col>32</xdr:col>
      <xdr:colOff>186689</xdr:colOff>
      <xdr:row>41</xdr:row>
      <xdr:rowOff>133350</xdr:rowOff>
    </xdr:to>
    <xdr:cxnSp macro="">
      <xdr:nvCxnSpPr>
        <xdr:cNvPr id="363" name="直線コネクタ 362"/>
        <xdr:cNvCxnSpPr/>
      </xdr:nvCxnSpPr>
      <xdr:spPr>
        <a:xfrm flipV="1">
          <a:off x="22160864" y="57041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137177</xdr:rowOff>
    </xdr:from>
    <xdr:ext cx="469744" cy="259045"/>
    <xdr:sp macro="" textlink="">
      <xdr:nvSpPr>
        <xdr:cNvPr id="364" name="【認定こども園・幼稚園・保育所】&#10;一人当たり面積最小値テキスト"/>
        <xdr:cNvSpPr txBox="1"/>
      </xdr:nvSpPr>
      <xdr:spPr>
        <a:xfrm>
          <a:off x="22250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41</xdr:row>
      <xdr:rowOff>133350</xdr:rowOff>
    </xdr:from>
    <xdr:to>
      <xdr:col>32</xdr:col>
      <xdr:colOff>276225</xdr:colOff>
      <xdr:row>41</xdr:row>
      <xdr:rowOff>133350</xdr:rowOff>
    </xdr:to>
    <xdr:cxnSp macro="">
      <xdr:nvCxnSpPr>
        <xdr:cNvPr id="365" name="直線コネクタ 364"/>
        <xdr:cNvCxnSpPr/>
      </xdr:nvCxnSpPr>
      <xdr:spPr>
        <a:xfrm>
          <a:off x="22072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164391</xdr:rowOff>
    </xdr:from>
    <xdr:ext cx="469744" cy="259045"/>
    <xdr:sp macro="" textlink="">
      <xdr:nvSpPr>
        <xdr:cNvPr id="366" name="【認定こども園・幼稚園・保育所】&#10;一人当たり面積最大値テキスト"/>
        <xdr:cNvSpPr txBox="1"/>
      </xdr:nvSpPr>
      <xdr:spPr>
        <a:xfrm>
          <a:off x="22250400" y="54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0.146</a:t>
          </a:r>
          <a:endParaRPr kumimoji="1" lang="ja-JP" altLang="en-US" sz="1000" b="1">
            <a:latin typeface="ＭＳ Ｐゴシック"/>
          </a:endParaRPr>
        </a:p>
      </xdr:txBody>
    </xdr:sp>
    <xdr:clientData/>
  </xdr:oneCellAnchor>
  <xdr:twoCellAnchor>
    <xdr:from>
      <xdr:col>32</xdr:col>
      <xdr:colOff>98425</xdr:colOff>
      <xdr:row>33</xdr:row>
      <xdr:rowOff>46264</xdr:rowOff>
    </xdr:from>
    <xdr:to>
      <xdr:col>32</xdr:col>
      <xdr:colOff>276225</xdr:colOff>
      <xdr:row>33</xdr:row>
      <xdr:rowOff>46264</xdr:rowOff>
    </xdr:to>
    <xdr:cxnSp macro="">
      <xdr:nvCxnSpPr>
        <xdr:cNvPr id="367" name="直線コネクタ 366"/>
        <xdr:cNvCxnSpPr/>
      </xdr:nvCxnSpPr>
      <xdr:spPr>
        <a:xfrm>
          <a:off x="22072600" y="570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11992</xdr:rowOff>
    </xdr:from>
    <xdr:ext cx="469744" cy="259045"/>
    <xdr:sp macro="" textlink="">
      <xdr:nvSpPr>
        <xdr:cNvPr id="368" name="【認定こども園・幼稚園・保育所】&#10;一人当たり面積平均値テキスト"/>
        <xdr:cNvSpPr txBox="1"/>
      </xdr:nvSpPr>
      <xdr:spPr>
        <a:xfrm>
          <a:off x="22250400" y="669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33565</xdr:rowOff>
    </xdr:from>
    <xdr:to>
      <xdr:col>32</xdr:col>
      <xdr:colOff>238125</xdr:colOff>
      <xdr:row>39</xdr:row>
      <xdr:rowOff>135165</xdr:rowOff>
    </xdr:to>
    <xdr:sp macro="" textlink="">
      <xdr:nvSpPr>
        <xdr:cNvPr id="369" name="フローチャート : 判断 368"/>
        <xdr:cNvSpPr/>
      </xdr:nvSpPr>
      <xdr:spPr>
        <a:xfrm>
          <a:off x="221107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85272</xdr:rowOff>
    </xdr:from>
    <xdr:to>
      <xdr:col>31</xdr:col>
      <xdr:colOff>85725</xdr:colOff>
      <xdr:row>39</xdr:row>
      <xdr:rowOff>15422</xdr:rowOff>
    </xdr:to>
    <xdr:sp macro="" textlink="">
      <xdr:nvSpPr>
        <xdr:cNvPr id="370" name="フローチャート : 判断 369"/>
        <xdr:cNvSpPr/>
      </xdr:nvSpPr>
      <xdr:spPr>
        <a:xfrm>
          <a:off x="212725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107043</xdr:rowOff>
    </xdr:from>
    <xdr:to>
      <xdr:col>32</xdr:col>
      <xdr:colOff>238125</xdr:colOff>
      <xdr:row>35</xdr:row>
      <xdr:rowOff>37193</xdr:rowOff>
    </xdr:to>
    <xdr:sp macro="" textlink="">
      <xdr:nvSpPr>
        <xdr:cNvPr id="376" name="円/楕円 375"/>
        <xdr:cNvSpPr/>
      </xdr:nvSpPr>
      <xdr:spPr>
        <a:xfrm>
          <a:off x="221107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129920</xdr:rowOff>
    </xdr:from>
    <xdr:ext cx="469744" cy="259045"/>
    <xdr:sp macro="" textlink="">
      <xdr:nvSpPr>
        <xdr:cNvPr id="377" name="【認定こども園・幼稚園・保育所】&#10;一人当たり面積該当値テキスト"/>
        <xdr:cNvSpPr txBox="1"/>
      </xdr:nvSpPr>
      <xdr:spPr>
        <a:xfrm>
          <a:off x="22250400" y="57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0.120</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63500</xdr:rowOff>
    </xdr:from>
    <xdr:to>
      <xdr:col>31</xdr:col>
      <xdr:colOff>85725</xdr:colOff>
      <xdr:row>34</xdr:row>
      <xdr:rowOff>165100</xdr:rowOff>
    </xdr:to>
    <xdr:sp macro="" textlink="">
      <xdr:nvSpPr>
        <xdr:cNvPr id="378" name="円/楕円 377"/>
        <xdr:cNvSpPr/>
      </xdr:nvSpPr>
      <xdr:spPr>
        <a:xfrm>
          <a:off x="21272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34</xdr:row>
      <xdr:rowOff>114300</xdr:rowOff>
    </xdr:from>
    <xdr:to>
      <xdr:col>32</xdr:col>
      <xdr:colOff>187325</xdr:colOff>
      <xdr:row>34</xdr:row>
      <xdr:rowOff>157843</xdr:rowOff>
    </xdr:to>
    <xdr:cxnSp macro="">
      <xdr:nvCxnSpPr>
        <xdr:cNvPr id="379" name="直線コネクタ 378"/>
        <xdr:cNvCxnSpPr/>
      </xdr:nvCxnSpPr>
      <xdr:spPr>
        <a:xfrm>
          <a:off x="21323300" y="59436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6549</xdr:rowOff>
    </xdr:from>
    <xdr:ext cx="469744" cy="259045"/>
    <xdr:sp macro="" textlink="">
      <xdr:nvSpPr>
        <xdr:cNvPr id="380" name="n_1aveValue【認定こども園・幼稚園・保育所】&#10;一人当たり面積"/>
        <xdr:cNvSpPr txBox="1"/>
      </xdr:nvSpPr>
      <xdr:spPr>
        <a:xfrm>
          <a:off x="21075727" y="669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10177</xdr:rowOff>
    </xdr:from>
    <xdr:ext cx="469744" cy="259045"/>
    <xdr:sp macro="" textlink="">
      <xdr:nvSpPr>
        <xdr:cNvPr id="381" name="n_1mainValue【認定こども園・幼稚園・保育所】&#10;一人当たり面積"/>
        <xdr:cNvSpPr txBox="1"/>
      </xdr:nvSpPr>
      <xdr:spPr>
        <a:xfrm>
          <a:off x="210757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2" name="テキスト ボックス 3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3" name="直線コネクタ 39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4" name="テキスト ボックス 39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5" name="直線コネクタ 39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96" name="テキスト ボックス 39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97" name="直線コネクタ 39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98" name="テキスト ボックス 39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99" name="直線コネクタ 39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0" name="テキスト ボックス 39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2" name="テキスト ボックス 4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6858</xdr:rowOff>
    </xdr:from>
    <xdr:to>
      <xdr:col>23</xdr:col>
      <xdr:colOff>516889</xdr:colOff>
      <xdr:row>63</xdr:row>
      <xdr:rowOff>75438</xdr:rowOff>
    </xdr:to>
    <xdr:cxnSp macro="">
      <xdr:nvCxnSpPr>
        <xdr:cNvPr id="404" name="直線コネクタ 403"/>
        <xdr:cNvCxnSpPr/>
      </xdr:nvCxnSpPr>
      <xdr:spPr>
        <a:xfrm flipV="1">
          <a:off x="16318864" y="977950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79265</xdr:rowOff>
    </xdr:from>
    <xdr:ext cx="405111" cy="259045"/>
    <xdr:sp macro="" textlink="">
      <xdr:nvSpPr>
        <xdr:cNvPr id="405" name="【学校施設】&#10;有形固定資産減価償却率最小値テキスト"/>
        <xdr:cNvSpPr txBox="1"/>
      </xdr:nvSpPr>
      <xdr:spPr>
        <a:xfrm>
          <a:off x="16408400" y="1088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428625</xdr:colOff>
      <xdr:row>63</xdr:row>
      <xdr:rowOff>75438</xdr:rowOff>
    </xdr:from>
    <xdr:to>
      <xdr:col>23</xdr:col>
      <xdr:colOff>606425</xdr:colOff>
      <xdr:row>63</xdr:row>
      <xdr:rowOff>75438</xdr:rowOff>
    </xdr:to>
    <xdr:cxnSp macro="">
      <xdr:nvCxnSpPr>
        <xdr:cNvPr id="406" name="直線コネクタ 405"/>
        <xdr:cNvCxnSpPr/>
      </xdr:nvCxnSpPr>
      <xdr:spPr>
        <a:xfrm>
          <a:off x="16230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124985</xdr:rowOff>
    </xdr:from>
    <xdr:ext cx="405111" cy="259045"/>
    <xdr:sp macro="" textlink="">
      <xdr:nvSpPr>
        <xdr:cNvPr id="407" name="【学校施設】&#10;有形固定資産減価償却率最大値テキスト"/>
        <xdr:cNvSpPr txBox="1"/>
      </xdr:nvSpPr>
      <xdr:spPr>
        <a:xfrm>
          <a:off x="16408400" y="955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57</xdr:row>
      <xdr:rowOff>6858</xdr:rowOff>
    </xdr:from>
    <xdr:to>
      <xdr:col>23</xdr:col>
      <xdr:colOff>606425</xdr:colOff>
      <xdr:row>57</xdr:row>
      <xdr:rowOff>6858</xdr:rowOff>
    </xdr:to>
    <xdr:cxnSp macro="">
      <xdr:nvCxnSpPr>
        <xdr:cNvPr id="408" name="直線コネクタ 407"/>
        <xdr:cNvCxnSpPr/>
      </xdr:nvCxnSpPr>
      <xdr:spPr>
        <a:xfrm>
          <a:off x="16230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37355</xdr:rowOff>
    </xdr:from>
    <xdr:ext cx="405111" cy="259045"/>
    <xdr:sp macro="" textlink="">
      <xdr:nvSpPr>
        <xdr:cNvPr id="409" name="【学校施設】&#10;有形固定資産減価償却率平均値テキスト"/>
        <xdr:cNvSpPr txBox="1"/>
      </xdr:nvSpPr>
      <xdr:spPr>
        <a:xfrm>
          <a:off x="16408400" y="1032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58928</xdr:rowOff>
    </xdr:from>
    <xdr:to>
      <xdr:col>23</xdr:col>
      <xdr:colOff>568325</xdr:colOff>
      <xdr:row>60</xdr:row>
      <xdr:rowOff>160528</xdr:rowOff>
    </xdr:to>
    <xdr:sp macro="" textlink="">
      <xdr:nvSpPr>
        <xdr:cNvPr id="410" name="フローチャート : 判断 409"/>
        <xdr:cNvSpPr/>
      </xdr:nvSpPr>
      <xdr:spPr>
        <a:xfrm>
          <a:off x="162687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100076</xdr:rowOff>
    </xdr:from>
    <xdr:to>
      <xdr:col>22</xdr:col>
      <xdr:colOff>415925</xdr:colOff>
      <xdr:row>61</xdr:row>
      <xdr:rowOff>30226</xdr:rowOff>
    </xdr:to>
    <xdr:sp macro="" textlink="">
      <xdr:nvSpPr>
        <xdr:cNvPr id="411" name="フローチャート : 判断 410"/>
        <xdr:cNvSpPr/>
      </xdr:nvSpPr>
      <xdr:spPr>
        <a:xfrm>
          <a:off x="15430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2" name="テキスト ボックス 4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3" name="テキスト ボックス 4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4" name="テキスト ボックス 4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5" name="テキスト ボックス 4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6" name="テキスト ボックス 4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40640</xdr:rowOff>
    </xdr:from>
    <xdr:to>
      <xdr:col>23</xdr:col>
      <xdr:colOff>568325</xdr:colOff>
      <xdr:row>60</xdr:row>
      <xdr:rowOff>142240</xdr:rowOff>
    </xdr:to>
    <xdr:sp macro="" textlink="">
      <xdr:nvSpPr>
        <xdr:cNvPr id="417" name="円/楕円 416"/>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63517</xdr:rowOff>
    </xdr:from>
    <xdr:ext cx="405111" cy="259045"/>
    <xdr:sp macro="" textlink="">
      <xdr:nvSpPr>
        <xdr:cNvPr id="418" name="【学校施設】&#10;有形固定資産減価償却率該当値テキスト"/>
        <xdr:cNvSpPr txBox="1"/>
      </xdr:nvSpPr>
      <xdr:spPr>
        <a:xfrm>
          <a:off x="164084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26924</xdr:rowOff>
    </xdr:from>
    <xdr:to>
      <xdr:col>22</xdr:col>
      <xdr:colOff>415925</xdr:colOff>
      <xdr:row>60</xdr:row>
      <xdr:rowOff>128524</xdr:rowOff>
    </xdr:to>
    <xdr:sp macro="" textlink="">
      <xdr:nvSpPr>
        <xdr:cNvPr id="419" name="円/楕円 418"/>
        <xdr:cNvSpPr/>
      </xdr:nvSpPr>
      <xdr:spPr>
        <a:xfrm>
          <a:off x="15430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77724</xdr:rowOff>
    </xdr:from>
    <xdr:to>
      <xdr:col>23</xdr:col>
      <xdr:colOff>517525</xdr:colOff>
      <xdr:row>60</xdr:row>
      <xdr:rowOff>91440</xdr:rowOff>
    </xdr:to>
    <xdr:cxnSp macro="">
      <xdr:nvCxnSpPr>
        <xdr:cNvPr id="420" name="直線コネクタ 419"/>
        <xdr:cNvCxnSpPr/>
      </xdr:nvCxnSpPr>
      <xdr:spPr>
        <a:xfrm>
          <a:off x="15481300" y="103647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21353</xdr:rowOff>
    </xdr:from>
    <xdr:ext cx="405111" cy="259045"/>
    <xdr:sp macro="" textlink="">
      <xdr:nvSpPr>
        <xdr:cNvPr id="421" name="n_1aveValue【学校施設】&#10;有形固定資産減価償却率"/>
        <xdr:cNvSpPr txBox="1"/>
      </xdr:nvSpPr>
      <xdr:spPr>
        <a:xfrm>
          <a:off x="15266043"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145051</xdr:rowOff>
    </xdr:from>
    <xdr:ext cx="405111" cy="259045"/>
    <xdr:sp macro="" textlink="">
      <xdr:nvSpPr>
        <xdr:cNvPr id="422" name="n_1mainValue【学校施設】&#10;有形固定資産減価償却率"/>
        <xdr:cNvSpPr txBox="1"/>
      </xdr:nvSpPr>
      <xdr:spPr>
        <a:xfrm>
          <a:off x="15266043" y="1008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0" name="正方形/長方形 4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1" name="テキスト ボックス 4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2" name="直線コネクタ 4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3" name="テキスト ボックス 4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34" name="直線コネクタ 43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35" name="テキスト ボックス 43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36" name="直線コネクタ 43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37" name="テキスト ボックス 43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38" name="直線コネクタ 43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39" name="テキスト ボックス 43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0" name="直線コネクタ 43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1" name="テキスト ボックス 44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2" name="直線コネクタ 44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43" name="テキスト ボックス 44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44" name="直線コネクタ 44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45" name="テキスト ボックス 44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5443</xdr:rowOff>
    </xdr:from>
    <xdr:to>
      <xdr:col>32</xdr:col>
      <xdr:colOff>186689</xdr:colOff>
      <xdr:row>63</xdr:row>
      <xdr:rowOff>100693</xdr:rowOff>
    </xdr:to>
    <xdr:cxnSp macro="">
      <xdr:nvCxnSpPr>
        <xdr:cNvPr id="449" name="直線コネクタ 448"/>
        <xdr:cNvCxnSpPr/>
      </xdr:nvCxnSpPr>
      <xdr:spPr>
        <a:xfrm flipV="1">
          <a:off x="22160864" y="960664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104520</xdr:rowOff>
    </xdr:from>
    <xdr:ext cx="469744" cy="259045"/>
    <xdr:sp macro="" textlink="">
      <xdr:nvSpPr>
        <xdr:cNvPr id="450" name="【学校施設】&#10;一人当たり面積最小値テキスト"/>
        <xdr:cNvSpPr txBox="1"/>
      </xdr:nvSpPr>
      <xdr:spPr>
        <a:xfrm>
          <a:off x="22250400"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0.785</a:t>
          </a:r>
          <a:endParaRPr kumimoji="1" lang="ja-JP" altLang="en-US" sz="1000" b="1">
            <a:latin typeface="ＭＳ Ｐゴシック"/>
          </a:endParaRPr>
        </a:p>
      </xdr:txBody>
    </xdr:sp>
    <xdr:clientData/>
  </xdr:oneCellAnchor>
  <xdr:twoCellAnchor>
    <xdr:from>
      <xdr:col>32</xdr:col>
      <xdr:colOff>98425</xdr:colOff>
      <xdr:row>63</xdr:row>
      <xdr:rowOff>100693</xdr:rowOff>
    </xdr:from>
    <xdr:to>
      <xdr:col>32</xdr:col>
      <xdr:colOff>276225</xdr:colOff>
      <xdr:row>63</xdr:row>
      <xdr:rowOff>100693</xdr:rowOff>
    </xdr:to>
    <xdr:cxnSp macro="">
      <xdr:nvCxnSpPr>
        <xdr:cNvPr id="451" name="直線コネクタ 450"/>
        <xdr:cNvCxnSpPr/>
      </xdr:nvCxnSpPr>
      <xdr:spPr>
        <a:xfrm>
          <a:off x="22072600" y="1090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123570</xdr:rowOff>
    </xdr:from>
    <xdr:ext cx="469744" cy="259045"/>
    <xdr:sp macro="" textlink="">
      <xdr:nvSpPr>
        <xdr:cNvPr id="452" name="【学校施設】&#10;一人当たり面積最大値テキスト"/>
        <xdr:cNvSpPr txBox="1"/>
      </xdr:nvSpPr>
      <xdr:spPr>
        <a:xfrm>
          <a:off x="22250400" y="93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a:t>
          </a:r>
          <a:endParaRPr kumimoji="1" lang="ja-JP" altLang="en-US" sz="1000" b="1">
            <a:latin typeface="ＭＳ Ｐゴシック"/>
          </a:endParaRPr>
        </a:p>
      </xdr:txBody>
    </xdr:sp>
    <xdr:clientData/>
  </xdr:oneCellAnchor>
  <xdr:twoCellAnchor>
    <xdr:from>
      <xdr:col>32</xdr:col>
      <xdr:colOff>98425</xdr:colOff>
      <xdr:row>56</xdr:row>
      <xdr:rowOff>5443</xdr:rowOff>
    </xdr:from>
    <xdr:to>
      <xdr:col>32</xdr:col>
      <xdr:colOff>276225</xdr:colOff>
      <xdr:row>56</xdr:row>
      <xdr:rowOff>5443</xdr:rowOff>
    </xdr:to>
    <xdr:cxnSp macro="">
      <xdr:nvCxnSpPr>
        <xdr:cNvPr id="453" name="直線コネクタ 452"/>
        <xdr:cNvCxnSpPr/>
      </xdr:nvCxnSpPr>
      <xdr:spPr>
        <a:xfrm>
          <a:off x="22072600" y="960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65694</xdr:rowOff>
    </xdr:from>
    <xdr:ext cx="469744" cy="259045"/>
    <xdr:sp macro="" textlink="">
      <xdr:nvSpPr>
        <xdr:cNvPr id="454" name="【学校施設】&#10;一人当たり面積平均値テキスト"/>
        <xdr:cNvSpPr txBox="1"/>
      </xdr:nvSpPr>
      <xdr:spPr>
        <a:xfrm>
          <a:off x="22250400" y="10181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1.264</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42817</xdr:rowOff>
    </xdr:from>
    <xdr:to>
      <xdr:col>32</xdr:col>
      <xdr:colOff>238125</xdr:colOff>
      <xdr:row>60</xdr:row>
      <xdr:rowOff>144417</xdr:rowOff>
    </xdr:to>
    <xdr:sp macro="" textlink="">
      <xdr:nvSpPr>
        <xdr:cNvPr id="455" name="フローチャート : 判断 454"/>
        <xdr:cNvSpPr/>
      </xdr:nvSpPr>
      <xdr:spPr>
        <a:xfrm>
          <a:off x="22110700" y="103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168003</xdr:rowOff>
    </xdr:from>
    <xdr:to>
      <xdr:col>31</xdr:col>
      <xdr:colOff>85725</xdr:colOff>
      <xdr:row>61</xdr:row>
      <xdr:rowOff>98153</xdr:rowOff>
    </xdr:to>
    <xdr:sp macro="" textlink="">
      <xdr:nvSpPr>
        <xdr:cNvPr id="456" name="フローチャート : 判断 455"/>
        <xdr:cNvSpPr/>
      </xdr:nvSpPr>
      <xdr:spPr>
        <a:xfrm>
          <a:off x="21272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87449</xdr:rowOff>
    </xdr:from>
    <xdr:to>
      <xdr:col>32</xdr:col>
      <xdr:colOff>238125</xdr:colOff>
      <xdr:row>61</xdr:row>
      <xdr:rowOff>17599</xdr:rowOff>
    </xdr:to>
    <xdr:sp macro="" textlink="">
      <xdr:nvSpPr>
        <xdr:cNvPr id="462" name="円/楕円 461"/>
        <xdr:cNvSpPr/>
      </xdr:nvSpPr>
      <xdr:spPr>
        <a:xfrm>
          <a:off x="22110700" y="1037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65876</xdr:rowOff>
    </xdr:from>
    <xdr:ext cx="469744" cy="259045"/>
    <xdr:sp macro="" textlink="">
      <xdr:nvSpPr>
        <xdr:cNvPr id="463" name="【学校施設】&#10;一人当たり面積該当値テキスト"/>
        <xdr:cNvSpPr txBox="1"/>
      </xdr:nvSpPr>
      <xdr:spPr>
        <a:xfrm>
          <a:off x="22250400" y="1035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97246</xdr:rowOff>
    </xdr:from>
    <xdr:to>
      <xdr:col>31</xdr:col>
      <xdr:colOff>85725</xdr:colOff>
      <xdr:row>61</xdr:row>
      <xdr:rowOff>27396</xdr:rowOff>
    </xdr:to>
    <xdr:sp macro="" textlink="">
      <xdr:nvSpPr>
        <xdr:cNvPr id="464" name="円/楕円 463"/>
        <xdr:cNvSpPr/>
      </xdr:nvSpPr>
      <xdr:spPr>
        <a:xfrm>
          <a:off x="21272500" y="103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138249</xdr:rowOff>
    </xdr:from>
    <xdr:to>
      <xdr:col>32</xdr:col>
      <xdr:colOff>187325</xdr:colOff>
      <xdr:row>60</xdr:row>
      <xdr:rowOff>148046</xdr:rowOff>
    </xdr:to>
    <xdr:cxnSp macro="">
      <xdr:nvCxnSpPr>
        <xdr:cNvPr id="465" name="直線コネクタ 464"/>
        <xdr:cNvCxnSpPr/>
      </xdr:nvCxnSpPr>
      <xdr:spPr>
        <a:xfrm flipV="1">
          <a:off x="21323300" y="1042524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89280</xdr:rowOff>
    </xdr:from>
    <xdr:ext cx="469744" cy="259045"/>
    <xdr:sp macro="" textlink="">
      <xdr:nvSpPr>
        <xdr:cNvPr id="466" name="n_1aveValue【学校施設】&#10;一人当たり面積"/>
        <xdr:cNvSpPr txBox="1"/>
      </xdr:nvSpPr>
      <xdr:spPr>
        <a:xfrm>
          <a:off x="210757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43923</xdr:rowOff>
    </xdr:from>
    <xdr:ext cx="469744" cy="259045"/>
    <xdr:sp macro="" textlink="">
      <xdr:nvSpPr>
        <xdr:cNvPr id="467" name="n_1mainValue【学校施設】&#10;一人当たり面積"/>
        <xdr:cNvSpPr txBox="1"/>
      </xdr:nvSpPr>
      <xdr:spPr>
        <a:xfrm>
          <a:off x="21075727"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8" name="テキスト ボックス 4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9" name="直線コネクタ 4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0" name="テキスト ボックス 4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1" name="直線コネクタ 4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2" name="テキスト ボックス 4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3" name="直線コネクタ 4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4" name="テキスト ボックス 4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5" name="直線コネクタ 4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6" name="テキスト ボックス 4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7" name="直線コネクタ 4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8" name="テキスト ボックス 4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38100</xdr:rowOff>
    </xdr:from>
    <xdr:to>
      <xdr:col>23</xdr:col>
      <xdr:colOff>516889</xdr:colOff>
      <xdr:row>87</xdr:row>
      <xdr:rowOff>19050</xdr:rowOff>
    </xdr:to>
    <xdr:cxnSp macro="">
      <xdr:nvCxnSpPr>
        <xdr:cNvPr id="492" name="直線コネクタ 491"/>
        <xdr:cNvCxnSpPr/>
      </xdr:nvCxnSpPr>
      <xdr:spPr>
        <a:xfrm flipV="1">
          <a:off x="16318864" y="13582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22877</xdr:rowOff>
    </xdr:from>
    <xdr:ext cx="405111" cy="259045"/>
    <xdr:sp macro="" textlink="">
      <xdr:nvSpPr>
        <xdr:cNvPr id="493" name="【児童館】&#10;有形固定資産減価償却率最小値テキスト"/>
        <xdr:cNvSpPr txBox="1"/>
      </xdr:nvSpPr>
      <xdr:spPr>
        <a:xfrm>
          <a:off x="164084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428625</xdr:colOff>
      <xdr:row>87</xdr:row>
      <xdr:rowOff>19050</xdr:rowOff>
    </xdr:from>
    <xdr:to>
      <xdr:col>23</xdr:col>
      <xdr:colOff>606425</xdr:colOff>
      <xdr:row>87</xdr:row>
      <xdr:rowOff>19050</xdr:rowOff>
    </xdr:to>
    <xdr:cxnSp macro="">
      <xdr:nvCxnSpPr>
        <xdr:cNvPr id="494" name="直線コネクタ 493"/>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156227</xdr:rowOff>
    </xdr:from>
    <xdr:ext cx="405111" cy="259045"/>
    <xdr:sp macro="" textlink="">
      <xdr:nvSpPr>
        <xdr:cNvPr id="495" name="【児童館】&#10;有形固定資産減価償却率最大値テキスト"/>
        <xdr:cNvSpPr txBox="1"/>
      </xdr:nvSpPr>
      <xdr:spPr>
        <a:xfrm>
          <a:off x="16408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79</xdr:row>
      <xdr:rowOff>38100</xdr:rowOff>
    </xdr:from>
    <xdr:to>
      <xdr:col>23</xdr:col>
      <xdr:colOff>606425</xdr:colOff>
      <xdr:row>79</xdr:row>
      <xdr:rowOff>38100</xdr:rowOff>
    </xdr:to>
    <xdr:cxnSp macro="">
      <xdr:nvCxnSpPr>
        <xdr:cNvPr id="496" name="直線コネクタ 495"/>
        <xdr:cNvCxnSpPr/>
      </xdr:nvCxnSpPr>
      <xdr:spPr>
        <a:xfrm>
          <a:off x="16230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55263</xdr:rowOff>
    </xdr:from>
    <xdr:ext cx="405111" cy="259045"/>
    <xdr:sp macro="" textlink="">
      <xdr:nvSpPr>
        <xdr:cNvPr id="497" name="【児童館】&#10;有形固定資産減価償却率平均値テキスト"/>
        <xdr:cNvSpPr txBox="1"/>
      </xdr:nvSpPr>
      <xdr:spPr>
        <a:xfrm>
          <a:off x="16408400" y="1428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76836</xdr:rowOff>
    </xdr:from>
    <xdr:to>
      <xdr:col>23</xdr:col>
      <xdr:colOff>568325</xdr:colOff>
      <xdr:row>84</xdr:row>
      <xdr:rowOff>6986</xdr:rowOff>
    </xdr:to>
    <xdr:sp macro="" textlink="">
      <xdr:nvSpPr>
        <xdr:cNvPr id="498" name="フローチャート : 判断 497"/>
        <xdr:cNvSpPr/>
      </xdr:nvSpPr>
      <xdr:spPr>
        <a:xfrm>
          <a:off x="162687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76836</xdr:rowOff>
    </xdr:from>
    <xdr:to>
      <xdr:col>22</xdr:col>
      <xdr:colOff>415925</xdr:colOff>
      <xdr:row>84</xdr:row>
      <xdr:rowOff>6986</xdr:rowOff>
    </xdr:to>
    <xdr:sp macro="" textlink="">
      <xdr:nvSpPr>
        <xdr:cNvPr id="499" name="フローチャート : 判断 498"/>
        <xdr:cNvSpPr/>
      </xdr:nvSpPr>
      <xdr:spPr>
        <a:xfrm>
          <a:off x="15430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29211</xdr:rowOff>
    </xdr:from>
    <xdr:to>
      <xdr:col>23</xdr:col>
      <xdr:colOff>568325</xdr:colOff>
      <xdr:row>81</xdr:row>
      <xdr:rowOff>130811</xdr:rowOff>
    </xdr:to>
    <xdr:sp macro="" textlink="">
      <xdr:nvSpPr>
        <xdr:cNvPr id="505" name="円/楕円 504"/>
        <xdr:cNvSpPr/>
      </xdr:nvSpPr>
      <xdr:spPr>
        <a:xfrm>
          <a:off x="162687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52088</xdr:rowOff>
    </xdr:from>
    <xdr:ext cx="405111" cy="259045"/>
    <xdr:sp macro="" textlink="">
      <xdr:nvSpPr>
        <xdr:cNvPr id="506" name="【児童館】&#10;有形固定資産減価償却率該当値テキスト"/>
        <xdr:cNvSpPr txBox="1"/>
      </xdr:nvSpPr>
      <xdr:spPr>
        <a:xfrm>
          <a:off x="16408400"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111125</xdr:rowOff>
    </xdr:from>
    <xdr:to>
      <xdr:col>22</xdr:col>
      <xdr:colOff>415925</xdr:colOff>
      <xdr:row>82</xdr:row>
      <xdr:rowOff>41275</xdr:rowOff>
    </xdr:to>
    <xdr:sp macro="" textlink="">
      <xdr:nvSpPr>
        <xdr:cNvPr id="507" name="円/楕円 506"/>
        <xdr:cNvSpPr/>
      </xdr:nvSpPr>
      <xdr:spPr>
        <a:xfrm>
          <a:off x="15430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80011</xdr:rowOff>
    </xdr:from>
    <xdr:to>
      <xdr:col>23</xdr:col>
      <xdr:colOff>517525</xdr:colOff>
      <xdr:row>81</xdr:row>
      <xdr:rowOff>161925</xdr:rowOff>
    </xdr:to>
    <xdr:cxnSp macro="">
      <xdr:nvCxnSpPr>
        <xdr:cNvPr id="508" name="直線コネクタ 507"/>
        <xdr:cNvCxnSpPr/>
      </xdr:nvCxnSpPr>
      <xdr:spPr>
        <a:xfrm flipV="1">
          <a:off x="15481300" y="13967461"/>
          <a:ext cx="8382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169563</xdr:rowOff>
    </xdr:from>
    <xdr:ext cx="405111" cy="259045"/>
    <xdr:sp macro="" textlink="">
      <xdr:nvSpPr>
        <xdr:cNvPr id="509" name="n_1aveValue【児童館】&#10;有形固定資産減価償却率"/>
        <xdr:cNvSpPr txBox="1"/>
      </xdr:nvSpPr>
      <xdr:spPr>
        <a:xfrm>
          <a:off x="15266043"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57802</xdr:rowOff>
    </xdr:from>
    <xdr:ext cx="405111" cy="259045"/>
    <xdr:sp macro="" textlink="">
      <xdr:nvSpPr>
        <xdr:cNvPr id="510" name="n_1mainValue【児童館】&#10;有形固定資産減価償却率"/>
        <xdr:cNvSpPr txBox="1"/>
      </xdr:nvSpPr>
      <xdr:spPr>
        <a:xfrm>
          <a:off x="15266043"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1" name="直線コネクタ 5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2" name="テキスト ボックス 5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3" name="直線コネクタ 5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4" name="テキスト ボックス 5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5" name="直線コネクタ 5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6" name="テキスト ボックス 5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27" name="直線コネクタ 5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28" name="テキスト ボックス 5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29" name="直線コネクタ 5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0" name="テキスト ボックス 5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1" name="直線コネクタ 5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2" name="テキスト ボックス 5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86</xdr:row>
      <xdr:rowOff>76200</xdr:rowOff>
    </xdr:to>
    <xdr:cxnSp macro="">
      <xdr:nvCxnSpPr>
        <xdr:cNvPr id="534" name="直線コネクタ 533"/>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80027</xdr:rowOff>
    </xdr:from>
    <xdr:ext cx="469744" cy="259045"/>
    <xdr:sp macro="" textlink="">
      <xdr:nvSpPr>
        <xdr:cNvPr id="535" name="【児童館】&#10;一人当たり面積最小値テキスト"/>
        <xdr:cNvSpPr txBox="1"/>
      </xdr:nvSpPr>
      <xdr:spPr>
        <a:xfrm>
          <a:off x="222504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86</xdr:row>
      <xdr:rowOff>76200</xdr:rowOff>
    </xdr:from>
    <xdr:to>
      <xdr:col>32</xdr:col>
      <xdr:colOff>276225</xdr:colOff>
      <xdr:row>86</xdr:row>
      <xdr:rowOff>76200</xdr:rowOff>
    </xdr:to>
    <xdr:cxnSp macro="">
      <xdr:nvCxnSpPr>
        <xdr:cNvPr id="536" name="直線コネクタ 53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37" name="【児童館】&#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38" name="直線コネクタ 537"/>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67327</xdr:rowOff>
    </xdr:from>
    <xdr:ext cx="469744" cy="259045"/>
    <xdr:sp macro="" textlink="">
      <xdr:nvSpPr>
        <xdr:cNvPr id="539" name="【児童館】&#10;一人当たり面積平均値テキスト"/>
        <xdr:cNvSpPr txBox="1"/>
      </xdr:nvSpPr>
      <xdr:spPr>
        <a:xfrm>
          <a:off x="222504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0.014</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540" name="フローチャート : 判断 539"/>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101600</xdr:rowOff>
    </xdr:from>
    <xdr:to>
      <xdr:col>31</xdr:col>
      <xdr:colOff>85725</xdr:colOff>
      <xdr:row>85</xdr:row>
      <xdr:rowOff>31750</xdr:rowOff>
    </xdr:to>
    <xdr:sp macro="" textlink="">
      <xdr:nvSpPr>
        <xdr:cNvPr id="541" name="フローチャート : 判断 540"/>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82550</xdr:rowOff>
    </xdr:from>
    <xdr:to>
      <xdr:col>32</xdr:col>
      <xdr:colOff>238125</xdr:colOff>
      <xdr:row>86</xdr:row>
      <xdr:rowOff>12700</xdr:rowOff>
    </xdr:to>
    <xdr:sp macro="" textlink="">
      <xdr:nvSpPr>
        <xdr:cNvPr id="547" name="円/楕円 546"/>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168927</xdr:rowOff>
    </xdr:from>
    <xdr:ext cx="469744" cy="259045"/>
    <xdr:sp macro="" textlink="">
      <xdr:nvSpPr>
        <xdr:cNvPr id="548" name="【児童館】&#10;一人当たり面積該当値テキスト"/>
        <xdr:cNvSpPr txBox="1"/>
      </xdr:nvSpPr>
      <xdr:spPr>
        <a:xfrm>
          <a:off x="222504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139700</xdr:rowOff>
    </xdr:from>
    <xdr:to>
      <xdr:col>31</xdr:col>
      <xdr:colOff>85725</xdr:colOff>
      <xdr:row>85</xdr:row>
      <xdr:rowOff>69850</xdr:rowOff>
    </xdr:to>
    <xdr:sp macro="" textlink="">
      <xdr:nvSpPr>
        <xdr:cNvPr id="549" name="円/楕円 548"/>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19050</xdr:rowOff>
    </xdr:from>
    <xdr:to>
      <xdr:col>32</xdr:col>
      <xdr:colOff>187325</xdr:colOff>
      <xdr:row>85</xdr:row>
      <xdr:rowOff>133350</xdr:rowOff>
    </xdr:to>
    <xdr:cxnSp macro="">
      <xdr:nvCxnSpPr>
        <xdr:cNvPr id="550" name="直線コネクタ 549"/>
        <xdr:cNvCxnSpPr/>
      </xdr:nvCxnSpPr>
      <xdr:spPr>
        <a:xfrm>
          <a:off x="21323300" y="14592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48277</xdr:rowOff>
    </xdr:from>
    <xdr:ext cx="469744" cy="259045"/>
    <xdr:sp macro="" textlink="">
      <xdr:nvSpPr>
        <xdr:cNvPr id="551" name="n_1aveValue【児童館】&#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0.008</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60977</xdr:rowOff>
    </xdr:from>
    <xdr:ext cx="469744" cy="259045"/>
    <xdr:sp macro="" textlink="">
      <xdr:nvSpPr>
        <xdr:cNvPr id="552" name="n_1main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3" name="テキスト ボックス 56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4" name="直線コネクタ 56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65" name="テキスト ボックス 56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66" name="直線コネクタ 56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67" name="テキスト ボックス 56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68" name="直線コネクタ 56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69" name="テキスト ボックス 56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0" name="直線コネクタ 56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71" name="テキスト ボックス 57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73913</xdr:rowOff>
    </xdr:from>
    <xdr:to>
      <xdr:col>23</xdr:col>
      <xdr:colOff>516889</xdr:colOff>
      <xdr:row>107</xdr:row>
      <xdr:rowOff>64770</xdr:rowOff>
    </xdr:to>
    <xdr:cxnSp macro="">
      <xdr:nvCxnSpPr>
        <xdr:cNvPr id="575" name="直線コネクタ 574"/>
        <xdr:cNvCxnSpPr/>
      </xdr:nvCxnSpPr>
      <xdr:spPr>
        <a:xfrm flipV="1">
          <a:off x="16318864" y="17218913"/>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68597</xdr:rowOff>
    </xdr:from>
    <xdr:ext cx="405111" cy="259045"/>
    <xdr:sp macro="" textlink="">
      <xdr:nvSpPr>
        <xdr:cNvPr id="576" name="【公民館】&#10;有形固定資産減価償却率最小値テキスト"/>
        <xdr:cNvSpPr txBox="1"/>
      </xdr:nvSpPr>
      <xdr:spPr>
        <a:xfrm>
          <a:off x="16408400"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428625</xdr:colOff>
      <xdr:row>107</xdr:row>
      <xdr:rowOff>64770</xdr:rowOff>
    </xdr:from>
    <xdr:to>
      <xdr:col>23</xdr:col>
      <xdr:colOff>606425</xdr:colOff>
      <xdr:row>107</xdr:row>
      <xdr:rowOff>64770</xdr:rowOff>
    </xdr:to>
    <xdr:cxnSp macro="">
      <xdr:nvCxnSpPr>
        <xdr:cNvPr id="577" name="直線コネクタ 576"/>
        <xdr:cNvCxnSpPr/>
      </xdr:nvCxnSpPr>
      <xdr:spPr>
        <a:xfrm>
          <a:off x="16230600" y="1840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20590</xdr:rowOff>
    </xdr:from>
    <xdr:ext cx="405111" cy="259045"/>
    <xdr:sp macro="" textlink="">
      <xdr:nvSpPr>
        <xdr:cNvPr id="578" name="【公民館】&#10;有形固定資産減価償却率最大値テキスト"/>
        <xdr:cNvSpPr txBox="1"/>
      </xdr:nvSpPr>
      <xdr:spPr>
        <a:xfrm>
          <a:off x="16408400" y="1699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428625</xdr:colOff>
      <xdr:row>100</xdr:row>
      <xdr:rowOff>73913</xdr:rowOff>
    </xdr:from>
    <xdr:to>
      <xdr:col>23</xdr:col>
      <xdr:colOff>606425</xdr:colOff>
      <xdr:row>100</xdr:row>
      <xdr:rowOff>73913</xdr:rowOff>
    </xdr:to>
    <xdr:cxnSp macro="">
      <xdr:nvCxnSpPr>
        <xdr:cNvPr id="579" name="直線コネクタ 578"/>
        <xdr:cNvCxnSpPr/>
      </xdr:nvCxnSpPr>
      <xdr:spPr>
        <a:xfrm>
          <a:off x="16230600" y="1721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19829</xdr:rowOff>
    </xdr:from>
    <xdr:ext cx="405111" cy="259045"/>
    <xdr:sp macro="" textlink="">
      <xdr:nvSpPr>
        <xdr:cNvPr id="580" name="【公民館】&#10;有形固定資産減価償却率平均値テキスト"/>
        <xdr:cNvSpPr txBox="1"/>
      </xdr:nvSpPr>
      <xdr:spPr>
        <a:xfrm>
          <a:off x="16408400" y="1750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41402</xdr:rowOff>
    </xdr:from>
    <xdr:to>
      <xdr:col>23</xdr:col>
      <xdr:colOff>568325</xdr:colOff>
      <xdr:row>102</xdr:row>
      <xdr:rowOff>143002</xdr:rowOff>
    </xdr:to>
    <xdr:sp macro="" textlink="">
      <xdr:nvSpPr>
        <xdr:cNvPr id="581" name="フローチャート : 判断 580"/>
        <xdr:cNvSpPr/>
      </xdr:nvSpPr>
      <xdr:spPr>
        <a:xfrm>
          <a:off x="162687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52832</xdr:rowOff>
    </xdr:from>
    <xdr:to>
      <xdr:col>22</xdr:col>
      <xdr:colOff>415925</xdr:colOff>
      <xdr:row>103</xdr:row>
      <xdr:rowOff>154432</xdr:rowOff>
    </xdr:to>
    <xdr:sp macro="" textlink="">
      <xdr:nvSpPr>
        <xdr:cNvPr id="582" name="フローチャート : 判断 581"/>
        <xdr:cNvSpPr/>
      </xdr:nvSpPr>
      <xdr:spPr>
        <a:xfrm>
          <a:off x="15430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23113</xdr:rowOff>
    </xdr:from>
    <xdr:to>
      <xdr:col>23</xdr:col>
      <xdr:colOff>568325</xdr:colOff>
      <xdr:row>100</xdr:row>
      <xdr:rowOff>124713</xdr:rowOff>
    </xdr:to>
    <xdr:sp macro="" textlink="">
      <xdr:nvSpPr>
        <xdr:cNvPr id="588" name="円/楕円 587"/>
        <xdr:cNvSpPr/>
      </xdr:nvSpPr>
      <xdr:spPr>
        <a:xfrm>
          <a:off x="16268700" y="1716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147590</xdr:rowOff>
    </xdr:from>
    <xdr:ext cx="405111" cy="259045"/>
    <xdr:sp macro="" textlink="">
      <xdr:nvSpPr>
        <xdr:cNvPr id="589" name="【公民館】&#10;有形固定資産減価償却率該当値テキスト"/>
        <xdr:cNvSpPr txBox="1"/>
      </xdr:nvSpPr>
      <xdr:spPr>
        <a:xfrm>
          <a:off x="16408400" y="17121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71120</xdr:rowOff>
    </xdr:from>
    <xdr:to>
      <xdr:col>22</xdr:col>
      <xdr:colOff>415925</xdr:colOff>
      <xdr:row>101</xdr:row>
      <xdr:rowOff>1270</xdr:rowOff>
    </xdr:to>
    <xdr:sp macro="" textlink="">
      <xdr:nvSpPr>
        <xdr:cNvPr id="590" name="円/楕円 589"/>
        <xdr:cNvSpPr/>
      </xdr:nvSpPr>
      <xdr:spPr>
        <a:xfrm>
          <a:off x="15430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73913</xdr:rowOff>
    </xdr:from>
    <xdr:to>
      <xdr:col>23</xdr:col>
      <xdr:colOff>517525</xdr:colOff>
      <xdr:row>100</xdr:row>
      <xdr:rowOff>121920</xdr:rowOff>
    </xdr:to>
    <xdr:cxnSp macro="">
      <xdr:nvCxnSpPr>
        <xdr:cNvPr id="591" name="直線コネクタ 590"/>
        <xdr:cNvCxnSpPr/>
      </xdr:nvCxnSpPr>
      <xdr:spPr>
        <a:xfrm flipV="1">
          <a:off x="15481300" y="17218913"/>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145559</xdr:rowOff>
    </xdr:from>
    <xdr:ext cx="405111" cy="259045"/>
    <xdr:sp macro="" textlink="">
      <xdr:nvSpPr>
        <xdr:cNvPr id="592" name="n_1aveValue【公民館】&#10;有形固定資産減価償却率"/>
        <xdr:cNvSpPr txBox="1"/>
      </xdr:nvSpPr>
      <xdr:spPr>
        <a:xfrm>
          <a:off x="15266043"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17797</xdr:rowOff>
    </xdr:from>
    <xdr:ext cx="405111" cy="259045"/>
    <xdr:sp macro="" textlink="">
      <xdr:nvSpPr>
        <xdr:cNvPr id="593" name="n_1mainValue【公民館】&#10;有形固定資産減価償却率"/>
        <xdr:cNvSpPr txBox="1"/>
      </xdr:nvSpPr>
      <xdr:spPr>
        <a:xfrm>
          <a:off x="15266043"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04" name="直線コネクタ 6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05" name="テキスト ボックス 6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06" name="直線コネクタ 6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07" name="テキスト ボックス 6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08" name="直線コネクタ 6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09" name="テキスト ボックス 6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0" name="直線コネクタ 6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11" name="テキスト ボックス 6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2" name="直線コネクタ 6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3" name="テキスト ボックス 6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7620</xdr:rowOff>
    </xdr:from>
    <xdr:to>
      <xdr:col>32</xdr:col>
      <xdr:colOff>186689</xdr:colOff>
      <xdr:row>107</xdr:row>
      <xdr:rowOff>110489</xdr:rowOff>
    </xdr:to>
    <xdr:cxnSp macro="">
      <xdr:nvCxnSpPr>
        <xdr:cNvPr id="615" name="直線コネクタ 614"/>
        <xdr:cNvCxnSpPr/>
      </xdr:nvCxnSpPr>
      <xdr:spPr>
        <a:xfrm flipV="1">
          <a:off x="22160864" y="171526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114316</xdr:rowOff>
    </xdr:from>
    <xdr:ext cx="469744" cy="259045"/>
    <xdr:sp macro="" textlink="">
      <xdr:nvSpPr>
        <xdr:cNvPr id="616" name="【公民館】&#10;一人当たり面積最小値テキスト"/>
        <xdr:cNvSpPr txBox="1"/>
      </xdr:nvSpPr>
      <xdr:spPr>
        <a:xfrm>
          <a:off x="22250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107</xdr:row>
      <xdr:rowOff>110489</xdr:rowOff>
    </xdr:from>
    <xdr:to>
      <xdr:col>32</xdr:col>
      <xdr:colOff>276225</xdr:colOff>
      <xdr:row>107</xdr:row>
      <xdr:rowOff>110489</xdr:rowOff>
    </xdr:to>
    <xdr:cxnSp macro="">
      <xdr:nvCxnSpPr>
        <xdr:cNvPr id="617" name="直線コネクタ 616"/>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125747</xdr:rowOff>
    </xdr:from>
    <xdr:ext cx="469744" cy="259045"/>
    <xdr:sp macro="" textlink="">
      <xdr:nvSpPr>
        <xdr:cNvPr id="618" name="【公民館】&#10;一人当たり面積最大値テキスト"/>
        <xdr:cNvSpPr txBox="1"/>
      </xdr:nvSpPr>
      <xdr:spPr>
        <a:xfrm>
          <a:off x="222504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100</xdr:row>
      <xdr:rowOff>7620</xdr:rowOff>
    </xdr:from>
    <xdr:to>
      <xdr:col>32</xdr:col>
      <xdr:colOff>276225</xdr:colOff>
      <xdr:row>100</xdr:row>
      <xdr:rowOff>7620</xdr:rowOff>
    </xdr:to>
    <xdr:cxnSp macro="">
      <xdr:nvCxnSpPr>
        <xdr:cNvPr id="619" name="直線コネクタ 618"/>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82566</xdr:rowOff>
    </xdr:from>
    <xdr:ext cx="469744" cy="259045"/>
    <xdr:sp macro="" textlink="">
      <xdr:nvSpPr>
        <xdr:cNvPr id="620" name="【公民館】&#10;一人当たり面積平均値テキスト"/>
        <xdr:cNvSpPr txBox="1"/>
      </xdr:nvSpPr>
      <xdr:spPr>
        <a:xfrm>
          <a:off x="222504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621" name="フローチャート : 判断 620"/>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22" name="フローチャート : 判断 621"/>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151130</xdr:rowOff>
    </xdr:from>
    <xdr:to>
      <xdr:col>32</xdr:col>
      <xdr:colOff>238125</xdr:colOff>
      <xdr:row>106</xdr:row>
      <xdr:rowOff>81280</xdr:rowOff>
    </xdr:to>
    <xdr:sp macro="" textlink="">
      <xdr:nvSpPr>
        <xdr:cNvPr id="628" name="円/楕円 627"/>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129557</xdr:rowOff>
    </xdr:from>
    <xdr:ext cx="469744" cy="259045"/>
    <xdr:sp macro="" textlink="">
      <xdr:nvSpPr>
        <xdr:cNvPr id="629" name="【公民館】&#10;一人当たり面積該当値テキスト"/>
        <xdr:cNvSpPr txBox="1"/>
      </xdr:nvSpPr>
      <xdr:spPr>
        <a:xfrm>
          <a:off x="222504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151130</xdr:rowOff>
    </xdr:from>
    <xdr:to>
      <xdr:col>31</xdr:col>
      <xdr:colOff>85725</xdr:colOff>
      <xdr:row>106</xdr:row>
      <xdr:rowOff>81280</xdr:rowOff>
    </xdr:to>
    <xdr:sp macro="" textlink="">
      <xdr:nvSpPr>
        <xdr:cNvPr id="630" name="円/楕円 629"/>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30480</xdr:rowOff>
    </xdr:from>
    <xdr:to>
      <xdr:col>32</xdr:col>
      <xdr:colOff>187325</xdr:colOff>
      <xdr:row>106</xdr:row>
      <xdr:rowOff>30480</xdr:rowOff>
    </xdr:to>
    <xdr:cxnSp macro="">
      <xdr:nvCxnSpPr>
        <xdr:cNvPr id="631" name="直線コネクタ 630"/>
        <xdr:cNvCxnSpPr/>
      </xdr:nvCxnSpPr>
      <xdr:spPr>
        <a:xfrm>
          <a:off x="21323300" y="1820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63516</xdr:rowOff>
    </xdr:from>
    <xdr:ext cx="469744" cy="259045"/>
    <xdr:sp macro="" textlink="">
      <xdr:nvSpPr>
        <xdr:cNvPr id="632" name="n_1aveValue【公民館】&#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72407</xdr:rowOff>
    </xdr:from>
    <xdr:ext cx="469744" cy="259045"/>
    <xdr:sp macro="" textlink="">
      <xdr:nvSpPr>
        <xdr:cNvPr id="633" name="n_1mainValue【公民館】&#10;一人当たり面積"/>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有形固定資産減価償却率は、インフラ施設（道路、橋りょう・トンネル）ではいずれも前年度と比べて増加している。建物施設（公営住宅、学校施設等）では、前年度と比べて減少した施設分類は、「学校施設」「図書館」「体育館・プール」、増加した施設分類は「公営住宅」「認定こども園・幼稚園・保育所」「児童館」「公民館」「福祉施設」「市民会館」「保健センター・保健所」「消防施設」「庁舎」となっている。減価償却率が減少した施設分類のうち、学校施設は老朽化対策に係る大規模改修工事や増改築の実施により、前年度と比べ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ポイントの減少となっている。図書館は、地域に分散した老朽化施設（図書館分館、支所、集会施設、児童館）を集約・複合化した拠点施設を整備したことにより、前年度と比べて</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ポイントの減少となっている。図書館は本館も含めて築年数が比較的新しいことから、減価償却率は</a:t>
          </a:r>
          <a:r>
            <a:rPr kumimoji="1" lang="en-US" altLang="ja-JP" sz="1100">
              <a:solidFill>
                <a:schemeClr val="dk1"/>
              </a:solidFill>
              <a:effectLst/>
              <a:latin typeface="+mn-lt"/>
              <a:ea typeface="+mn-ea"/>
              <a:cs typeface="+mn-cs"/>
            </a:rPr>
            <a:t>23.9</a:t>
          </a:r>
          <a:r>
            <a:rPr kumimoji="1" lang="ja-JP" altLang="ja-JP" sz="1100">
              <a:solidFill>
                <a:schemeClr val="dk1"/>
              </a:solidFill>
              <a:effectLst/>
              <a:latin typeface="+mn-lt"/>
              <a:ea typeface="+mn-ea"/>
              <a:cs typeface="+mn-cs"/>
            </a:rPr>
            <a:t>ポイントと類似団体の中でもっとも低くなっている。体育館・プールは、民間事業者への事業譲渡に伴う財産処分および耐震改修工事の実施により、</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ポイントの大幅な減少となっている。その他の施設分類は、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ポイントの増加となっており、いずれも償却年数の経過に伴う減価償却累計額の増加に起因している。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兵庫県伊丹市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201,865
198,815
25.00
71,797,022
69,939,798
576,744
40,030,324
62,396,949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41</xdr:row>
      <xdr:rowOff>136616</xdr:rowOff>
    </xdr:to>
    <xdr:cxnSp macro="">
      <xdr:nvCxnSpPr>
        <xdr:cNvPr id="59" name="直線コネクタ 58"/>
        <xdr:cNvCxnSpPr/>
      </xdr:nvCxnSpPr>
      <xdr:spPr>
        <a:xfrm flipV="1">
          <a:off x="4634865" y="577160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140443</xdr:rowOff>
    </xdr:from>
    <xdr:ext cx="405111" cy="259045"/>
    <xdr:sp macro="" textlink="">
      <xdr:nvSpPr>
        <xdr:cNvPr id="60" name="【図書館】&#10;有形固定資産減価償却率最小値テキスト"/>
        <xdr:cNvSpPr txBox="1"/>
      </xdr:nvSpPr>
      <xdr:spPr>
        <a:xfrm>
          <a:off x="4724400" y="716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41</xdr:row>
      <xdr:rowOff>136616</xdr:rowOff>
    </xdr:from>
    <xdr:to>
      <xdr:col>6</xdr:col>
      <xdr:colOff>600075</xdr:colOff>
      <xdr:row>41</xdr:row>
      <xdr:rowOff>136616</xdr:rowOff>
    </xdr:to>
    <xdr:cxnSp macro="">
      <xdr:nvCxnSpPr>
        <xdr:cNvPr id="61" name="直線コネクタ 60"/>
        <xdr:cNvCxnSpPr/>
      </xdr:nvCxnSpPr>
      <xdr:spPr>
        <a:xfrm>
          <a:off x="4546600" y="716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2"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3" name="直線コネクタ 62"/>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30316</xdr:rowOff>
    </xdr:from>
    <xdr:ext cx="405111" cy="259045"/>
    <xdr:sp macro="" textlink="">
      <xdr:nvSpPr>
        <xdr:cNvPr id="64" name="【図書館】&#10;有形固定資産減価償却率平均値テキスト"/>
        <xdr:cNvSpPr txBox="1"/>
      </xdr:nvSpPr>
      <xdr:spPr>
        <a:xfrm>
          <a:off x="47244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7439</xdr:rowOff>
    </xdr:from>
    <xdr:to>
      <xdr:col>6</xdr:col>
      <xdr:colOff>561975</xdr:colOff>
      <xdr:row>37</xdr:row>
      <xdr:rowOff>109039</xdr:rowOff>
    </xdr:to>
    <xdr:sp macro="" textlink="">
      <xdr:nvSpPr>
        <xdr:cNvPr id="65" name="フローチャート : 判断 64"/>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138067</xdr:rowOff>
    </xdr:from>
    <xdr:to>
      <xdr:col>5</xdr:col>
      <xdr:colOff>409575</xdr:colOff>
      <xdr:row>38</xdr:row>
      <xdr:rowOff>68218</xdr:rowOff>
    </xdr:to>
    <xdr:sp macro="" textlink="">
      <xdr:nvSpPr>
        <xdr:cNvPr id="66" name="フローチャート : 判断 65"/>
        <xdr:cNvSpPr/>
      </xdr:nvSpPr>
      <xdr:spPr>
        <a:xfrm>
          <a:off x="3746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85816</xdr:rowOff>
    </xdr:from>
    <xdr:to>
      <xdr:col>6</xdr:col>
      <xdr:colOff>561975</xdr:colOff>
      <xdr:row>42</xdr:row>
      <xdr:rowOff>15966</xdr:rowOff>
    </xdr:to>
    <xdr:sp macro="" textlink="">
      <xdr:nvSpPr>
        <xdr:cNvPr id="72" name="円/楕円 71"/>
        <xdr:cNvSpPr/>
      </xdr:nvSpPr>
      <xdr:spPr>
        <a:xfrm>
          <a:off x="4584700" y="71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743</xdr:rowOff>
    </xdr:from>
    <xdr:ext cx="405111" cy="259045"/>
    <xdr:sp macro="" textlink="">
      <xdr:nvSpPr>
        <xdr:cNvPr id="73" name="【図書館】&#10;有形固定資産減価償却率該当値テキスト"/>
        <xdr:cNvSpPr txBox="1"/>
      </xdr:nvSpPr>
      <xdr:spPr>
        <a:xfrm>
          <a:off x="4724400" y="7030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116840</xdr:rowOff>
    </xdr:from>
    <xdr:to>
      <xdr:col>5</xdr:col>
      <xdr:colOff>409575</xdr:colOff>
      <xdr:row>41</xdr:row>
      <xdr:rowOff>46990</xdr:rowOff>
    </xdr:to>
    <xdr:sp macro="" textlink="">
      <xdr:nvSpPr>
        <xdr:cNvPr id="74" name="円/楕円 73"/>
        <xdr:cNvSpPr/>
      </xdr:nvSpPr>
      <xdr:spPr>
        <a:xfrm>
          <a:off x="3746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167640</xdr:rowOff>
    </xdr:from>
    <xdr:to>
      <xdr:col>6</xdr:col>
      <xdr:colOff>511175</xdr:colOff>
      <xdr:row>41</xdr:row>
      <xdr:rowOff>136616</xdr:rowOff>
    </xdr:to>
    <xdr:cxnSp macro="">
      <xdr:nvCxnSpPr>
        <xdr:cNvPr id="75" name="直線コネクタ 74"/>
        <xdr:cNvCxnSpPr/>
      </xdr:nvCxnSpPr>
      <xdr:spPr>
        <a:xfrm>
          <a:off x="3797300" y="7025640"/>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84744</xdr:rowOff>
    </xdr:from>
    <xdr:ext cx="405111" cy="259045"/>
    <xdr:sp macro="" textlink="">
      <xdr:nvSpPr>
        <xdr:cNvPr id="76" name="n_1aveValue【図書館】&#10;有形固定資産減価償却率"/>
        <xdr:cNvSpPr txBox="1"/>
      </xdr:nvSpPr>
      <xdr:spPr>
        <a:xfrm>
          <a:off x="3582043"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38117</xdr:rowOff>
    </xdr:from>
    <xdr:ext cx="405111" cy="259045"/>
    <xdr:sp macro="" textlink="">
      <xdr:nvSpPr>
        <xdr:cNvPr id="77" name="n_1mainValue【図書館】&#10;有形固定資産減価償却率"/>
        <xdr:cNvSpPr txBox="1"/>
      </xdr:nvSpPr>
      <xdr:spPr>
        <a:xfrm>
          <a:off x="3582043"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76200</xdr:rowOff>
    </xdr:from>
    <xdr:to>
      <xdr:col>15</xdr:col>
      <xdr:colOff>180340</xdr:colOff>
      <xdr:row>41</xdr:row>
      <xdr:rowOff>133350</xdr:rowOff>
    </xdr:to>
    <xdr:cxnSp macro="">
      <xdr:nvCxnSpPr>
        <xdr:cNvPr id="104" name="直線コネクタ 103"/>
        <xdr:cNvCxnSpPr/>
      </xdr:nvCxnSpPr>
      <xdr:spPr>
        <a:xfrm flipV="1">
          <a:off x="10476865" y="556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105"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106" name="直線コネクタ 105"/>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22877</xdr:rowOff>
    </xdr:from>
    <xdr:ext cx="469744" cy="259045"/>
    <xdr:sp macro="" textlink="">
      <xdr:nvSpPr>
        <xdr:cNvPr id="107" name="【図書館】&#10;一人当たり面積最大値テキスト"/>
        <xdr:cNvSpPr txBox="1"/>
      </xdr:nvSpPr>
      <xdr:spPr>
        <a:xfrm>
          <a:off x="10566400"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15</xdr:col>
      <xdr:colOff>92075</xdr:colOff>
      <xdr:row>32</xdr:row>
      <xdr:rowOff>76200</xdr:rowOff>
    </xdr:from>
    <xdr:to>
      <xdr:col>15</xdr:col>
      <xdr:colOff>269875</xdr:colOff>
      <xdr:row>32</xdr:row>
      <xdr:rowOff>76200</xdr:rowOff>
    </xdr:to>
    <xdr:cxnSp macro="">
      <xdr:nvCxnSpPr>
        <xdr:cNvPr id="108" name="直線コネクタ 107"/>
        <xdr:cNvCxnSpPr/>
      </xdr:nvCxnSpPr>
      <xdr:spPr>
        <a:xfrm>
          <a:off x="10388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85470</xdr:rowOff>
    </xdr:from>
    <xdr:ext cx="469744" cy="259045"/>
    <xdr:sp macro="" textlink="">
      <xdr:nvSpPr>
        <xdr:cNvPr id="109" name="【図書館】&#10;一人当たり面積平均値テキスト"/>
        <xdr:cNvSpPr txBox="1"/>
      </xdr:nvSpPr>
      <xdr:spPr>
        <a:xfrm>
          <a:off x="105664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107043</xdr:rowOff>
    </xdr:from>
    <xdr:to>
      <xdr:col>15</xdr:col>
      <xdr:colOff>231775</xdr:colOff>
      <xdr:row>39</xdr:row>
      <xdr:rowOff>37193</xdr:rowOff>
    </xdr:to>
    <xdr:sp macro="" textlink="">
      <xdr:nvSpPr>
        <xdr:cNvPr id="110" name="フローチャート : 判断 109"/>
        <xdr:cNvSpPr/>
      </xdr:nvSpPr>
      <xdr:spPr>
        <a:xfrm>
          <a:off x="10426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11" name="フローチャート : 判断 110"/>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17236</xdr:rowOff>
    </xdr:from>
    <xdr:to>
      <xdr:col>15</xdr:col>
      <xdr:colOff>231775</xdr:colOff>
      <xdr:row>37</xdr:row>
      <xdr:rowOff>118836</xdr:rowOff>
    </xdr:to>
    <xdr:sp macro="" textlink="">
      <xdr:nvSpPr>
        <xdr:cNvPr id="117" name="円/楕円 116"/>
        <xdr:cNvSpPr/>
      </xdr:nvSpPr>
      <xdr:spPr>
        <a:xfrm>
          <a:off x="10426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40113</xdr:rowOff>
    </xdr:from>
    <xdr:ext cx="469744" cy="259045"/>
    <xdr:sp macro="" textlink="">
      <xdr:nvSpPr>
        <xdr:cNvPr id="118" name="【図書館】&#10;一人当たり面積該当値テキスト"/>
        <xdr:cNvSpPr txBox="1"/>
      </xdr:nvSpPr>
      <xdr:spPr>
        <a:xfrm>
          <a:off x="10566400" y="62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17236</xdr:rowOff>
    </xdr:from>
    <xdr:to>
      <xdr:col>14</xdr:col>
      <xdr:colOff>79375</xdr:colOff>
      <xdr:row>37</xdr:row>
      <xdr:rowOff>118836</xdr:rowOff>
    </xdr:to>
    <xdr:sp macro="" textlink="">
      <xdr:nvSpPr>
        <xdr:cNvPr id="119" name="円/楕円 118"/>
        <xdr:cNvSpPr/>
      </xdr:nvSpPr>
      <xdr:spPr>
        <a:xfrm>
          <a:off x="9588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68036</xdr:rowOff>
    </xdr:from>
    <xdr:to>
      <xdr:col>15</xdr:col>
      <xdr:colOff>180975</xdr:colOff>
      <xdr:row>37</xdr:row>
      <xdr:rowOff>68036</xdr:rowOff>
    </xdr:to>
    <xdr:cxnSp macro="">
      <xdr:nvCxnSpPr>
        <xdr:cNvPr id="120" name="直線コネクタ 119"/>
        <xdr:cNvCxnSpPr/>
      </xdr:nvCxnSpPr>
      <xdr:spPr>
        <a:xfrm>
          <a:off x="9639300" y="6411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118127</xdr:rowOff>
    </xdr:from>
    <xdr:ext cx="469744" cy="259045"/>
    <xdr:sp macro="" textlink="">
      <xdr:nvSpPr>
        <xdr:cNvPr id="121"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oneCellAnchor>
    <xdr:from>
      <xdr:col>13</xdr:col>
      <xdr:colOff>466802</xdr:colOff>
      <xdr:row>35</xdr:row>
      <xdr:rowOff>135363</xdr:rowOff>
    </xdr:from>
    <xdr:ext cx="469744" cy="259045"/>
    <xdr:sp macro="" textlink="">
      <xdr:nvSpPr>
        <xdr:cNvPr id="122" name="n_1mainValue【図書館】&#10;一人当たり面積"/>
        <xdr:cNvSpPr txBox="1"/>
      </xdr:nvSpPr>
      <xdr:spPr>
        <a:xfrm>
          <a:off x="9391727" y="613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43" name="テキスト ボックス 14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169545</xdr:rowOff>
    </xdr:from>
    <xdr:to>
      <xdr:col>6</xdr:col>
      <xdr:colOff>510540</xdr:colOff>
      <xdr:row>63</xdr:row>
      <xdr:rowOff>26670</xdr:rowOff>
    </xdr:to>
    <xdr:cxnSp macro="">
      <xdr:nvCxnSpPr>
        <xdr:cNvPr id="147" name="直線コネクタ 146"/>
        <xdr:cNvCxnSpPr/>
      </xdr:nvCxnSpPr>
      <xdr:spPr>
        <a:xfrm flipV="1">
          <a:off x="4634865" y="9770745"/>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30497</xdr:rowOff>
    </xdr:from>
    <xdr:ext cx="405111" cy="259045"/>
    <xdr:sp macro="" textlink="">
      <xdr:nvSpPr>
        <xdr:cNvPr id="148" name="【体育館・プール】&#10;有形固定資産減価償却率最小値テキスト"/>
        <xdr:cNvSpPr txBox="1"/>
      </xdr:nvSpPr>
      <xdr:spPr>
        <a:xfrm>
          <a:off x="47244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63</xdr:row>
      <xdr:rowOff>26670</xdr:rowOff>
    </xdr:from>
    <xdr:to>
      <xdr:col>6</xdr:col>
      <xdr:colOff>600075</xdr:colOff>
      <xdr:row>63</xdr:row>
      <xdr:rowOff>26670</xdr:rowOff>
    </xdr:to>
    <xdr:cxnSp macro="">
      <xdr:nvCxnSpPr>
        <xdr:cNvPr id="149" name="直線コネクタ 148"/>
        <xdr:cNvCxnSpPr/>
      </xdr:nvCxnSpPr>
      <xdr:spPr>
        <a:xfrm>
          <a:off x="4546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116222</xdr:rowOff>
    </xdr:from>
    <xdr:ext cx="405111" cy="259045"/>
    <xdr:sp macro="" textlink="">
      <xdr:nvSpPr>
        <xdr:cNvPr id="150" name="【体育館・プール】&#10;有形固定資産減価償却率最大値テキスト"/>
        <xdr:cNvSpPr txBox="1"/>
      </xdr:nvSpPr>
      <xdr:spPr>
        <a:xfrm>
          <a:off x="4724400" y="954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6</xdr:col>
      <xdr:colOff>422275</xdr:colOff>
      <xdr:row>56</xdr:row>
      <xdr:rowOff>169545</xdr:rowOff>
    </xdr:from>
    <xdr:to>
      <xdr:col>6</xdr:col>
      <xdr:colOff>600075</xdr:colOff>
      <xdr:row>56</xdr:row>
      <xdr:rowOff>169545</xdr:rowOff>
    </xdr:to>
    <xdr:cxnSp macro="">
      <xdr:nvCxnSpPr>
        <xdr:cNvPr id="151" name="直線コネクタ 150"/>
        <xdr:cNvCxnSpPr/>
      </xdr:nvCxnSpPr>
      <xdr:spPr>
        <a:xfrm>
          <a:off x="4546600" y="977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111142</xdr:rowOff>
    </xdr:from>
    <xdr:ext cx="405111" cy="259045"/>
    <xdr:sp macro="" textlink="">
      <xdr:nvSpPr>
        <xdr:cNvPr id="152" name="【体育館・プール】&#10;有形固定資産減価償却率平均値テキスト"/>
        <xdr:cNvSpPr txBox="1"/>
      </xdr:nvSpPr>
      <xdr:spPr>
        <a:xfrm>
          <a:off x="4724400" y="10226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88265</xdr:rowOff>
    </xdr:from>
    <xdr:to>
      <xdr:col>6</xdr:col>
      <xdr:colOff>561975</xdr:colOff>
      <xdr:row>61</xdr:row>
      <xdr:rowOff>18415</xdr:rowOff>
    </xdr:to>
    <xdr:sp macro="" textlink="">
      <xdr:nvSpPr>
        <xdr:cNvPr id="153" name="フローチャート : 判断 152"/>
        <xdr:cNvSpPr/>
      </xdr:nvSpPr>
      <xdr:spPr>
        <a:xfrm>
          <a:off x="45847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19685</xdr:rowOff>
    </xdr:from>
    <xdr:to>
      <xdr:col>5</xdr:col>
      <xdr:colOff>409575</xdr:colOff>
      <xdr:row>60</xdr:row>
      <xdr:rowOff>121285</xdr:rowOff>
    </xdr:to>
    <xdr:sp macro="" textlink="">
      <xdr:nvSpPr>
        <xdr:cNvPr id="154" name="フローチャート : 判断 153"/>
        <xdr:cNvSpPr/>
      </xdr:nvSpPr>
      <xdr:spPr>
        <a:xfrm>
          <a:off x="3746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147320</xdr:rowOff>
    </xdr:from>
    <xdr:to>
      <xdr:col>6</xdr:col>
      <xdr:colOff>561975</xdr:colOff>
      <xdr:row>63</xdr:row>
      <xdr:rowOff>77470</xdr:rowOff>
    </xdr:to>
    <xdr:sp macro="" textlink="">
      <xdr:nvSpPr>
        <xdr:cNvPr id="160" name="円/楕円 159"/>
        <xdr:cNvSpPr/>
      </xdr:nvSpPr>
      <xdr:spPr>
        <a:xfrm>
          <a:off x="4584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62247</xdr:rowOff>
    </xdr:from>
    <xdr:ext cx="405111" cy="259045"/>
    <xdr:sp macro="" textlink="">
      <xdr:nvSpPr>
        <xdr:cNvPr id="161" name="【体育館・プール】&#10;有形固定資産減価償却率該当値テキスト"/>
        <xdr:cNvSpPr txBox="1"/>
      </xdr:nvSpPr>
      <xdr:spPr>
        <a:xfrm>
          <a:off x="4724400" y="1069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33020</xdr:rowOff>
    </xdr:from>
    <xdr:to>
      <xdr:col>5</xdr:col>
      <xdr:colOff>409575</xdr:colOff>
      <xdr:row>59</xdr:row>
      <xdr:rowOff>134620</xdr:rowOff>
    </xdr:to>
    <xdr:sp macro="" textlink="">
      <xdr:nvSpPr>
        <xdr:cNvPr id="162" name="円/楕円 161"/>
        <xdr:cNvSpPr/>
      </xdr:nvSpPr>
      <xdr:spPr>
        <a:xfrm>
          <a:off x="3746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83820</xdr:rowOff>
    </xdr:from>
    <xdr:to>
      <xdr:col>6</xdr:col>
      <xdr:colOff>511175</xdr:colOff>
      <xdr:row>63</xdr:row>
      <xdr:rowOff>26670</xdr:rowOff>
    </xdr:to>
    <xdr:cxnSp macro="">
      <xdr:nvCxnSpPr>
        <xdr:cNvPr id="163" name="直線コネクタ 162"/>
        <xdr:cNvCxnSpPr/>
      </xdr:nvCxnSpPr>
      <xdr:spPr>
        <a:xfrm>
          <a:off x="3797300" y="10199370"/>
          <a:ext cx="8382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112412</xdr:rowOff>
    </xdr:from>
    <xdr:ext cx="405111" cy="259045"/>
    <xdr:sp macro="" textlink="">
      <xdr:nvSpPr>
        <xdr:cNvPr id="164" name="n_1aveValue【体育館・プール】&#10;有形固定資産減価償却率"/>
        <xdr:cNvSpPr txBox="1"/>
      </xdr:nvSpPr>
      <xdr:spPr>
        <a:xfrm>
          <a:off x="3582043"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151147</xdr:rowOff>
    </xdr:from>
    <xdr:ext cx="405111" cy="259045"/>
    <xdr:sp macro="" textlink="">
      <xdr:nvSpPr>
        <xdr:cNvPr id="165" name="n_1mainValue【体育館・プール】&#10;有形固定資産減価償却率"/>
        <xdr:cNvSpPr txBox="1"/>
      </xdr:nvSpPr>
      <xdr:spPr>
        <a:xfrm>
          <a:off x="3582043"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77" name="テキスト ボックス 17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9" name="テキスト ボックス 17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81" name="テキスト ボックス 18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83" name="テキスト ボックス 18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169164</xdr:rowOff>
    </xdr:from>
    <xdr:to>
      <xdr:col>15</xdr:col>
      <xdr:colOff>180340</xdr:colOff>
      <xdr:row>63</xdr:row>
      <xdr:rowOff>29718</xdr:rowOff>
    </xdr:to>
    <xdr:cxnSp macro="">
      <xdr:nvCxnSpPr>
        <xdr:cNvPr id="187" name="直線コネクタ 186"/>
        <xdr:cNvCxnSpPr/>
      </xdr:nvCxnSpPr>
      <xdr:spPr>
        <a:xfrm flipV="1">
          <a:off x="10476865" y="9770364"/>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33545</xdr:rowOff>
    </xdr:from>
    <xdr:ext cx="469744" cy="259045"/>
    <xdr:sp macro="" textlink="">
      <xdr:nvSpPr>
        <xdr:cNvPr id="188" name="【体育館・プール】&#10;一人当たり面積最小値テキスト"/>
        <xdr:cNvSpPr txBox="1"/>
      </xdr:nvSpPr>
      <xdr:spPr>
        <a:xfrm>
          <a:off x="10566400" y="1083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29718</xdr:rowOff>
    </xdr:from>
    <xdr:to>
      <xdr:col>15</xdr:col>
      <xdr:colOff>269875</xdr:colOff>
      <xdr:row>63</xdr:row>
      <xdr:rowOff>29718</xdr:rowOff>
    </xdr:to>
    <xdr:cxnSp macro="">
      <xdr:nvCxnSpPr>
        <xdr:cNvPr id="189" name="直線コネクタ 188"/>
        <xdr:cNvCxnSpPr/>
      </xdr:nvCxnSpPr>
      <xdr:spPr>
        <a:xfrm>
          <a:off x="10388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115841</xdr:rowOff>
    </xdr:from>
    <xdr:ext cx="469744" cy="259045"/>
    <xdr:sp macro="" textlink="">
      <xdr:nvSpPr>
        <xdr:cNvPr id="190" name="【体育館・プール】&#10;一人当たり面積最大値テキスト"/>
        <xdr:cNvSpPr txBox="1"/>
      </xdr:nvSpPr>
      <xdr:spPr>
        <a:xfrm>
          <a:off x="10566400" y="954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0.263</a:t>
          </a:r>
          <a:endParaRPr kumimoji="1" lang="ja-JP" altLang="en-US" sz="1000" b="1">
            <a:latin typeface="ＭＳ Ｐゴシック"/>
          </a:endParaRPr>
        </a:p>
      </xdr:txBody>
    </xdr:sp>
    <xdr:clientData/>
  </xdr:oneCellAnchor>
  <xdr:twoCellAnchor>
    <xdr:from>
      <xdr:col>15</xdr:col>
      <xdr:colOff>92075</xdr:colOff>
      <xdr:row>56</xdr:row>
      <xdr:rowOff>169164</xdr:rowOff>
    </xdr:from>
    <xdr:to>
      <xdr:col>15</xdr:col>
      <xdr:colOff>269875</xdr:colOff>
      <xdr:row>56</xdr:row>
      <xdr:rowOff>169164</xdr:rowOff>
    </xdr:to>
    <xdr:cxnSp macro="">
      <xdr:nvCxnSpPr>
        <xdr:cNvPr id="191" name="直線コネクタ 190"/>
        <xdr:cNvCxnSpPr/>
      </xdr:nvCxnSpPr>
      <xdr:spPr>
        <a:xfrm>
          <a:off x="10388600" y="977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24655</xdr:rowOff>
    </xdr:from>
    <xdr:ext cx="469744" cy="259045"/>
    <xdr:sp macro="" textlink="">
      <xdr:nvSpPr>
        <xdr:cNvPr id="192" name="【体育館・プール】&#10;一人当たり面積平均値テキスト"/>
        <xdr:cNvSpPr txBox="1"/>
      </xdr:nvSpPr>
      <xdr:spPr>
        <a:xfrm>
          <a:off x="10566400" y="1031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1778</xdr:rowOff>
    </xdr:from>
    <xdr:to>
      <xdr:col>15</xdr:col>
      <xdr:colOff>231775</xdr:colOff>
      <xdr:row>61</xdr:row>
      <xdr:rowOff>103378</xdr:rowOff>
    </xdr:to>
    <xdr:sp macro="" textlink="">
      <xdr:nvSpPr>
        <xdr:cNvPr id="193" name="フローチャート : 判断 192"/>
        <xdr:cNvSpPr/>
      </xdr:nvSpPr>
      <xdr:spPr>
        <a:xfrm>
          <a:off x="104267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148082</xdr:rowOff>
    </xdr:from>
    <xdr:to>
      <xdr:col>14</xdr:col>
      <xdr:colOff>79375</xdr:colOff>
      <xdr:row>62</xdr:row>
      <xdr:rowOff>78232</xdr:rowOff>
    </xdr:to>
    <xdr:sp macro="" textlink="">
      <xdr:nvSpPr>
        <xdr:cNvPr id="194" name="フローチャート : 判断 193"/>
        <xdr:cNvSpPr/>
      </xdr:nvSpPr>
      <xdr:spPr>
        <a:xfrm>
          <a:off x="9588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104648</xdr:rowOff>
    </xdr:from>
    <xdr:to>
      <xdr:col>15</xdr:col>
      <xdr:colOff>231775</xdr:colOff>
      <xdr:row>63</xdr:row>
      <xdr:rowOff>34798</xdr:rowOff>
    </xdr:to>
    <xdr:sp macro="" textlink="">
      <xdr:nvSpPr>
        <xdr:cNvPr id="200" name="円/楕円 199"/>
        <xdr:cNvSpPr/>
      </xdr:nvSpPr>
      <xdr:spPr>
        <a:xfrm>
          <a:off x="104267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19575</xdr:rowOff>
    </xdr:from>
    <xdr:ext cx="469744" cy="259045"/>
    <xdr:sp macro="" textlink="">
      <xdr:nvSpPr>
        <xdr:cNvPr id="201" name="【体育館・プール】&#10;一人当たり面積該当値テキスト"/>
        <xdr:cNvSpPr txBox="1"/>
      </xdr:nvSpPr>
      <xdr:spPr>
        <a:xfrm>
          <a:off x="10566400" y="1064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24638</xdr:rowOff>
    </xdr:from>
    <xdr:to>
      <xdr:col>14</xdr:col>
      <xdr:colOff>79375</xdr:colOff>
      <xdr:row>63</xdr:row>
      <xdr:rowOff>126238</xdr:rowOff>
    </xdr:to>
    <xdr:sp macro="" textlink="">
      <xdr:nvSpPr>
        <xdr:cNvPr id="202" name="円/楕円 201"/>
        <xdr:cNvSpPr/>
      </xdr:nvSpPr>
      <xdr:spPr>
        <a:xfrm>
          <a:off x="9588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155448</xdr:rowOff>
    </xdr:from>
    <xdr:to>
      <xdr:col>15</xdr:col>
      <xdr:colOff>180975</xdr:colOff>
      <xdr:row>63</xdr:row>
      <xdr:rowOff>75438</xdr:rowOff>
    </xdr:to>
    <xdr:cxnSp macro="">
      <xdr:nvCxnSpPr>
        <xdr:cNvPr id="203" name="直線コネクタ 202"/>
        <xdr:cNvCxnSpPr/>
      </xdr:nvCxnSpPr>
      <xdr:spPr>
        <a:xfrm flipV="1">
          <a:off x="9639300" y="1078534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94759</xdr:rowOff>
    </xdr:from>
    <xdr:ext cx="469744" cy="259045"/>
    <xdr:sp macro="" textlink="">
      <xdr:nvSpPr>
        <xdr:cNvPr id="204" name="n_1aveValue【体育館・プール】&#10;一人当たり面積"/>
        <xdr:cNvSpPr txBox="1"/>
      </xdr:nvSpPr>
      <xdr:spPr>
        <a:xfrm>
          <a:off x="93917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117365</xdr:rowOff>
    </xdr:from>
    <xdr:ext cx="469744" cy="259045"/>
    <xdr:sp macro="" textlink="">
      <xdr:nvSpPr>
        <xdr:cNvPr id="205" name="n_1mainValue【体育館・プール】&#10;一人当たり面積"/>
        <xdr:cNvSpPr txBox="1"/>
      </xdr:nvSpPr>
      <xdr:spPr>
        <a:xfrm>
          <a:off x="93917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7" name="テキスト ボックス 21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5" name="テキスト ボックス 22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17145</xdr:rowOff>
    </xdr:to>
    <xdr:cxnSp macro="">
      <xdr:nvCxnSpPr>
        <xdr:cNvPr id="229" name="直線コネクタ 228"/>
        <xdr:cNvCxnSpPr/>
      </xdr:nvCxnSpPr>
      <xdr:spPr>
        <a:xfrm flipV="1">
          <a:off x="4634865" y="13434061"/>
          <a:ext cx="0" cy="132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20972</xdr:rowOff>
    </xdr:from>
    <xdr:ext cx="340478" cy="259045"/>
    <xdr:sp macro="" textlink="">
      <xdr:nvSpPr>
        <xdr:cNvPr id="230" name="【福祉施設】&#10;有形固定資産減価償却率最小値テキスト"/>
        <xdr:cNvSpPr txBox="1"/>
      </xdr:nvSpPr>
      <xdr:spPr>
        <a:xfrm>
          <a:off x="4724400" y="1476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422275</xdr:colOff>
      <xdr:row>86</xdr:row>
      <xdr:rowOff>17145</xdr:rowOff>
    </xdr:from>
    <xdr:to>
      <xdr:col>6</xdr:col>
      <xdr:colOff>600075</xdr:colOff>
      <xdr:row>86</xdr:row>
      <xdr:rowOff>17145</xdr:rowOff>
    </xdr:to>
    <xdr:cxnSp macro="">
      <xdr:nvCxnSpPr>
        <xdr:cNvPr id="231" name="直線コネクタ 230"/>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32" name="【福祉施設】&#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33" name="直線コネクタ 232"/>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160672</xdr:rowOff>
    </xdr:from>
    <xdr:ext cx="405111" cy="259045"/>
    <xdr:sp macro="" textlink="">
      <xdr:nvSpPr>
        <xdr:cNvPr id="234" name="【福祉施設】&#10;有形固定資産減価償却率平均値テキスト"/>
        <xdr:cNvSpPr txBox="1"/>
      </xdr:nvSpPr>
      <xdr:spPr>
        <a:xfrm>
          <a:off x="4724400" y="1370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137795</xdr:rowOff>
    </xdr:from>
    <xdr:to>
      <xdr:col>6</xdr:col>
      <xdr:colOff>561975</xdr:colOff>
      <xdr:row>81</xdr:row>
      <xdr:rowOff>67945</xdr:rowOff>
    </xdr:to>
    <xdr:sp macro="" textlink="">
      <xdr:nvSpPr>
        <xdr:cNvPr id="235" name="フローチャート : 判断 234"/>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15875</xdr:rowOff>
    </xdr:from>
    <xdr:to>
      <xdr:col>5</xdr:col>
      <xdr:colOff>409575</xdr:colOff>
      <xdr:row>81</xdr:row>
      <xdr:rowOff>117475</xdr:rowOff>
    </xdr:to>
    <xdr:sp macro="" textlink="">
      <xdr:nvSpPr>
        <xdr:cNvPr id="236" name="フローチャート : 判断 235"/>
        <xdr:cNvSpPr/>
      </xdr:nvSpPr>
      <xdr:spPr>
        <a:xfrm>
          <a:off x="3746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38736</xdr:rowOff>
    </xdr:from>
    <xdr:to>
      <xdr:col>6</xdr:col>
      <xdr:colOff>561975</xdr:colOff>
      <xdr:row>82</xdr:row>
      <xdr:rowOff>140336</xdr:rowOff>
    </xdr:to>
    <xdr:sp macro="" textlink="">
      <xdr:nvSpPr>
        <xdr:cNvPr id="242" name="円/楕円 241"/>
        <xdr:cNvSpPr/>
      </xdr:nvSpPr>
      <xdr:spPr>
        <a:xfrm>
          <a:off x="45847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17163</xdr:rowOff>
    </xdr:from>
    <xdr:ext cx="405111" cy="259045"/>
    <xdr:sp macro="" textlink="">
      <xdr:nvSpPr>
        <xdr:cNvPr id="243" name="【福祉施設】&#10;有形固定資産減価償却率該当値テキスト"/>
        <xdr:cNvSpPr txBox="1"/>
      </xdr:nvSpPr>
      <xdr:spPr>
        <a:xfrm>
          <a:off x="4724400"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143511</xdr:rowOff>
    </xdr:from>
    <xdr:to>
      <xdr:col>5</xdr:col>
      <xdr:colOff>409575</xdr:colOff>
      <xdr:row>83</xdr:row>
      <xdr:rowOff>73661</xdr:rowOff>
    </xdr:to>
    <xdr:sp macro="" textlink="">
      <xdr:nvSpPr>
        <xdr:cNvPr id="244" name="円/楕円 243"/>
        <xdr:cNvSpPr/>
      </xdr:nvSpPr>
      <xdr:spPr>
        <a:xfrm>
          <a:off x="3746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89536</xdr:rowOff>
    </xdr:from>
    <xdr:to>
      <xdr:col>6</xdr:col>
      <xdr:colOff>511175</xdr:colOff>
      <xdr:row>83</xdr:row>
      <xdr:rowOff>22861</xdr:rowOff>
    </xdr:to>
    <xdr:cxnSp macro="">
      <xdr:nvCxnSpPr>
        <xdr:cNvPr id="245" name="直線コネクタ 244"/>
        <xdr:cNvCxnSpPr/>
      </xdr:nvCxnSpPr>
      <xdr:spPr>
        <a:xfrm flipV="1">
          <a:off x="3797300" y="14148436"/>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134002</xdr:rowOff>
    </xdr:from>
    <xdr:ext cx="405111" cy="259045"/>
    <xdr:sp macro="" textlink="">
      <xdr:nvSpPr>
        <xdr:cNvPr id="246" name="n_1aveValue【福祉施設】&#10;有形固定資産減価償却率"/>
        <xdr:cNvSpPr txBox="1"/>
      </xdr:nvSpPr>
      <xdr:spPr>
        <a:xfrm>
          <a:off x="3582043"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64788</xdr:rowOff>
    </xdr:from>
    <xdr:ext cx="405111" cy="259045"/>
    <xdr:sp macro="" textlink="">
      <xdr:nvSpPr>
        <xdr:cNvPr id="247" name="n_1mainValue【福祉施設】&#10;有形固定資産減価償却率"/>
        <xdr:cNvSpPr txBox="1"/>
      </xdr:nvSpPr>
      <xdr:spPr>
        <a:xfrm>
          <a:off x="3582043"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58" name="テキスト ボックス 25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59" name="直線コネクタ 25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0" name="テキスト ボックス 25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1" name="直線コネクタ 26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2" name="テキスト ボックス 26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3" name="直線コネクタ 26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4" name="テキスト ボックス 26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5" name="直線コネクタ 26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6" name="テキスト ボックス 26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7" name="直線コネクタ 26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8" name="テキスト ボックス 26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9" name="直線コネクタ 26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0" name="テキスト ボックス 26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160564</xdr:rowOff>
    </xdr:from>
    <xdr:to>
      <xdr:col>15</xdr:col>
      <xdr:colOff>180340</xdr:colOff>
      <xdr:row>87</xdr:row>
      <xdr:rowOff>62593</xdr:rowOff>
    </xdr:to>
    <xdr:cxnSp macro="">
      <xdr:nvCxnSpPr>
        <xdr:cNvPr id="274" name="直線コネクタ 273"/>
        <xdr:cNvCxnSpPr/>
      </xdr:nvCxnSpPr>
      <xdr:spPr>
        <a:xfrm flipV="1">
          <a:off x="10476865" y="133622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66420</xdr:rowOff>
    </xdr:from>
    <xdr:ext cx="469744" cy="259045"/>
    <xdr:sp macro="" textlink="">
      <xdr:nvSpPr>
        <xdr:cNvPr id="275" name="【福祉施設】&#10;一人当たり面積最小値テキスト"/>
        <xdr:cNvSpPr txBox="1"/>
      </xdr:nvSpPr>
      <xdr:spPr>
        <a:xfrm>
          <a:off x="105664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87</xdr:row>
      <xdr:rowOff>62593</xdr:rowOff>
    </xdr:from>
    <xdr:to>
      <xdr:col>15</xdr:col>
      <xdr:colOff>269875</xdr:colOff>
      <xdr:row>87</xdr:row>
      <xdr:rowOff>62593</xdr:rowOff>
    </xdr:to>
    <xdr:cxnSp macro="">
      <xdr:nvCxnSpPr>
        <xdr:cNvPr id="276" name="直線コネクタ 275"/>
        <xdr:cNvCxnSpPr/>
      </xdr:nvCxnSpPr>
      <xdr:spPr>
        <a:xfrm>
          <a:off x="10388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107241</xdr:rowOff>
    </xdr:from>
    <xdr:ext cx="469744" cy="259045"/>
    <xdr:sp macro="" textlink="">
      <xdr:nvSpPr>
        <xdr:cNvPr id="277" name="【福祉施設】&#10;一人当たり面積最大値テキスト"/>
        <xdr:cNvSpPr txBox="1"/>
      </xdr:nvSpPr>
      <xdr:spPr>
        <a:xfrm>
          <a:off x="105664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15</xdr:col>
      <xdr:colOff>92075</xdr:colOff>
      <xdr:row>77</xdr:row>
      <xdr:rowOff>160564</xdr:rowOff>
    </xdr:from>
    <xdr:to>
      <xdr:col>15</xdr:col>
      <xdr:colOff>269875</xdr:colOff>
      <xdr:row>77</xdr:row>
      <xdr:rowOff>160564</xdr:rowOff>
    </xdr:to>
    <xdr:cxnSp macro="">
      <xdr:nvCxnSpPr>
        <xdr:cNvPr id="278" name="直線コネクタ 277"/>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55534</xdr:rowOff>
    </xdr:from>
    <xdr:ext cx="469744" cy="259045"/>
    <xdr:sp macro="" textlink="">
      <xdr:nvSpPr>
        <xdr:cNvPr id="279" name="【福祉施設】&#10;一人当たり面積平均値テキスト"/>
        <xdr:cNvSpPr txBox="1"/>
      </xdr:nvSpPr>
      <xdr:spPr>
        <a:xfrm>
          <a:off x="105664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77107</xdr:rowOff>
    </xdr:from>
    <xdr:to>
      <xdr:col>15</xdr:col>
      <xdr:colOff>231775</xdr:colOff>
      <xdr:row>84</xdr:row>
      <xdr:rowOff>7257</xdr:rowOff>
    </xdr:to>
    <xdr:sp macro="" textlink="">
      <xdr:nvSpPr>
        <xdr:cNvPr id="280" name="フローチャート : 判断 279"/>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81" name="フローチャート : 判断 280"/>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60779</xdr:rowOff>
    </xdr:from>
    <xdr:to>
      <xdr:col>15</xdr:col>
      <xdr:colOff>231775</xdr:colOff>
      <xdr:row>81</xdr:row>
      <xdr:rowOff>162379</xdr:rowOff>
    </xdr:to>
    <xdr:sp macro="" textlink="">
      <xdr:nvSpPr>
        <xdr:cNvPr id="287" name="円/楕円 286"/>
        <xdr:cNvSpPr/>
      </xdr:nvSpPr>
      <xdr:spPr>
        <a:xfrm>
          <a:off x="104267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83656</xdr:rowOff>
    </xdr:from>
    <xdr:ext cx="469744" cy="259045"/>
    <xdr:sp macro="" textlink="">
      <xdr:nvSpPr>
        <xdr:cNvPr id="288" name="【福祉施設】&#10;一人当たり面積該当値テキスト"/>
        <xdr:cNvSpPr txBox="1"/>
      </xdr:nvSpPr>
      <xdr:spPr>
        <a:xfrm>
          <a:off x="10566400" y="137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13</xdr:col>
      <xdr:colOff>663575</xdr:colOff>
      <xdr:row>80</xdr:row>
      <xdr:rowOff>134257</xdr:rowOff>
    </xdr:from>
    <xdr:to>
      <xdr:col>14</xdr:col>
      <xdr:colOff>79375</xdr:colOff>
      <xdr:row>81</xdr:row>
      <xdr:rowOff>64407</xdr:rowOff>
    </xdr:to>
    <xdr:sp macro="" textlink="">
      <xdr:nvSpPr>
        <xdr:cNvPr id="289" name="円/楕円 288"/>
        <xdr:cNvSpPr/>
      </xdr:nvSpPr>
      <xdr:spPr>
        <a:xfrm>
          <a:off x="9588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13607</xdr:rowOff>
    </xdr:from>
    <xdr:to>
      <xdr:col>15</xdr:col>
      <xdr:colOff>180975</xdr:colOff>
      <xdr:row>81</xdr:row>
      <xdr:rowOff>111579</xdr:rowOff>
    </xdr:to>
    <xdr:cxnSp macro="">
      <xdr:nvCxnSpPr>
        <xdr:cNvPr id="290" name="直線コネクタ 289"/>
        <xdr:cNvCxnSpPr/>
      </xdr:nvCxnSpPr>
      <xdr:spPr>
        <a:xfrm>
          <a:off x="9639300" y="139010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120848</xdr:rowOff>
    </xdr:from>
    <xdr:ext cx="469744" cy="259045"/>
    <xdr:sp macro="" textlink="">
      <xdr:nvSpPr>
        <xdr:cNvPr id="291" name="n_1ave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80934</xdr:rowOff>
    </xdr:from>
    <xdr:ext cx="469744" cy="259045"/>
    <xdr:sp macro="" textlink="">
      <xdr:nvSpPr>
        <xdr:cNvPr id="292" name="n_1mainValue【福祉施設】&#10;一人当たり面積"/>
        <xdr:cNvSpPr txBox="1"/>
      </xdr:nvSpPr>
      <xdr:spPr>
        <a:xfrm>
          <a:off x="9391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303" name="テキスト ボックス 30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4" name="直線コネクタ 30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5" name="テキスト ボックス 30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6" name="直線コネクタ 30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7" name="テキスト ボックス 30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8" name="直線コネクタ 30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9" name="テキスト ボックス 30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10" name="直線コネクタ 30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11" name="テキスト ボックス 31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12" name="直線コネクタ 31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13" name="テキスト ボックス 31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4" name="直線コネクタ 3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5" name="テキスト ボックス 31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142875</xdr:rowOff>
    </xdr:to>
    <xdr:cxnSp macro="">
      <xdr:nvCxnSpPr>
        <xdr:cNvPr id="317" name="直線コネクタ 316"/>
        <xdr:cNvCxnSpPr/>
      </xdr:nvCxnSpPr>
      <xdr:spPr>
        <a:xfrm flipV="1">
          <a:off x="4634865" y="1715262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146702</xdr:rowOff>
    </xdr:from>
    <xdr:ext cx="405111" cy="259045"/>
    <xdr:sp macro="" textlink="">
      <xdr:nvSpPr>
        <xdr:cNvPr id="318" name="【市民会館】&#10;有形固定資産減価償却率最小値テキスト"/>
        <xdr:cNvSpPr txBox="1"/>
      </xdr:nvSpPr>
      <xdr:spPr>
        <a:xfrm>
          <a:off x="4724400"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422275</xdr:colOff>
      <xdr:row>107</xdr:row>
      <xdr:rowOff>142875</xdr:rowOff>
    </xdr:from>
    <xdr:to>
      <xdr:col>6</xdr:col>
      <xdr:colOff>600075</xdr:colOff>
      <xdr:row>107</xdr:row>
      <xdr:rowOff>142875</xdr:rowOff>
    </xdr:to>
    <xdr:cxnSp macro="">
      <xdr:nvCxnSpPr>
        <xdr:cNvPr id="319" name="直線コネクタ 318"/>
        <xdr:cNvCxnSpPr/>
      </xdr:nvCxnSpPr>
      <xdr:spPr>
        <a:xfrm>
          <a:off x="4546600" y="1848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20"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21" name="直線コネクタ 320"/>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61613</xdr:rowOff>
    </xdr:from>
    <xdr:ext cx="405111" cy="259045"/>
    <xdr:sp macro="" textlink="">
      <xdr:nvSpPr>
        <xdr:cNvPr id="322" name="【市民会館】&#10;有形固定資産減価償却率平均値テキスト"/>
        <xdr:cNvSpPr txBox="1"/>
      </xdr:nvSpPr>
      <xdr:spPr>
        <a:xfrm>
          <a:off x="4724400" y="17892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38736</xdr:rowOff>
    </xdr:from>
    <xdr:to>
      <xdr:col>6</xdr:col>
      <xdr:colOff>561975</xdr:colOff>
      <xdr:row>105</xdr:row>
      <xdr:rowOff>140336</xdr:rowOff>
    </xdr:to>
    <xdr:sp macro="" textlink="">
      <xdr:nvSpPr>
        <xdr:cNvPr id="323" name="フローチャート : 判断 322"/>
        <xdr:cNvSpPr/>
      </xdr:nvSpPr>
      <xdr:spPr>
        <a:xfrm>
          <a:off x="45847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29211</xdr:rowOff>
    </xdr:from>
    <xdr:to>
      <xdr:col>5</xdr:col>
      <xdr:colOff>409575</xdr:colOff>
      <xdr:row>105</xdr:row>
      <xdr:rowOff>130811</xdr:rowOff>
    </xdr:to>
    <xdr:sp macro="" textlink="">
      <xdr:nvSpPr>
        <xdr:cNvPr id="324" name="フローチャート : 判断 323"/>
        <xdr:cNvSpPr/>
      </xdr:nvSpPr>
      <xdr:spPr>
        <a:xfrm>
          <a:off x="3746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5" name="テキスト ボックス 32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6" name="テキスト ボックス 32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7" name="テキスト ボックス 32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8" name="テキスト ボックス 32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9" name="テキスト ボックス 32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106</xdr:row>
      <xdr:rowOff>23495</xdr:rowOff>
    </xdr:from>
    <xdr:to>
      <xdr:col>6</xdr:col>
      <xdr:colOff>561975</xdr:colOff>
      <xdr:row>106</xdr:row>
      <xdr:rowOff>125095</xdr:rowOff>
    </xdr:to>
    <xdr:sp macro="" textlink="">
      <xdr:nvSpPr>
        <xdr:cNvPr id="330" name="円/楕円 329"/>
        <xdr:cNvSpPr/>
      </xdr:nvSpPr>
      <xdr:spPr>
        <a:xfrm>
          <a:off x="45847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1922</xdr:rowOff>
    </xdr:from>
    <xdr:ext cx="405111" cy="259045"/>
    <xdr:sp macro="" textlink="">
      <xdr:nvSpPr>
        <xdr:cNvPr id="331" name="【市民会館】&#10;有形固定資産減価償却率該当値テキスト"/>
        <xdr:cNvSpPr txBox="1"/>
      </xdr:nvSpPr>
      <xdr:spPr>
        <a:xfrm>
          <a:off x="4724400" y="181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5</xdr:col>
      <xdr:colOff>307975</xdr:colOff>
      <xdr:row>106</xdr:row>
      <xdr:rowOff>61595</xdr:rowOff>
    </xdr:from>
    <xdr:to>
      <xdr:col>5</xdr:col>
      <xdr:colOff>409575</xdr:colOff>
      <xdr:row>106</xdr:row>
      <xdr:rowOff>163195</xdr:rowOff>
    </xdr:to>
    <xdr:sp macro="" textlink="">
      <xdr:nvSpPr>
        <xdr:cNvPr id="332" name="円/楕円 331"/>
        <xdr:cNvSpPr/>
      </xdr:nvSpPr>
      <xdr:spPr>
        <a:xfrm>
          <a:off x="3746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106</xdr:row>
      <xdr:rowOff>74295</xdr:rowOff>
    </xdr:from>
    <xdr:to>
      <xdr:col>6</xdr:col>
      <xdr:colOff>511175</xdr:colOff>
      <xdr:row>106</xdr:row>
      <xdr:rowOff>112395</xdr:rowOff>
    </xdr:to>
    <xdr:cxnSp macro="">
      <xdr:nvCxnSpPr>
        <xdr:cNvPr id="333" name="直線コネクタ 332"/>
        <xdr:cNvCxnSpPr/>
      </xdr:nvCxnSpPr>
      <xdr:spPr>
        <a:xfrm flipV="1">
          <a:off x="3797300" y="182479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147338</xdr:rowOff>
    </xdr:from>
    <xdr:ext cx="405111" cy="259045"/>
    <xdr:sp macro="" textlink="">
      <xdr:nvSpPr>
        <xdr:cNvPr id="334" name="n_1aveValue【市民会館】&#10;有形固定資産減価償却率"/>
        <xdr:cNvSpPr txBox="1"/>
      </xdr:nvSpPr>
      <xdr:spPr>
        <a:xfrm>
          <a:off x="3582043"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154322</xdr:rowOff>
    </xdr:from>
    <xdr:ext cx="405111" cy="259045"/>
    <xdr:sp macro="" textlink="">
      <xdr:nvSpPr>
        <xdr:cNvPr id="335" name="n_1mainValue【市民会館】&#10;有形固定資産減価償却率"/>
        <xdr:cNvSpPr txBox="1"/>
      </xdr:nvSpPr>
      <xdr:spPr>
        <a:xfrm>
          <a:off x="3582043" y="183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6" name="直線コネクタ 3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7" name="テキスト ボックス 3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8" name="直線コネクタ 3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9" name="テキスト ボックス 3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50" name="直線コネクタ 3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51" name="テキスト ボックス 3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52" name="直線コネクタ 3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53" name="テキスト ボックス 3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147065</xdr:rowOff>
    </xdr:from>
    <xdr:to>
      <xdr:col>15</xdr:col>
      <xdr:colOff>180340</xdr:colOff>
      <xdr:row>108</xdr:row>
      <xdr:rowOff>30480</xdr:rowOff>
    </xdr:to>
    <xdr:cxnSp macro="">
      <xdr:nvCxnSpPr>
        <xdr:cNvPr id="357" name="直線コネクタ 356"/>
        <xdr:cNvCxnSpPr/>
      </xdr:nvCxnSpPr>
      <xdr:spPr>
        <a:xfrm flipV="1">
          <a:off x="10476865" y="17120615"/>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34307</xdr:rowOff>
    </xdr:from>
    <xdr:ext cx="469744" cy="259045"/>
    <xdr:sp macro="" textlink="">
      <xdr:nvSpPr>
        <xdr:cNvPr id="358" name="【市民会館】&#10;一人当たり面積最小値テキスト"/>
        <xdr:cNvSpPr txBox="1"/>
      </xdr:nvSpPr>
      <xdr:spPr>
        <a:xfrm>
          <a:off x="10566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108</xdr:row>
      <xdr:rowOff>30480</xdr:rowOff>
    </xdr:from>
    <xdr:to>
      <xdr:col>15</xdr:col>
      <xdr:colOff>269875</xdr:colOff>
      <xdr:row>108</xdr:row>
      <xdr:rowOff>30480</xdr:rowOff>
    </xdr:to>
    <xdr:cxnSp macro="">
      <xdr:nvCxnSpPr>
        <xdr:cNvPr id="359" name="直線コネクタ 358"/>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93742</xdr:rowOff>
    </xdr:from>
    <xdr:ext cx="469744" cy="259045"/>
    <xdr:sp macro="" textlink="">
      <xdr:nvSpPr>
        <xdr:cNvPr id="360" name="【市民会館】&#10;一人当たり面積最大値テキスト"/>
        <xdr:cNvSpPr txBox="1"/>
      </xdr:nvSpPr>
      <xdr:spPr>
        <a:xfrm>
          <a:off x="10566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15</xdr:col>
      <xdr:colOff>92075</xdr:colOff>
      <xdr:row>99</xdr:row>
      <xdr:rowOff>147065</xdr:rowOff>
    </xdr:from>
    <xdr:to>
      <xdr:col>15</xdr:col>
      <xdr:colOff>269875</xdr:colOff>
      <xdr:row>99</xdr:row>
      <xdr:rowOff>147065</xdr:rowOff>
    </xdr:to>
    <xdr:cxnSp macro="">
      <xdr:nvCxnSpPr>
        <xdr:cNvPr id="361" name="直線コネクタ 360"/>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31259</xdr:rowOff>
    </xdr:from>
    <xdr:ext cx="469744" cy="259045"/>
    <xdr:sp macro="" textlink="">
      <xdr:nvSpPr>
        <xdr:cNvPr id="362" name="【市民会館】&#10;一人当たり面積平均値テキスト"/>
        <xdr:cNvSpPr txBox="1"/>
      </xdr:nvSpPr>
      <xdr:spPr>
        <a:xfrm>
          <a:off x="10566400" y="1786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52832</xdr:rowOff>
    </xdr:from>
    <xdr:to>
      <xdr:col>15</xdr:col>
      <xdr:colOff>231775</xdr:colOff>
      <xdr:row>104</xdr:row>
      <xdr:rowOff>154432</xdr:rowOff>
    </xdr:to>
    <xdr:sp macro="" textlink="">
      <xdr:nvSpPr>
        <xdr:cNvPr id="363" name="フローチャート : 判断 362"/>
        <xdr:cNvSpPr/>
      </xdr:nvSpPr>
      <xdr:spPr>
        <a:xfrm>
          <a:off x="104267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100837</xdr:rowOff>
    </xdr:from>
    <xdr:to>
      <xdr:col>14</xdr:col>
      <xdr:colOff>79375</xdr:colOff>
      <xdr:row>106</xdr:row>
      <xdr:rowOff>30987</xdr:rowOff>
    </xdr:to>
    <xdr:sp macro="" textlink="">
      <xdr:nvSpPr>
        <xdr:cNvPr id="364" name="フローチャート : 判断 363"/>
        <xdr:cNvSpPr/>
      </xdr:nvSpPr>
      <xdr:spPr>
        <a:xfrm>
          <a:off x="9588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101</xdr:row>
      <xdr:rowOff>55118</xdr:rowOff>
    </xdr:from>
    <xdr:to>
      <xdr:col>15</xdr:col>
      <xdr:colOff>231775</xdr:colOff>
      <xdr:row>101</xdr:row>
      <xdr:rowOff>156718</xdr:rowOff>
    </xdr:to>
    <xdr:sp macro="" textlink="">
      <xdr:nvSpPr>
        <xdr:cNvPr id="370" name="円/楕円 369"/>
        <xdr:cNvSpPr/>
      </xdr:nvSpPr>
      <xdr:spPr>
        <a:xfrm>
          <a:off x="10426700" y="1737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77995</xdr:rowOff>
    </xdr:from>
    <xdr:ext cx="469744" cy="259045"/>
    <xdr:sp macro="" textlink="">
      <xdr:nvSpPr>
        <xdr:cNvPr id="371" name="【市民会館】&#10;一人当たり面積該当値テキスト"/>
        <xdr:cNvSpPr txBox="1"/>
      </xdr:nvSpPr>
      <xdr:spPr>
        <a:xfrm>
          <a:off x="10566400" y="1722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13</xdr:col>
      <xdr:colOff>663575</xdr:colOff>
      <xdr:row>101</xdr:row>
      <xdr:rowOff>55118</xdr:rowOff>
    </xdr:from>
    <xdr:to>
      <xdr:col>14</xdr:col>
      <xdr:colOff>79375</xdr:colOff>
      <xdr:row>101</xdr:row>
      <xdr:rowOff>156718</xdr:rowOff>
    </xdr:to>
    <xdr:sp macro="" textlink="">
      <xdr:nvSpPr>
        <xdr:cNvPr id="372" name="円/楕円 371"/>
        <xdr:cNvSpPr/>
      </xdr:nvSpPr>
      <xdr:spPr>
        <a:xfrm>
          <a:off x="9588500" y="1737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101</xdr:row>
      <xdr:rowOff>105918</xdr:rowOff>
    </xdr:from>
    <xdr:to>
      <xdr:col>15</xdr:col>
      <xdr:colOff>180975</xdr:colOff>
      <xdr:row>101</xdr:row>
      <xdr:rowOff>105918</xdr:rowOff>
    </xdr:to>
    <xdr:cxnSp macro="">
      <xdr:nvCxnSpPr>
        <xdr:cNvPr id="373" name="直線コネクタ 372"/>
        <xdr:cNvCxnSpPr/>
      </xdr:nvCxnSpPr>
      <xdr:spPr>
        <a:xfrm>
          <a:off x="9639300" y="17422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106</xdr:row>
      <xdr:rowOff>22114</xdr:rowOff>
    </xdr:from>
    <xdr:ext cx="469744" cy="259045"/>
    <xdr:sp macro="" textlink="">
      <xdr:nvSpPr>
        <xdr:cNvPr id="374" name="n_1aveValue【市民会館】&#10;一人当たり面積"/>
        <xdr:cNvSpPr txBox="1"/>
      </xdr:nvSpPr>
      <xdr:spPr>
        <a:xfrm>
          <a:off x="9391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13</xdr:col>
      <xdr:colOff>466802</xdr:colOff>
      <xdr:row>100</xdr:row>
      <xdr:rowOff>1795</xdr:rowOff>
    </xdr:from>
    <xdr:ext cx="469744" cy="259045"/>
    <xdr:sp macro="" textlink="">
      <xdr:nvSpPr>
        <xdr:cNvPr id="375" name="n_1mainValue【市民会館】&#10;一人当たり面積"/>
        <xdr:cNvSpPr txBox="1"/>
      </xdr:nvSpPr>
      <xdr:spPr>
        <a:xfrm>
          <a:off x="9391727" y="1714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66,380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1" name="正方形/長方形 39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92" name="正方形/長方形 3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3" name="正方形/長方形 3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4" name="正方形/長方形 3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5" name="正方形/長方形 3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6" name="正方形/長方形 3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7" name="正方形/長方形 3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8" name="正方形/長方形 3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9" name="正方形/長方形 3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0" name="テキスト ボックス 3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1" name="直線コネクタ 4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2" name="テキスト ボックス 40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03" name="直線コネクタ 40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04" name="テキスト ボックス 40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5" name="直線コネクタ 40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6" name="テキスト ボックス 40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7" name="直線コネクタ 40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8" name="テキスト ボックス 40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9" name="直線コネクタ 40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10" name="テキスト ボックス 40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11" name="直線コネクタ 41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2" name="テキスト ボックス 41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3" name="直線コネクタ 41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14" name="テキスト ボックス 41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6" name="テキスト ボックス 41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166551</xdr:rowOff>
    </xdr:from>
    <xdr:to>
      <xdr:col>23</xdr:col>
      <xdr:colOff>516889</xdr:colOff>
      <xdr:row>62</xdr:row>
      <xdr:rowOff>42454</xdr:rowOff>
    </xdr:to>
    <xdr:cxnSp macro="">
      <xdr:nvCxnSpPr>
        <xdr:cNvPr id="418" name="直線コネクタ 417"/>
        <xdr:cNvCxnSpPr/>
      </xdr:nvCxnSpPr>
      <xdr:spPr>
        <a:xfrm flipV="1">
          <a:off x="16318864" y="9424851"/>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46281</xdr:rowOff>
    </xdr:from>
    <xdr:ext cx="405111" cy="259045"/>
    <xdr:sp macro="" textlink="">
      <xdr:nvSpPr>
        <xdr:cNvPr id="419" name="【保健センター・保健所】&#10;有形固定資産減価償却率最小値テキスト"/>
        <xdr:cNvSpPr txBox="1"/>
      </xdr:nvSpPr>
      <xdr:spPr>
        <a:xfrm>
          <a:off x="16408400" y="1067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23</xdr:col>
      <xdr:colOff>428625</xdr:colOff>
      <xdr:row>62</xdr:row>
      <xdr:rowOff>42454</xdr:rowOff>
    </xdr:from>
    <xdr:to>
      <xdr:col>23</xdr:col>
      <xdr:colOff>606425</xdr:colOff>
      <xdr:row>62</xdr:row>
      <xdr:rowOff>42454</xdr:rowOff>
    </xdr:to>
    <xdr:cxnSp macro="">
      <xdr:nvCxnSpPr>
        <xdr:cNvPr id="420" name="直線コネクタ 419"/>
        <xdr:cNvCxnSpPr/>
      </xdr:nvCxnSpPr>
      <xdr:spPr>
        <a:xfrm>
          <a:off x="16230600" y="1067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113228</xdr:rowOff>
    </xdr:from>
    <xdr:ext cx="405111" cy="259045"/>
    <xdr:sp macro="" textlink="">
      <xdr:nvSpPr>
        <xdr:cNvPr id="421" name="【保健センター・保健所】&#10;有形固定資産減価償却率最大値テキスト"/>
        <xdr:cNvSpPr txBox="1"/>
      </xdr:nvSpPr>
      <xdr:spPr>
        <a:xfrm>
          <a:off x="16408400" y="9200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54</xdr:row>
      <xdr:rowOff>166551</xdr:rowOff>
    </xdr:from>
    <xdr:to>
      <xdr:col>23</xdr:col>
      <xdr:colOff>606425</xdr:colOff>
      <xdr:row>54</xdr:row>
      <xdr:rowOff>166551</xdr:rowOff>
    </xdr:to>
    <xdr:cxnSp macro="">
      <xdr:nvCxnSpPr>
        <xdr:cNvPr id="422" name="直線コネクタ 421"/>
        <xdr:cNvCxnSpPr/>
      </xdr:nvCxnSpPr>
      <xdr:spPr>
        <a:xfrm>
          <a:off x="16230600" y="94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32493</xdr:rowOff>
    </xdr:from>
    <xdr:ext cx="405111" cy="259045"/>
    <xdr:sp macro="" textlink="">
      <xdr:nvSpPr>
        <xdr:cNvPr id="423" name="【保健センター・保健所】&#10;有形固定資産減価償却率平均値テキスト"/>
        <xdr:cNvSpPr txBox="1"/>
      </xdr:nvSpPr>
      <xdr:spPr>
        <a:xfrm>
          <a:off x="164084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9616</xdr:rowOff>
    </xdr:from>
    <xdr:to>
      <xdr:col>23</xdr:col>
      <xdr:colOff>568325</xdr:colOff>
      <xdr:row>59</xdr:row>
      <xdr:rowOff>111216</xdr:rowOff>
    </xdr:to>
    <xdr:sp macro="" textlink="">
      <xdr:nvSpPr>
        <xdr:cNvPr id="424" name="フローチャート : 判断 423"/>
        <xdr:cNvSpPr/>
      </xdr:nvSpPr>
      <xdr:spPr>
        <a:xfrm>
          <a:off x="16268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63</xdr:row>
      <xdr:rowOff>16147</xdr:rowOff>
    </xdr:from>
    <xdr:to>
      <xdr:col>22</xdr:col>
      <xdr:colOff>415925</xdr:colOff>
      <xdr:row>63</xdr:row>
      <xdr:rowOff>117747</xdr:rowOff>
    </xdr:to>
    <xdr:sp macro="" textlink="">
      <xdr:nvSpPr>
        <xdr:cNvPr id="425" name="フローチャート : 判断 424"/>
        <xdr:cNvSpPr/>
      </xdr:nvSpPr>
      <xdr:spPr>
        <a:xfrm>
          <a:off x="15430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97790</xdr:rowOff>
    </xdr:from>
    <xdr:to>
      <xdr:col>23</xdr:col>
      <xdr:colOff>568325</xdr:colOff>
      <xdr:row>60</xdr:row>
      <xdr:rowOff>27940</xdr:rowOff>
    </xdr:to>
    <xdr:sp macro="" textlink="">
      <xdr:nvSpPr>
        <xdr:cNvPr id="431" name="円/楕円 430"/>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76217</xdr:rowOff>
    </xdr:from>
    <xdr:ext cx="405111" cy="259045"/>
    <xdr:sp macro="" textlink="">
      <xdr:nvSpPr>
        <xdr:cNvPr id="432" name="【保健センター・保健所】&#10;有形固定資産減価償却率該当値テキスト"/>
        <xdr:cNvSpPr txBox="1"/>
      </xdr:nvSpPr>
      <xdr:spPr>
        <a:xfrm>
          <a:off x="16408400"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130447</xdr:rowOff>
    </xdr:from>
    <xdr:to>
      <xdr:col>22</xdr:col>
      <xdr:colOff>415925</xdr:colOff>
      <xdr:row>60</xdr:row>
      <xdr:rowOff>60597</xdr:rowOff>
    </xdr:to>
    <xdr:sp macro="" textlink="">
      <xdr:nvSpPr>
        <xdr:cNvPr id="433" name="円/楕円 432"/>
        <xdr:cNvSpPr/>
      </xdr:nvSpPr>
      <xdr:spPr>
        <a:xfrm>
          <a:off x="15430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148590</xdr:rowOff>
    </xdr:from>
    <xdr:to>
      <xdr:col>23</xdr:col>
      <xdr:colOff>517525</xdr:colOff>
      <xdr:row>60</xdr:row>
      <xdr:rowOff>9797</xdr:rowOff>
    </xdr:to>
    <xdr:cxnSp macro="">
      <xdr:nvCxnSpPr>
        <xdr:cNvPr id="434" name="直線コネクタ 433"/>
        <xdr:cNvCxnSpPr/>
      </xdr:nvCxnSpPr>
      <xdr:spPr>
        <a:xfrm flipV="1">
          <a:off x="15481300" y="102641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63</xdr:row>
      <xdr:rowOff>108874</xdr:rowOff>
    </xdr:from>
    <xdr:ext cx="405111" cy="259045"/>
    <xdr:sp macro="" textlink="">
      <xdr:nvSpPr>
        <xdr:cNvPr id="435" name="n_1aveValue【保健センター・保健所】&#10;有形固定資産減価償却率"/>
        <xdr:cNvSpPr txBox="1"/>
      </xdr:nvSpPr>
      <xdr:spPr>
        <a:xfrm>
          <a:off x="15266043"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77124</xdr:rowOff>
    </xdr:from>
    <xdr:ext cx="405111" cy="259045"/>
    <xdr:sp macro="" textlink="">
      <xdr:nvSpPr>
        <xdr:cNvPr id="436" name="n_1mainValue【保健センター・保健所】&#10;有形固定資産減価償却率"/>
        <xdr:cNvSpPr txBox="1"/>
      </xdr:nvSpPr>
      <xdr:spPr>
        <a:xfrm>
          <a:off x="15266043"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7" name="正方形/長方形 4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8" name="正方形/長方形 4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9" name="正方形/長方形 4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0" name="正方形/長方形 4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1" name="正方形/長方形 4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2" name="正方形/長方形 4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3" name="正方形/長方形 4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4" name="正方形/長方形 4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5" name="テキスト ボックス 4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6" name="直線コネクタ 4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47" name="直線コネクタ 44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8" name="テキスト ボックス 44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9" name="直線コネクタ 44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50" name="テキスト ボックス 44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1" name="直線コネクタ 45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2" name="テキスト ボックス 45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3" name="直線コネクタ 45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4" name="テキスト ボックス 45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5" name="直線コネクタ 45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6" name="テキスト ボックス 45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7" name="直線コネクタ 4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8" name="テキスト ボックス 4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76200</xdr:rowOff>
    </xdr:from>
    <xdr:to>
      <xdr:col>32</xdr:col>
      <xdr:colOff>186689</xdr:colOff>
      <xdr:row>63</xdr:row>
      <xdr:rowOff>19050</xdr:rowOff>
    </xdr:to>
    <xdr:cxnSp macro="">
      <xdr:nvCxnSpPr>
        <xdr:cNvPr id="460" name="直線コネクタ 459"/>
        <xdr:cNvCxnSpPr/>
      </xdr:nvCxnSpPr>
      <xdr:spPr>
        <a:xfrm flipV="1">
          <a:off x="22160864" y="96774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22877</xdr:rowOff>
    </xdr:from>
    <xdr:ext cx="469744" cy="259045"/>
    <xdr:sp macro="" textlink="">
      <xdr:nvSpPr>
        <xdr:cNvPr id="461" name="【保健センター・保健所】&#10;一人当たり面積最小値テキスト"/>
        <xdr:cNvSpPr txBox="1"/>
      </xdr:nvSpPr>
      <xdr:spPr>
        <a:xfrm>
          <a:off x="222504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19050</xdr:rowOff>
    </xdr:from>
    <xdr:to>
      <xdr:col>32</xdr:col>
      <xdr:colOff>276225</xdr:colOff>
      <xdr:row>63</xdr:row>
      <xdr:rowOff>19050</xdr:rowOff>
    </xdr:to>
    <xdr:cxnSp macro="">
      <xdr:nvCxnSpPr>
        <xdr:cNvPr id="462" name="直線コネクタ 461"/>
        <xdr:cNvCxnSpPr/>
      </xdr:nvCxnSpPr>
      <xdr:spPr>
        <a:xfrm>
          <a:off x="22072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22877</xdr:rowOff>
    </xdr:from>
    <xdr:ext cx="469744" cy="259045"/>
    <xdr:sp macro="" textlink="">
      <xdr:nvSpPr>
        <xdr:cNvPr id="463" name="【保健センター・保健所】&#10;一人当たり面積最大値テキスト"/>
        <xdr:cNvSpPr txBox="1"/>
      </xdr:nvSpPr>
      <xdr:spPr>
        <a:xfrm>
          <a:off x="222504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56</xdr:row>
      <xdr:rowOff>76200</xdr:rowOff>
    </xdr:from>
    <xdr:to>
      <xdr:col>32</xdr:col>
      <xdr:colOff>276225</xdr:colOff>
      <xdr:row>56</xdr:row>
      <xdr:rowOff>76200</xdr:rowOff>
    </xdr:to>
    <xdr:cxnSp macro="">
      <xdr:nvCxnSpPr>
        <xdr:cNvPr id="464" name="直線コネクタ 463"/>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143527</xdr:rowOff>
    </xdr:from>
    <xdr:ext cx="469744" cy="259045"/>
    <xdr:sp macro="" textlink="">
      <xdr:nvSpPr>
        <xdr:cNvPr id="465" name="【保健センター・保健所】&#10;一人当たり面積平均値テキスト"/>
        <xdr:cNvSpPr txBox="1"/>
      </xdr:nvSpPr>
      <xdr:spPr>
        <a:xfrm>
          <a:off x="2225040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466" name="フローチャート : 判断 465"/>
        <xdr:cNvSpPr/>
      </xdr:nvSpPr>
      <xdr:spPr>
        <a:xfrm>
          <a:off x="22110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54</xdr:row>
      <xdr:rowOff>139700</xdr:rowOff>
    </xdr:from>
    <xdr:to>
      <xdr:col>31</xdr:col>
      <xdr:colOff>85725</xdr:colOff>
      <xdr:row>55</xdr:row>
      <xdr:rowOff>69850</xdr:rowOff>
    </xdr:to>
    <xdr:sp macro="" textlink="">
      <xdr:nvSpPr>
        <xdr:cNvPr id="467" name="フローチャート : 判断 466"/>
        <xdr:cNvSpPr/>
      </xdr:nvSpPr>
      <xdr:spPr>
        <a:xfrm>
          <a:off x="212725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8" name="テキスト ボックス 4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9" name="テキスト ボックス 4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0" name="テキスト ボックス 4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1" name="テキスト ボックス 4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2" name="テキスト ボックス 4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473" name="円/楕円 472"/>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156227</xdr:rowOff>
    </xdr:from>
    <xdr:ext cx="469744" cy="259045"/>
    <xdr:sp macro="" textlink="">
      <xdr:nvSpPr>
        <xdr:cNvPr id="474" name="【保健センター・保健所】&#10;一人当たり面積該当値テキスト"/>
        <xdr:cNvSpPr txBox="1"/>
      </xdr:nvSpPr>
      <xdr:spPr>
        <a:xfrm>
          <a:off x="222504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6350</xdr:rowOff>
    </xdr:from>
    <xdr:to>
      <xdr:col>31</xdr:col>
      <xdr:colOff>85725</xdr:colOff>
      <xdr:row>61</xdr:row>
      <xdr:rowOff>107950</xdr:rowOff>
    </xdr:to>
    <xdr:sp macro="" textlink="">
      <xdr:nvSpPr>
        <xdr:cNvPr id="475" name="円/楕円 474"/>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57150</xdr:rowOff>
    </xdr:from>
    <xdr:to>
      <xdr:col>32</xdr:col>
      <xdr:colOff>187325</xdr:colOff>
      <xdr:row>61</xdr:row>
      <xdr:rowOff>57150</xdr:rowOff>
    </xdr:to>
    <xdr:cxnSp macro="">
      <xdr:nvCxnSpPr>
        <xdr:cNvPr id="476" name="直線コネクタ 475"/>
        <xdr:cNvCxnSpPr/>
      </xdr:nvCxnSpPr>
      <xdr:spPr>
        <a:xfrm>
          <a:off x="213233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53</xdr:row>
      <xdr:rowOff>86377</xdr:rowOff>
    </xdr:from>
    <xdr:ext cx="469744" cy="259045"/>
    <xdr:sp macro="" textlink="">
      <xdr:nvSpPr>
        <xdr:cNvPr id="477" name="n_1aveValue【保健センター・保健所】&#10;一人当たり面積"/>
        <xdr:cNvSpPr txBox="1"/>
      </xdr:nvSpPr>
      <xdr:spPr>
        <a:xfrm>
          <a:off x="21075727" y="917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99077</xdr:rowOff>
    </xdr:from>
    <xdr:ext cx="469744" cy="259045"/>
    <xdr:sp macro="" textlink="">
      <xdr:nvSpPr>
        <xdr:cNvPr id="478" name="n_1main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9" name="正方形/長方形 4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0" name="正方形/長方形 4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1" name="正方形/長方形 4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2" name="正方形/長方形 4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3" name="正方形/長方形 4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4" name="正方形/長方形 4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5" name="正方形/長方形 4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6" name="正方形/長方形 4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7" name="テキスト ボックス 4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8" name="直線コネクタ 4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9" name="テキスト ボックス 48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490" name="直線コネクタ 489"/>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491" name="テキスト ボックス 490"/>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492" name="直線コネクタ 491"/>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493" name="テキスト ボックス 492"/>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494" name="直線コネクタ 493"/>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495" name="テキスト ボックス 494"/>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6" name="直線コネクタ 49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7" name="テキスト ボックス 49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498" name="直線コネクタ 497"/>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499" name="テキスト ボックス 498"/>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500" name="直線コネクタ 499"/>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501" name="テキスト ボックス 500"/>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502" name="直線コネクタ 501"/>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503" name="テキスト ボックス 502"/>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4" name="直線コネクタ 5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05" name="テキスト ボックス 50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60961</xdr:rowOff>
    </xdr:from>
    <xdr:to>
      <xdr:col>23</xdr:col>
      <xdr:colOff>516889</xdr:colOff>
      <xdr:row>85</xdr:row>
      <xdr:rowOff>169545</xdr:rowOff>
    </xdr:to>
    <xdr:cxnSp macro="">
      <xdr:nvCxnSpPr>
        <xdr:cNvPr id="507" name="直線コネクタ 506"/>
        <xdr:cNvCxnSpPr/>
      </xdr:nvCxnSpPr>
      <xdr:spPr>
        <a:xfrm flipV="1">
          <a:off x="16318864" y="13434061"/>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1922</xdr:rowOff>
    </xdr:from>
    <xdr:ext cx="405111" cy="259045"/>
    <xdr:sp macro="" textlink="">
      <xdr:nvSpPr>
        <xdr:cNvPr id="508" name="【消防施設】&#10;有形固定資産減価償却率最小値テキスト"/>
        <xdr:cNvSpPr txBox="1"/>
      </xdr:nvSpPr>
      <xdr:spPr>
        <a:xfrm>
          <a:off x="16408400" y="1474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169545</xdr:rowOff>
    </xdr:from>
    <xdr:to>
      <xdr:col>23</xdr:col>
      <xdr:colOff>606425</xdr:colOff>
      <xdr:row>85</xdr:row>
      <xdr:rowOff>169545</xdr:rowOff>
    </xdr:to>
    <xdr:cxnSp macro="">
      <xdr:nvCxnSpPr>
        <xdr:cNvPr id="509" name="直線コネクタ 508"/>
        <xdr:cNvCxnSpPr/>
      </xdr:nvCxnSpPr>
      <xdr:spPr>
        <a:xfrm>
          <a:off x="16230600" y="1474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7638</xdr:rowOff>
    </xdr:from>
    <xdr:ext cx="405111" cy="259045"/>
    <xdr:sp macro="" textlink="">
      <xdr:nvSpPr>
        <xdr:cNvPr id="510" name="【消防施設】&#10;有形固定資産減価償却率最大値テキスト"/>
        <xdr:cNvSpPr txBox="1"/>
      </xdr:nvSpPr>
      <xdr:spPr>
        <a:xfrm>
          <a:off x="16408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78</xdr:row>
      <xdr:rowOff>60961</xdr:rowOff>
    </xdr:from>
    <xdr:to>
      <xdr:col>23</xdr:col>
      <xdr:colOff>606425</xdr:colOff>
      <xdr:row>78</xdr:row>
      <xdr:rowOff>60961</xdr:rowOff>
    </xdr:to>
    <xdr:cxnSp macro="">
      <xdr:nvCxnSpPr>
        <xdr:cNvPr id="511" name="直線コネクタ 510"/>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111459</xdr:rowOff>
    </xdr:from>
    <xdr:ext cx="405111" cy="259045"/>
    <xdr:sp macro="" textlink="">
      <xdr:nvSpPr>
        <xdr:cNvPr id="512" name="【消防施設】&#10;有形固定資産減価償却率平均値テキスト"/>
        <xdr:cNvSpPr txBox="1"/>
      </xdr:nvSpPr>
      <xdr:spPr>
        <a:xfrm>
          <a:off x="16408400" y="13998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133032</xdr:rowOff>
    </xdr:from>
    <xdr:to>
      <xdr:col>23</xdr:col>
      <xdr:colOff>568325</xdr:colOff>
      <xdr:row>82</xdr:row>
      <xdr:rowOff>63182</xdr:rowOff>
    </xdr:to>
    <xdr:sp macro="" textlink="">
      <xdr:nvSpPr>
        <xdr:cNvPr id="513" name="フローチャート : 判断 512"/>
        <xdr:cNvSpPr/>
      </xdr:nvSpPr>
      <xdr:spPr>
        <a:xfrm>
          <a:off x="16268700" y="140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104457</xdr:rowOff>
    </xdr:from>
    <xdr:to>
      <xdr:col>22</xdr:col>
      <xdr:colOff>415925</xdr:colOff>
      <xdr:row>82</xdr:row>
      <xdr:rowOff>34607</xdr:rowOff>
    </xdr:to>
    <xdr:sp macro="" textlink="">
      <xdr:nvSpPr>
        <xdr:cNvPr id="514" name="フローチャート : 判断 513"/>
        <xdr:cNvSpPr/>
      </xdr:nvSpPr>
      <xdr:spPr>
        <a:xfrm>
          <a:off x="15430500" y="1399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101600</xdr:rowOff>
    </xdr:from>
    <xdr:to>
      <xdr:col>23</xdr:col>
      <xdr:colOff>568325</xdr:colOff>
      <xdr:row>80</xdr:row>
      <xdr:rowOff>31750</xdr:rowOff>
    </xdr:to>
    <xdr:sp macro="" textlink="">
      <xdr:nvSpPr>
        <xdr:cNvPr id="520" name="円/楕円 519"/>
        <xdr:cNvSpPr/>
      </xdr:nvSpPr>
      <xdr:spPr>
        <a:xfrm>
          <a:off x="16268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124477</xdr:rowOff>
    </xdr:from>
    <xdr:ext cx="405111" cy="259045"/>
    <xdr:sp macro="" textlink="">
      <xdr:nvSpPr>
        <xdr:cNvPr id="521" name="【消防施設】&#10;有形固定資産減価償却率該当値テキスト"/>
        <xdr:cNvSpPr txBox="1"/>
      </xdr:nvSpPr>
      <xdr:spPr>
        <a:xfrm>
          <a:off x="164084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161607</xdr:rowOff>
    </xdr:from>
    <xdr:to>
      <xdr:col>22</xdr:col>
      <xdr:colOff>415925</xdr:colOff>
      <xdr:row>80</xdr:row>
      <xdr:rowOff>91757</xdr:rowOff>
    </xdr:to>
    <xdr:sp macro="" textlink="">
      <xdr:nvSpPr>
        <xdr:cNvPr id="522" name="円/楕円 521"/>
        <xdr:cNvSpPr/>
      </xdr:nvSpPr>
      <xdr:spPr>
        <a:xfrm>
          <a:off x="15430500" y="137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152400</xdr:rowOff>
    </xdr:from>
    <xdr:to>
      <xdr:col>23</xdr:col>
      <xdr:colOff>517525</xdr:colOff>
      <xdr:row>80</xdr:row>
      <xdr:rowOff>40957</xdr:rowOff>
    </xdr:to>
    <xdr:cxnSp macro="">
      <xdr:nvCxnSpPr>
        <xdr:cNvPr id="523" name="直線コネクタ 522"/>
        <xdr:cNvCxnSpPr/>
      </xdr:nvCxnSpPr>
      <xdr:spPr>
        <a:xfrm flipV="1">
          <a:off x="15481300" y="13696950"/>
          <a:ext cx="8382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25734</xdr:rowOff>
    </xdr:from>
    <xdr:ext cx="405111" cy="259045"/>
    <xdr:sp macro="" textlink="">
      <xdr:nvSpPr>
        <xdr:cNvPr id="524" name="n_1aveValue【消防施設】&#10;有形固定資産減価償却率"/>
        <xdr:cNvSpPr txBox="1"/>
      </xdr:nvSpPr>
      <xdr:spPr>
        <a:xfrm>
          <a:off x="15266043" y="14084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108284</xdr:rowOff>
    </xdr:from>
    <xdr:ext cx="405111" cy="259045"/>
    <xdr:sp macro="" textlink="">
      <xdr:nvSpPr>
        <xdr:cNvPr id="525" name="n_1mainValue【消防施設】&#10;有形固定資産減価償却率"/>
        <xdr:cNvSpPr txBox="1"/>
      </xdr:nvSpPr>
      <xdr:spPr>
        <a:xfrm>
          <a:off x="15266043" y="13481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6" name="正方形/長方形 5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7" name="正方形/長方形 5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8" name="正方形/長方形 5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9" name="正方形/長方形 5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0" name="正方形/長方形 5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1" name="正方形/長方形 5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2" name="正方形/長方形 5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3" name="正方形/長方形 5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4" name="テキスト ボックス 5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5" name="直線コネクタ 5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36" name="直線コネクタ 53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7" name="テキスト ボックス 53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8" name="直線コネクタ 53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9" name="テキスト ボックス 53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40" name="直線コネクタ 53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1" name="テキスト ボックス 54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42" name="直線コネクタ 54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43" name="テキスト ボックス 54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44" name="直線コネクタ 54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45" name="テキスト ボックス 54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6" name="直線コネクタ 5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7" name="テキスト ボックス 5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139700</xdr:rowOff>
    </xdr:from>
    <xdr:to>
      <xdr:col>32</xdr:col>
      <xdr:colOff>186689</xdr:colOff>
      <xdr:row>86</xdr:row>
      <xdr:rowOff>50800</xdr:rowOff>
    </xdr:to>
    <xdr:cxnSp macro="">
      <xdr:nvCxnSpPr>
        <xdr:cNvPr id="549" name="直線コネクタ 548"/>
        <xdr:cNvCxnSpPr/>
      </xdr:nvCxnSpPr>
      <xdr:spPr>
        <a:xfrm flipV="1">
          <a:off x="22160864" y="135128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54627</xdr:rowOff>
    </xdr:from>
    <xdr:ext cx="469744" cy="259045"/>
    <xdr:sp macro="" textlink="">
      <xdr:nvSpPr>
        <xdr:cNvPr id="550" name="【消防施設】&#10;一人当たり面積最小値テキスト"/>
        <xdr:cNvSpPr txBox="1"/>
      </xdr:nvSpPr>
      <xdr:spPr>
        <a:xfrm>
          <a:off x="22250400"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50800</xdr:rowOff>
    </xdr:from>
    <xdr:to>
      <xdr:col>32</xdr:col>
      <xdr:colOff>276225</xdr:colOff>
      <xdr:row>86</xdr:row>
      <xdr:rowOff>50800</xdr:rowOff>
    </xdr:to>
    <xdr:cxnSp macro="">
      <xdr:nvCxnSpPr>
        <xdr:cNvPr id="551" name="直線コネクタ 550"/>
        <xdr:cNvCxnSpPr/>
      </xdr:nvCxnSpPr>
      <xdr:spPr>
        <a:xfrm>
          <a:off x="22072600" y="1479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86377</xdr:rowOff>
    </xdr:from>
    <xdr:ext cx="469744" cy="259045"/>
    <xdr:sp macro="" textlink="">
      <xdr:nvSpPr>
        <xdr:cNvPr id="552" name="【消防施設】&#10;一人当たり面積最大値テキスト"/>
        <xdr:cNvSpPr txBox="1"/>
      </xdr:nvSpPr>
      <xdr:spPr>
        <a:xfrm>
          <a:off x="222504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dr:col>32</xdr:col>
      <xdr:colOff>98425</xdr:colOff>
      <xdr:row>78</xdr:row>
      <xdr:rowOff>139700</xdr:rowOff>
    </xdr:from>
    <xdr:to>
      <xdr:col>32</xdr:col>
      <xdr:colOff>276225</xdr:colOff>
      <xdr:row>78</xdr:row>
      <xdr:rowOff>139700</xdr:rowOff>
    </xdr:to>
    <xdr:cxnSp macro="">
      <xdr:nvCxnSpPr>
        <xdr:cNvPr id="553" name="直線コネクタ 552"/>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130827</xdr:rowOff>
    </xdr:from>
    <xdr:ext cx="469744" cy="259045"/>
    <xdr:sp macro="" textlink="">
      <xdr:nvSpPr>
        <xdr:cNvPr id="554" name="【消防施設】&#10;一人当たり面積平均値テキスト"/>
        <xdr:cNvSpPr txBox="1"/>
      </xdr:nvSpPr>
      <xdr:spPr>
        <a:xfrm>
          <a:off x="222504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107950</xdr:rowOff>
    </xdr:from>
    <xdr:to>
      <xdr:col>32</xdr:col>
      <xdr:colOff>238125</xdr:colOff>
      <xdr:row>84</xdr:row>
      <xdr:rowOff>38100</xdr:rowOff>
    </xdr:to>
    <xdr:sp macro="" textlink="">
      <xdr:nvSpPr>
        <xdr:cNvPr id="555" name="フローチャート : 判断 554"/>
        <xdr:cNvSpPr/>
      </xdr:nvSpPr>
      <xdr:spPr>
        <a:xfrm>
          <a:off x="22110700" y="1433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69850</xdr:rowOff>
    </xdr:from>
    <xdr:to>
      <xdr:col>31</xdr:col>
      <xdr:colOff>85725</xdr:colOff>
      <xdr:row>84</xdr:row>
      <xdr:rowOff>0</xdr:rowOff>
    </xdr:to>
    <xdr:sp macro="" textlink="">
      <xdr:nvSpPr>
        <xdr:cNvPr id="556" name="フローチャート : 判断 555"/>
        <xdr:cNvSpPr/>
      </xdr:nvSpPr>
      <xdr:spPr>
        <a:xfrm>
          <a:off x="21272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7" name="テキスト ボックス 5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8" name="テキスト ボックス 5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9" name="テキスト ボックス 5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0" name="テキスト ボックス 5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1" name="テキスト ボックス 5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88900</xdr:rowOff>
    </xdr:from>
    <xdr:to>
      <xdr:col>32</xdr:col>
      <xdr:colOff>238125</xdr:colOff>
      <xdr:row>85</xdr:row>
      <xdr:rowOff>19050</xdr:rowOff>
    </xdr:to>
    <xdr:sp macro="" textlink="">
      <xdr:nvSpPr>
        <xdr:cNvPr id="562" name="円/楕円 561"/>
        <xdr:cNvSpPr/>
      </xdr:nvSpPr>
      <xdr:spPr>
        <a:xfrm>
          <a:off x="221107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67327</xdr:rowOff>
    </xdr:from>
    <xdr:ext cx="469744" cy="259045"/>
    <xdr:sp macro="" textlink="">
      <xdr:nvSpPr>
        <xdr:cNvPr id="563" name="【消防施設】&#10;一人当たり面積該当値テキスト"/>
        <xdr:cNvSpPr txBox="1"/>
      </xdr:nvSpPr>
      <xdr:spPr>
        <a:xfrm>
          <a:off x="222504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88900</xdr:rowOff>
    </xdr:from>
    <xdr:to>
      <xdr:col>31</xdr:col>
      <xdr:colOff>85725</xdr:colOff>
      <xdr:row>85</xdr:row>
      <xdr:rowOff>19050</xdr:rowOff>
    </xdr:to>
    <xdr:sp macro="" textlink="">
      <xdr:nvSpPr>
        <xdr:cNvPr id="564" name="円/楕円 563"/>
        <xdr:cNvSpPr/>
      </xdr:nvSpPr>
      <xdr:spPr>
        <a:xfrm>
          <a:off x="21272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139700</xdr:rowOff>
    </xdr:from>
    <xdr:to>
      <xdr:col>32</xdr:col>
      <xdr:colOff>187325</xdr:colOff>
      <xdr:row>84</xdr:row>
      <xdr:rowOff>139700</xdr:rowOff>
    </xdr:to>
    <xdr:cxnSp macro="">
      <xdr:nvCxnSpPr>
        <xdr:cNvPr id="565" name="直線コネクタ 564"/>
        <xdr:cNvCxnSpPr/>
      </xdr:nvCxnSpPr>
      <xdr:spPr>
        <a:xfrm>
          <a:off x="21323300" y="1454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16527</xdr:rowOff>
    </xdr:from>
    <xdr:ext cx="469744" cy="259045"/>
    <xdr:sp macro="" textlink="">
      <xdr:nvSpPr>
        <xdr:cNvPr id="566" name="n_1aveValue【消防施設】&#10;一人当たり面積"/>
        <xdr:cNvSpPr txBox="1"/>
      </xdr:nvSpPr>
      <xdr:spPr>
        <a:xfrm>
          <a:off x="210757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10177</xdr:rowOff>
    </xdr:from>
    <xdr:ext cx="469744" cy="259045"/>
    <xdr:sp macro="" textlink="">
      <xdr:nvSpPr>
        <xdr:cNvPr id="567" name="n_1mainValue【消防施設】&#10;一人当たり面積"/>
        <xdr:cNvSpPr txBox="1"/>
      </xdr:nvSpPr>
      <xdr:spPr>
        <a:xfrm>
          <a:off x="210757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8" name="正方形/長方形 5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9" name="正方形/長方形 5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0" name="正方形/長方形 5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1" name="正方形/長方形 5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2" name="正方形/長方形 5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3" name="正方形/長方形 5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4" name="正方形/長方形 5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5" name="正方形/長方形 5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6" name="テキスト ボックス 5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7" name="直線コネクタ 5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78" name="直線コネクタ 5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79" name="テキスト ボックス 57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80" name="直線コネクタ 5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81" name="テキスト ボックス 5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2" name="直線コネクタ 5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3" name="テキスト ボックス 5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4" name="直線コネクタ 5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5" name="テキスト ボックス 5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6" name="直線コネクタ 5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7" name="テキスト ボックス 5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8" name="直線コネクタ 5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89" name="テキスト ボックス 58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0" name="直線コネクタ 5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1" name="テキスト ボックス 5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113756</xdr:rowOff>
    </xdr:from>
    <xdr:to>
      <xdr:col>23</xdr:col>
      <xdr:colOff>516889</xdr:colOff>
      <xdr:row>107</xdr:row>
      <xdr:rowOff>149679</xdr:rowOff>
    </xdr:to>
    <xdr:cxnSp macro="">
      <xdr:nvCxnSpPr>
        <xdr:cNvPr id="593" name="直線コネクタ 592"/>
        <xdr:cNvCxnSpPr/>
      </xdr:nvCxnSpPr>
      <xdr:spPr>
        <a:xfrm flipV="1">
          <a:off x="16318864" y="17258756"/>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153506</xdr:rowOff>
    </xdr:from>
    <xdr:ext cx="405111" cy="259045"/>
    <xdr:sp macro="" textlink="">
      <xdr:nvSpPr>
        <xdr:cNvPr id="594" name="【庁舎】&#10;有形固定資産減価償却率最小値テキスト"/>
        <xdr:cNvSpPr txBox="1"/>
      </xdr:nvSpPr>
      <xdr:spPr>
        <a:xfrm>
          <a:off x="16408400" y="1849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23</xdr:col>
      <xdr:colOff>428625</xdr:colOff>
      <xdr:row>107</xdr:row>
      <xdr:rowOff>149679</xdr:rowOff>
    </xdr:from>
    <xdr:to>
      <xdr:col>23</xdr:col>
      <xdr:colOff>606425</xdr:colOff>
      <xdr:row>107</xdr:row>
      <xdr:rowOff>149679</xdr:rowOff>
    </xdr:to>
    <xdr:cxnSp macro="">
      <xdr:nvCxnSpPr>
        <xdr:cNvPr id="595" name="直線コネクタ 594"/>
        <xdr:cNvCxnSpPr/>
      </xdr:nvCxnSpPr>
      <xdr:spPr>
        <a:xfrm>
          <a:off x="16230600" y="184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60433</xdr:rowOff>
    </xdr:from>
    <xdr:ext cx="405111" cy="259045"/>
    <xdr:sp macro="" textlink="">
      <xdr:nvSpPr>
        <xdr:cNvPr id="596" name="【庁舎】&#10;有形固定資産減価償却率最大値テキスト"/>
        <xdr:cNvSpPr txBox="1"/>
      </xdr:nvSpPr>
      <xdr:spPr>
        <a:xfrm>
          <a:off x="164084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23</xdr:col>
      <xdr:colOff>428625</xdr:colOff>
      <xdr:row>100</xdr:row>
      <xdr:rowOff>113756</xdr:rowOff>
    </xdr:from>
    <xdr:to>
      <xdr:col>23</xdr:col>
      <xdr:colOff>606425</xdr:colOff>
      <xdr:row>100</xdr:row>
      <xdr:rowOff>113756</xdr:rowOff>
    </xdr:to>
    <xdr:cxnSp macro="">
      <xdr:nvCxnSpPr>
        <xdr:cNvPr id="597" name="直線コネクタ 596"/>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116495</xdr:rowOff>
    </xdr:from>
    <xdr:ext cx="405111" cy="259045"/>
    <xdr:sp macro="" textlink="">
      <xdr:nvSpPr>
        <xdr:cNvPr id="598" name="【庁舎】&#10;有形固定資産減価償却率平均値テキスト"/>
        <xdr:cNvSpPr txBox="1"/>
      </xdr:nvSpPr>
      <xdr:spPr>
        <a:xfrm>
          <a:off x="164084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138068</xdr:rowOff>
    </xdr:from>
    <xdr:to>
      <xdr:col>23</xdr:col>
      <xdr:colOff>568325</xdr:colOff>
      <xdr:row>105</xdr:row>
      <xdr:rowOff>68218</xdr:rowOff>
    </xdr:to>
    <xdr:sp macro="" textlink="">
      <xdr:nvSpPr>
        <xdr:cNvPr id="599" name="フローチャート : 判断 598"/>
        <xdr:cNvSpPr/>
      </xdr:nvSpPr>
      <xdr:spPr>
        <a:xfrm>
          <a:off x="16268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152763</xdr:rowOff>
    </xdr:from>
    <xdr:to>
      <xdr:col>22</xdr:col>
      <xdr:colOff>415925</xdr:colOff>
      <xdr:row>103</xdr:row>
      <xdr:rowOff>82913</xdr:rowOff>
    </xdr:to>
    <xdr:sp macro="" textlink="">
      <xdr:nvSpPr>
        <xdr:cNvPr id="600" name="フローチャート : 判断 599"/>
        <xdr:cNvSpPr/>
      </xdr:nvSpPr>
      <xdr:spPr>
        <a:xfrm>
          <a:off x="15430500" y="1764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1" name="テキスト ボックス 6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2" name="テキスト ボックス 6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3" name="テキスト ボックス 6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4" name="テキスト ボックス 6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5" name="テキスト ボックス 6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165826</xdr:rowOff>
    </xdr:from>
    <xdr:to>
      <xdr:col>23</xdr:col>
      <xdr:colOff>568325</xdr:colOff>
      <xdr:row>102</xdr:row>
      <xdr:rowOff>95976</xdr:rowOff>
    </xdr:to>
    <xdr:sp macro="" textlink="">
      <xdr:nvSpPr>
        <xdr:cNvPr id="606" name="円/楕円 605"/>
        <xdr:cNvSpPr/>
      </xdr:nvSpPr>
      <xdr:spPr>
        <a:xfrm>
          <a:off x="162687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17253</xdr:rowOff>
    </xdr:from>
    <xdr:ext cx="405111" cy="259045"/>
    <xdr:sp macro="" textlink="">
      <xdr:nvSpPr>
        <xdr:cNvPr id="607" name="【庁舎】&#10;有形固定資産減価償却率該当値テキスト"/>
        <xdr:cNvSpPr txBox="1"/>
      </xdr:nvSpPr>
      <xdr:spPr>
        <a:xfrm>
          <a:off x="16408400" y="173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15602</xdr:rowOff>
    </xdr:from>
    <xdr:to>
      <xdr:col>22</xdr:col>
      <xdr:colOff>415925</xdr:colOff>
      <xdr:row>102</xdr:row>
      <xdr:rowOff>117202</xdr:rowOff>
    </xdr:to>
    <xdr:sp macro="" textlink="">
      <xdr:nvSpPr>
        <xdr:cNvPr id="608" name="円/楕円 607"/>
        <xdr:cNvSpPr/>
      </xdr:nvSpPr>
      <xdr:spPr>
        <a:xfrm>
          <a:off x="15430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45176</xdr:rowOff>
    </xdr:from>
    <xdr:to>
      <xdr:col>23</xdr:col>
      <xdr:colOff>517525</xdr:colOff>
      <xdr:row>102</xdr:row>
      <xdr:rowOff>66402</xdr:rowOff>
    </xdr:to>
    <xdr:cxnSp macro="">
      <xdr:nvCxnSpPr>
        <xdr:cNvPr id="609" name="直線コネクタ 608"/>
        <xdr:cNvCxnSpPr/>
      </xdr:nvCxnSpPr>
      <xdr:spPr>
        <a:xfrm flipV="1">
          <a:off x="15481300" y="1753307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74040</xdr:rowOff>
    </xdr:from>
    <xdr:ext cx="405111" cy="259045"/>
    <xdr:sp macro="" textlink="">
      <xdr:nvSpPr>
        <xdr:cNvPr id="610" name="n_1aveValue【庁舎】&#10;有形固定資産減価償却率"/>
        <xdr:cNvSpPr txBox="1"/>
      </xdr:nvSpPr>
      <xdr:spPr>
        <a:xfrm>
          <a:off x="15266043" y="177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133729</xdr:rowOff>
    </xdr:from>
    <xdr:ext cx="405111" cy="259045"/>
    <xdr:sp macro="" textlink="">
      <xdr:nvSpPr>
        <xdr:cNvPr id="611" name="n_1mainValue【庁舎】&#10;有形固定資産減価償却率"/>
        <xdr:cNvSpPr txBox="1"/>
      </xdr:nvSpPr>
      <xdr:spPr>
        <a:xfrm>
          <a:off x="15266043"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2" name="正方形/長方形 6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3" name="正方形/長方形 6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4" name="正方形/長方形 6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5" name="正方形/長方形 6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6" name="正方形/長方形 6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7" name="正方形/長方形 6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8" name="正方形/長方形 6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9" name="正方形/長方形 6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0" name="テキスト ボックス 6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1" name="直線コネクタ 6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2" name="テキスト ボックス 62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23" name="直線コネクタ 6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24" name="テキスト ボックス 6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25" name="直線コネクタ 6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6" name="テキスト ボックス 6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7" name="直線コネクタ 6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8" name="テキスト ボックス 6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9" name="直線コネクタ 6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0" name="テキスト ボックス 6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1" name="直線コネクタ 6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32" name="テキスト ボックス 6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3" name="直線コネクタ 6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4" name="テキスト ボックス 6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133350</xdr:rowOff>
    </xdr:to>
    <xdr:cxnSp macro="">
      <xdr:nvCxnSpPr>
        <xdr:cNvPr id="636" name="直線コネクタ 635"/>
        <xdr:cNvCxnSpPr/>
      </xdr:nvCxnSpPr>
      <xdr:spPr>
        <a:xfrm flipV="1">
          <a:off x="22160864" y="17125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137177</xdr:rowOff>
    </xdr:from>
    <xdr:ext cx="469744" cy="259045"/>
    <xdr:sp macro="" textlink="">
      <xdr:nvSpPr>
        <xdr:cNvPr id="637" name="【庁舎】&#10;一人当たり面積最小値テキスト"/>
        <xdr:cNvSpPr txBox="1"/>
      </xdr:nvSpPr>
      <xdr:spPr>
        <a:xfrm>
          <a:off x="222504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0.090</a:t>
          </a:r>
          <a:endParaRPr kumimoji="1" lang="ja-JP" altLang="en-US" sz="1000" b="1">
            <a:latin typeface="ＭＳ Ｐゴシック"/>
          </a:endParaRPr>
        </a:p>
      </xdr:txBody>
    </xdr:sp>
    <xdr:clientData/>
  </xdr:oneCellAnchor>
  <xdr:twoCellAnchor>
    <xdr:from>
      <xdr:col>32</xdr:col>
      <xdr:colOff>98425</xdr:colOff>
      <xdr:row>107</xdr:row>
      <xdr:rowOff>133350</xdr:rowOff>
    </xdr:from>
    <xdr:to>
      <xdr:col>32</xdr:col>
      <xdr:colOff>276225</xdr:colOff>
      <xdr:row>107</xdr:row>
      <xdr:rowOff>133350</xdr:rowOff>
    </xdr:to>
    <xdr:cxnSp macro="">
      <xdr:nvCxnSpPr>
        <xdr:cNvPr id="638" name="直線コネクタ 637"/>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39"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40" name="直線コネクタ 639"/>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10177</xdr:rowOff>
    </xdr:from>
    <xdr:ext cx="469744" cy="259045"/>
    <xdr:sp macro="" textlink="">
      <xdr:nvSpPr>
        <xdr:cNvPr id="641" name="【庁舎】&#10;一人当たり面積平均値テキスト"/>
        <xdr:cNvSpPr txBox="1"/>
      </xdr:nvSpPr>
      <xdr:spPr>
        <a:xfrm>
          <a:off x="22250400" y="1732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101</xdr:row>
      <xdr:rowOff>158750</xdr:rowOff>
    </xdr:from>
    <xdr:to>
      <xdr:col>32</xdr:col>
      <xdr:colOff>238125</xdr:colOff>
      <xdr:row>102</xdr:row>
      <xdr:rowOff>88900</xdr:rowOff>
    </xdr:to>
    <xdr:sp macro="" textlink="">
      <xdr:nvSpPr>
        <xdr:cNvPr id="642" name="フローチャート : 判断 641"/>
        <xdr:cNvSpPr/>
      </xdr:nvSpPr>
      <xdr:spPr>
        <a:xfrm>
          <a:off x="22110700" y="174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643" name="フローチャート : 判断 642"/>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4" name="テキスト ボックス 6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5" name="テキスト ボックス 6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6" name="テキスト ボックス 6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7" name="テキスト ボックス 6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8" name="テキスト ボックス 6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63500</xdr:rowOff>
    </xdr:from>
    <xdr:to>
      <xdr:col>32</xdr:col>
      <xdr:colOff>238125</xdr:colOff>
      <xdr:row>103</xdr:row>
      <xdr:rowOff>165100</xdr:rowOff>
    </xdr:to>
    <xdr:sp macro="" textlink="">
      <xdr:nvSpPr>
        <xdr:cNvPr id="649" name="円/楕円 648"/>
        <xdr:cNvSpPr/>
      </xdr:nvSpPr>
      <xdr:spPr>
        <a:xfrm>
          <a:off x="221107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41927</xdr:rowOff>
    </xdr:from>
    <xdr:ext cx="469744" cy="259045"/>
    <xdr:sp macro="" textlink="">
      <xdr:nvSpPr>
        <xdr:cNvPr id="650" name="【庁舎】&#10;一人当たり面積該当値テキスト"/>
        <xdr:cNvSpPr txBox="1"/>
      </xdr:nvSpPr>
      <xdr:spPr>
        <a:xfrm>
          <a:off x="22250400" y="177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63500</xdr:rowOff>
    </xdr:from>
    <xdr:to>
      <xdr:col>31</xdr:col>
      <xdr:colOff>85725</xdr:colOff>
      <xdr:row>103</xdr:row>
      <xdr:rowOff>165100</xdr:rowOff>
    </xdr:to>
    <xdr:sp macro="" textlink="">
      <xdr:nvSpPr>
        <xdr:cNvPr id="651" name="円/楕円 650"/>
        <xdr:cNvSpPr/>
      </xdr:nvSpPr>
      <xdr:spPr>
        <a:xfrm>
          <a:off x="21272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114300</xdr:rowOff>
    </xdr:from>
    <xdr:to>
      <xdr:col>32</xdr:col>
      <xdr:colOff>187325</xdr:colOff>
      <xdr:row>103</xdr:row>
      <xdr:rowOff>114300</xdr:rowOff>
    </xdr:to>
    <xdr:cxnSp macro="">
      <xdr:nvCxnSpPr>
        <xdr:cNvPr id="652" name="直線コネクタ 651"/>
        <xdr:cNvCxnSpPr/>
      </xdr:nvCxnSpPr>
      <xdr:spPr>
        <a:xfrm>
          <a:off x="21323300" y="17773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99077</xdr:rowOff>
    </xdr:from>
    <xdr:ext cx="469744" cy="259045"/>
    <xdr:sp macro="" textlink="">
      <xdr:nvSpPr>
        <xdr:cNvPr id="653" name="n_1aveValue【庁舎】&#10;一人当たり面積"/>
        <xdr:cNvSpPr txBox="1"/>
      </xdr:nvSpPr>
      <xdr:spPr>
        <a:xfrm>
          <a:off x="21075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10177</xdr:rowOff>
    </xdr:from>
    <xdr:ext cx="469744" cy="259045"/>
    <xdr:sp macro="" textlink="">
      <xdr:nvSpPr>
        <xdr:cNvPr id="654" name="n_1mainValue【庁舎】&#10;一人当たり面積"/>
        <xdr:cNvSpPr txBox="1"/>
      </xdr:nvSpPr>
      <xdr:spPr>
        <a:xfrm>
          <a:off x="21075727"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市町村施設類型別ストック情報分析表①の分析欄に記載</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兵庫県伊丹市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201,865
198,815
25.00
71,797,022
69,939,798
576,744
40,030,324
62,396,949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年度の類似団体内順位においては、若干順位を下げたものの全国・県平均と比較しても平均値を上回っている。</a:t>
          </a:r>
          <a:endParaRPr kumimoji="1" lang="en-US" altLang="ja-JP" sz="1300">
            <a:latin typeface="ＭＳ Ｐゴシック"/>
          </a:endParaRPr>
        </a:p>
        <a:p>
          <a:r>
            <a:rPr kumimoji="1" lang="ja-JP" altLang="en-US" sz="1300">
              <a:latin typeface="ＭＳ Ｐゴシック"/>
            </a:rPr>
            <a:t>数値自体については、伊丹市行財政プランの方針に基づいた歳出の徹底的な見直し、及び税収等の徴収率向上対策を中心とした歳入確保に努めた結果、ほぼ横ばいを保っている。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49389</xdr:rowOff>
    </xdr:from>
    <xdr:to>
      <xdr:col>7</xdr:col>
      <xdr:colOff>152400</xdr:colOff>
      <xdr:row>41</xdr:row>
      <xdr:rowOff>49389</xdr:rowOff>
    </xdr:to>
    <xdr:cxnSp macro="">
      <xdr:nvCxnSpPr>
        <xdr:cNvPr id="68" name="直線コネクタ 67"/>
        <xdr:cNvCxnSpPr/>
      </xdr:nvCxnSpPr>
      <xdr:spPr>
        <a:xfrm>
          <a:off x="4114800" y="707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9"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49389</xdr:rowOff>
    </xdr:from>
    <xdr:to>
      <xdr:col>6</xdr:col>
      <xdr:colOff>0</xdr:colOff>
      <xdr:row>41</xdr:row>
      <xdr:rowOff>49389</xdr:rowOff>
    </xdr:to>
    <xdr:cxnSp macro="">
      <xdr:nvCxnSpPr>
        <xdr:cNvPr id="71" name="直線コネクタ 70"/>
        <xdr:cNvCxnSpPr/>
      </xdr:nvCxnSpPr>
      <xdr:spPr>
        <a:xfrm>
          <a:off x="3225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83555</xdr:rowOff>
    </xdr:from>
    <xdr:ext cx="736600" cy="259045"/>
    <xdr:sp macro="" textlink="">
      <xdr:nvSpPr>
        <xdr:cNvPr id="73" name="テキスト ボックス 72"/>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49389</xdr:rowOff>
    </xdr:to>
    <xdr:cxnSp macro="">
      <xdr:nvCxnSpPr>
        <xdr:cNvPr id="74" name="直線コネクタ 73"/>
        <xdr:cNvCxnSpPr/>
      </xdr:nvCxnSpPr>
      <xdr:spPr>
        <a:xfrm>
          <a:off x="2336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35983</xdr:rowOff>
    </xdr:to>
    <xdr:cxnSp macro="">
      <xdr:nvCxnSpPr>
        <xdr:cNvPr id="77" name="直線コネクタ 76"/>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98372</xdr:rowOff>
    </xdr:from>
    <xdr:ext cx="762000" cy="259045"/>
    <xdr:sp macro="" textlink="">
      <xdr:nvSpPr>
        <xdr:cNvPr id="81" name="テキスト ボックス 80"/>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170039</xdr:rowOff>
    </xdr:from>
    <xdr:to>
      <xdr:col>7</xdr:col>
      <xdr:colOff>203200</xdr:colOff>
      <xdr:row>41</xdr:row>
      <xdr:rowOff>100189</xdr:rowOff>
    </xdr:to>
    <xdr:sp macro="" textlink="">
      <xdr:nvSpPr>
        <xdr:cNvPr id="87" name="円/楕円 86"/>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142116</xdr:rowOff>
    </xdr:from>
    <xdr:ext cx="762000" cy="259045"/>
    <xdr:sp macro="" textlink="">
      <xdr:nvSpPr>
        <xdr:cNvPr id="88" name="財政力該当値テキスト"/>
        <xdr:cNvSpPr txBox="1"/>
      </xdr:nvSpPr>
      <xdr:spPr>
        <a:xfrm>
          <a:off x="5041900" y="700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170039</xdr:rowOff>
    </xdr:from>
    <xdr:to>
      <xdr:col>6</xdr:col>
      <xdr:colOff>50800</xdr:colOff>
      <xdr:row>41</xdr:row>
      <xdr:rowOff>100189</xdr:rowOff>
    </xdr:to>
    <xdr:sp macro="" textlink="">
      <xdr:nvSpPr>
        <xdr:cNvPr id="89" name="円/楕円 88"/>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84966</xdr:rowOff>
    </xdr:from>
    <xdr:ext cx="736600" cy="259045"/>
    <xdr:sp macro="" textlink="">
      <xdr:nvSpPr>
        <xdr:cNvPr id="90" name="テキスト ボックス 89"/>
        <xdr:cNvSpPr txBox="1"/>
      </xdr:nvSpPr>
      <xdr:spPr>
        <a:xfrm>
          <a:off x="3733800" y="711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170039</xdr:rowOff>
    </xdr:from>
    <xdr:to>
      <xdr:col>4</xdr:col>
      <xdr:colOff>533400</xdr:colOff>
      <xdr:row>41</xdr:row>
      <xdr:rowOff>100189</xdr:rowOff>
    </xdr:to>
    <xdr:sp macro="" textlink="">
      <xdr:nvSpPr>
        <xdr:cNvPr id="91" name="円/楕円 90"/>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110366</xdr:rowOff>
    </xdr:from>
    <xdr:ext cx="762000" cy="259045"/>
    <xdr:sp macro="" textlink="">
      <xdr:nvSpPr>
        <xdr:cNvPr id="92" name="テキスト ボックス 91"/>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4" name="テキスト ボックス 93"/>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6" name="テキスト ボックス 95"/>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阪神淡路大震災の影響を受けた平成</a:t>
          </a:r>
          <a:r>
            <a:rPr kumimoji="1" lang="en-US" altLang="ja-JP" sz="1300">
              <a:latin typeface="ＭＳ Ｐゴシック"/>
            </a:rPr>
            <a:t>7</a:t>
          </a:r>
          <a:r>
            <a:rPr kumimoji="1" lang="ja-JP" altLang="en-US" sz="1300">
              <a:latin typeface="ＭＳ Ｐゴシック"/>
            </a:rPr>
            <a:t>年度に</a:t>
          </a:r>
          <a:r>
            <a:rPr kumimoji="1" lang="en-US" altLang="ja-JP" sz="1300">
              <a:latin typeface="ＭＳ Ｐゴシック"/>
            </a:rPr>
            <a:t>90</a:t>
          </a:r>
          <a:r>
            <a:rPr kumimoji="1" lang="ja-JP" altLang="en-US" sz="1300">
              <a:latin typeface="ＭＳ Ｐゴシック"/>
            </a:rPr>
            <a:t>％を超えて以降、平成</a:t>
          </a:r>
          <a:r>
            <a:rPr kumimoji="1" lang="en-US" altLang="ja-JP" sz="1300">
              <a:latin typeface="ＭＳ Ｐゴシック"/>
            </a:rPr>
            <a:t>8</a:t>
          </a:r>
          <a:r>
            <a:rPr kumimoji="1" lang="ja-JP" altLang="en-US" sz="1300">
              <a:latin typeface="ＭＳ Ｐゴシック"/>
            </a:rPr>
            <a:t>年度、平成</a:t>
          </a:r>
          <a:r>
            <a:rPr kumimoji="1" lang="en-US" altLang="ja-JP" sz="1300">
              <a:latin typeface="ＭＳ Ｐゴシック"/>
            </a:rPr>
            <a:t>9</a:t>
          </a:r>
          <a:r>
            <a:rPr kumimoji="1" lang="ja-JP" altLang="en-US" sz="1300">
              <a:latin typeface="ＭＳ Ｐゴシック"/>
            </a:rPr>
            <a:t>年度を除き、経常収支比率</a:t>
          </a:r>
          <a:r>
            <a:rPr kumimoji="1" lang="en-US" altLang="ja-JP" sz="1300">
              <a:latin typeface="ＭＳ Ｐゴシック"/>
            </a:rPr>
            <a:t>90</a:t>
          </a:r>
          <a:r>
            <a:rPr kumimoji="1" lang="ja-JP" altLang="en-US" sz="1300">
              <a:latin typeface="ＭＳ Ｐゴシック"/>
            </a:rPr>
            <a:t>％以上の高い水準で推移している。</a:t>
          </a:r>
        </a:p>
        <a:p>
          <a:r>
            <a:rPr kumimoji="1" lang="ja-JP" altLang="en-US" sz="1300">
              <a:latin typeface="ＭＳ Ｐゴシック"/>
            </a:rPr>
            <a:t>そうした中、平成</a:t>
          </a:r>
          <a:r>
            <a:rPr kumimoji="1" lang="en-US" altLang="ja-JP" sz="1300">
              <a:latin typeface="ＭＳ Ｐゴシック"/>
            </a:rPr>
            <a:t>22</a:t>
          </a:r>
          <a:r>
            <a:rPr kumimoji="1" lang="ja-JP" altLang="en-US" sz="1300">
              <a:latin typeface="ＭＳ Ｐゴシック"/>
            </a:rPr>
            <a:t>年度に策定した伊丹市行財政プランにおいて、平成</a:t>
          </a:r>
          <a:r>
            <a:rPr kumimoji="1" lang="en-US" altLang="ja-JP" sz="1300">
              <a:latin typeface="ＭＳ Ｐゴシック"/>
            </a:rPr>
            <a:t>27</a:t>
          </a:r>
          <a:r>
            <a:rPr kumimoji="1" lang="ja-JP" altLang="en-US" sz="1300">
              <a:latin typeface="ＭＳ Ｐゴシック"/>
            </a:rPr>
            <a:t>年度までに経常収支比率</a:t>
          </a:r>
          <a:r>
            <a:rPr kumimoji="1" lang="en-US" altLang="ja-JP" sz="1300">
              <a:latin typeface="ＭＳ Ｐゴシック"/>
            </a:rPr>
            <a:t>95</a:t>
          </a:r>
          <a:r>
            <a:rPr kumimoji="1" lang="ja-JP" altLang="en-US" sz="1300">
              <a:latin typeface="ＭＳ Ｐゴシック"/>
            </a:rPr>
            <a:t>％以下という目標を掲げ、目標達成に向けて不断の歳出削減努力等を行った結果、目標を達成した。</a:t>
          </a:r>
        </a:p>
        <a:p>
          <a:r>
            <a:rPr kumimoji="1" lang="ja-JP" altLang="en-US" sz="1300">
              <a:latin typeface="ＭＳ Ｐゴシック"/>
            </a:rPr>
            <a:t>また、平成</a:t>
          </a:r>
          <a:r>
            <a:rPr kumimoji="1" lang="en-US" altLang="ja-JP" sz="1300">
              <a:latin typeface="ＭＳ Ｐゴシック"/>
            </a:rPr>
            <a:t>28</a:t>
          </a:r>
          <a:r>
            <a:rPr kumimoji="1" lang="ja-JP" altLang="en-US" sz="1300">
              <a:latin typeface="ＭＳ Ｐゴシック"/>
            </a:rPr>
            <a:t>年度以降も新たに策定した行財政プランにおいて、引き続き</a:t>
          </a:r>
          <a:r>
            <a:rPr kumimoji="1" lang="en-US" altLang="ja-JP" sz="1300">
              <a:latin typeface="ＭＳ Ｐゴシック"/>
            </a:rPr>
            <a:t>95</a:t>
          </a:r>
          <a:r>
            <a:rPr kumimoji="1" lang="ja-JP" altLang="en-US" sz="1300">
              <a:latin typeface="ＭＳ Ｐゴシック"/>
            </a:rPr>
            <a:t>％以下を維持することを目標として掲げており、平成</a:t>
          </a:r>
          <a:r>
            <a:rPr kumimoji="1" lang="en-US" altLang="ja-JP" sz="1300">
              <a:latin typeface="ＭＳ Ｐゴシック"/>
            </a:rPr>
            <a:t>28</a:t>
          </a:r>
          <a:r>
            <a:rPr kumimoji="1" lang="ja-JP" altLang="en-US" sz="1300">
              <a:latin typeface="ＭＳ Ｐゴシック"/>
            </a:rPr>
            <a:t>年度においても目標を達成した。</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135890</xdr:rowOff>
    </xdr:from>
    <xdr:to>
      <xdr:col>7</xdr:col>
      <xdr:colOff>152400</xdr:colOff>
      <xdr:row>64</xdr:row>
      <xdr:rowOff>143933</xdr:rowOff>
    </xdr:to>
    <xdr:cxnSp macro="">
      <xdr:nvCxnSpPr>
        <xdr:cNvPr id="131" name="直線コネクタ 130"/>
        <xdr:cNvCxnSpPr/>
      </xdr:nvCxnSpPr>
      <xdr:spPr>
        <a:xfrm flipV="1">
          <a:off x="4114800" y="111086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21183</xdr:rowOff>
    </xdr:from>
    <xdr:ext cx="762000" cy="259045"/>
    <xdr:sp macro="" textlink="">
      <xdr:nvSpPr>
        <xdr:cNvPr id="132" name="財政構造の弾力性平均値テキスト"/>
        <xdr:cNvSpPr txBox="1"/>
      </xdr:nvSpPr>
      <xdr:spPr>
        <a:xfrm>
          <a:off x="5041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143933</xdr:rowOff>
    </xdr:from>
    <xdr:to>
      <xdr:col>6</xdr:col>
      <xdr:colOff>0</xdr:colOff>
      <xdr:row>65</xdr:row>
      <xdr:rowOff>20744</xdr:rowOff>
    </xdr:to>
    <xdr:cxnSp macro="">
      <xdr:nvCxnSpPr>
        <xdr:cNvPr id="134" name="直線コネクタ 133"/>
        <xdr:cNvCxnSpPr/>
      </xdr:nvCxnSpPr>
      <xdr:spPr>
        <a:xfrm flipV="1">
          <a:off x="3225800" y="111167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20744</xdr:rowOff>
    </xdr:from>
    <xdr:to>
      <xdr:col>4</xdr:col>
      <xdr:colOff>482600</xdr:colOff>
      <xdr:row>65</xdr:row>
      <xdr:rowOff>60960</xdr:rowOff>
    </xdr:to>
    <xdr:cxnSp macro="">
      <xdr:nvCxnSpPr>
        <xdr:cNvPr id="137" name="直線コネクタ 136"/>
        <xdr:cNvCxnSpPr/>
      </xdr:nvCxnSpPr>
      <xdr:spPr>
        <a:xfrm flipV="1">
          <a:off x="2336800" y="111649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143104</xdr:rowOff>
    </xdr:from>
    <xdr:ext cx="762000" cy="259045"/>
    <xdr:sp macro="" textlink="">
      <xdr:nvSpPr>
        <xdr:cNvPr id="139" name="テキスト ボックス 138"/>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60960</xdr:rowOff>
    </xdr:from>
    <xdr:to>
      <xdr:col>3</xdr:col>
      <xdr:colOff>279400</xdr:colOff>
      <xdr:row>66</xdr:row>
      <xdr:rowOff>34290</xdr:rowOff>
    </xdr:to>
    <xdr:cxnSp macro="">
      <xdr:nvCxnSpPr>
        <xdr:cNvPr id="140" name="直線コネクタ 139"/>
        <xdr:cNvCxnSpPr/>
      </xdr:nvCxnSpPr>
      <xdr:spPr>
        <a:xfrm flipV="1">
          <a:off x="1447800" y="112052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2" name="テキスト ボックス 141"/>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118973</xdr:rowOff>
    </xdr:from>
    <xdr:ext cx="762000" cy="259045"/>
    <xdr:sp macro="" textlink="">
      <xdr:nvSpPr>
        <xdr:cNvPr id="144" name="テキスト ボックス 143"/>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85090</xdr:rowOff>
    </xdr:from>
    <xdr:to>
      <xdr:col>7</xdr:col>
      <xdr:colOff>203200</xdr:colOff>
      <xdr:row>65</xdr:row>
      <xdr:rowOff>15240</xdr:rowOff>
    </xdr:to>
    <xdr:sp macro="" textlink="">
      <xdr:nvSpPr>
        <xdr:cNvPr id="150" name="円/楕円 149"/>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57167</xdr:rowOff>
    </xdr:from>
    <xdr:ext cx="762000" cy="259045"/>
    <xdr:sp macro="" textlink="">
      <xdr:nvSpPr>
        <xdr:cNvPr id="151"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93133</xdr:rowOff>
    </xdr:from>
    <xdr:to>
      <xdr:col>6</xdr:col>
      <xdr:colOff>50800</xdr:colOff>
      <xdr:row>65</xdr:row>
      <xdr:rowOff>23283</xdr:rowOff>
    </xdr:to>
    <xdr:sp macro="" textlink="">
      <xdr:nvSpPr>
        <xdr:cNvPr id="152" name="円/楕円 151"/>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8060</xdr:rowOff>
    </xdr:from>
    <xdr:ext cx="736600" cy="259045"/>
    <xdr:sp macro="" textlink="">
      <xdr:nvSpPr>
        <xdr:cNvPr id="153" name="テキスト ボックス 152"/>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141394</xdr:rowOff>
    </xdr:from>
    <xdr:to>
      <xdr:col>4</xdr:col>
      <xdr:colOff>533400</xdr:colOff>
      <xdr:row>65</xdr:row>
      <xdr:rowOff>71544</xdr:rowOff>
    </xdr:to>
    <xdr:sp macro="" textlink="">
      <xdr:nvSpPr>
        <xdr:cNvPr id="154" name="円/楕円 153"/>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56321</xdr:rowOff>
    </xdr:from>
    <xdr:ext cx="762000" cy="259045"/>
    <xdr:sp macro="" textlink="">
      <xdr:nvSpPr>
        <xdr:cNvPr id="155" name="テキスト ボックス 154"/>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10160</xdr:rowOff>
    </xdr:from>
    <xdr:to>
      <xdr:col>3</xdr:col>
      <xdr:colOff>330200</xdr:colOff>
      <xdr:row>65</xdr:row>
      <xdr:rowOff>111760</xdr:rowOff>
    </xdr:to>
    <xdr:sp macro="" textlink="">
      <xdr:nvSpPr>
        <xdr:cNvPr id="156" name="円/楕円 155"/>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96537</xdr:rowOff>
    </xdr:from>
    <xdr:ext cx="762000" cy="259045"/>
    <xdr:sp macro="" textlink="">
      <xdr:nvSpPr>
        <xdr:cNvPr id="157" name="テキスト ボックス 156"/>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154940</xdr:rowOff>
    </xdr:from>
    <xdr:to>
      <xdr:col>2</xdr:col>
      <xdr:colOff>127000</xdr:colOff>
      <xdr:row>66</xdr:row>
      <xdr:rowOff>85090</xdr:rowOff>
    </xdr:to>
    <xdr:sp macro="" textlink="">
      <xdr:nvSpPr>
        <xdr:cNvPr id="158" name="円/楕円 157"/>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69867</xdr:rowOff>
    </xdr:from>
    <xdr:ext cx="762000" cy="259045"/>
    <xdr:sp macro="" textlink="">
      <xdr:nvSpPr>
        <xdr:cNvPr id="159" name="テキスト ボックス 158"/>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類似団体内順位については、ほぼ変動のない位置にいると考える。</a:t>
          </a:r>
        </a:p>
        <a:p>
          <a:r>
            <a:rPr kumimoji="1" lang="ja-JP" altLang="en-US" sz="1300">
              <a:latin typeface="ＭＳ Ｐゴシック"/>
            </a:rPr>
            <a:t>また、数値については全国・県平均が悪化傾向にある中、平成</a:t>
          </a:r>
          <a:r>
            <a:rPr kumimoji="1" lang="en-US" altLang="ja-JP" sz="1300">
              <a:latin typeface="ＭＳ Ｐゴシック"/>
            </a:rPr>
            <a:t>27</a:t>
          </a:r>
          <a:r>
            <a:rPr kumimoji="1" lang="ja-JP" altLang="en-US" sz="1300">
              <a:latin typeface="ＭＳ Ｐゴシック"/>
            </a:rPr>
            <a:t>年度と比較して若干の改善が見られた。</a:t>
          </a:r>
        </a:p>
        <a:p>
          <a:r>
            <a:rPr kumimoji="1" lang="ja-JP" altLang="en-US" sz="1300">
              <a:latin typeface="ＭＳ Ｐゴシック"/>
            </a:rPr>
            <a:t>元々、ごみ処理業務を一部事務組合で行っていることにより当該数値は低い傾向にあったが、これに加えて定員適正化計画に基づき人件費の抑制を図ってきたことが改善の要因とみている。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163378</xdr:rowOff>
    </xdr:from>
    <xdr:to>
      <xdr:col>7</xdr:col>
      <xdr:colOff>152400</xdr:colOff>
      <xdr:row>81</xdr:row>
      <xdr:rowOff>4625</xdr:rowOff>
    </xdr:to>
    <xdr:cxnSp macro="">
      <xdr:nvCxnSpPr>
        <xdr:cNvPr id="192" name="直線コネクタ 191"/>
        <xdr:cNvCxnSpPr/>
      </xdr:nvCxnSpPr>
      <xdr:spPr>
        <a:xfrm>
          <a:off x="4114800" y="13879378"/>
          <a:ext cx="838200" cy="1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144183</xdr:rowOff>
    </xdr:from>
    <xdr:to>
      <xdr:col>6</xdr:col>
      <xdr:colOff>0</xdr:colOff>
      <xdr:row>80</xdr:row>
      <xdr:rowOff>163378</xdr:rowOff>
    </xdr:to>
    <xdr:cxnSp macro="">
      <xdr:nvCxnSpPr>
        <xdr:cNvPr id="195" name="直線コネクタ 194"/>
        <xdr:cNvCxnSpPr/>
      </xdr:nvCxnSpPr>
      <xdr:spPr>
        <a:xfrm>
          <a:off x="3225800" y="13860183"/>
          <a:ext cx="889000" cy="1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127996</xdr:rowOff>
    </xdr:from>
    <xdr:ext cx="736600" cy="259045"/>
    <xdr:sp macro="" textlink="">
      <xdr:nvSpPr>
        <xdr:cNvPr id="197" name="テキスト ボックス 196"/>
        <xdr:cNvSpPr txBox="1"/>
      </xdr:nvSpPr>
      <xdr:spPr>
        <a:xfrm>
          <a:off x="3733800" y="1401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136844</xdr:rowOff>
    </xdr:from>
    <xdr:to>
      <xdr:col>4</xdr:col>
      <xdr:colOff>482600</xdr:colOff>
      <xdr:row>80</xdr:row>
      <xdr:rowOff>144183</xdr:rowOff>
    </xdr:to>
    <xdr:cxnSp macro="">
      <xdr:nvCxnSpPr>
        <xdr:cNvPr id="198" name="直線コネクタ 197"/>
        <xdr:cNvCxnSpPr/>
      </xdr:nvCxnSpPr>
      <xdr:spPr>
        <a:xfrm>
          <a:off x="2336800" y="13852844"/>
          <a:ext cx="8890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84258</xdr:rowOff>
    </xdr:from>
    <xdr:ext cx="762000" cy="259045"/>
    <xdr:sp macro="" textlink="">
      <xdr:nvSpPr>
        <xdr:cNvPr id="200" name="テキスト ボックス 199"/>
        <xdr:cNvSpPr txBox="1"/>
      </xdr:nvSpPr>
      <xdr:spPr>
        <a:xfrm>
          <a:off x="2844800" y="1397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128350</xdr:rowOff>
    </xdr:from>
    <xdr:to>
      <xdr:col>3</xdr:col>
      <xdr:colOff>279400</xdr:colOff>
      <xdr:row>80</xdr:row>
      <xdr:rowOff>136844</xdr:rowOff>
    </xdr:to>
    <xdr:cxnSp macro="">
      <xdr:nvCxnSpPr>
        <xdr:cNvPr id="201" name="直線コネクタ 200"/>
        <xdr:cNvCxnSpPr/>
      </xdr:nvCxnSpPr>
      <xdr:spPr>
        <a:xfrm>
          <a:off x="1447800" y="13844350"/>
          <a:ext cx="889000" cy="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65867</xdr:rowOff>
    </xdr:from>
    <xdr:ext cx="762000" cy="259045"/>
    <xdr:sp macro="" textlink="">
      <xdr:nvSpPr>
        <xdr:cNvPr id="203" name="テキスト ボックス 202"/>
        <xdr:cNvSpPr txBox="1"/>
      </xdr:nvSpPr>
      <xdr:spPr>
        <a:xfrm>
          <a:off x="1955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58588</xdr:rowOff>
    </xdr:from>
    <xdr:ext cx="762000" cy="259045"/>
    <xdr:sp macro="" textlink="">
      <xdr:nvSpPr>
        <xdr:cNvPr id="205" name="テキスト ボックス 204"/>
        <xdr:cNvSpPr txBox="1"/>
      </xdr:nvSpPr>
      <xdr:spPr>
        <a:xfrm>
          <a:off x="1066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125275</xdr:rowOff>
    </xdr:from>
    <xdr:to>
      <xdr:col>7</xdr:col>
      <xdr:colOff>203200</xdr:colOff>
      <xdr:row>81</xdr:row>
      <xdr:rowOff>55425</xdr:rowOff>
    </xdr:to>
    <xdr:sp macro="" textlink="">
      <xdr:nvSpPr>
        <xdr:cNvPr id="211" name="円/楕円 210"/>
        <xdr:cNvSpPr/>
      </xdr:nvSpPr>
      <xdr:spPr>
        <a:xfrm>
          <a:off x="4902200" y="1384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141802</xdr:rowOff>
    </xdr:from>
    <xdr:ext cx="762000" cy="259045"/>
    <xdr:sp macro="" textlink="">
      <xdr:nvSpPr>
        <xdr:cNvPr id="212" name="人件費・物件費等の状況該当値テキスト"/>
        <xdr:cNvSpPr txBox="1"/>
      </xdr:nvSpPr>
      <xdr:spPr>
        <a:xfrm>
          <a:off x="5041900" y="1368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102,274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112578</xdr:rowOff>
    </xdr:from>
    <xdr:to>
      <xdr:col>6</xdr:col>
      <xdr:colOff>50800</xdr:colOff>
      <xdr:row>81</xdr:row>
      <xdr:rowOff>42728</xdr:rowOff>
    </xdr:to>
    <xdr:sp macro="" textlink="">
      <xdr:nvSpPr>
        <xdr:cNvPr id="213" name="円/楕円 212"/>
        <xdr:cNvSpPr/>
      </xdr:nvSpPr>
      <xdr:spPr>
        <a:xfrm>
          <a:off x="4064000" y="1382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52905</xdr:rowOff>
    </xdr:from>
    <xdr:ext cx="736600" cy="259045"/>
    <xdr:sp macro="" textlink="">
      <xdr:nvSpPr>
        <xdr:cNvPr id="214" name="テキスト ボックス 213"/>
        <xdr:cNvSpPr txBox="1"/>
      </xdr:nvSpPr>
      <xdr:spPr>
        <a:xfrm>
          <a:off x="3733800" y="13597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99,643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93383</xdr:rowOff>
    </xdr:from>
    <xdr:to>
      <xdr:col>4</xdr:col>
      <xdr:colOff>533400</xdr:colOff>
      <xdr:row>81</xdr:row>
      <xdr:rowOff>23533</xdr:rowOff>
    </xdr:to>
    <xdr:sp macro="" textlink="">
      <xdr:nvSpPr>
        <xdr:cNvPr id="215" name="円/楕円 214"/>
        <xdr:cNvSpPr/>
      </xdr:nvSpPr>
      <xdr:spPr>
        <a:xfrm>
          <a:off x="3175000" y="138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33710</xdr:rowOff>
    </xdr:from>
    <xdr:ext cx="762000" cy="259045"/>
    <xdr:sp macro="" textlink="">
      <xdr:nvSpPr>
        <xdr:cNvPr id="216" name="テキスト ボックス 215"/>
        <xdr:cNvSpPr txBox="1"/>
      </xdr:nvSpPr>
      <xdr:spPr>
        <a:xfrm>
          <a:off x="2844800" y="1357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95,666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86044</xdr:rowOff>
    </xdr:from>
    <xdr:to>
      <xdr:col>3</xdr:col>
      <xdr:colOff>330200</xdr:colOff>
      <xdr:row>81</xdr:row>
      <xdr:rowOff>16194</xdr:rowOff>
    </xdr:to>
    <xdr:sp macro="" textlink="">
      <xdr:nvSpPr>
        <xdr:cNvPr id="217" name="円/楕円 216"/>
        <xdr:cNvSpPr/>
      </xdr:nvSpPr>
      <xdr:spPr>
        <a:xfrm>
          <a:off x="2286000" y="138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26371</xdr:rowOff>
    </xdr:from>
    <xdr:ext cx="762000" cy="259045"/>
    <xdr:sp macro="" textlink="">
      <xdr:nvSpPr>
        <xdr:cNvPr id="218" name="テキスト ボックス 217"/>
        <xdr:cNvSpPr txBox="1"/>
      </xdr:nvSpPr>
      <xdr:spPr>
        <a:xfrm>
          <a:off x="1955800" y="1357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94,145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77550</xdr:rowOff>
    </xdr:from>
    <xdr:to>
      <xdr:col>2</xdr:col>
      <xdr:colOff>127000</xdr:colOff>
      <xdr:row>81</xdr:row>
      <xdr:rowOff>7700</xdr:rowOff>
    </xdr:to>
    <xdr:sp macro="" textlink="">
      <xdr:nvSpPr>
        <xdr:cNvPr id="219" name="円/楕円 218"/>
        <xdr:cNvSpPr/>
      </xdr:nvSpPr>
      <xdr:spPr>
        <a:xfrm>
          <a:off x="1397000" y="1379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17877</xdr:rowOff>
    </xdr:from>
    <xdr:ext cx="762000" cy="259045"/>
    <xdr:sp macro="" textlink="">
      <xdr:nvSpPr>
        <xdr:cNvPr id="220" name="テキスト ボックス 219"/>
        <xdr:cNvSpPr txBox="1"/>
      </xdr:nvSpPr>
      <xdr:spPr>
        <a:xfrm>
          <a:off x="1066800" y="1356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当該数値は一貫して高い水準にとどまっている。これは昭和</a:t>
          </a:r>
          <a:r>
            <a:rPr kumimoji="1" lang="en-US" altLang="ja-JP" sz="1300">
              <a:latin typeface="ＭＳ Ｐゴシック"/>
            </a:rPr>
            <a:t>50</a:t>
          </a:r>
          <a:r>
            <a:rPr kumimoji="1" lang="ja-JP" altLang="en-US" sz="1300">
              <a:latin typeface="ＭＳ Ｐゴシック"/>
            </a:rPr>
            <a:t>年代の職員採用休止措置に伴う特異な職員年齢構成や、学歴によらず職員の能力・職務実績を重視した昇任管理を行っていることなどの事情によるものである。</a:t>
          </a:r>
        </a:p>
        <a:p>
          <a:r>
            <a:rPr kumimoji="1" lang="ja-JP" altLang="en-US" sz="1300">
              <a:latin typeface="ＭＳ Ｐゴシック"/>
            </a:rPr>
            <a:t>こうした中、地方公務員給与費の臨時特例への対応として行った全職員の定期昇給延伸（平成</a:t>
          </a:r>
          <a:r>
            <a:rPr kumimoji="1" lang="en-US" altLang="ja-JP" sz="1300">
              <a:latin typeface="ＭＳ Ｐゴシック"/>
            </a:rPr>
            <a:t>25</a:t>
          </a:r>
          <a:r>
            <a:rPr kumimoji="1" lang="ja-JP" altLang="en-US" sz="1300">
              <a:latin typeface="ＭＳ Ｐゴシック"/>
            </a:rPr>
            <a:t>年度）等の取り組みにより、当該数値の適正化を図っている。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84</xdr:row>
      <xdr:rowOff>90593</xdr:rowOff>
    </xdr:to>
    <xdr:cxnSp macro="">
      <xdr:nvCxnSpPr>
        <xdr:cNvPr id="249" name="直線コネクタ 248"/>
        <xdr:cNvCxnSpPr/>
      </xdr:nvCxnSpPr>
      <xdr:spPr>
        <a:xfrm flipV="1">
          <a:off x="17018000" y="13961534"/>
          <a:ext cx="0" cy="530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62670</xdr:rowOff>
    </xdr:from>
    <xdr:ext cx="762000" cy="259045"/>
    <xdr:sp macro="" textlink="">
      <xdr:nvSpPr>
        <xdr:cNvPr id="250" name="給与水準   （国との比較）最小値テキスト"/>
        <xdr:cNvSpPr txBox="1"/>
      </xdr:nvSpPr>
      <xdr:spPr>
        <a:xfrm>
          <a:off x="17106900" y="1446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84</xdr:row>
      <xdr:rowOff>90593</xdr:rowOff>
    </xdr:from>
    <xdr:to>
      <xdr:col>24</xdr:col>
      <xdr:colOff>647700</xdr:colOff>
      <xdr:row>84</xdr:row>
      <xdr:rowOff>90593</xdr:rowOff>
    </xdr:to>
    <xdr:cxnSp macro="">
      <xdr:nvCxnSpPr>
        <xdr:cNvPr id="251" name="直線コネクタ 250"/>
        <xdr:cNvCxnSpPr/>
      </xdr:nvCxnSpPr>
      <xdr:spPr>
        <a:xfrm>
          <a:off x="16929100" y="14492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2"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3" name="直線コネクタ 252"/>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93134</xdr:rowOff>
    </xdr:to>
    <xdr:cxnSp macro="">
      <xdr:nvCxnSpPr>
        <xdr:cNvPr id="254" name="直線コネクタ 253"/>
        <xdr:cNvCxnSpPr/>
      </xdr:nvCxnSpPr>
      <xdr:spPr>
        <a:xfrm flipV="1">
          <a:off x="16179800" y="142430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113470</xdr:rowOff>
    </xdr:from>
    <xdr:ext cx="762000" cy="259045"/>
    <xdr:sp macro="" textlink="">
      <xdr:nvSpPr>
        <xdr:cNvPr id="255" name="給与水準   （国との比較）平均値テキスト"/>
        <xdr:cNvSpPr txBox="1"/>
      </xdr:nvSpPr>
      <xdr:spPr>
        <a:xfrm>
          <a:off x="17106900" y="14172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141393</xdr:rowOff>
    </xdr:from>
    <xdr:to>
      <xdr:col>24</xdr:col>
      <xdr:colOff>609600</xdr:colOff>
      <xdr:row>83</xdr:row>
      <xdr:rowOff>71543</xdr:rowOff>
    </xdr:to>
    <xdr:sp macro="" textlink="">
      <xdr:nvSpPr>
        <xdr:cNvPr id="256" name="フローチャート : 判断 255"/>
        <xdr:cNvSpPr/>
      </xdr:nvSpPr>
      <xdr:spPr>
        <a:xfrm>
          <a:off x="16967200" y="1420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93134</xdr:rowOff>
    </xdr:from>
    <xdr:to>
      <xdr:col>23</xdr:col>
      <xdr:colOff>406400</xdr:colOff>
      <xdr:row>83</xdr:row>
      <xdr:rowOff>117263</xdr:rowOff>
    </xdr:to>
    <xdr:cxnSp macro="">
      <xdr:nvCxnSpPr>
        <xdr:cNvPr id="257" name="直線コネクタ 256"/>
        <xdr:cNvCxnSpPr/>
      </xdr:nvCxnSpPr>
      <xdr:spPr>
        <a:xfrm flipV="1">
          <a:off x="15290800" y="143234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165523</xdr:rowOff>
    </xdr:from>
    <xdr:to>
      <xdr:col>23</xdr:col>
      <xdr:colOff>457200</xdr:colOff>
      <xdr:row>83</xdr:row>
      <xdr:rowOff>95673</xdr:rowOff>
    </xdr:to>
    <xdr:sp macro="" textlink="">
      <xdr:nvSpPr>
        <xdr:cNvPr id="258" name="フローチャート : 判断 257"/>
        <xdr:cNvSpPr/>
      </xdr:nvSpPr>
      <xdr:spPr>
        <a:xfrm>
          <a:off x="16129000" y="1422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105850</xdr:rowOff>
    </xdr:from>
    <xdr:ext cx="736600" cy="259045"/>
    <xdr:sp macro="" textlink="">
      <xdr:nvSpPr>
        <xdr:cNvPr id="259" name="テキスト ボックス 258"/>
        <xdr:cNvSpPr txBox="1"/>
      </xdr:nvSpPr>
      <xdr:spPr>
        <a:xfrm>
          <a:off x="15798800" y="1399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85089</xdr:rowOff>
    </xdr:from>
    <xdr:to>
      <xdr:col>22</xdr:col>
      <xdr:colOff>203200</xdr:colOff>
      <xdr:row>83</xdr:row>
      <xdr:rowOff>117263</xdr:rowOff>
    </xdr:to>
    <xdr:cxnSp macro="">
      <xdr:nvCxnSpPr>
        <xdr:cNvPr id="260" name="直線コネクタ 259"/>
        <xdr:cNvCxnSpPr/>
      </xdr:nvCxnSpPr>
      <xdr:spPr>
        <a:xfrm>
          <a:off x="14401800" y="1431543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85089</xdr:rowOff>
    </xdr:from>
    <xdr:to>
      <xdr:col>22</xdr:col>
      <xdr:colOff>254000</xdr:colOff>
      <xdr:row>83</xdr:row>
      <xdr:rowOff>15239</xdr:rowOff>
    </xdr:to>
    <xdr:sp macro="" textlink="">
      <xdr:nvSpPr>
        <xdr:cNvPr id="261" name="フローチャート : 判断 260"/>
        <xdr:cNvSpPr/>
      </xdr:nvSpPr>
      <xdr:spPr>
        <a:xfrm>
          <a:off x="15240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25416</xdr:rowOff>
    </xdr:from>
    <xdr:ext cx="762000" cy="259045"/>
    <xdr:sp macro="" textlink="">
      <xdr:nvSpPr>
        <xdr:cNvPr id="262" name="テキスト ボックス 261"/>
        <xdr:cNvSpPr txBox="1"/>
      </xdr:nvSpPr>
      <xdr:spPr>
        <a:xfrm>
          <a:off x="14909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85089</xdr:rowOff>
    </xdr:from>
    <xdr:to>
      <xdr:col>21</xdr:col>
      <xdr:colOff>0</xdr:colOff>
      <xdr:row>88</xdr:row>
      <xdr:rowOff>104563</xdr:rowOff>
    </xdr:to>
    <xdr:cxnSp macro="">
      <xdr:nvCxnSpPr>
        <xdr:cNvPr id="263" name="直線コネクタ 262"/>
        <xdr:cNvCxnSpPr/>
      </xdr:nvCxnSpPr>
      <xdr:spPr>
        <a:xfrm flipV="1">
          <a:off x="13512800" y="14315439"/>
          <a:ext cx="889000" cy="87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93134</xdr:rowOff>
    </xdr:from>
    <xdr:to>
      <xdr:col>21</xdr:col>
      <xdr:colOff>50800</xdr:colOff>
      <xdr:row>83</xdr:row>
      <xdr:rowOff>23284</xdr:rowOff>
    </xdr:to>
    <xdr:sp macro="" textlink="">
      <xdr:nvSpPr>
        <xdr:cNvPr id="264" name="フローチャート : 判断 263"/>
        <xdr:cNvSpPr/>
      </xdr:nvSpPr>
      <xdr:spPr>
        <a:xfrm>
          <a:off x="14351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65" name="テキスト ボックス 264"/>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66" name="フローチャート : 判断 265"/>
        <xdr:cNvSpPr/>
      </xdr:nvSpPr>
      <xdr:spPr>
        <a:xfrm>
          <a:off x="13462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15257</xdr:rowOff>
    </xdr:from>
    <xdr:ext cx="762000" cy="259045"/>
    <xdr:sp macro="" textlink="">
      <xdr:nvSpPr>
        <xdr:cNvPr id="267" name="テキスト ボックス 266"/>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133350</xdr:rowOff>
    </xdr:from>
    <xdr:to>
      <xdr:col>24</xdr:col>
      <xdr:colOff>609600</xdr:colOff>
      <xdr:row>83</xdr:row>
      <xdr:rowOff>63500</xdr:rowOff>
    </xdr:to>
    <xdr:sp macro="" textlink="">
      <xdr:nvSpPr>
        <xdr:cNvPr id="273" name="円/楕円 272"/>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149877</xdr:rowOff>
    </xdr:from>
    <xdr:ext cx="762000" cy="259045"/>
    <xdr:sp macro="" textlink="">
      <xdr:nvSpPr>
        <xdr:cNvPr id="274"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42334</xdr:rowOff>
    </xdr:from>
    <xdr:to>
      <xdr:col>23</xdr:col>
      <xdr:colOff>457200</xdr:colOff>
      <xdr:row>83</xdr:row>
      <xdr:rowOff>143934</xdr:rowOff>
    </xdr:to>
    <xdr:sp macro="" textlink="">
      <xdr:nvSpPr>
        <xdr:cNvPr id="275" name="円/楕円 274"/>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76" name="テキスト ボックス 275"/>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66463</xdr:rowOff>
    </xdr:from>
    <xdr:to>
      <xdr:col>22</xdr:col>
      <xdr:colOff>254000</xdr:colOff>
      <xdr:row>83</xdr:row>
      <xdr:rowOff>168063</xdr:rowOff>
    </xdr:to>
    <xdr:sp macro="" textlink="">
      <xdr:nvSpPr>
        <xdr:cNvPr id="277" name="円/楕円 276"/>
        <xdr:cNvSpPr/>
      </xdr:nvSpPr>
      <xdr:spPr>
        <a:xfrm>
          <a:off x="15240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152840</xdr:rowOff>
    </xdr:from>
    <xdr:ext cx="762000" cy="259045"/>
    <xdr:sp macro="" textlink="">
      <xdr:nvSpPr>
        <xdr:cNvPr id="278" name="テキスト ボックス 277"/>
        <xdr:cNvSpPr txBox="1"/>
      </xdr:nvSpPr>
      <xdr:spPr>
        <a:xfrm>
          <a:off x="14909800" y="143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34289</xdr:rowOff>
    </xdr:from>
    <xdr:to>
      <xdr:col>21</xdr:col>
      <xdr:colOff>50800</xdr:colOff>
      <xdr:row>83</xdr:row>
      <xdr:rowOff>135889</xdr:rowOff>
    </xdr:to>
    <xdr:sp macro="" textlink="">
      <xdr:nvSpPr>
        <xdr:cNvPr id="279" name="円/楕円 278"/>
        <xdr:cNvSpPr/>
      </xdr:nvSpPr>
      <xdr:spPr>
        <a:xfrm>
          <a:off x="14351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120666</xdr:rowOff>
    </xdr:from>
    <xdr:ext cx="762000" cy="259045"/>
    <xdr:sp macro="" textlink="">
      <xdr:nvSpPr>
        <xdr:cNvPr id="280" name="テキスト ボックス 279"/>
        <xdr:cNvSpPr txBox="1"/>
      </xdr:nvSpPr>
      <xdr:spPr>
        <a:xfrm>
          <a:off x="140208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81" name="円/楕円 280"/>
        <xdr:cNvSpPr/>
      </xdr:nvSpPr>
      <xdr:spPr>
        <a:xfrm>
          <a:off x="13462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140140</xdr:rowOff>
    </xdr:from>
    <xdr:ext cx="762000" cy="259045"/>
    <xdr:sp macro="" textlink="">
      <xdr:nvSpPr>
        <xdr:cNvPr id="282" name="テキスト ボックス 281"/>
        <xdr:cNvSpPr txBox="1"/>
      </xdr:nvSpPr>
      <xdr:spPr>
        <a:xfrm>
          <a:off x="13131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年度までは類似団体との比較において、やや上位で推移していたが、平成</a:t>
          </a:r>
          <a:r>
            <a:rPr kumimoji="1" lang="en-US" altLang="ja-JP" sz="1300">
              <a:latin typeface="ＭＳ Ｐゴシック"/>
            </a:rPr>
            <a:t>26</a:t>
          </a:r>
          <a:r>
            <a:rPr kumimoji="1" lang="ja-JP" altLang="en-US" sz="1300">
              <a:latin typeface="ＭＳ Ｐゴシック"/>
            </a:rPr>
            <a:t>年度以降、再任用職員のフルタイム化に伴い、やや順位を下げる結果となっている。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4" name="直線コネクタ 313"/>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5"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6" name="直線コネクタ 315"/>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7"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18" name="直線コネクタ 317"/>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68580</xdr:rowOff>
    </xdr:from>
    <xdr:to>
      <xdr:col>24</xdr:col>
      <xdr:colOff>558800</xdr:colOff>
      <xdr:row>62</xdr:row>
      <xdr:rowOff>99604</xdr:rowOff>
    </xdr:to>
    <xdr:cxnSp macro="">
      <xdr:nvCxnSpPr>
        <xdr:cNvPr id="319" name="直線コネクタ 318"/>
        <xdr:cNvCxnSpPr/>
      </xdr:nvCxnSpPr>
      <xdr:spPr>
        <a:xfrm>
          <a:off x="16179800" y="1069848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154050</xdr:rowOff>
    </xdr:from>
    <xdr:ext cx="762000" cy="259045"/>
    <xdr:sp macro="" textlink="">
      <xdr:nvSpPr>
        <xdr:cNvPr id="320" name="定員管理の状況平均値テキスト"/>
        <xdr:cNvSpPr txBox="1"/>
      </xdr:nvSpPr>
      <xdr:spPr>
        <a:xfrm>
          <a:off x="17106900" y="10441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1" name="フローチャート : 判断 320"/>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68580</xdr:rowOff>
    </xdr:from>
    <xdr:to>
      <xdr:col>23</xdr:col>
      <xdr:colOff>406400</xdr:colOff>
      <xdr:row>62</xdr:row>
      <xdr:rowOff>89263</xdr:rowOff>
    </xdr:to>
    <xdr:cxnSp macro="">
      <xdr:nvCxnSpPr>
        <xdr:cNvPr id="322" name="直線コネクタ 321"/>
        <xdr:cNvCxnSpPr/>
      </xdr:nvCxnSpPr>
      <xdr:spPr>
        <a:xfrm flipV="1">
          <a:off x="15290800" y="106984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3" name="フローチャート : 判断 322"/>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126110</xdr:rowOff>
    </xdr:from>
    <xdr:ext cx="736600" cy="259045"/>
    <xdr:sp macro="" textlink="">
      <xdr:nvSpPr>
        <xdr:cNvPr id="324" name="テキスト ボックス 323"/>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78015</xdr:rowOff>
    </xdr:from>
    <xdr:to>
      <xdr:col>22</xdr:col>
      <xdr:colOff>203200</xdr:colOff>
      <xdr:row>62</xdr:row>
      <xdr:rowOff>89263</xdr:rowOff>
    </xdr:to>
    <xdr:cxnSp macro="">
      <xdr:nvCxnSpPr>
        <xdr:cNvPr id="325" name="直線コネクタ 324"/>
        <xdr:cNvCxnSpPr/>
      </xdr:nvCxnSpPr>
      <xdr:spPr>
        <a:xfrm>
          <a:off x="14401800" y="10536465"/>
          <a:ext cx="8890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6" name="フローチャート : 判断 325"/>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7" name="テキスト ボックス 326"/>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57331</xdr:rowOff>
    </xdr:from>
    <xdr:to>
      <xdr:col>21</xdr:col>
      <xdr:colOff>0</xdr:colOff>
      <xdr:row>61</xdr:row>
      <xdr:rowOff>78015</xdr:rowOff>
    </xdr:to>
    <xdr:cxnSp macro="">
      <xdr:nvCxnSpPr>
        <xdr:cNvPr id="328" name="直線コネクタ 327"/>
        <xdr:cNvCxnSpPr/>
      </xdr:nvCxnSpPr>
      <xdr:spPr>
        <a:xfrm>
          <a:off x="13512800" y="1051578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29" name="フローチャート : 判断 328"/>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30" name="テキスト ボックス 329"/>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1" name="フローチャート : 判断 330"/>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2" name="テキスト ボックス 331"/>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48804</xdr:rowOff>
    </xdr:from>
    <xdr:to>
      <xdr:col>24</xdr:col>
      <xdr:colOff>609600</xdr:colOff>
      <xdr:row>62</xdr:row>
      <xdr:rowOff>150404</xdr:rowOff>
    </xdr:to>
    <xdr:sp macro="" textlink="">
      <xdr:nvSpPr>
        <xdr:cNvPr id="338" name="円/楕円 337"/>
        <xdr:cNvSpPr/>
      </xdr:nvSpPr>
      <xdr:spPr>
        <a:xfrm>
          <a:off x="169672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20881</xdr:rowOff>
    </xdr:from>
    <xdr:ext cx="762000" cy="259045"/>
    <xdr:sp macro="" textlink="">
      <xdr:nvSpPr>
        <xdr:cNvPr id="339" name="定員管理の状況該当値テキスト"/>
        <xdr:cNvSpPr txBox="1"/>
      </xdr:nvSpPr>
      <xdr:spPr>
        <a:xfrm>
          <a:off x="17106900" y="1065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17780</xdr:rowOff>
    </xdr:from>
    <xdr:to>
      <xdr:col>23</xdr:col>
      <xdr:colOff>457200</xdr:colOff>
      <xdr:row>62</xdr:row>
      <xdr:rowOff>119380</xdr:rowOff>
    </xdr:to>
    <xdr:sp macro="" textlink="">
      <xdr:nvSpPr>
        <xdr:cNvPr id="340" name="円/楕円 339"/>
        <xdr:cNvSpPr/>
      </xdr:nvSpPr>
      <xdr:spPr>
        <a:xfrm>
          <a:off x="16129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104157</xdr:rowOff>
    </xdr:from>
    <xdr:ext cx="736600" cy="259045"/>
    <xdr:sp macro="" textlink="">
      <xdr:nvSpPr>
        <xdr:cNvPr id="341" name="テキスト ボックス 340"/>
        <xdr:cNvSpPr txBox="1"/>
      </xdr:nvSpPr>
      <xdr:spPr>
        <a:xfrm>
          <a:off x="15798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38463</xdr:rowOff>
    </xdr:from>
    <xdr:to>
      <xdr:col>22</xdr:col>
      <xdr:colOff>254000</xdr:colOff>
      <xdr:row>62</xdr:row>
      <xdr:rowOff>140063</xdr:rowOff>
    </xdr:to>
    <xdr:sp macro="" textlink="">
      <xdr:nvSpPr>
        <xdr:cNvPr id="342" name="円/楕円 341"/>
        <xdr:cNvSpPr/>
      </xdr:nvSpPr>
      <xdr:spPr>
        <a:xfrm>
          <a:off x="15240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124840</xdr:rowOff>
    </xdr:from>
    <xdr:ext cx="762000" cy="259045"/>
    <xdr:sp macro="" textlink="">
      <xdr:nvSpPr>
        <xdr:cNvPr id="343" name="テキスト ボックス 342"/>
        <xdr:cNvSpPr txBox="1"/>
      </xdr:nvSpPr>
      <xdr:spPr>
        <a:xfrm>
          <a:off x="14909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27215</xdr:rowOff>
    </xdr:from>
    <xdr:to>
      <xdr:col>21</xdr:col>
      <xdr:colOff>50800</xdr:colOff>
      <xdr:row>61</xdr:row>
      <xdr:rowOff>128815</xdr:rowOff>
    </xdr:to>
    <xdr:sp macro="" textlink="">
      <xdr:nvSpPr>
        <xdr:cNvPr id="344" name="円/楕円 343"/>
        <xdr:cNvSpPr/>
      </xdr:nvSpPr>
      <xdr:spPr>
        <a:xfrm>
          <a:off x="14351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138992</xdr:rowOff>
    </xdr:from>
    <xdr:ext cx="762000" cy="259045"/>
    <xdr:sp macro="" textlink="">
      <xdr:nvSpPr>
        <xdr:cNvPr id="345" name="テキスト ボックス 344"/>
        <xdr:cNvSpPr txBox="1"/>
      </xdr:nvSpPr>
      <xdr:spPr>
        <a:xfrm>
          <a:off x="14020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6531</xdr:rowOff>
    </xdr:from>
    <xdr:to>
      <xdr:col>19</xdr:col>
      <xdr:colOff>533400</xdr:colOff>
      <xdr:row>61</xdr:row>
      <xdr:rowOff>108131</xdr:rowOff>
    </xdr:to>
    <xdr:sp macro="" textlink="">
      <xdr:nvSpPr>
        <xdr:cNvPr id="346" name="円/楕円 345"/>
        <xdr:cNvSpPr/>
      </xdr:nvSpPr>
      <xdr:spPr>
        <a:xfrm>
          <a:off x="13462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118308</xdr:rowOff>
    </xdr:from>
    <xdr:ext cx="762000" cy="259045"/>
    <xdr:sp macro="" textlink="">
      <xdr:nvSpPr>
        <xdr:cNvPr id="347" name="テキスト ボックス 346"/>
        <xdr:cNvSpPr txBox="1"/>
      </xdr:nvSpPr>
      <xdr:spPr>
        <a:xfrm>
          <a:off x="13131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年度の数値自体は僅かに改善したものの、平成</a:t>
          </a:r>
          <a:r>
            <a:rPr kumimoji="1" lang="en-US" altLang="ja-JP" sz="1300">
              <a:latin typeface="ＭＳ Ｐゴシック"/>
            </a:rPr>
            <a:t>26</a:t>
          </a:r>
          <a:r>
            <a:rPr kumimoji="1" lang="ja-JP" altLang="en-US" sz="1300">
              <a:latin typeface="ＭＳ Ｐゴシック"/>
            </a:rPr>
            <a:t>年度においては借換債の発行を前提として行うテールヘビー返済（バルーン返済）について借換債を発行しなかったことにより、特定財源が充当されない元利償還金が一時的に増加した結果、再び上昇したが、平成</a:t>
          </a:r>
          <a:r>
            <a:rPr kumimoji="1" lang="en-US" altLang="ja-JP" sz="1300">
              <a:latin typeface="ＭＳ Ｐゴシック"/>
            </a:rPr>
            <a:t>27</a:t>
          </a:r>
          <a:r>
            <a:rPr kumimoji="1" lang="ja-JP" altLang="en-US" sz="1300">
              <a:latin typeface="ＭＳ Ｐゴシック"/>
            </a:rPr>
            <a:t>年度には元利償還金が減少したため、改善している。平成</a:t>
          </a:r>
          <a:r>
            <a:rPr kumimoji="1" lang="en-US" altLang="ja-JP" sz="1300">
              <a:latin typeface="ＭＳ Ｐゴシック"/>
            </a:rPr>
            <a:t>28</a:t>
          </a:r>
          <a:r>
            <a:rPr kumimoji="1" lang="ja-JP" altLang="en-US" sz="1300">
              <a:latin typeface="ＭＳ Ｐゴシック"/>
            </a:rPr>
            <a:t>年度においても、平成</a:t>
          </a:r>
          <a:r>
            <a:rPr kumimoji="1" lang="en-US" altLang="ja-JP" sz="1300">
              <a:latin typeface="ＭＳ Ｐゴシック"/>
            </a:rPr>
            <a:t>27</a:t>
          </a:r>
          <a:r>
            <a:rPr kumimoji="1" lang="ja-JP" altLang="en-US" sz="1300">
              <a:latin typeface="ＭＳ Ｐゴシック"/>
            </a:rPr>
            <a:t>年度とほぼ同数値となっている。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7" name="直線コネクタ 376"/>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78"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79" name="直線コネクタ 378"/>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0"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1" name="直線コネクタ 380"/>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60778</xdr:rowOff>
    </xdr:from>
    <xdr:to>
      <xdr:col>24</xdr:col>
      <xdr:colOff>558800</xdr:colOff>
      <xdr:row>43</xdr:row>
      <xdr:rowOff>72269</xdr:rowOff>
    </xdr:to>
    <xdr:cxnSp macro="">
      <xdr:nvCxnSpPr>
        <xdr:cNvPr id="382" name="直線コネクタ 381"/>
        <xdr:cNvCxnSpPr/>
      </xdr:nvCxnSpPr>
      <xdr:spPr>
        <a:xfrm>
          <a:off x="16179800" y="74331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160762</xdr:rowOff>
    </xdr:from>
    <xdr:ext cx="762000" cy="259045"/>
    <xdr:sp macro="" textlink="">
      <xdr:nvSpPr>
        <xdr:cNvPr id="383"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4" name="フローチャート : 判断 383"/>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60778</xdr:rowOff>
    </xdr:from>
    <xdr:to>
      <xdr:col>23</xdr:col>
      <xdr:colOff>406400</xdr:colOff>
      <xdr:row>44</xdr:row>
      <xdr:rowOff>4233</xdr:rowOff>
    </xdr:to>
    <xdr:cxnSp macro="">
      <xdr:nvCxnSpPr>
        <xdr:cNvPr id="385" name="直線コネクタ 384"/>
        <xdr:cNvCxnSpPr/>
      </xdr:nvCxnSpPr>
      <xdr:spPr>
        <a:xfrm flipV="1">
          <a:off x="15290800" y="743312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6" name="フローチャート : 判断 385"/>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87" name="テキスト ボックス 386"/>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26307</xdr:rowOff>
    </xdr:from>
    <xdr:to>
      <xdr:col>22</xdr:col>
      <xdr:colOff>203200</xdr:colOff>
      <xdr:row>44</xdr:row>
      <xdr:rowOff>4233</xdr:rowOff>
    </xdr:to>
    <xdr:cxnSp macro="">
      <xdr:nvCxnSpPr>
        <xdr:cNvPr id="388" name="直線コネクタ 387"/>
        <xdr:cNvCxnSpPr/>
      </xdr:nvCxnSpPr>
      <xdr:spPr>
        <a:xfrm>
          <a:off x="14401800" y="7398657"/>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0" name="テキスト ボックス 389"/>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26307</xdr:rowOff>
    </xdr:from>
    <xdr:to>
      <xdr:col>21</xdr:col>
      <xdr:colOff>0</xdr:colOff>
      <xdr:row>43</xdr:row>
      <xdr:rowOff>49288</xdr:rowOff>
    </xdr:to>
    <xdr:cxnSp macro="">
      <xdr:nvCxnSpPr>
        <xdr:cNvPr id="391" name="直線コネクタ 390"/>
        <xdr:cNvCxnSpPr/>
      </xdr:nvCxnSpPr>
      <xdr:spPr>
        <a:xfrm flipV="1">
          <a:off x="13512800" y="739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2" name="フローチャート : 判断 391"/>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3" name="テキスト ボックス 392"/>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4" name="フローチャート : 判断 393"/>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395" name="テキスト ボックス 394"/>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21469</xdr:rowOff>
    </xdr:from>
    <xdr:to>
      <xdr:col>24</xdr:col>
      <xdr:colOff>609600</xdr:colOff>
      <xdr:row>43</xdr:row>
      <xdr:rowOff>123069</xdr:rowOff>
    </xdr:to>
    <xdr:sp macro="" textlink="">
      <xdr:nvSpPr>
        <xdr:cNvPr id="401" name="円/楕円 400"/>
        <xdr:cNvSpPr/>
      </xdr:nvSpPr>
      <xdr:spPr>
        <a:xfrm>
          <a:off x="16967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164996</xdr:rowOff>
    </xdr:from>
    <xdr:ext cx="762000" cy="259045"/>
    <xdr:sp macro="" textlink="">
      <xdr:nvSpPr>
        <xdr:cNvPr id="402" name="公債費負担の状況該当値テキスト"/>
        <xdr:cNvSpPr txBox="1"/>
      </xdr:nvSpPr>
      <xdr:spPr>
        <a:xfrm>
          <a:off x="17106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9978</xdr:rowOff>
    </xdr:from>
    <xdr:to>
      <xdr:col>23</xdr:col>
      <xdr:colOff>457200</xdr:colOff>
      <xdr:row>43</xdr:row>
      <xdr:rowOff>111578</xdr:rowOff>
    </xdr:to>
    <xdr:sp macro="" textlink="">
      <xdr:nvSpPr>
        <xdr:cNvPr id="403" name="円/楕円 402"/>
        <xdr:cNvSpPr/>
      </xdr:nvSpPr>
      <xdr:spPr>
        <a:xfrm>
          <a:off x="16129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96355</xdr:rowOff>
    </xdr:from>
    <xdr:ext cx="736600" cy="259045"/>
    <xdr:sp macro="" textlink="">
      <xdr:nvSpPr>
        <xdr:cNvPr id="404" name="テキスト ボックス 403"/>
        <xdr:cNvSpPr txBox="1"/>
      </xdr:nvSpPr>
      <xdr:spPr>
        <a:xfrm>
          <a:off x="15798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124883</xdr:rowOff>
    </xdr:from>
    <xdr:to>
      <xdr:col>22</xdr:col>
      <xdr:colOff>254000</xdr:colOff>
      <xdr:row>44</xdr:row>
      <xdr:rowOff>55033</xdr:rowOff>
    </xdr:to>
    <xdr:sp macro="" textlink="">
      <xdr:nvSpPr>
        <xdr:cNvPr id="405" name="円/楕円 404"/>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39810</xdr:rowOff>
    </xdr:from>
    <xdr:ext cx="762000" cy="259045"/>
    <xdr:sp macro="" textlink="">
      <xdr:nvSpPr>
        <xdr:cNvPr id="406" name="テキスト ボックス 405"/>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146957</xdr:rowOff>
    </xdr:from>
    <xdr:to>
      <xdr:col>21</xdr:col>
      <xdr:colOff>50800</xdr:colOff>
      <xdr:row>43</xdr:row>
      <xdr:rowOff>77107</xdr:rowOff>
    </xdr:to>
    <xdr:sp macro="" textlink="">
      <xdr:nvSpPr>
        <xdr:cNvPr id="407" name="円/楕円 406"/>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61884</xdr:rowOff>
    </xdr:from>
    <xdr:ext cx="762000" cy="259045"/>
    <xdr:sp macro="" textlink="">
      <xdr:nvSpPr>
        <xdr:cNvPr id="408" name="テキスト ボックス 407"/>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169938</xdr:rowOff>
    </xdr:from>
    <xdr:to>
      <xdr:col>19</xdr:col>
      <xdr:colOff>533400</xdr:colOff>
      <xdr:row>43</xdr:row>
      <xdr:rowOff>100088</xdr:rowOff>
    </xdr:to>
    <xdr:sp macro="" textlink="">
      <xdr:nvSpPr>
        <xdr:cNvPr id="409" name="円/楕円 408"/>
        <xdr:cNvSpPr/>
      </xdr:nvSpPr>
      <xdr:spPr>
        <a:xfrm>
          <a:off x="13462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84865</xdr:rowOff>
    </xdr:from>
    <xdr:ext cx="762000" cy="259045"/>
    <xdr:sp macro="" textlink="">
      <xdr:nvSpPr>
        <xdr:cNvPr id="410" name="テキスト ボックス 409"/>
        <xdr:cNvSpPr txBox="1"/>
      </xdr:nvSpPr>
      <xdr:spPr>
        <a:xfrm>
          <a:off x="13131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健全化法施行当時、類似団体平均に比べて高かった当該数値は、補正予算債等交付税措置の手厚い地方債を活用して将来負担額を軽減した結果、一貫して改善している。加えて、平成</a:t>
          </a:r>
          <a:r>
            <a:rPr kumimoji="1" lang="en-US" altLang="ja-JP" sz="1300">
              <a:latin typeface="ＭＳ Ｐゴシック"/>
            </a:rPr>
            <a:t>24</a:t>
          </a:r>
          <a:r>
            <a:rPr kumimoji="1" lang="ja-JP" altLang="en-US" sz="1300">
              <a:latin typeface="ＭＳ Ｐゴシック"/>
            </a:rPr>
            <a:t>年度から借換債発行を前提として行うテールヘビー返済（バルーン返済）について借換債を発行しなかったことにより、近年は特に改善している。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39" name="直線コネクタ 438"/>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0"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1" name="直線コネクタ 440"/>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36054</xdr:rowOff>
    </xdr:from>
    <xdr:to>
      <xdr:col>24</xdr:col>
      <xdr:colOff>558800</xdr:colOff>
      <xdr:row>14</xdr:row>
      <xdr:rowOff>162066</xdr:rowOff>
    </xdr:to>
    <xdr:cxnSp macro="">
      <xdr:nvCxnSpPr>
        <xdr:cNvPr id="444" name="直線コネクタ 443"/>
        <xdr:cNvCxnSpPr/>
      </xdr:nvCxnSpPr>
      <xdr:spPr>
        <a:xfrm flipV="1">
          <a:off x="16179800" y="2436354"/>
          <a:ext cx="8382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114176</xdr:rowOff>
    </xdr:from>
    <xdr:ext cx="762000" cy="259045"/>
    <xdr:sp macro="" textlink="">
      <xdr:nvSpPr>
        <xdr:cNvPr id="445" name="将来負担の状況平均値テキスト"/>
        <xdr:cNvSpPr txBox="1"/>
      </xdr:nvSpPr>
      <xdr:spPr>
        <a:xfrm>
          <a:off x="17106900" y="25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6" name="フローチャート : 判断 445"/>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162066</xdr:rowOff>
    </xdr:from>
    <xdr:to>
      <xdr:col>23</xdr:col>
      <xdr:colOff>406400</xdr:colOff>
      <xdr:row>15</xdr:row>
      <xdr:rowOff>79093</xdr:rowOff>
    </xdr:to>
    <xdr:cxnSp macro="">
      <xdr:nvCxnSpPr>
        <xdr:cNvPr id="447" name="直線コネクタ 446"/>
        <xdr:cNvCxnSpPr/>
      </xdr:nvCxnSpPr>
      <xdr:spPr>
        <a:xfrm flipV="1">
          <a:off x="15290800" y="256236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48" name="フローチャート : 判断 447"/>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3545</xdr:rowOff>
    </xdr:from>
    <xdr:ext cx="736600" cy="259045"/>
    <xdr:sp macro="" textlink="">
      <xdr:nvSpPr>
        <xdr:cNvPr id="449" name="テキスト ボックス 448"/>
        <xdr:cNvSpPr txBox="1"/>
      </xdr:nvSpPr>
      <xdr:spPr>
        <a:xfrm>
          <a:off x="15798800" y="2746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79093</xdr:rowOff>
    </xdr:from>
    <xdr:to>
      <xdr:col>22</xdr:col>
      <xdr:colOff>203200</xdr:colOff>
      <xdr:row>15</xdr:row>
      <xdr:rowOff>158185</xdr:rowOff>
    </xdr:to>
    <xdr:cxnSp macro="">
      <xdr:nvCxnSpPr>
        <xdr:cNvPr id="450" name="直線コネクタ 449"/>
        <xdr:cNvCxnSpPr/>
      </xdr:nvCxnSpPr>
      <xdr:spPr>
        <a:xfrm flipV="1">
          <a:off x="14401800" y="2650843"/>
          <a:ext cx="889000" cy="7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156986</xdr:rowOff>
    </xdr:from>
    <xdr:to>
      <xdr:col>22</xdr:col>
      <xdr:colOff>254000</xdr:colOff>
      <xdr:row>16</xdr:row>
      <xdr:rowOff>87136</xdr:rowOff>
    </xdr:to>
    <xdr:sp macro="" textlink="">
      <xdr:nvSpPr>
        <xdr:cNvPr id="451" name="フローチャート : 判断 450"/>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71913</xdr:rowOff>
    </xdr:from>
    <xdr:ext cx="762000" cy="259045"/>
    <xdr:sp macro="" textlink="">
      <xdr:nvSpPr>
        <xdr:cNvPr id="452" name="テキスト ボックス 451"/>
        <xdr:cNvSpPr txBox="1"/>
      </xdr:nvSpPr>
      <xdr:spPr>
        <a:xfrm>
          <a:off x="14909800" y="28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158185</xdr:rowOff>
    </xdr:from>
    <xdr:to>
      <xdr:col>21</xdr:col>
      <xdr:colOff>0</xdr:colOff>
      <xdr:row>17</xdr:row>
      <xdr:rowOff>15028</xdr:rowOff>
    </xdr:to>
    <xdr:cxnSp macro="">
      <xdr:nvCxnSpPr>
        <xdr:cNvPr id="453" name="直線コネクタ 452"/>
        <xdr:cNvCxnSpPr/>
      </xdr:nvCxnSpPr>
      <xdr:spPr>
        <a:xfrm flipV="1">
          <a:off x="13512800" y="2729935"/>
          <a:ext cx="889000" cy="19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13688</xdr:rowOff>
    </xdr:from>
    <xdr:to>
      <xdr:col>21</xdr:col>
      <xdr:colOff>50800</xdr:colOff>
      <xdr:row>16</xdr:row>
      <xdr:rowOff>115288</xdr:rowOff>
    </xdr:to>
    <xdr:sp macro="" textlink="">
      <xdr:nvSpPr>
        <xdr:cNvPr id="454" name="フローチャート : 判断 453"/>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100065</xdr:rowOff>
    </xdr:from>
    <xdr:ext cx="762000" cy="259045"/>
    <xdr:sp macro="" textlink="">
      <xdr:nvSpPr>
        <xdr:cNvPr id="455" name="テキスト ボックス 454"/>
        <xdr:cNvSpPr txBox="1"/>
      </xdr:nvSpPr>
      <xdr:spPr>
        <a:xfrm>
          <a:off x="14020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6" name="フローチャート : 判断 455"/>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54627</xdr:rowOff>
    </xdr:from>
    <xdr:ext cx="762000" cy="259045"/>
    <xdr:sp macro="" textlink="">
      <xdr:nvSpPr>
        <xdr:cNvPr id="457" name="テキスト ボックス 456"/>
        <xdr:cNvSpPr txBox="1"/>
      </xdr:nvSpPr>
      <xdr:spPr>
        <a:xfrm>
          <a:off x="1313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156704</xdr:rowOff>
    </xdr:from>
    <xdr:to>
      <xdr:col>24</xdr:col>
      <xdr:colOff>609600</xdr:colOff>
      <xdr:row>14</xdr:row>
      <xdr:rowOff>86854</xdr:rowOff>
    </xdr:to>
    <xdr:sp macro="" textlink="">
      <xdr:nvSpPr>
        <xdr:cNvPr id="463" name="円/楕円 462"/>
        <xdr:cNvSpPr/>
      </xdr:nvSpPr>
      <xdr:spPr>
        <a:xfrm>
          <a:off x="16967200" y="23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77981</xdr:rowOff>
    </xdr:from>
    <xdr:ext cx="762000" cy="259045"/>
    <xdr:sp macro="" textlink="">
      <xdr:nvSpPr>
        <xdr:cNvPr id="464" name="将来負担の状況該当値テキスト"/>
        <xdr:cNvSpPr txBox="1"/>
      </xdr:nvSpPr>
      <xdr:spPr>
        <a:xfrm>
          <a:off x="17106900" y="230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111266</xdr:rowOff>
    </xdr:from>
    <xdr:to>
      <xdr:col>23</xdr:col>
      <xdr:colOff>457200</xdr:colOff>
      <xdr:row>15</xdr:row>
      <xdr:rowOff>41416</xdr:rowOff>
    </xdr:to>
    <xdr:sp macro="" textlink="">
      <xdr:nvSpPr>
        <xdr:cNvPr id="465" name="円/楕円 464"/>
        <xdr:cNvSpPr/>
      </xdr:nvSpPr>
      <xdr:spPr>
        <a:xfrm>
          <a:off x="16129000" y="251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51593</xdr:rowOff>
    </xdr:from>
    <xdr:ext cx="736600" cy="259045"/>
    <xdr:sp macro="" textlink="">
      <xdr:nvSpPr>
        <xdr:cNvPr id="466" name="テキスト ボックス 465"/>
        <xdr:cNvSpPr txBox="1"/>
      </xdr:nvSpPr>
      <xdr:spPr>
        <a:xfrm>
          <a:off x="15798800" y="228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28293</xdr:rowOff>
    </xdr:from>
    <xdr:to>
      <xdr:col>22</xdr:col>
      <xdr:colOff>254000</xdr:colOff>
      <xdr:row>15</xdr:row>
      <xdr:rowOff>129893</xdr:rowOff>
    </xdr:to>
    <xdr:sp macro="" textlink="">
      <xdr:nvSpPr>
        <xdr:cNvPr id="467" name="円/楕円 466"/>
        <xdr:cNvSpPr/>
      </xdr:nvSpPr>
      <xdr:spPr>
        <a:xfrm>
          <a:off x="15240000" y="26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140070</xdr:rowOff>
    </xdr:from>
    <xdr:ext cx="762000" cy="259045"/>
    <xdr:sp macro="" textlink="">
      <xdr:nvSpPr>
        <xdr:cNvPr id="468" name="テキスト ボックス 467"/>
        <xdr:cNvSpPr txBox="1"/>
      </xdr:nvSpPr>
      <xdr:spPr>
        <a:xfrm>
          <a:off x="14909800" y="236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107385</xdr:rowOff>
    </xdr:from>
    <xdr:to>
      <xdr:col>21</xdr:col>
      <xdr:colOff>50800</xdr:colOff>
      <xdr:row>16</xdr:row>
      <xdr:rowOff>37535</xdr:rowOff>
    </xdr:to>
    <xdr:sp macro="" textlink="">
      <xdr:nvSpPr>
        <xdr:cNvPr id="469" name="円/楕円 468"/>
        <xdr:cNvSpPr/>
      </xdr:nvSpPr>
      <xdr:spPr>
        <a:xfrm>
          <a:off x="14351000" y="26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47712</xdr:rowOff>
    </xdr:from>
    <xdr:ext cx="762000" cy="259045"/>
    <xdr:sp macro="" textlink="">
      <xdr:nvSpPr>
        <xdr:cNvPr id="470" name="テキスト ボックス 469"/>
        <xdr:cNvSpPr txBox="1"/>
      </xdr:nvSpPr>
      <xdr:spPr>
        <a:xfrm>
          <a:off x="14020800" y="244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135678</xdr:rowOff>
    </xdr:from>
    <xdr:to>
      <xdr:col>19</xdr:col>
      <xdr:colOff>533400</xdr:colOff>
      <xdr:row>17</xdr:row>
      <xdr:rowOff>65828</xdr:rowOff>
    </xdr:to>
    <xdr:sp macro="" textlink="">
      <xdr:nvSpPr>
        <xdr:cNvPr id="471" name="円/楕円 470"/>
        <xdr:cNvSpPr/>
      </xdr:nvSpPr>
      <xdr:spPr>
        <a:xfrm>
          <a:off x="13462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76005</xdr:rowOff>
    </xdr:from>
    <xdr:ext cx="762000" cy="259045"/>
    <xdr:sp macro="" textlink="">
      <xdr:nvSpPr>
        <xdr:cNvPr id="472" name="テキスト ボックス 471"/>
        <xdr:cNvSpPr txBox="1"/>
      </xdr:nvSpPr>
      <xdr:spPr>
        <a:xfrm>
          <a:off x="13131800" y="264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兵庫県伊丹市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201,865
198,815
25.00
71,797,022
69,939,798
576,744
40,030,324
62,396,949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年度の給与構造改革（給料表を平均</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引き下げ）をはじめとして、地域手当支給率の引き下げや住居手当の減額改定、そして人事院勧告に沿った給与改定及び期末勤勉手当の年間支給割合の引き下げなど給与等の適正化に努めた結果、概ね類似団体順位は中位を保ってき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年度については、退職手当が減少したことにより減少している。</a:t>
          </a:r>
          <a:endParaRPr lang="ja-JP" altLang="ja-JP" sz="1100">
            <a:effectLst/>
          </a:endParaRPr>
        </a:p>
        <a:p>
          <a:r>
            <a:rPr kumimoji="1" lang="ja-JP" altLang="ja-JP" sz="1100">
              <a:solidFill>
                <a:schemeClr val="dk1"/>
              </a:solidFill>
              <a:effectLst/>
              <a:latin typeface="+mn-lt"/>
              <a:ea typeface="+mn-ea"/>
              <a:cs typeface="+mn-cs"/>
            </a:rPr>
            <a:t>なお、団塊の世代の退職等新陳代謝に伴う職員構成の変化などから、今後数年間の人件費総額は概ね横ばいで推移するものと推計している。</a:t>
          </a:r>
          <a:endParaRPr lang="ja-JP" altLang="ja-JP" sz="11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4536</xdr:rowOff>
    </xdr:from>
    <xdr:to>
      <xdr:col>7</xdr:col>
      <xdr:colOff>15875</xdr:colOff>
      <xdr:row>37</xdr:row>
      <xdr:rowOff>37193</xdr:rowOff>
    </xdr:to>
    <xdr:cxnSp macro="">
      <xdr:nvCxnSpPr>
        <xdr:cNvPr id="68" name="直線コネクタ 67"/>
        <xdr:cNvCxnSpPr/>
      </xdr:nvCxnSpPr>
      <xdr:spPr>
        <a:xfrm flipV="1">
          <a:off x="3987800" y="63481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34670</xdr:rowOff>
    </xdr:from>
    <xdr:ext cx="762000" cy="259045"/>
    <xdr:sp macro="" textlink="">
      <xdr:nvSpPr>
        <xdr:cNvPr id="69" name="人件費平均値テキスト"/>
        <xdr:cNvSpPr txBox="1"/>
      </xdr:nvSpPr>
      <xdr:spPr>
        <a:xfrm>
          <a:off x="4914900" y="637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37193</xdr:rowOff>
    </xdr:from>
    <xdr:to>
      <xdr:col>5</xdr:col>
      <xdr:colOff>549275</xdr:colOff>
      <xdr:row>37</xdr:row>
      <xdr:rowOff>37193</xdr:rowOff>
    </xdr:to>
    <xdr:cxnSp macro="">
      <xdr:nvCxnSpPr>
        <xdr:cNvPr id="71" name="直線コネクタ 70"/>
        <xdr:cNvCxnSpPr/>
      </xdr:nvCxnSpPr>
      <xdr:spPr>
        <a:xfrm>
          <a:off x="3098800" y="6380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73478</xdr:rowOff>
    </xdr:from>
    <xdr:to>
      <xdr:col>5</xdr:col>
      <xdr:colOff>600075</xdr:colOff>
      <xdr:row>38</xdr:row>
      <xdr:rowOff>3628</xdr:rowOff>
    </xdr:to>
    <xdr:sp macro="" textlink="">
      <xdr:nvSpPr>
        <xdr:cNvPr id="72" name="フローチャート : 判断 71"/>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159855</xdr:rowOff>
    </xdr:from>
    <xdr:ext cx="736600" cy="259045"/>
    <xdr:sp macro="" textlink="">
      <xdr:nvSpPr>
        <xdr:cNvPr id="73" name="テキスト ボックス 72"/>
        <xdr:cNvSpPr txBox="1"/>
      </xdr:nvSpPr>
      <xdr:spPr>
        <a:xfrm>
          <a:off x="3606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37193</xdr:rowOff>
    </xdr:from>
    <xdr:to>
      <xdr:col>4</xdr:col>
      <xdr:colOff>346075</xdr:colOff>
      <xdr:row>37</xdr:row>
      <xdr:rowOff>80736</xdr:rowOff>
    </xdr:to>
    <xdr:cxnSp macro="">
      <xdr:nvCxnSpPr>
        <xdr:cNvPr id="74" name="直線コネクタ 73"/>
        <xdr:cNvCxnSpPr/>
      </xdr:nvCxnSpPr>
      <xdr:spPr>
        <a:xfrm flipV="1">
          <a:off x="2209800" y="6380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94542</xdr:rowOff>
    </xdr:from>
    <xdr:ext cx="762000" cy="259045"/>
    <xdr:sp macro="" textlink="">
      <xdr:nvSpPr>
        <xdr:cNvPr id="76" name="テキスト ボックス 75"/>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80736</xdr:rowOff>
    </xdr:from>
    <xdr:to>
      <xdr:col>3</xdr:col>
      <xdr:colOff>142875</xdr:colOff>
      <xdr:row>38</xdr:row>
      <xdr:rowOff>29028</xdr:rowOff>
    </xdr:to>
    <xdr:cxnSp macro="">
      <xdr:nvCxnSpPr>
        <xdr:cNvPr id="77" name="直線コネクタ 76"/>
        <xdr:cNvCxnSpPr/>
      </xdr:nvCxnSpPr>
      <xdr:spPr>
        <a:xfrm flipV="1">
          <a:off x="1320800" y="6424386"/>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46463</xdr:rowOff>
    </xdr:from>
    <xdr:ext cx="762000" cy="259045"/>
    <xdr:sp macro="" textlink="">
      <xdr:nvSpPr>
        <xdr:cNvPr id="81" name="テキスト ボックス 80"/>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125186</xdr:rowOff>
    </xdr:from>
    <xdr:to>
      <xdr:col>7</xdr:col>
      <xdr:colOff>66675</xdr:colOff>
      <xdr:row>37</xdr:row>
      <xdr:rowOff>55336</xdr:rowOff>
    </xdr:to>
    <xdr:sp macro="" textlink="">
      <xdr:nvSpPr>
        <xdr:cNvPr id="87" name="円/楕円 86"/>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141713</xdr:rowOff>
    </xdr:from>
    <xdr:ext cx="762000" cy="259045"/>
    <xdr:sp macro="" textlink="">
      <xdr:nvSpPr>
        <xdr:cNvPr id="88" name="人件費該当値テキスト"/>
        <xdr:cNvSpPr txBox="1"/>
      </xdr:nvSpPr>
      <xdr:spPr>
        <a:xfrm>
          <a:off x="4914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157843</xdr:rowOff>
    </xdr:from>
    <xdr:to>
      <xdr:col>5</xdr:col>
      <xdr:colOff>600075</xdr:colOff>
      <xdr:row>37</xdr:row>
      <xdr:rowOff>87993</xdr:rowOff>
    </xdr:to>
    <xdr:sp macro="" textlink="">
      <xdr:nvSpPr>
        <xdr:cNvPr id="89" name="円/楕円 88"/>
        <xdr:cNvSpPr/>
      </xdr:nvSpPr>
      <xdr:spPr>
        <a:xfrm>
          <a:off x="3937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98170</xdr:rowOff>
    </xdr:from>
    <xdr:ext cx="736600" cy="259045"/>
    <xdr:sp macro="" textlink="">
      <xdr:nvSpPr>
        <xdr:cNvPr id="90" name="テキスト ボックス 89"/>
        <xdr:cNvSpPr txBox="1"/>
      </xdr:nvSpPr>
      <xdr:spPr>
        <a:xfrm>
          <a:off x="3606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157843</xdr:rowOff>
    </xdr:from>
    <xdr:to>
      <xdr:col>4</xdr:col>
      <xdr:colOff>396875</xdr:colOff>
      <xdr:row>37</xdr:row>
      <xdr:rowOff>87993</xdr:rowOff>
    </xdr:to>
    <xdr:sp macro="" textlink="">
      <xdr:nvSpPr>
        <xdr:cNvPr id="91" name="円/楕円 90"/>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98170</xdr:rowOff>
    </xdr:from>
    <xdr:ext cx="762000" cy="259045"/>
    <xdr:sp macro="" textlink="">
      <xdr:nvSpPr>
        <xdr:cNvPr id="92" name="テキスト ボックス 91"/>
        <xdr:cNvSpPr txBox="1"/>
      </xdr:nvSpPr>
      <xdr:spPr>
        <a:xfrm>
          <a:off x="2717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29936</xdr:rowOff>
    </xdr:from>
    <xdr:to>
      <xdr:col>3</xdr:col>
      <xdr:colOff>193675</xdr:colOff>
      <xdr:row>37</xdr:row>
      <xdr:rowOff>131536</xdr:rowOff>
    </xdr:to>
    <xdr:sp macro="" textlink="">
      <xdr:nvSpPr>
        <xdr:cNvPr id="93" name="円/楕円 92"/>
        <xdr:cNvSpPr/>
      </xdr:nvSpPr>
      <xdr:spPr>
        <a:xfrm>
          <a:off x="2159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116312</xdr:rowOff>
    </xdr:from>
    <xdr:ext cx="762000" cy="259045"/>
    <xdr:sp macro="" textlink="">
      <xdr:nvSpPr>
        <xdr:cNvPr id="94" name="テキスト ボックス 93"/>
        <xdr:cNvSpPr txBox="1"/>
      </xdr:nvSpPr>
      <xdr:spPr>
        <a:xfrm>
          <a:off x="1828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95" name="円/楕円 94"/>
        <xdr:cNvSpPr/>
      </xdr:nvSpPr>
      <xdr:spPr>
        <a:xfrm>
          <a:off x="1270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64605</xdr:rowOff>
    </xdr:from>
    <xdr:ext cx="762000" cy="259045"/>
    <xdr:sp macro="" textlink="">
      <xdr:nvSpPr>
        <xdr:cNvPr id="96" name="テキスト ボックス 95"/>
        <xdr:cNvSpPr txBox="1"/>
      </xdr:nvSpPr>
      <xdr:spPr>
        <a:xfrm>
          <a:off x="939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50">
              <a:solidFill>
                <a:schemeClr val="dk1"/>
              </a:solidFill>
              <a:effectLst/>
              <a:latin typeface="+mn-lt"/>
              <a:ea typeface="+mn-ea"/>
              <a:cs typeface="+mn-cs"/>
            </a:rPr>
            <a:t>従来より、ごみ処理業務等を一部事務組合で行っていること等により物件費は、類似団体平均よりやや低い水準にあった。その反面で、一部事務組合の物件費等に充てる負担金により補助費が類似団体平均を上回る傾向が見られた。</a:t>
          </a:r>
          <a:r>
            <a:rPr kumimoji="1" lang="en-US" altLang="ja-JP" sz="1250">
              <a:solidFill>
                <a:schemeClr val="dk1"/>
              </a:solidFill>
              <a:effectLst/>
              <a:latin typeface="+mn-lt"/>
              <a:ea typeface="+mn-ea"/>
              <a:cs typeface="+mn-cs"/>
            </a:rPr>
            <a:t/>
          </a:r>
          <a:br>
            <a:rPr kumimoji="1" lang="en-US" altLang="ja-JP" sz="1250">
              <a:solidFill>
                <a:schemeClr val="dk1"/>
              </a:solidFill>
              <a:effectLst/>
              <a:latin typeface="+mn-lt"/>
              <a:ea typeface="+mn-ea"/>
              <a:cs typeface="+mn-cs"/>
            </a:rPr>
          </a:br>
          <a:r>
            <a:rPr kumimoji="1" lang="ja-JP" altLang="en-US" sz="1250">
              <a:solidFill>
                <a:schemeClr val="dk1"/>
              </a:solidFill>
              <a:effectLst/>
              <a:latin typeface="+mn-lt"/>
              <a:ea typeface="+mn-ea"/>
              <a:cs typeface="+mn-cs"/>
            </a:rPr>
            <a:t>平成</a:t>
          </a:r>
          <a:r>
            <a:rPr kumimoji="1" lang="en-US" altLang="ja-JP" sz="1250">
              <a:solidFill>
                <a:schemeClr val="dk1"/>
              </a:solidFill>
              <a:effectLst/>
              <a:latin typeface="+mn-lt"/>
              <a:ea typeface="+mn-ea"/>
              <a:cs typeface="+mn-cs"/>
            </a:rPr>
            <a:t>28</a:t>
          </a:r>
          <a:r>
            <a:rPr kumimoji="1" lang="ja-JP" altLang="en-US" sz="1250">
              <a:solidFill>
                <a:schemeClr val="dk1"/>
              </a:solidFill>
              <a:effectLst/>
              <a:latin typeface="+mn-lt"/>
              <a:ea typeface="+mn-ea"/>
              <a:cs typeface="+mn-cs"/>
            </a:rPr>
            <a:t>年度については</a:t>
          </a:r>
          <a:r>
            <a:rPr kumimoji="1" lang="ja-JP" altLang="ja-JP" sz="1250">
              <a:solidFill>
                <a:schemeClr val="dk1"/>
              </a:solidFill>
              <a:effectLst/>
              <a:latin typeface="+mn-lt"/>
              <a:ea typeface="+mn-ea"/>
              <a:cs typeface="+mn-cs"/>
            </a:rPr>
            <a:t>、</a:t>
          </a:r>
          <a:r>
            <a:rPr kumimoji="1" lang="ja-JP" altLang="en-US" sz="1250">
              <a:solidFill>
                <a:schemeClr val="dk1"/>
              </a:solidFill>
              <a:effectLst/>
              <a:latin typeface="+mn-lt"/>
              <a:ea typeface="+mn-ea"/>
              <a:cs typeface="+mn-cs"/>
            </a:rPr>
            <a:t>小学校給食事業の公会計化に伴い賄材料費の増加などがあり、平成</a:t>
          </a:r>
          <a:r>
            <a:rPr kumimoji="1" lang="en-US" altLang="ja-JP" sz="1250">
              <a:solidFill>
                <a:schemeClr val="dk1"/>
              </a:solidFill>
              <a:effectLst/>
              <a:latin typeface="+mn-lt"/>
              <a:ea typeface="+mn-ea"/>
              <a:cs typeface="+mn-cs"/>
            </a:rPr>
            <a:t>27</a:t>
          </a:r>
          <a:r>
            <a:rPr kumimoji="1" lang="ja-JP" altLang="en-US" sz="1250">
              <a:solidFill>
                <a:schemeClr val="dk1"/>
              </a:solidFill>
              <a:effectLst/>
              <a:latin typeface="+mn-lt"/>
              <a:ea typeface="+mn-ea"/>
              <a:cs typeface="+mn-cs"/>
            </a:rPr>
            <a:t>年度と比較し類似団体平均とのかい離幅が増加した。</a:t>
          </a:r>
          <a:endParaRPr lang="ja-JP" altLang="ja-JP" sz="125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85852</xdr:rowOff>
    </xdr:from>
    <xdr:to>
      <xdr:col>24</xdr:col>
      <xdr:colOff>31750</xdr:colOff>
      <xdr:row>14</xdr:row>
      <xdr:rowOff>136144</xdr:rowOff>
    </xdr:to>
    <xdr:cxnSp macro="">
      <xdr:nvCxnSpPr>
        <xdr:cNvPr id="127" name="直線コネクタ 126"/>
        <xdr:cNvCxnSpPr/>
      </xdr:nvCxnSpPr>
      <xdr:spPr>
        <a:xfrm flipV="1">
          <a:off x="15671800" y="24861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9415</xdr:rowOff>
    </xdr:from>
    <xdr:ext cx="762000" cy="259045"/>
    <xdr:sp macro="" textlink="">
      <xdr:nvSpPr>
        <xdr:cNvPr id="128"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17272</xdr:rowOff>
    </xdr:from>
    <xdr:to>
      <xdr:col>22</xdr:col>
      <xdr:colOff>565150</xdr:colOff>
      <xdr:row>14</xdr:row>
      <xdr:rowOff>136144</xdr:rowOff>
    </xdr:to>
    <xdr:cxnSp macro="">
      <xdr:nvCxnSpPr>
        <xdr:cNvPr id="130" name="直線コネクタ 129"/>
        <xdr:cNvCxnSpPr/>
      </xdr:nvCxnSpPr>
      <xdr:spPr>
        <a:xfrm>
          <a:off x="14782800" y="24175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82567</xdr:rowOff>
    </xdr:from>
    <xdr:ext cx="736600" cy="259045"/>
    <xdr:sp macro="" textlink="">
      <xdr:nvSpPr>
        <xdr:cNvPr id="132" name="テキスト ボックス 131"/>
        <xdr:cNvSpPr txBox="1"/>
      </xdr:nvSpPr>
      <xdr:spPr>
        <a:xfrm>
          <a:off x="15290800" y="265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17272</xdr:rowOff>
    </xdr:from>
    <xdr:to>
      <xdr:col>21</xdr:col>
      <xdr:colOff>361950</xdr:colOff>
      <xdr:row>14</xdr:row>
      <xdr:rowOff>154432</xdr:rowOff>
    </xdr:to>
    <xdr:cxnSp macro="">
      <xdr:nvCxnSpPr>
        <xdr:cNvPr id="133" name="直線コネクタ 132"/>
        <xdr:cNvCxnSpPr/>
      </xdr:nvCxnSpPr>
      <xdr:spPr>
        <a:xfrm flipV="1">
          <a:off x="13893800" y="24175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45991</xdr:rowOff>
    </xdr:from>
    <xdr:ext cx="762000" cy="259045"/>
    <xdr:sp macro="" textlink="">
      <xdr:nvSpPr>
        <xdr:cNvPr id="135" name="テキスト ボックス 134"/>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30988</xdr:rowOff>
    </xdr:from>
    <xdr:to>
      <xdr:col>20</xdr:col>
      <xdr:colOff>158750</xdr:colOff>
      <xdr:row>14</xdr:row>
      <xdr:rowOff>154432</xdr:rowOff>
    </xdr:to>
    <xdr:cxnSp macro="">
      <xdr:nvCxnSpPr>
        <xdr:cNvPr id="136" name="直線コネクタ 135"/>
        <xdr:cNvCxnSpPr/>
      </xdr:nvCxnSpPr>
      <xdr:spPr>
        <a:xfrm>
          <a:off x="13004800" y="243128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27703</xdr:rowOff>
    </xdr:from>
    <xdr:ext cx="762000" cy="259045"/>
    <xdr:sp macro="" textlink="">
      <xdr:nvSpPr>
        <xdr:cNvPr id="138" name="テキスト ボックス 137"/>
        <xdr:cNvSpPr txBox="1"/>
      </xdr:nvSpPr>
      <xdr:spPr>
        <a:xfrm>
          <a:off x="13512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4843</xdr:rowOff>
    </xdr:from>
    <xdr:ext cx="762000" cy="259045"/>
    <xdr:sp macro="" textlink="">
      <xdr:nvSpPr>
        <xdr:cNvPr id="140" name="テキスト ボックス 139"/>
        <xdr:cNvSpPr txBox="1"/>
      </xdr:nvSpPr>
      <xdr:spPr>
        <a:xfrm>
          <a:off x="12623800" y="257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35052</xdr:rowOff>
    </xdr:from>
    <xdr:to>
      <xdr:col>24</xdr:col>
      <xdr:colOff>82550</xdr:colOff>
      <xdr:row>14</xdr:row>
      <xdr:rowOff>136652</xdr:rowOff>
    </xdr:to>
    <xdr:sp macro="" textlink="">
      <xdr:nvSpPr>
        <xdr:cNvPr id="146" name="円/楕円 145"/>
        <xdr:cNvSpPr/>
      </xdr:nvSpPr>
      <xdr:spPr>
        <a:xfrm>
          <a:off x="16459200" y="24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51579</xdr:rowOff>
    </xdr:from>
    <xdr:ext cx="762000" cy="259045"/>
    <xdr:sp macro="" textlink="">
      <xdr:nvSpPr>
        <xdr:cNvPr id="147" name="物件費該当値テキスト"/>
        <xdr:cNvSpPr txBox="1"/>
      </xdr:nvSpPr>
      <xdr:spPr>
        <a:xfrm>
          <a:off x="16598900" y="228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85344</xdr:rowOff>
    </xdr:from>
    <xdr:to>
      <xdr:col>22</xdr:col>
      <xdr:colOff>615950</xdr:colOff>
      <xdr:row>15</xdr:row>
      <xdr:rowOff>15494</xdr:rowOff>
    </xdr:to>
    <xdr:sp macro="" textlink="">
      <xdr:nvSpPr>
        <xdr:cNvPr id="148" name="円/楕円 147"/>
        <xdr:cNvSpPr/>
      </xdr:nvSpPr>
      <xdr:spPr>
        <a:xfrm>
          <a:off x="15621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25671</xdr:rowOff>
    </xdr:from>
    <xdr:ext cx="736600" cy="259045"/>
    <xdr:sp macro="" textlink="">
      <xdr:nvSpPr>
        <xdr:cNvPr id="149" name="テキスト ボックス 148"/>
        <xdr:cNvSpPr txBox="1"/>
      </xdr:nvSpPr>
      <xdr:spPr>
        <a:xfrm>
          <a:off x="15290800" y="2254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137922</xdr:rowOff>
    </xdr:from>
    <xdr:to>
      <xdr:col>21</xdr:col>
      <xdr:colOff>412750</xdr:colOff>
      <xdr:row>14</xdr:row>
      <xdr:rowOff>68072</xdr:rowOff>
    </xdr:to>
    <xdr:sp macro="" textlink="">
      <xdr:nvSpPr>
        <xdr:cNvPr id="150" name="円/楕円 149"/>
        <xdr:cNvSpPr/>
      </xdr:nvSpPr>
      <xdr:spPr>
        <a:xfrm>
          <a:off x="14732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78249</xdr:rowOff>
    </xdr:from>
    <xdr:ext cx="762000" cy="259045"/>
    <xdr:sp macro="" textlink="">
      <xdr:nvSpPr>
        <xdr:cNvPr id="151" name="テキスト ボックス 150"/>
        <xdr:cNvSpPr txBox="1"/>
      </xdr:nvSpPr>
      <xdr:spPr>
        <a:xfrm>
          <a:off x="14401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103632</xdr:rowOff>
    </xdr:from>
    <xdr:to>
      <xdr:col>20</xdr:col>
      <xdr:colOff>209550</xdr:colOff>
      <xdr:row>15</xdr:row>
      <xdr:rowOff>33782</xdr:rowOff>
    </xdr:to>
    <xdr:sp macro="" textlink="">
      <xdr:nvSpPr>
        <xdr:cNvPr id="152" name="円/楕円 151"/>
        <xdr:cNvSpPr/>
      </xdr:nvSpPr>
      <xdr:spPr>
        <a:xfrm>
          <a:off x="13843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43959</xdr:rowOff>
    </xdr:from>
    <xdr:ext cx="762000" cy="259045"/>
    <xdr:sp macro="" textlink="">
      <xdr:nvSpPr>
        <xdr:cNvPr id="153" name="テキスト ボックス 152"/>
        <xdr:cNvSpPr txBox="1"/>
      </xdr:nvSpPr>
      <xdr:spPr>
        <a:xfrm>
          <a:off x="13512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151638</xdr:rowOff>
    </xdr:from>
    <xdr:to>
      <xdr:col>19</xdr:col>
      <xdr:colOff>6350</xdr:colOff>
      <xdr:row>14</xdr:row>
      <xdr:rowOff>81788</xdr:rowOff>
    </xdr:to>
    <xdr:sp macro="" textlink="">
      <xdr:nvSpPr>
        <xdr:cNvPr id="154" name="円/楕円 153"/>
        <xdr:cNvSpPr/>
      </xdr:nvSpPr>
      <xdr:spPr>
        <a:xfrm>
          <a:off x="12954000" y="238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91965</xdr:rowOff>
    </xdr:from>
    <xdr:ext cx="762000" cy="259045"/>
    <xdr:sp macro="" textlink="">
      <xdr:nvSpPr>
        <xdr:cNvPr id="155" name="テキスト ボックス 154"/>
        <xdr:cNvSpPr txBox="1"/>
      </xdr:nvSpPr>
      <xdr:spPr>
        <a:xfrm>
          <a:off x="12623800" y="214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扶助費は、</a:t>
          </a:r>
          <a:r>
            <a:rPr kumimoji="1" lang="ja-JP" altLang="en-US" sz="1400">
              <a:solidFill>
                <a:schemeClr val="dk1"/>
              </a:solidFill>
              <a:effectLst/>
              <a:latin typeface="+mn-lt"/>
              <a:ea typeface="+mn-ea"/>
              <a:cs typeface="+mn-cs"/>
            </a:rPr>
            <a:t>施設型給付費、障害児通所給付費・措置費、保育所保育委託料等が増加しており、</a:t>
          </a:r>
          <a:r>
            <a:rPr kumimoji="1" lang="ja-JP" altLang="ja-JP" sz="1400">
              <a:solidFill>
                <a:schemeClr val="dk1"/>
              </a:solidFill>
              <a:effectLst/>
              <a:latin typeface="+mn-lt"/>
              <a:ea typeface="+mn-ea"/>
              <a:cs typeface="+mn-cs"/>
            </a:rPr>
            <a:t>類似団体平均、県平均からみても</a:t>
          </a:r>
          <a:r>
            <a:rPr kumimoji="1" lang="ja-JP" altLang="en-US" sz="1400">
              <a:solidFill>
                <a:schemeClr val="dk1"/>
              </a:solidFill>
              <a:effectLst/>
              <a:latin typeface="+mn-lt"/>
              <a:ea typeface="+mn-ea"/>
              <a:cs typeface="+mn-cs"/>
            </a:rPr>
            <a:t>依然</a:t>
          </a:r>
          <a:r>
            <a:rPr kumimoji="1" lang="ja-JP" altLang="ja-JP" sz="1400">
              <a:solidFill>
                <a:schemeClr val="dk1"/>
              </a:solidFill>
              <a:effectLst/>
              <a:latin typeface="+mn-lt"/>
              <a:ea typeface="+mn-ea"/>
              <a:cs typeface="+mn-cs"/>
            </a:rPr>
            <a:t>高い水準にとどまっている。</a:t>
          </a:r>
          <a:endParaRPr lang="ja-JP" altLang="ja-JP" sz="18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59</xdr:row>
      <xdr:rowOff>37193</xdr:rowOff>
    </xdr:to>
    <xdr:cxnSp macro="">
      <xdr:nvCxnSpPr>
        <xdr:cNvPr id="190" name="直線コネクタ 189"/>
        <xdr:cNvCxnSpPr/>
      </xdr:nvCxnSpPr>
      <xdr:spPr>
        <a:xfrm flipV="1">
          <a:off x="3987800" y="100711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166205</xdr:rowOff>
    </xdr:from>
    <xdr:ext cx="762000" cy="259045"/>
    <xdr:sp macro="" textlink="">
      <xdr:nvSpPr>
        <xdr:cNvPr id="191"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94343</xdr:rowOff>
    </xdr:from>
    <xdr:to>
      <xdr:col>5</xdr:col>
      <xdr:colOff>549275</xdr:colOff>
      <xdr:row>59</xdr:row>
      <xdr:rowOff>37193</xdr:rowOff>
    </xdr:to>
    <xdr:cxnSp macro="">
      <xdr:nvCxnSpPr>
        <xdr:cNvPr id="193" name="直線コネクタ 192"/>
        <xdr:cNvCxnSpPr/>
      </xdr:nvCxnSpPr>
      <xdr:spPr>
        <a:xfrm>
          <a:off x="3098800" y="100384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147155</xdr:rowOff>
    </xdr:from>
    <xdr:ext cx="736600" cy="259045"/>
    <xdr:sp macro="" textlink="">
      <xdr:nvSpPr>
        <xdr:cNvPr id="195" name="テキスト ボックス 194"/>
        <xdr:cNvSpPr txBox="1"/>
      </xdr:nvSpPr>
      <xdr:spPr>
        <a:xfrm>
          <a:off x="3606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78015</xdr:rowOff>
    </xdr:from>
    <xdr:to>
      <xdr:col>4</xdr:col>
      <xdr:colOff>346075</xdr:colOff>
      <xdr:row>58</xdr:row>
      <xdr:rowOff>94343</xdr:rowOff>
    </xdr:to>
    <xdr:cxnSp macro="">
      <xdr:nvCxnSpPr>
        <xdr:cNvPr id="196" name="直線コネクタ 195"/>
        <xdr:cNvCxnSpPr/>
      </xdr:nvCxnSpPr>
      <xdr:spPr>
        <a:xfrm>
          <a:off x="2209800" y="100221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65512</xdr:rowOff>
    </xdr:from>
    <xdr:ext cx="762000" cy="259045"/>
    <xdr:sp macro="" textlink="">
      <xdr:nvSpPr>
        <xdr:cNvPr id="198" name="テキスト ボックス 197"/>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58</xdr:row>
      <xdr:rowOff>78015</xdr:rowOff>
    </xdr:to>
    <xdr:cxnSp macro="">
      <xdr:nvCxnSpPr>
        <xdr:cNvPr id="199" name="直線コネクタ 198"/>
        <xdr:cNvCxnSpPr/>
      </xdr:nvCxnSpPr>
      <xdr:spPr>
        <a:xfrm>
          <a:off x="1320800" y="99568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201" name="テキスト ボックス 200"/>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138992</xdr:rowOff>
    </xdr:from>
    <xdr:ext cx="762000" cy="259045"/>
    <xdr:sp macro="" textlink="">
      <xdr:nvSpPr>
        <xdr:cNvPr id="203" name="テキスト ボックス 202"/>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9" name="円/楕円 208"/>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10"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157843</xdr:rowOff>
    </xdr:from>
    <xdr:to>
      <xdr:col>5</xdr:col>
      <xdr:colOff>600075</xdr:colOff>
      <xdr:row>59</xdr:row>
      <xdr:rowOff>87993</xdr:rowOff>
    </xdr:to>
    <xdr:sp macro="" textlink="">
      <xdr:nvSpPr>
        <xdr:cNvPr id="211" name="円/楕円 210"/>
        <xdr:cNvSpPr/>
      </xdr:nvSpPr>
      <xdr:spPr>
        <a:xfrm>
          <a:off x="3937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72770</xdr:rowOff>
    </xdr:from>
    <xdr:ext cx="736600" cy="259045"/>
    <xdr:sp macro="" textlink="">
      <xdr:nvSpPr>
        <xdr:cNvPr id="212" name="テキスト ボックス 211"/>
        <xdr:cNvSpPr txBox="1"/>
      </xdr:nvSpPr>
      <xdr:spPr>
        <a:xfrm>
          <a:off x="3606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43543</xdr:rowOff>
    </xdr:from>
    <xdr:to>
      <xdr:col>4</xdr:col>
      <xdr:colOff>396875</xdr:colOff>
      <xdr:row>58</xdr:row>
      <xdr:rowOff>145143</xdr:rowOff>
    </xdr:to>
    <xdr:sp macro="" textlink="">
      <xdr:nvSpPr>
        <xdr:cNvPr id="213" name="円/楕円 212"/>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129920</xdr:rowOff>
    </xdr:from>
    <xdr:ext cx="762000" cy="259045"/>
    <xdr:sp macro="" textlink="">
      <xdr:nvSpPr>
        <xdr:cNvPr id="214" name="テキスト ボックス 213"/>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27215</xdr:rowOff>
    </xdr:from>
    <xdr:to>
      <xdr:col>3</xdr:col>
      <xdr:colOff>193675</xdr:colOff>
      <xdr:row>58</xdr:row>
      <xdr:rowOff>128815</xdr:rowOff>
    </xdr:to>
    <xdr:sp macro="" textlink="">
      <xdr:nvSpPr>
        <xdr:cNvPr id="215" name="円/楕円 214"/>
        <xdr:cNvSpPr/>
      </xdr:nvSpPr>
      <xdr:spPr>
        <a:xfrm>
          <a:off x="2159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113592</xdr:rowOff>
    </xdr:from>
    <xdr:ext cx="762000" cy="259045"/>
    <xdr:sp macro="" textlink="">
      <xdr:nvSpPr>
        <xdr:cNvPr id="216" name="テキスト ボックス 215"/>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7" name="円/楕円 216"/>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8" name="テキスト ボックス 21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当該数値は一貫して類似団体平均値に比べて低い。要因は平成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年度から、下水道事業の会計制度を移行（特別会計から公営企業会計）したことがあげられる。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54</xdr:row>
      <xdr:rowOff>152400</xdr:rowOff>
    </xdr:to>
    <xdr:cxnSp macro="">
      <xdr:nvCxnSpPr>
        <xdr:cNvPr id="251" name="直線コネクタ 250"/>
        <xdr:cNvCxnSpPr/>
      </xdr:nvCxnSpPr>
      <xdr:spPr>
        <a:xfrm>
          <a:off x="15671800" y="9385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146050</xdr:rowOff>
    </xdr:from>
    <xdr:to>
      <xdr:col>22</xdr:col>
      <xdr:colOff>565150</xdr:colOff>
      <xdr:row>54</xdr:row>
      <xdr:rowOff>127000</xdr:rowOff>
    </xdr:to>
    <xdr:cxnSp macro="">
      <xdr:nvCxnSpPr>
        <xdr:cNvPr id="254" name="直線コネクタ 253"/>
        <xdr:cNvCxnSpPr/>
      </xdr:nvCxnSpPr>
      <xdr:spPr>
        <a:xfrm>
          <a:off x="14782800" y="9232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6" name="テキスト ボックス 255"/>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107950</xdr:rowOff>
    </xdr:from>
    <xdr:to>
      <xdr:col>21</xdr:col>
      <xdr:colOff>361950</xdr:colOff>
      <xdr:row>53</xdr:row>
      <xdr:rowOff>146050</xdr:rowOff>
    </xdr:to>
    <xdr:cxnSp macro="">
      <xdr:nvCxnSpPr>
        <xdr:cNvPr id="257" name="直線コネクタ 256"/>
        <xdr:cNvCxnSpPr/>
      </xdr:nvCxnSpPr>
      <xdr:spPr>
        <a:xfrm>
          <a:off x="13893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95250</xdr:rowOff>
    </xdr:from>
    <xdr:to>
      <xdr:col>20</xdr:col>
      <xdr:colOff>158750</xdr:colOff>
      <xdr:row>53</xdr:row>
      <xdr:rowOff>107950</xdr:rowOff>
    </xdr:to>
    <xdr:cxnSp macro="">
      <xdr:nvCxnSpPr>
        <xdr:cNvPr id="260" name="直線コネクタ 259"/>
        <xdr:cNvCxnSpPr/>
      </xdr:nvCxnSpPr>
      <xdr:spPr>
        <a:xfrm>
          <a:off x="13004800" y="918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10177</xdr:rowOff>
    </xdr:from>
    <xdr:ext cx="762000" cy="259045"/>
    <xdr:sp macro="" textlink="">
      <xdr:nvSpPr>
        <xdr:cNvPr id="262" name="テキスト ボックス 261"/>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156227</xdr:rowOff>
    </xdr:from>
    <xdr:ext cx="762000" cy="259045"/>
    <xdr:sp macro="" textlink="">
      <xdr:nvSpPr>
        <xdr:cNvPr id="264" name="テキスト ボックス 263"/>
        <xdr:cNvSpPr txBox="1"/>
      </xdr:nvSpPr>
      <xdr:spPr>
        <a:xfrm>
          <a:off x="12623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101600</xdr:rowOff>
    </xdr:from>
    <xdr:to>
      <xdr:col>24</xdr:col>
      <xdr:colOff>82550</xdr:colOff>
      <xdr:row>55</xdr:row>
      <xdr:rowOff>31750</xdr:rowOff>
    </xdr:to>
    <xdr:sp macro="" textlink="">
      <xdr:nvSpPr>
        <xdr:cNvPr id="270" name="円/楕円 269"/>
        <xdr:cNvSpPr/>
      </xdr:nvSpPr>
      <xdr:spPr>
        <a:xfrm>
          <a:off x="16459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118127</xdr:rowOff>
    </xdr:from>
    <xdr:ext cx="762000" cy="259045"/>
    <xdr:sp macro="" textlink="">
      <xdr:nvSpPr>
        <xdr:cNvPr id="271" name="その他該当値テキスト"/>
        <xdr:cNvSpPr txBox="1"/>
      </xdr:nvSpPr>
      <xdr:spPr>
        <a:xfrm>
          <a:off x="16598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72" name="円/楕円 271"/>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73" name="テキスト ボックス 272"/>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95250</xdr:rowOff>
    </xdr:from>
    <xdr:to>
      <xdr:col>21</xdr:col>
      <xdr:colOff>412750</xdr:colOff>
      <xdr:row>54</xdr:row>
      <xdr:rowOff>25400</xdr:rowOff>
    </xdr:to>
    <xdr:sp macro="" textlink="">
      <xdr:nvSpPr>
        <xdr:cNvPr id="274" name="円/楕円 273"/>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35577</xdr:rowOff>
    </xdr:from>
    <xdr:ext cx="762000" cy="259045"/>
    <xdr:sp macro="" textlink="">
      <xdr:nvSpPr>
        <xdr:cNvPr id="275" name="テキスト ボックス 274"/>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57150</xdr:rowOff>
    </xdr:from>
    <xdr:to>
      <xdr:col>20</xdr:col>
      <xdr:colOff>209550</xdr:colOff>
      <xdr:row>53</xdr:row>
      <xdr:rowOff>158750</xdr:rowOff>
    </xdr:to>
    <xdr:sp macro="" textlink="">
      <xdr:nvSpPr>
        <xdr:cNvPr id="276" name="円/楕円 275"/>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168927</xdr:rowOff>
    </xdr:from>
    <xdr:ext cx="762000" cy="259045"/>
    <xdr:sp macro="" textlink="">
      <xdr:nvSpPr>
        <xdr:cNvPr id="277" name="テキスト ボックス 276"/>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44450</xdr:rowOff>
    </xdr:from>
    <xdr:to>
      <xdr:col>19</xdr:col>
      <xdr:colOff>6350</xdr:colOff>
      <xdr:row>53</xdr:row>
      <xdr:rowOff>146050</xdr:rowOff>
    </xdr:to>
    <xdr:sp macro="" textlink="">
      <xdr:nvSpPr>
        <xdr:cNvPr id="278" name="円/楕円 277"/>
        <xdr:cNvSpPr/>
      </xdr:nvSpPr>
      <xdr:spPr>
        <a:xfrm>
          <a:off x="12954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156227</xdr:rowOff>
    </xdr:from>
    <xdr:ext cx="762000" cy="259045"/>
    <xdr:sp macro="" textlink="">
      <xdr:nvSpPr>
        <xdr:cNvPr id="279" name="テキスト ボックス 278"/>
        <xdr:cNvSpPr txBox="1"/>
      </xdr:nvSpPr>
      <xdr:spPr>
        <a:xfrm>
          <a:off x="12623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当該数値は一貫して類似団体平均値に比べて高い。要因は、ごみ処理業務等を一部事務組合で行っていること、下水道事業を公営企業で行っていることがあげられる。</a:t>
          </a:r>
          <a:endParaRPr lang="ja-JP" altLang="ja-JP" sz="1200">
            <a:effectLst/>
          </a:endParaRPr>
        </a:p>
        <a:p>
          <a:r>
            <a:rPr kumimoji="1" lang="ja-JP" altLang="ja-JP" sz="1200">
              <a:solidFill>
                <a:schemeClr val="dk1"/>
              </a:solidFill>
              <a:effectLst/>
              <a:latin typeface="+mn-lt"/>
              <a:ea typeface="+mn-ea"/>
              <a:cs typeface="+mn-cs"/>
            </a:rPr>
            <a:t>なお、平成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年度決算において土地開発公社他２団体のいわゆる第３セクターを解散したことによる関係補助金の削減により当該数値が改善した後は、ほぼ横ばいで推移している。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年度は病院事業、交通事業、水道事業への補助等が増加したことにより悪化した。</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44450</xdr:rowOff>
    </xdr:from>
    <xdr:to>
      <xdr:col>24</xdr:col>
      <xdr:colOff>31750</xdr:colOff>
      <xdr:row>39</xdr:row>
      <xdr:rowOff>158750</xdr:rowOff>
    </xdr:to>
    <xdr:cxnSp macro="">
      <xdr:nvCxnSpPr>
        <xdr:cNvPr id="312" name="直線コネクタ 311"/>
        <xdr:cNvCxnSpPr/>
      </xdr:nvCxnSpPr>
      <xdr:spPr>
        <a:xfrm>
          <a:off x="15671800" y="6731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13"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44450</xdr:rowOff>
    </xdr:from>
    <xdr:to>
      <xdr:col>22</xdr:col>
      <xdr:colOff>565150</xdr:colOff>
      <xdr:row>39</xdr:row>
      <xdr:rowOff>44450</xdr:rowOff>
    </xdr:to>
    <xdr:cxnSp macro="">
      <xdr:nvCxnSpPr>
        <xdr:cNvPr id="315" name="直線コネクタ 314"/>
        <xdr:cNvCxnSpPr/>
      </xdr:nvCxnSpPr>
      <xdr:spPr>
        <a:xfrm>
          <a:off x="147828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6" name="フローチャート : 判断 315"/>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137177</xdr:rowOff>
    </xdr:from>
    <xdr:ext cx="736600" cy="259045"/>
    <xdr:sp macro="" textlink="">
      <xdr:nvSpPr>
        <xdr:cNvPr id="317" name="テキスト ボックス 316"/>
        <xdr:cNvSpPr txBox="1"/>
      </xdr:nvSpPr>
      <xdr:spPr>
        <a:xfrm>
          <a:off x="15290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44450</xdr:rowOff>
    </xdr:from>
    <xdr:to>
      <xdr:col>21</xdr:col>
      <xdr:colOff>361950</xdr:colOff>
      <xdr:row>39</xdr:row>
      <xdr:rowOff>69850</xdr:rowOff>
    </xdr:to>
    <xdr:cxnSp macro="">
      <xdr:nvCxnSpPr>
        <xdr:cNvPr id="318" name="直線コネクタ 317"/>
        <xdr:cNvCxnSpPr/>
      </xdr:nvCxnSpPr>
      <xdr:spPr>
        <a:xfrm flipV="1">
          <a:off x="13893800" y="673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20" name="テキスト ボックス 319"/>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69850</xdr:rowOff>
    </xdr:from>
    <xdr:to>
      <xdr:col>20</xdr:col>
      <xdr:colOff>158750</xdr:colOff>
      <xdr:row>40</xdr:row>
      <xdr:rowOff>88900</xdr:rowOff>
    </xdr:to>
    <xdr:cxnSp macro="">
      <xdr:nvCxnSpPr>
        <xdr:cNvPr id="321" name="直線コネクタ 320"/>
        <xdr:cNvCxnSpPr/>
      </xdr:nvCxnSpPr>
      <xdr:spPr>
        <a:xfrm flipV="1">
          <a:off x="13004800" y="6756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80027</xdr:rowOff>
    </xdr:from>
    <xdr:ext cx="762000" cy="259045"/>
    <xdr:sp macro="" textlink="">
      <xdr:nvSpPr>
        <xdr:cNvPr id="325" name="テキスト ボックス 324"/>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107950</xdr:rowOff>
    </xdr:from>
    <xdr:to>
      <xdr:col>24</xdr:col>
      <xdr:colOff>82550</xdr:colOff>
      <xdr:row>40</xdr:row>
      <xdr:rowOff>38100</xdr:rowOff>
    </xdr:to>
    <xdr:sp macro="" textlink="">
      <xdr:nvSpPr>
        <xdr:cNvPr id="331" name="円/楕円 330"/>
        <xdr:cNvSpPr/>
      </xdr:nvSpPr>
      <xdr:spPr>
        <a:xfrm>
          <a:off x="164592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80027</xdr:rowOff>
    </xdr:from>
    <xdr:ext cx="762000" cy="259045"/>
    <xdr:sp macro="" textlink="">
      <xdr:nvSpPr>
        <xdr:cNvPr id="332" name="補助費等該当値テキスト"/>
        <xdr:cNvSpPr txBox="1"/>
      </xdr:nvSpPr>
      <xdr:spPr>
        <a:xfrm>
          <a:off x="16598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165100</xdr:rowOff>
    </xdr:from>
    <xdr:to>
      <xdr:col>22</xdr:col>
      <xdr:colOff>615950</xdr:colOff>
      <xdr:row>39</xdr:row>
      <xdr:rowOff>95250</xdr:rowOff>
    </xdr:to>
    <xdr:sp macro="" textlink="">
      <xdr:nvSpPr>
        <xdr:cNvPr id="333" name="円/楕円 332"/>
        <xdr:cNvSpPr/>
      </xdr:nvSpPr>
      <xdr:spPr>
        <a:xfrm>
          <a:off x="15621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80027</xdr:rowOff>
    </xdr:from>
    <xdr:ext cx="736600" cy="259045"/>
    <xdr:sp macro="" textlink="">
      <xdr:nvSpPr>
        <xdr:cNvPr id="334" name="テキスト ボックス 333"/>
        <xdr:cNvSpPr txBox="1"/>
      </xdr:nvSpPr>
      <xdr:spPr>
        <a:xfrm>
          <a:off x="15290800" y="676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165100</xdr:rowOff>
    </xdr:from>
    <xdr:to>
      <xdr:col>21</xdr:col>
      <xdr:colOff>412750</xdr:colOff>
      <xdr:row>39</xdr:row>
      <xdr:rowOff>95250</xdr:rowOff>
    </xdr:to>
    <xdr:sp macro="" textlink="">
      <xdr:nvSpPr>
        <xdr:cNvPr id="335" name="円/楕円 334"/>
        <xdr:cNvSpPr/>
      </xdr:nvSpPr>
      <xdr:spPr>
        <a:xfrm>
          <a:off x="14732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80027</xdr:rowOff>
    </xdr:from>
    <xdr:ext cx="762000" cy="259045"/>
    <xdr:sp macro="" textlink="">
      <xdr:nvSpPr>
        <xdr:cNvPr id="336" name="テキスト ボックス 335"/>
        <xdr:cNvSpPr txBox="1"/>
      </xdr:nvSpPr>
      <xdr:spPr>
        <a:xfrm>
          <a:off x="14401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19050</xdr:rowOff>
    </xdr:from>
    <xdr:to>
      <xdr:col>20</xdr:col>
      <xdr:colOff>209550</xdr:colOff>
      <xdr:row>39</xdr:row>
      <xdr:rowOff>120650</xdr:rowOff>
    </xdr:to>
    <xdr:sp macro="" textlink="">
      <xdr:nvSpPr>
        <xdr:cNvPr id="337" name="円/楕円 336"/>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105427</xdr:rowOff>
    </xdr:from>
    <xdr:ext cx="762000" cy="259045"/>
    <xdr:sp macro="" textlink="">
      <xdr:nvSpPr>
        <xdr:cNvPr id="338" name="テキスト ボックス 337"/>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38100</xdr:rowOff>
    </xdr:from>
    <xdr:to>
      <xdr:col>19</xdr:col>
      <xdr:colOff>6350</xdr:colOff>
      <xdr:row>40</xdr:row>
      <xdr:rowOff>139700</xdr:rowOff>
    </xdr:to>
    <xdr:sp macro="" textlink="">
      <xdr:nvSpPr>
        <xdr:cNvPr id="339" name="円/楕円 338"/>
        <xdr:cNvSpPr/>
      </xdr:nvSpPr>
      <xdr:spPr>
        <a:xfrm>
          <a:off x="12954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124477</xdr:rowOff>
    </xdr:from>
    <xdr:ext cx="762000" cy="259045"/>
    <xdr:sp macro="" textlink="">
      <xdr:nvSpPr>
        <xdr:cNvPr id="340" name="テキスト ボックス 339"/>
        <xdr:cNvSpPr txBox="1"/>
      </xdr:nvSpPr>
      <xdr:spPr>
        <a:xfrm>
          <a:off x="12623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阪神淡路大震災の災害復旧事業債の償還の影響から類似団体内順位は低位であったが、償還が進捗するにつれて改善している。しかし、公債費自体は臨時財政対策債に係る元利償還金の増加により横ばいとなっていることには留意する必要がある。</a:t>
          </a:r>
          <a:endParaRPr lang="ja-JP" altLang="ja-JP" sz="1400">
            <a:effectLst/>
          </a:endParaRPr>
        </a:p>
        <a:p>
          <a:r>
            <a:rPr kumimoji="1" lang="ja-JP" altLang="ja-JP" sz="1100">
              <a:solidFill>
                <a:schemeClr val="dk1"/>
              </a:solidFill>
              <a:effectLst/>
              <a:latin typeface="+mn-lt"/>
              <a:ea typeface="+mn-ea"/>
              <a:cs typeface="+mn-cs"/>
            </a:rPr>
            <a:t>なお、平成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年度まで類似団体平均値に近づきつつあった当該数値が、平成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年度以降かい離する状態が続いている。これは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年連続でテールヘビー返済（バルーン返済）を行ったことによる一時的なものであり、平成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以前のような</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からの大幅なかい離は見られない。</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130811</xdr:rowOff>
    </xdr:from>
    <xdr:to>
      <xdr:col>7</xdr:col>
      <xdr:colOff>15875</xdr:colOff>
      <xdr:row>78</xdr:row>
      <xdr:rowOff>12700</xdr:rowOff>
    </xdr:to>
    <xdr:cxnSp macro="">
      <xdr:nvCxnSpPr>
        <xdr:cNvPr id="373" name="直線コネクタ 372"/>
        <xdr:cNvCxnSpPr/>
      </xdr:nvCxnSpPr>
      <xdr:spPr>
        <a:xfrm>
          <a:off x="3987800" y="133324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4"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130811</xdr:rowOff>
    </xdr:from>
    <xdr:to>
      <xdr:col>5</xdr:col>
      <xdr:colOff>549275</xdr:colOff>
      <xdr:row>80</xdr:row>
      <xdr:rowOff>5080</xdr:rowOff>
    </xdr:to>
    <xdr:cxnSp macro="">
      <xdr:nvCxnSpPr>
        <xdr:cNvPr id="376" name="直線コネクタ 375"/>
        <xdr:cNvCxnSpPr/>
      </xdr:nvCxnSpPr>
      <xdr:spPr>
        <a:xfrm flipV="1">
          <a:off x="3098800" y="13332461"/>
          <a:ext cx="8890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78" name="テキスト ボックス 377"/>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142239</xdr:rowOff>
    </xdr:from>
    <xdr:to>
      <xdr:col>4</xdr:col>
      <xdr:colOff>346075</xdr:colOff>
      <xdr:row>80</xdr:row>
      <xdr:rowOff>5080</xdr:rowOff>
    </xdr:to>
    <xdr:cxnSp macro="">
      <xdr:nvCxnSpPr>
        <xdr:cNvPr id="379" name="直線コネクタ 378"/>
        <xdr:cNvCxnSpPr/>
      </xdr:nvCxnSpPr>
      <xdr:spPr>
        <a:xfrm>
          <a:off x="2209800" y="135153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138447</xdr:rowOff>
    </xdr:from>
    <xdr:ext cx="762000" cy="259045"/>
    <xdr:sp macro="" textlink="">
      <xdr:nvSpPr>
        <xdr:cNvPr id="381" name="テキスト ボックス 380"/>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142239</xdr:rowOff>
    </xdr:from>
    <xdr:to>
      <xdr:col>3</xdr:col>
      <xdr:colOff>142875</xdr:colOff>
      <xdr:row>79</xdr:row>
      <xdr:rowOff>153670</xdr:rowOff>
    </xdr:to>
    <xdr:cxnSp macro="">
      <xdr:nvCxnSpPr>
        <xdr:cNvPr id="382" name="直線コネクタ 381"/>
        <xdr:cNvCxnSpPr/>
      </xdr:nvCxnSpPr>
      <xdr:spPr>
        <a:xfrm flipV="1">
          <a:off x="1320800" y="135153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84" name="テキスト ボックス 383"/>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6" name="テキスト ボックス 385"/>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92" name="円/楕円 391"/>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93"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80011</xdr:rowOff>
    </xdr:from>
    <xdr:to>
      <xdr:col>5</xdr:col>
      <xdr:colOff>600075</xdr:colOff>
      <xdr:row>78</xdr:row>
      <xdr:rowOff>10161</xdr:rowOff>
    </xdr:to>
    <xdr:sp macro="" textlink="">
      <xdr:nvSpPr>
        <xdr:cNvPr id="394" name="円/楕円 393"/>
        <xdr:cNvSpPr/>
      </xdr:nvSpPr>
      <xdr:spPr>
        <a:xfrm>
          <a:off x="3937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166388</xdr:rowOff>
    </xdr:from>
    <xdr:ext cx="736600" cy="259045"/>
    <xdr:sp macro="" textlink="">
      <xdr:nvSpPr>
        <xdr:cNvPr id="395" name="テキスト ボックス 394"/>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125730</xdr:rowOff>
    </xdr:from>
    <xdr:to>
      <xdr:col>4</xdr:col>
      <xdr:colOff>396875</xdr:colOff>
      <xdr:row>80</xdr:row>
      <xdr:rowOff>55880</xdr:rowOff>
    </xdr:to>
    <xdr:sp macro="" textlink="">
      <xdr:nvSpPr>
        <xdr:cNvPr id="396" name="円/楕円 395"/>
        <xdr:cNvSpPr/>
      </xdr:nvSpPr>
      <xdr:spPr>
        <a:xfrm>
          <a:off x="3048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40657</xdr:rowOff>
    </xdr:from>
    <xdr:ext cx="762000" cy="259045"/>
    <xdr:sp macro="" textlink="">
      <xdr:nvSpPr>
        <xdr:cNvPr id="397" name="テキスト ボックス 396"/>
        <xdr:cNvSpPr txBox="1"/>
      </xdr:nvSpPr>
      <xdr:spPr>
        <a:xfrm>
          <a:off x="2717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91439</xdr:rowOff>
    </xdr:from>
    <xdr:to>
      <xdr:col>3</xdr:col>
      <xdr:colOff>193675</xdr:colOff>
      <xdr:row>79</xdr:row>
      <xdr:rowOff>21589</xdr:rowOff>
    </xdr:to>
    <xdr:sp macro="" textlink="">
      <xdr:nvSpPr>
        <xdr:cNvPr id="398" name="円/楕円 397"/>
        <xdr:cNvSpPr/>
      </xdr:nvSpPr>
      <xdr:spPr>
        <a:xfrm>
          <a:off x="2159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6366</xdr:rowOff>
    </xdr:from>
    <xdr:ext cx="762000" cy="259045"/>
    <xdr:sp macro="" textlink="">
      <xdr:nvSpPr>
        <xdr:cNvPr id="399" name="テキスト ボックス 398"/>
        <xdr:cNvSpPr txBox="1"/>
      </xdr:nvSpPr>
      <xdr:spPr>
        <a:xfrm>
          <a:off x="1828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102870</xdr:rowOff>
    </xdr:from>
    <xdr:to>
      <xdr:col>1</xdr:col>
      <xdr:colOff>676275</xdr:colOff>
      <xdr:row>80</xdr:row>
      <xdr:rowOff>33020</xdr:rowOff>
    </xdr:to>
    <xdr:sp macro="" textlink="">
      <xdr:nvSpPr>
        <xdr:cNvPr id="400" name="円/楕円 399"/>
        <xdr:cNvSpPr/>
      </xdr:nvSpPr>
      <xdr:spPr>
        <a:xfrm>
          <a:off x="1270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17797</xdr:rowOff>
    </xdr:from>
    <xdr:ext cx="762000" cy="259045"/>
    <xdr:sp macro="" textlink="">
      <xdr:nvSpPr>
        <xdr:cNvPr id="401" name="テキスト ボックス 400"/>
        <xdr:cNvSpPr txBox="1"/>
      </xdr:nvSpPr>
      <xdr:spPr>
        <a:xfrm>
          <a:off x="939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人件費の削減、扶助費の増加、公債費の抑制など、個々の経費の増減が結果として全体の均衡を保っている状況にある。</a:t>
          </a:r>
          <a:endParaRPr lang="ja-JP" altLang="ja-JP" sz="1300">
            <a:effectLst/>
          </a:endParaRPr>
        </a:p>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年度には</a:t>
          </a:r>
          <a:r>
            <a:rPr kumimoji="1" lang="ja-JP" altLang="en-US" sz="1300">
              <a:solidFill>
                <a:schemeClr val="dk1"/>
              </a:solidFill>
              <a:effectLst/>
              <a:latin typeface="+mn-lt"/>
              <a:ea typeface="+mn-ea"/>
              <a:cs typeface="+mn-cs"/>
            </a:rPr>
            <a:t>特別会計</a:t>
          </a:r>
          <a:r>
            <a:rPr kumimoji="1" lang="ja-JP" altLang="ja-JP" sz="1300">
              <a:solidFill>
                <a:schemeClr val="dk1"/>
              </a:solidFill>
              <a:effectLst/>
              <a:latin typeface="+mn-lt"/>
              <a:ea typeface="+mn-ea"/>
              <a:cs typeface="+mn-cs"/>
            </a:rPr>
            <a:t>の操出金の増加が</a:t>
          </a:r>
          <a:r>
            <a:rPr kumimoji="1" lang="ja-JP" altLang="en-US" sz="1300">
              <a:solidFill>
                <a:schemeClr val="dk1"/>
              </a:solidFill>
              <a:effectLst/>
              <a:latin typeface="+mn-lt"/>
              <a:ea typeface="+mn-ea"/>
              <a:cs typeface="+mn-cs"/>
            </a:rPr>
            <a:t>あり、</a:t>
          </a:r>
          <a:r>
            <a:rPr kumimoji="1" lang="ja-JP" altLang="ja-JP" sz="1300">
              <a:solidFill>
                <a:schemeClr val="dk1"/>
              </a:solidFill>
              <a:effectLst/>
              <a:latin typeface="+mn-lt"/>
              <a:ea typeface="+mn-ea"/>
              <a:cs typeface="+mn-cs"/>
            </a:rPr>
            <a:t>一時的な数字の増減があるものの、それを除けばほぼ横ばいの状況が続いている。</a:t>
          </a:r>
          <a:endParaRPr lang="ja-JP" altLang="ja-JP" sz="1300">
            <a:effectLst/>
          </a:endParaRPr>
        </a:p>
        <a:p>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9" name="直線コネクタ 428"/>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1" name="直線コネクタ 43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2"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3" name="直線コネクタ 432"/>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43180</xdr:rowOff>
    </xdr:from>
    <xdr:to>
      <xdr:col>24</xdr:col>
      <xdr:colOff>31750</xdr:colOff>
      <xdr:row>76</xdr:row>
      <xdr:rowOff>104139</xdr:rowOff>
    </xdr:to>
    <xdr:cxnSp macro="">
      <xdr:nvCxnSpPr>
        <xdr:cNvPr id="434" name="直線コネクタ 433"/>
        <xdr:cNvCxnSpPr/>
      </xdr:nvCxnSpPr>
      <xdr:spPr>
        <a:xfrm flipV="1">
          <a:off x="15671800" y="130733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139716</xdr:rowOff>
    </xdr:from>
    <xdr:ext cx="762000" cy="259045"/>
    <xdr:sp macro="" textlink="">
      <xdr:nvSpPr>
        <xdr:cNvPr id="435"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6" name="フローチャート : 判断 435"/>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104140</xdr:rowOff>
    </xdr:from>
    <xdr:to>
      <xdr:col>22</xdr:col>
      <xdr:colOff>565150</xdr:colOff>
      <xdr:row>76</xdr:row>
      <xdr:rowOff>104139</xdr:rowOff>
    </xdr:to>
    <xdr:cxnSp macro="">
      <xdr:nvCxnSpPr>
        <xdr:cNvPr id="437" name="直線コネクタ 436"/>
        <xdr:cNvCxnSpPr/>
      </xdr:nvCxnSpPr>
      <xdr:spPr>
        <a:xfrm>
          <a:off x="14782800" y="12791440"/>
          <a:ext cx="889000" cy="34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38" name="フローチャート : 判断 437"/>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39" name="テキスト ボックス 438"/>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104140</xdr:rowOff>
    </xdr:from>
    <xdr:to>
      <xdr:col>21</xdr:col>
      <xdr:colOff>361950</xdr:colOff>
      <xdr:row>76</xdr:row>
      <xdr:rowOff>5080</xdr:rowOff>
    </xdr:to>
    <xdr:cxnSp macro="">
      <xdr:nvCxnSpPr>
        <xdr:cNvPr id="440" name="直線コネクタ 439"/>
        <xdr:cNvCxnSpPr/>
      </xdr:nvCxnSpPr>
      <xdr:spPr>
        <a:xfrm flipV="1">
          <a:off x="13893800" y="127914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1" name="フローチャート :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143527</xdr:rowOff>
    </xdr:from>
    <xdr:ext cx="762000" cy="259045"/>
    <xdr:sp macro="" textlink="">
      <xdr:nvSpPr>
        <xdr:cNvPr id="442" name="テキスト ボックス 441"/>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130810</xdr:rowOff>
    </xdr:from>
    <xdr:to>
      <xdr:col>20</xdr:col>
      <xdr:colOff>158750</xdr:colOff>
      <xdr:row>76</xdr:row>
      <xdr:rowOff>5080</xdr:rowOff>
    </xdr:to>
    <xdr:cxnSp macro="">
      <xdr:nvCxnSpPr>
        <xdr:cNvPr id="443" name="直線コネクタ 442"/>
        <xdr:cNvCxnSpPr/>
      </xdr:nvCxnSpPr>
      <xdr:spPr>
        <a:xfrm>
          <a:off x="13004800" y="12989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4" name="フローチャート : 判断 443"/>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5" name="テキスト ボックス 444"/>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6" name="フローチャート :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163830</xdr:rowOff>
    </xdr:from>
    <xdr:to>
      <xdr:col>24</xdr:col>
      <xdr:colOff>82550</xdr:colOff>
      <xdr:row>76</xdr:row>
      <xdr:rowOff>93980</xdr:rowOff>
    </xdr:to>
    <xdr:sp macro="" textlink="">
      <xdr:nvSpPr>
        <xdr:cNvPr id="453" name="円/楕円 452"/>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8907</xdr:rowOff>
    </xdr:from>
    <xdr:ext cx="762000" cy="259045"/>
    <xdr:sp macro="" textlink="">
      <xdr:nvSpPr>
        <xdr:cNvPr id="454" name="公債費以外該当値テキスト"/>
        <xdr:cNvSpPr txBox="1"/>
      </xdr:nvSpPr>
      <xdr:spPr>
        <a:xfrm>
          <a:off x="16598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55" name="円/楕円 454"/>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56" name="テキスト ボックス 455"/>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53340</xdr:rowOff>
    </xdr:from>
    <xdr:to>
      <xdr:col>21</xdr:col>
      <xdr:colOff>412750</xdr:colOff>
      <xdr:row>74</xdr:row>
      <xdr:rowOff>154940</xdr:rowOff>
    </xdr:to>
    <xdr:sp macro="" textlink="">
      <xdr:nvSpPr>
        <xdr:cNvPr id="457" name="円/楕円 456"/>
        <xdr:cNvSpPr/>
      </xdr:nvSpPr>
      <xdr:spPr>
        <a:xfrm>
          <a:off x="14732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165117</xdr:rowOff>
    </xdr:from>
    <xdr:ext cx="762000" cy="259045"/>
    <xdr:sp macro="" textlink="">
      <xdr:nvSpPr>
        <xdr:cNvPr id="458" name="テキスト ボックス 457"/>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125730</xdr:rowOff>
    </xdr:from>
    <xdr:to>
      <xdr:col>20</xdr:col>
      <xdr:colOff>209550</xdr:colOff>
      <xdr:row>76</xdr:row>
      <xdr:rowOff>55880</xdr:rowOff>
    </xdr:to>
    <xdr:sp macro="" textlink="">
      <xdr:nvSpPr>
        <xdr:cNvPr id="459" name="円/楕円 458"/>
        <xdr:cNvSpPr/>
      </xdr:nvSpPr>
      <xdr:spPr>
        <a:xfrm>
          <a:off x="13843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40657</xdr:rowOff>
    </xdr:from>
    <xdr:ext cx="762000" cy="259045"/>
    <xdr:sp macro="" textlink="">
      <xdr:nvSpPr>
        <xdr:cNvPr id="460" name="テキスト ボックス 459"/>
        <xdr:cNvSpPr txBox="1"/>
      </xdr:nvSpPr>
      <xdr:spPr>
        <a:xfrm>
          <a:off x="13512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80010</xdr:rowOff>
    </xdr:from>
    <xdr:to>
      <xdr:col>19</xdr:col>
      <xdr:colOff>6350</xdr:colOff>
      <xdr:row>76</xdr:row>
      <xdr:rowOff>10161</xdr:rowOff>
    </xdr:to>
    <xdr:sp macro="" textlink="">
      <xdr:nvSpPr>
        <xdr:cNvPr id="461" name="円/楕円 460"/>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166388</xdr:rowOff>
    </xdr:from>
    <xdr:ext cx="762000" cy="259045"/>
    <xdr:sp macro="" textlink="">
      <xdr:nvSpPr>
        <xdr:cNvPr id="462" name="テキスト ボックス 461"/>
        <xdr:cNvSpPr txBox="1"/>
      </xdr:nvSpPr>
      <xdr:spPr>
        <a:xfrm>
          <a:off x="12623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兵庫県伊丹市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40399</xdr:rowOff>
    </xdr:from>
    <xdr:to>
      <xdr:col>4</xdr:col>
      <xdr:colOff>1117600</xdr:colOff>
      <xdr:row>15</xdr:row>
      <xdr:rowOff>64973</xdr:rowOff>
    </xdr:to>
    <xdr:cxnSp macro="">
      <xdr:nvCxnSpPr>
        <xdr:cNvPr id="50" name="直線コネクタ 49"/>
        <xdr:cNvCxnSpPr/>
      </xdr:nvCxnSpPr>
      <xdr:spPr bwMode="auto">
        <a:xfrm flipV="1">
          <a:off x="5003800" y="2659774"/>
          <a:ext cx="647700" cy="24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33570</xdr:rowOff>
    </xdr:from>
    <xdr:ext cx="762000" cy="259045"/>
    <xdr:sp macro="" textlink="">
      <xdr:nvSpPr>
        <xdr:cNvPr id="51" name="人口1人当たり決算額の推移平均値テキスト130"/>
        <xdr:cNvSpPr txBox="1"/>
      </xdr:nvSpPr>
      <xdr:spPr>
        <a:xfrm>
          <a:off x="5740400" y="2652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64973</xdr:rowOff>
    </xdr:from>
    <xdr:to>
      <xdr:col>4</xdr:col>
      <xdr:colOff>469900</xdr:colOff>
      <xdr:row>16</xdr:row>
      <xdr:rowOff>1041</xdr:rowOff>
    </xdr:to>
    <xdr:cxnSp macro="">
      <xdr:nvCxnSpPr>
        <xdr:cNvPr id="53" name="直線コネクタ 52"/>
        <xdr:cNvCxnSpPr/>
      </xdr:nvCxnSpPr>
      <xdr:spPr bwMode="auto">
        <a:xfrm flipV="1">
          <a:off x="4305300" y="2684348"/>
          <a:ext cx="698500" cy="107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103903</xdr:rowOff>
    </xdr:from>
    <xdr:ext cx="736600" cy="259045"/>
    <xdr:sp macro="" textlink="">
      <xdr:nvSpPr>
        <xdr:cNvPr id="55" name="テキスト ボックス 54"/>
        <xdr:cNvSpPr txBox="1"/>
      </xdr:nvSpPr>
      <xdr:spPr>
        <a:xfrm>
          <a:off x="4622800" y="272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1041</xdr:rowOff>
    </xdr:from>
    <xdr:to>
      <xdr:col>3</xdr:col>
      <xdr:colOff>904875</xdr:colOff>
      <xdr:row>16</xdr:row>
      <xdr:rowOff>29045</xdr:rowOff>
    </xdr:to>
    <xdr:cxnSp macro="">
      <xdr:nvCxnSpPr>
        <xdr:cNvPr id="56" name="直線コネクタ 55"/>
        <xdr:cNvCxnSpPr/>
      </xdr:nvCxnSpPr>
      <xdr:spPr bwMode="auto">
        <a:xfrm flipV="1">
          <a:off x="3606800" y="2791866"/>
          <a:ext cx="698500" cy="28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27081</xdr:rowOff>
    </xdr:from>
    <xdr:ext cx="762000" cy="259045"/>
    <xdr:sp macro="" textlink="">
      <xdr:nvSpPr>
        <xdr:cNvPr id="58" name="テキスト ボックス 57"/>
        <xdr:cNvSpPr txBox="1"/>
      </xdr:nvSpPr>
      <xdr:spPr>
        <a:xfrm>
          <a:off x="3924300" y="24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149784</xdr:rowOff>
    </xdr:from>
    <xdr:to>
      <xdr:col>3</xdr:col>
      <xdr:colOff>206375</xdr:colOff>
      <xdr:row>16</xdr:row>
      <xdr:rowOff>29045</xdr:rowOff>
    </xdr:to>
    <xdr:cxnSp macro="">
      <xdr:nvCxnSpPr>
        <xdr:cNvPr id="59" name="直線コネクタ 58"/>
        <xdr:cNvCxnSpPr/>
      </xdr:nvCxnSpPr>
      <xdr:spPr bwMode="auto">
        <a:xfrm>
          <a:off x="2908300" y="2769159"/>
          <a:ext cx="698500" cy="50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29748</xdr:rowOff>
    </xdr:from>
    <xdr:ext cx="762000" cy="259045"/>
    <xdr:sp macro="" textlink="">
      <xdr:nvSpPr>
        <xdr:cNvPr id="61" name="テキスト ボックス 60"/>
        <xdr:cNvSpPr txBox="1"/>
      </xdr:nvSpPr>
      <xdr:spPr>
        <a:xfrm>
          <a:off x="32258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163745</xdr:rowOff>
    </xdr:from>
    <xdr:ext cx="762000" cy="259045"/>
    <xdr:sp macro="" textlink="">
      <xdr:nvSpPr>
        <xdr:cNvPr id="63" name="テキスト ボックス 62"/>
        <xdr:cNvSpPr txBox="1"/>
      </xdr:nvSpPr>
      <xdr:spPr>
        <a:xfrm>
          <a:off x="25273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161049</xdr:rowOff>
    </xdr:from>
    <xdr:to>
      <xdr:col>5</xdr:col>
      <xdr:colOff>34925</xdr:colOff>
      <xdr:row>15</xdr:row>
      <xdr:rowOff>91199</xdr:rowOff>
    </xdr:to>
    <xdr:sp macro="" textlink="">
      <xdr:nvSpPr>
        <xdr:cNvPr id="69" name="円/楕円 68"/>
        <xdr:cNvSpPr/>
      </xdr:nvSpPr>
      <xdr:spPr bwMode="auto">
        <a:xfrm>
          <a:off x="5600700" y="2608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6126</xdr:rowOff>
    </xdr:from>
    <xdr:ext cx="762000" cy="259045"/>
    <xdr:sp macro="" textlink="">
      <xdr:nvSpPr>
        <xdr:cNvPr id="70" name="人口1人当たり決算額の推移該当値テキスト130"/>
        <xdr:cNvSpPr txBox="1"/>
      </xdr:nvSpPr>
      <xdr:spPr>
        <a:xfrm>
          <a:off x="5740400" y="245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63,523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14173</xdr:rowOff>
    </xdr:from>
    <xdr:to>
      <xdr:col>4</xdr:col>
      <xdr:colOff>520700</xdr:colOff>
      <xdr:row>15</xdr:row>
      <xdr:rowOff>115773</xdr:rowOff>
    </xdr:to>
    <xdr:sp macro="" textlink="">
      <xdr:nvSpPr>
        <xdr:cNvPr id="71" name="円/楕円 70"/>
        <xdr:cNvSpPr/>
      </xdr:nvSpPr>
      <xdr:spPr bwMode="auto">
        <a:xfrm>
          <a:off x="4953000" y="2633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125950</xdr:rowOff>
    </xdr:from>
    <xdr:ext cx="736600" cy="259045"/>
    <xdr:sp macro="" textlink="">
      <xdr:nvSpPr>
        <xdr:cNvPr id="72" name="テキスト ボックス 71"/>
        <xdr:cNvSpPr txBox="1"/>
      </xdr:nvSpPr>
      <xdr:spPr>
        <a:xfrm>
          <a:off x="4622800" y="2402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62,878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121691</xdr:rowOff>
    </xdr:from>
    <xdr:to>
      <xdr:col>3</xdr:col>
      <xdr:colOff>955675</xdr:colOff>
      <xdr:row>16</xdr:row>
      <xdr:rowOff>51841</xdr:rowOff>
    </xdr:to>
    <xdr:sp macro="" textlink="">
      <xdr:nvSpPr>
        <xdr:cNvPr id="73" name="円/楕円 72"/>
        <xdr:cNvSpPr/>
      </xdr:nvSpPr>
      <xdr:spPr bwMode="auto">
        <a:xfrm>
          <a:off x="4254500" y="2741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36618</xdr:rowOff>
    </xdr:from>
    <xdr:ext cx="762000" cy="259045"/>
    <xdr:sp macro="" textlink="">
      <xdr:nvSpPr>
        <xdr:cNvPr id="74" name="テキスト ボックス 73"/>
        <xdr:cNvSpPr txBox="1"/>
      </xdr:nvSpPr>
      <xdr:spPr>
        <a:xfrm>
          <a:off x="3924300" y="282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60,056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149695</xdr:rowOff>
    </xdr:from>
    <xdr:to>
      <xdr:col>3</xdr:col>
      <xdr:colOff>257175</xdr:colOff>
      <xdr:row>16</xdr:row>
      <xdr:rowOff>79845</xdr:rowOff>
    </xdr:to>
    <xdr:sp macro="" textlink="">
      <xdr:nvSpPr>
        <xdr:cNvPr id="75" name="円/楕円 74"/>
        <xdr:cNvSpPr/>
      </xdr:nvSpPr>
      <xdr:spPr bwMode="auto">
        <a:xfrm>
          <a:off x="3556000" y="2769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64622</xdr:rowOff>
    </xdr:from>
    <xdr:ext cx="762000" cy="259045"/>
    <xdr:sp macro="" textlink="">
      <xdr:nvSpPr>
        <xdr:cNvPr id="76" name="テキスト ボックス 75"/>
        <xdr:cNvSpPr txBox="1"/>
      </xdr:nvSpPr>
      <xdr:spPr>
        <a:xfrm>
          <a:off x="3225800" y="285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59,321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98984</xdr:rowOff>
    </xdr:from>
    <xdr:to>
      <xdr:col>2</xdr:col>
      <xdr:colOff>692150</xdr:colOff>
      <xdr:row>16</xdr:row>
      <xdr:rowOff>29134</xdr:rowOff>
    </xdr:to>
    <xdr:sp macro="" textlink="">
      <xdr:nvSpPr>
        <xdr:cNvPr id="77" name="円/楕円 76"/>
        <xdr:cNvSpPr/>
      </xdr:nvSpPr>
      <xdr:spPr bwMode="auto">
        <a:xfrm>
          <a:off x="2857500" y="2718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13911</xdr:rowOff>
    </xdr:from>
    <xdr:ext cx="762000" cy="259045"/>
    <xdr:sp macro="" textlink="">
      <xdr:nvSpPr>
        <xdr:cNvPr id="78" name="テキスト ボックス 77"/>
        <xdr:cNvSpPr txBox="1"/>
      </xdr:nvSpPr>
      <xdr:spPr>
        <a:xfrm>
          <a:off x="2527300" y="280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72860</xdr:rowOff>
    </xdr:from>
    <xdr:to>
      <xdr:col>4</xdr:col>
      <xdr:colOff>1117600</xdr:colOff>
      <xdr:row>35</xdr:row>
      <xdr:rowOff>97015</xdr:rowOff>
    </xdr:to>
    <xdr:cxnSp macro="">
      <xdr:nvCxnSpPr>
        <xdr:cNvPr id="111" name="直線コネクタ 110"/>
        <xdr:cNvCxnSpPr/>
      </xdr:nvCxnSpPr>
      <xdr:spPr bwMode="auto">
        <a:xfrm>
          <a:off x="5003800" y="6683210"/>
          <a:ext cx="647700" cy="24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245025</xdr:rowOff>
    </xdr:from>
    <xdr:ext cx="762000" cy="259045"/>
    <xdr:sp macro="" textlink="">
      <xdr:nvSpPr>
        <xdr:cNvPr id="112" name="人口1人当たり決算額の推移平均値テキスト445"/>
        <xdr:cNvSpPr txBox="1"/>
      </xdr:nvSpPr>
      <xdr:spPr>
        <a:xfrm>
          <a:off x="5740400" y="6855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218249</xdr:rowOff>
    </xdr:from>
    <xdr:to>
      <xdr:col>4</xdr:col>
      <xdr:colOff>469900</xdr:colOff>
      <xdr:row>35</xdr:row>
      <xdr:rowOff>72860</xdr:rowOff>
    </xdr:to>
    <xdr:cxnSp macro="">
      <xdr:nvCxnSpPr>
        <xdr:cNvPr id="114" name="直線コネクタ 113"/>
        <xdr:cNvCxnSpPr/>
      </xdr:nvCxnSpPr>
      <xdr:spPr bwMode="auto">
        <a:xfrm>
          <a:off x="4305300" y="6485699"/>
          <a:ext cx="698500" cy="19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311319</xdr:rowOff>
    </xdr:from>
    <xdr:ext cx="736600" cy="259045"/>
    <xdr:sp macro="" textlink="">
      <xdr:nvSpPr>
        <xdr:cNvPr id="116" name="テキスト ボックス 115"/>
        <xdr:cNvSpPr txBox="1"/>
      </xdr:nvSpPr>
      <xdr:spPr>
        <a:xfrm>
          <a:off x="4622800" y="692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218249</xdr:rowOff>
    </xdr:from>
    <xdr:to>
      <xdr:col>3</xdr:col>
      <xdr:colOff>904875</xdr:colOff>
      <xdr:row>35</xdr:row>
      <xdr:rowOff>142354</xdr:rowOff>
    </xdr:to>
    <xdr:cxnSp macro="">
      <xdr:nvCxnSpPr>
        <xdr:cNvPr id="117" name="直線コネクタ 116"/>
        <xdr:cNvCxnSpPr/>
      </xdr:nvCxnSpPr>
      <xdr:spPr bwMode="auto">
        <a:xfrm flipV="1">
          <a:off x="3606800" y="6485699"/>
          <a:ext cx="698500" cy="267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301338</xdr:rowOff>
    </xdr:from>
    <xdr:ext cx="762000" cy="259045"/>
    <xdr:sp macro="" textlink="">
      <xdr:nvSpPr>
        <xdr:cNvPr id="119" name="テキスト ボックス 118"/>
        <xdr:cNvSpPr txBox="1"/>
      </xdr:nvSpPr>
      <xdr:spPr>
        <a:xfrm>
          <a:off x="3924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247510</xdr:rowOff>
    </xdr:from>
    <xdr:to>
      <xdr:col>3</xdr:col>
      <xdr:colOff>206375</xdr:colOff>
      <xdr:row>35</xdr:row>
      <xdr:rowOff>142354</xdr:rowOff>
    </xdr:to>
    <xdr:cxnSp macro="">
      <xdr:nvCxnSpPr>
        <xdr:cNvPr id="120" name="直線コネクタ 119"/>
        <xdr:cNvCxnSpPr/>
      </xdr:nvCxnSpPr>
      <xdr:spPr bwMode="auto">
        <a:xfrm>
          <a:off x="2908300" y="6514960"/>
          <a:ext cx="698500" cy="237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246587</xdr:rowOff>
    </xdr:from>
    <xdr:ext cx="762000" cy="259045"/>
    <xdr:sp macro="" textlink="">
      <xdr:nvSpPr>
        <xdr:cNvPr id="122" name="テキスト ボックス 121"/>
        <xdr:cNvSpPr txBox="1"/>
      </xdr:nvSpPr>
      <xdr:spPr>
        <a:xfrm>
          <a:off x="32258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179226</xdr:rowOff>
    </xdr:from>
    <xdr:ext cx="762000" cy="259045"/>
    <xdr:sp macro="" textlink="">
      <xdr:nvSpPr>
        <xdr:cNvPr id="124" name="テキスト ボックス 123"/>
        <xdr:cNvSpPr txBox="1"/>
      </xdr:nvSpPr>
      <xdr:spPr>
        <a:xfrm>
          <a:off x="2527300" y="678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46215</xdr:rowOff>
    </xdr:from>
    <xdr:to>
      <xdr:col>5</xdr:col>
      <xdr:colOff>34925</xdr:colOff>
      <xdr:row>35</xdr:row>
      <xdr:rowOff>147815</xdr:rowOff>
    </xdr:to>
    <xdr:sp macro="" textlink="">
      <xdr:nvSpPr>
        <xdr:cNvPr id="130" name="円/楕円 129"/>
        <xdr:cNvSpPr/>
      </xdr:nvSpPr>
      <xdr:spPr bwMode="auto">
        <a:xfrm>
          <a:off x="5600700" y="6656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234192</xdr:rowOff>
    </xdr:from>
    <xdr:ext cx="762000" cy="259045"/>
    <xdr:sp macro="" textlink="">
      <xdr:nvSpPr>
        <xdr:cNvPr id="131" name="人口1人当たり決算額の推移該当値テキスト445"/>
        <xdr:cNvSpPr txBox="1"/>
      </xdr:nvSpPr>
      <xdr:spPr>
        <a:xfrm>
          <a:off x="5740400" y="650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12,287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22060</xdr:rowOff>
    </xdr:from>
    <xdr:to>
      <xdr:col>4</xdr:col>
      <xdr:colOff>520700</xdr:colOff>
      <xdr:row>35</xdr:row>
      <xdr:rowOff>123660</xdr:rowOff>
    </xdr:to>
    <xdr:sp macro="" textlink="">
      <xdr:nvSpPr>
        <xdr:cNvPr id="132" name="円/楕円 131"/>
        <xdr:cNvSpPr/>
      </xdr:nvSpPr>
      <xdr:spPr bwMode="auto">
        <a:xfrm>
          <a:off x="4953000" y="663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133837</xdr:rowOff>
    </xdr:from>
    <xdr:ext cx="736600" cy="259045"/>
    <xdr:sp macro="" textlink="">
      <xdr:nvSpPr>
        <xdr:cNvPr id="133" name="テキスト ボックス 132"/>
        <xdr:cNvSpPr txBox="1"/>
      </xdr:nvSpPr>
      <xdr:spPr>
        <a:xfrm>
          <a:off x="4622800" y="6401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167449</xdr:rowOff>
    </xdr:from>
    <xdr:to>
      <xdr:col>3</xdr:col>
      <xdr:colOff>955675</xdr:colOff>
      <xdr:row>34</xdr:row>
      <xdr:rowOff>269049</xdr:rowOff>
    </xdr:to>
    <xdr:sp macro="" textlink="">
      <xdr:nvSpPr>
        <xdr:cNvPr id="134" name="円/楕円 133"/>
        <xdr:cNvSpPr/>
      </xdr:nvSpPr>
      <xdr:spPr bwMode="auto">
        <a:xfrm>
          <a:off x="4254500" y="6434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279226</xdr:rowOff>
    </xdr:from>
    <xdr:ext cx="762000" cy="259045"/>
    <xdr:sp macro="" textlink="">
      <xdr:nvSpPr>
        <xdr:cNvPr id="135" name="テキスト ボックス 134"/>
        <xdr:cNvSpPr txBox="1"/>
      </xdr:nvSpPr>
      <xdr:spPr>
        <a:xfrm>
          <a:off x="3924300" y="620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91554</xdr:rowOff>
    </xdr:from>
    <xdr:to>
      <xdr:col>3</xdr:col>
      <xdr:colOff>257175</xdr:colOff>
      <xdr:row>35</xdr:row>
      <xdr:rowOff>193154</xdr:rowOff>
    </xdr:to>
    <xdr:sp macro="" textlink="">
      <xdr:nvSpPr>
        <xdr:cNvPr id="136" name="円/楕円 135"/>
        <xdr:cNvSpPr/>
      </xdr:nvSpPr>
      <xdr:spPr bwMode="auto">
        <a:xfrm>
          <a:off x="3556000" y="6701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203331</xdr:rowOff>
    </xdr:from>
    <xdr:ext cx="762000" cy="259045"/>
    <xdr:sp macro="" textlink="">
      <xdr:nvSpPr>
        <xdr:cNvPr id="137" name="テキスト ボックス 136"/>
        <xdr:cNvSpPr txBox="1"/>
      </xdr:nvSpPr>
      <xdr:spPr>
        <a:xfrm>
          <a:off x="3225800" y="647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196710</xdr:rowOff>
    </xdr:from>
    <xdr:to>
      <xdr:col>2</xdr:col>
      <xdr:colOff>692150</xdr:colOff>
      <xdr:row>34</xdr:row>
      <xdr:rowOff>298310</xdr:rowOff>
    </xdr:to>
    <xdr:sp macro="" textlink="">
      <xdr:nvSpPr>
        <xdr:cNvPr id="138" name="円/楕円 137"/>
        <xdr:cNvSpPr/>
      </xdr:nvSpPr>
      <xdr:spPr bwMode="auto">
        <a:xfrm>
          <a:off x="2857500" y="6464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308487</xdr:rowOff>
    </xdr:from>
    <xdr:ext cx="762000" cy="259045"/>
    <xdr:sp macro="" textlink="">
      <xdr:nvSpPr>
        <xdr:cNvPr id="139" name="テキスト ボックス 138"/>
        <xdr:cNvSpPr txBox="1"/>
      </xdr:nvSpPr>
      <xdr:spPr>
        <a:xfrm>
          <a:off x="2527300" y="623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兵庫県伊丹市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201,865
198,815
25.00
71,797,022
69,939,798
576,744
40,030,324
62,396,949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134305</xdr:rowOff>
    </xdr:from>
    <xdr:to>
      <xdr:col>6</xdr:col>
      <xdr:colOff>511175</xdr:colOff>
      <xdr:row>34</xdr:row>
      <xdr:rowOff>36921</xdr:rowOff>
    </xdr:to>
    <xdr:cxnSp macro="">
      <xdr:nvCxnSpPr>
        <xdr:cNvPr id="59" name="直線コネクタ 58"/>
        <xdr:cNvCxnSpPr/>
      </xdr:nvCxnSpPr>
      <xdr:spPr>
        <a:xfrm>
          <a:off x="3797300" y="5792155"/>
          <a:ext cx="8382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13103</xdr:rowOff>
    </xdr:from>
    <xdr:ext cx="534377" cy="259045"/>
    <xdr:sp macro="" textlink="">
      <xdr:nvSpPr>
        <xdr:cNvPr id="60" name="人件費平均値テキスト"/>
        <xdr:cNvSpPr txBox="1"/>
      </xdr:nvSpPr>
      <xdr:spPr>
        <a:xfrm>
          <a:off x="4686300" y="584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134305</xdr:rowOff>
    </xdr:from>
    <xdr:to>
      <xdr:col>5</xdr:col>
      <xdr:colOff>358775</xdr:colOff>
      <xdr:row>34</xdr:row>
      <xdr:rowOff>60925</xdr:rowOff>
    </xdr:to>
    <xdr:cxnSp macro="">
      <xdr:nvCxnSpPr>
        <xdr:cNvPr id="62" name="直線コネクタ 61"/>
        <xdr:cNvCxnSpPr/>
      </xdr:nvCxnSpPr>
      <xdr:spPr>
        <a:xfrm flipV="1">
          <a:off x="2908300" y="5792155"/>
          <a:ext cx="889000" cy="9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67236</xdr:rowOff>
    </xdr:from>
    <xdr:ext cx="534377" cy="259045"/>
    <xdr:sp macro="" textlink="">
      <xdr:nvSpPr>
        <xdr:cNvPr id="64" name="テキスト ボックス 63"/>
        <xdr:cNvSpPr txBox="1"/>
      </xdr:nvSpPr>
      <xdr:spPr>
        <a:xfrm>
          <a:off x="3530111" y="589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54478</xdr:rowOff>
    </xdr:from>
    <xdr:to>
      <xdr:col>4</xdr:col>
      <xdr:colOff>155575</xdr:colOff>
      <xdr:row>34</xdr:row>
      <xdr:rowOff>60925</xdr:rowOff>
    </xdr:to>
    <xdr:cxnSp macro="">
      <xdr:nvCxnSpPr>
        <xdr:cNvPr id="65" name="直線コネクタ 64"/>
        <xdr:cNvCxnSpPr/>
      </xdr:nvCxnSpPr>
      <xdr:spPr>
        <a:xfrm>
          <a:off x="2019300" y="5883778"/>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115176</xdr:rowOff>
    </xdr:from>
    <xdr:ext cx="534377" cy="259045"/>
    <xdr:sp macro="" textlink="">
      <xdr:nvSpPr>
        <xdr:cNvPr id="67" name="テキスト ボックス 66"/>
        <xdr:cNvSpPr txBox="1"/>
      </xdr:nvSpPr>
      <xdr:spPr>
        <a:xfrm>
          <a:off x="2641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59141</xdr:rowOff>
    </xdr:from>
    <xdr:to>
      <xdr:col>2</xdr:col>
      <xdr:colOff>638175</xdr:colOff>
      <xdr:row>34</xdr:row>
      <xdr:rowOff>54478</xdr:rowOff>
    </xdr:to>
    <xdr:cxnSp macro="">
      <xdr:nvCxnSpPr>
        <xdr:cNvPr id="68" name="直線コネクタ 67"/>
        <xdr:cNvCxnSpPr/>
      </xdr:nvCxnSpPr>
      <xdr:spPr>
        <a:xfrm>
          <a:off x="1130300" y="5716991"/>
          <a:ext cx="889000" cy="16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102145</xdr:rowOff>
    </xdr:from>
    <xdr:ext cx="534377" cy="259045"/>
    <xdr:sp macro="" textlink="">
      <xdr:nvSpPr>
        <xdr:cNvPr id="70" name="テキスト ボックス 69"/>
        <xdr:cNvSpPr txBox="1"/>
      </xdr:nvSpPr>
      <xdr:spPr>
        <a:xfrm>
          <a:off x="1752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9491</xdr:rowOff>
    </xdr:from>
    <xdr:ext cx="534377" cy="259045"/>
    <xdr:sp macro="" textlink="">
      <xdr:nvSpPr>
        <xdr:cNvPr id="72" name="テキスト ボックス 71"/>
        <xdr:cNvSpPr txBox="1"/>
      </xdr:nvSpPr>
      <xdr:spPr>
        <a:xfrm>
          <a:off x="863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157571</xdr:rowOff>
    </xdr:from>
    <xdr:to>
      <xdr:col>6</xdr:col>
      <xdr:colOff>561975</xdr:colOff>
      <xdr:row>34</xdr:row>
      <xdr:rowOff>87721</xdr:rowOff>
    </xdr:to>
    <xdr:sp macro="" textlink="">
      <xdr:nvSpPr>
        <xdr:cNvPr id="78" name="円/楕円 77"/>
        <xdr:cNvSpPr/>
      </xdr:nvSpPr>
      <xdr:spPr>
        <a:xfrm>
          <a:off x="4584700" y="581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8998</xdr:rowOff>
    </xdr:from>
    <xdr:ext cx="534377" cy="259045"/>
    <xdr:sp macro="" textlink="">
      <xdr:nvSpPr>
        <xdr:cNvPr id="79" name="人件費該当値テキスト"/>
        <xdr:cNvSpPr txBox="1"/>
      </xdr:nvSpPr>
      <xdr:spPr>
        <a:xfrm>
          <a:off x="4686300" y="566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57,248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83505</xdr:rowOff>
    </xdr:from>
    <xdr:to>
      <xdr:col>5</xdr:col>
      <xdr:colOff>409575</xdr:colOff>
      <xdr:row>34</xdr:row>
      <xdr:rowOff>13655</xdr:rowOff>
    </xdr:to>
    <xdr:sp macro="" textlink="">
      <xdr:nvSpPr>
        <xdr:cNvPr id="80" name="円/楕円 79"/>
        <xdr:cNvSpPr/>
      </xdr:nvSpPr>
      <xdr:spPr>
        <a:xfrm>
          <a:off x="3746500" y="574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30182</xdr:rowOff>
    </xdr:from>
    <xdr:ext cx="534377" cy="259045"/>
    <xdr:sp macro="" textlink="">
      <xdr:nvSpPr>
        <xdr:cNvPr id="81" name="テキスト ボックス 80"/>
        <xdr:cNvSpPr txBox="1"/>
      </xdr:nvSpPr>
      <xdr:spPr>
        <a:xfrm>
          <a:off x="3530111" y="551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10125</xdr:rowOff>
    </xdr:from>
    <xdr:to>
      <xdr:col>4</xdr:col>
      <xdr:colOff>206375</xdr:colOff>
      <xdr:row>34</xdr:row>
      <xdr:rowOff>111725</xdr:rowOff>
    </xdr:to>
    <xdr:sp macro="" textlink="">
      <xdr:nvSpPr>
        <xdr:cNvPr id="82" name="円/楕円 81"/>
        <xdr:cNvSpPr/>
      </xdr:nvSpPr>
      <xdr:spPr>
        <a:xfrm>
          <a:off x="2857500" y="583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102852</xdr:rowOff>
    </xdr:from>
    <xdr:ext cx="534377" cy="259045"/>
    <xdr:sp macro="" textlink="">
      <xdr:nvSpPr>
        <xdr:cNvPr id="83" name="テキスト ボックス 82"/>
        <xdr:cNvSpPr txBox="1"/>
      </xdr:nvSpPr>
      <xdr:spPr>
        <a:xfrm>
          <a:off x="2641111" y="593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3678</xdr:rowOff>
    </xdr:from>
    <xdr:to>
      <xdr:col>3</xdr:col>
      <xdr:colOff>3175</xdr:colOff>
      <xdr:row>34</xdr:row>
      <xdr:rowOff>105278</xdr:rowOff>
    </xdr:to>
    <xdr:sp macro="" textlink="">
      <xdr:nvSpPr>
        <xdr:cNvPr id="84" name="円/楕円 83"/>
        <xdr:cNvSpPr/>
      </xdr:nvSpPr>
      <xdr:spPr>
        <a:xfrm>
          <a:off x="1968500" y="583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96405</xdr:rowOff>
    </xdr:from>
    <xdr:ext cx="534377" cy="259045"/>
    <xdr:sp macro="" textlink="">
      <xdr:nvSpPr>
        <xdr:cNvPr id="85" name="テキスト ボックス 84"/>
        <xdr:cNvSpPr txBox="1"/>
      </xdr:nvSpPr>
      <xdr:spPr>
        <a:xfrm>
          <a:off x="1752111" y="592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56,864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8341</xdr:rowOff>
    </xdr:from>
    <xdr:to>
      <xdr:col>1</xdr:col>
      <xdr:colOff>485775</xdr:colOff>
      <xdr:row>33</xdr:row>
      <xdr:rowOff>109941</xdr:rowOff>
    </xdr:to>
    <xdr:sp macro="" textlink="">
      <xdr:nvSpPr>
        <xdr:cNvPr id="86" name="円/楕円 85"/>
        <xdr:cNvSpPr/>
      </xdr:nvSpPr>
      <xdr:spPr>
        <a:xfrm>
          <a:off x="1079500" y="566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126468</xdr:rowOff>
    </xdr:from>
    <xdr:ext cx="534377" cy="259045"/>
    <xdr:sp macro="" textlink="">
      <xdr:nvSpPr>
        <xdr:cNvPr id="87" name="テキスト ボックス 86"/>
        <xdr:cNvSpPr txBox="1"/>
      </xdr:nvSpPr>
      <xdr:spPr>
        <a:xfrm>
          <a:off x="863111" y="544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47517</xdr:rowOff>
    </xdr:from>
    <xdr:to>
      <xdr:col>6</xdr:col>
      <xdr:colOff>511175</xdr:colOff>
      <xdr:row>58</xdr:row>
      <xdr:rowOff>56832</xdr:rowOff>
    </xdr:to>
    <xdr:cxnSp macro="">
      <xdr:nvCxnSpPr>
        <xdr:cNvPr id="116" name="直線コネクタ 115"/>
        <xdr:cNvCxnSpPr/>
      </xdr:nvCxnSpPr>
      <xdr:spPr>
        <a:xfrm flipV="1">
          <a:off x="3797300" y="9991617"/>
          <a:ext cx="838200" cy="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56832</xdr:rowOff>
    </xdr:from>
    <xdr:to>
      <xdr:col>5</xdr:col>
      <xdr:colOff>358775</xdr:colOff>
      <xdr:row>58</xdr:row>
      <xdr:rowOff>62163</xdr:rowOff>
    </xdr:to>
    <xdr:cxnSp macro="">
      <xdr:nvCxnSpPr>
        <xdr:cNvPr id="119" name="直線コネクタ 118"/>
        <xdr:cNvCxnSpPr/>
      </xdr:nvCxnSpPr>
      <xdr:spPr>
        <a:xfrm flipV="1">
          <a:off x="2908300" y="10000932"/>
          <a:ext cx="889000" cy="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41300</xdr:rowOff>
    </xdr:from>
    <xdr:ext cx="534377" cy="259045"/>
    <xdr:sp macro="" textlink="">
      <xdr:nvSpPr>
        <xdr:cNvPr id="121" name="テキスト ボックス 120"/>
        <xdr:cNvSpPr txBox="1"/>
      </xdr:nvSpPr>
      <xdr:spPr>
        <a:xfrm>
          <a:off x="3530111" y="96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62163</xdr:rowOff>
    </xdr:from>
    <xdr:to>
      <xdr:col>4</xdr:col>
      <xdr:colOff>155575</xdr:colOff>
      <xdr:row>58</xdr:row>
      <xdr:rowOff>65249</xdr:rowOff>
    </xdr:to>
    <xdr:cxnSp macro="">
      <xdr:nvCxnSpPr>
        <xdr:cNvPr id="122" name="直線コネクタ 121"/>
        <xdr:cNvCxnSpPr/>
      </xdr:nvCxnSpPr>
      <xdr:spPr>
        <a:xfrm flipV="1">
          <a:off x="2019300" y="10006263"/>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73052</xdr:rowOff>
    </xdr:from>
    <xdr:ext cx="534377" cy="259045"/>
    <xdr:sp macro="" textlink="">
      <xdr:nvSpPr>
        <xdr:cNvPr id="124" name="テキスト ボックス 123"/>
        <xdr:cNvSpPr txBox="1"/>
      </xdr:nvSpPr>
      <xdr:spPr>
        <a:xfrm>
          <a:off x="2641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65249</xdr:rowOff>
    </xdr:from>
    <xdr:to>
      <xdr:col>2</xdr:col>
      <xdr:colOff>638175</xdr:colOff>
      <xdr:row>58</xdr:row>
      <xdr:rowOff>74221</xdr:rowOff>
    </xdr:to>
    <xdr:cxnSp macro="">
      <xdr:nvCxnSpPr>
        <xdr:cNvPr id="125" name="直線コネクタ 124"/>
        <xdr:cNvCxnSpPr/>
      </xdr:nvCxnSpPr>
      <xdr:spPr>
        <a:xfrm flipV="1">
          <a:off x="1130300" y="10009349"/>
          <a:ext cx="889000" cy="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85690</xdr:rowOff>
    </xdr:from>
    <xdr:ext cx="534377" cy="259045"/>
    <xdr:sp macro="" textlink="">
      <xdr:nvSpPr>
        <xdr:cNvPr id="127" name="テキスト ボックス 126"/>
        <xdr:cNvSpPr txBox="1"/>
      </xdr:nvSpPr>
      <xdr:spPr>
        <a:xfrm>
          <a:off x="1752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95580</xdr:rowOff>
    </xdr:from>
    <xdr:ext cx="534377" cy="259045"/>
    <xdr:sp macro="" textlink="">
      <xdr:nvSpPr>
        <xdr:cNvPr id="129" name="テキスト ボックス 128"/>
        <xdr:cNvSpPr txBox="1"/>
      </xdr:nvSpPr>
      <xdr:spPr>
        <a:xfrm>
          <a:off x="863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168167</xdr:rowOff>
    </xdr:from>
    <xdr:to>
      <xdr:col>6</xdr:col>
      <xdr:colOff>561975</xdr:colOff>
      <xdr:row>58</xdr:row>
      <xdr:rowOff>98317</xdr:rowOff>
    </xdr:to>
    <xdr:sp macro="" textlink="">
      <xdr:nvSpPr>
        <xdr:cNvPr id="135" name="円/楕円 134"/>
        <xdr:cNvSpPr/>
      </xdr:nvSpPr>
      <xdr:spPr>
        <a:xfrm>
          <a:off x="4584700" y="99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83094</xdr:rowOff>
    </xdr:from>
    <xdr:ext cx="534377" cy="259045"/>
    <xdr:sp macro="" textlink="">
      <xdr:nvSpPr>
        <xdr:cNvPr id="136" name="物件費該当値テキスト"/>
        <xdr:cNvSpPr txBox="1"/>
      </xdr:nvSpPr>
      <xdr:spPr>
        <a:xfrm>
          <a:off x="4686300" y="985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44,195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6032</xdr:rowOff>
    </xdr:from>
    <xdr:to>
      <xdr:col>5</xdr:col>
      <xdr:colOff>409575</xdr:colOff>
      <xdr:row>58</xdr:row>
      <xdr:rowOff>107632</xdr:rowOff>
    </xdr:to>
    <xdr:sp macro="" textlink="">
      <xdr:nvSpPr>
        <xdr:cNvPr id="137" name="円/楕円 136"/>
        <xdr:cNvSpPr/>
      </xdr:nvSpPr>
      <xdr:spPr>
        <a:xfrm>
          <a:off x="3746500" y="99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98759</xdr:rowOff>
    </xdr:from>
    <xdr:ext cx="534377" cy="259045"/>
    <xdr:sp macro="" textlink="">
      <xdr:nvSpPr>
        <xdr:cNvPr id="138" name="テキスト ボックス 137"/>
        <xdr:cNvSpPr txBox="1"/>
      </xdr:nvSpPr>
      <xdr:spPr>
        <a:xfrm>
          <a:off x="3530111" y="1004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11363</xdr:rowOff>
    </xdr:from>
    <xdr:to>
      <xdr:col>4</xdr:col>
      <xdr:colOff>206375</xdr:colOff>
      <xdr:row>58</xdr:row>
      <xdr:rowOff>112963</xdr:rowOff>
    </xdr:to>
    <xdr:sp macro="" textlink="">
      <xdr:nvSpPr>
        <xdr:cNvPr id="139" name="円/楕円 138"/>
        <xdr:cNvSpPr/>
      </xdr:nvSpPr>
      <xdr:spPr>
        <a:xfrm>
          <a:off x="2857500" y="99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104090</xdr:rowOff>
    </xdr:from>
    <xdr:ext cx="534377" cy="259045"/>
    <xdr:sp macro="" textlink="">
      <xdr:nvSpPr>
        <xdr:cNvPr id="140" name="テキスト ボックス 139"/>
        <xdr:cNvSpPr txBox="1"/>
      </xdr:nvSpPr>
      <xdr:spPr>
        <a:xfrm>
          <a:off x="2641111" y="1004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14449</xdr:rowOff>
    </xdr:from>
    <xdr:to>
      <xdr:col>3</xdr:col>
      <xdr:colOff>3175</xdr:colOff>
      <xdr:row>58</xdr:row>
      <xdr:rowOff>116049</xdr:rowOff>
    </xdr:to>
    <xdr:sp macro="" textlink="">
      <xdr:nvSpPr>
        <xdr:cNvPr id="141" name="円/楕円 140"/>
        <xdr:cNvSpPr/>
      </xdr:nvSpPr>
      <xdr:spPr>
        <a:xfrm>
          <a:off x="1968500" y="995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107176</xdr:rowOff>
    </xdr:from>
    <xdr:ext cx="534377" cy="259045"/>
    <xdr:sp macro="" textlink="">
      <xdr:nvSpPr>
        <xdr:cNvPr id="142" name="テキスト ボックス 141"/>
        <xdr:cNvSpPr txBox="1"/>
      </xdr:nvSpPr>
      <xdr:spPr>
        <a:xfrm>
          <a:off x="1752111" y="1005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23421</xdr:rowOff>
    </xdr:from>
    <xdr:to>
      <xdr:col>1</xdr:col>
      <xdr:colOff>485775</xdr:colOff>
      <xdr:row>58</xdr:row>
      <xdr:rowOff>125021</xdr:rowOff>
    </xdr:to>
    <xdr:sp macro="" textlink="">
      <xdr:nvSpPr>
        <xdr:cNvPr id="143" name="円/楕円 142"/>
        <xdr:cNvSpPr/>
      </xdr:nvSpPr>
      <xdr:spPr>
        <a:xfrm>
          <a:off x="1079500" y="996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116148</xdr:rowOff>
    </xdr:from>
    <xdr:ext cx="534377" cy="259045"/>
    <xdr:sp macro="" textlink="">
      <xdr:nvSpPr>
        <xdr:cNvPr id="144" name="テキスト ボックス 143"/>
        <xdr:cNvSpPr txBox="1"/>
      </xdr:nvSpPr>
      <xdr:spPr>
        <a:xfrm>
          <a:off x="863111" y="1006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65024</xdr:rowOff>
    </xdr:from>
    <xdr:to>
      <xdr:col>6</xdr:col>
      <xdr:colOff>511175</xdr:colOff>
      <xdr:row>78</xdr:row>
      <xdr:rowOff>86251</xdr:rowOff>
    </xdr:to>
    <xdr:cxnSp macro="">
      <xdr:nvCxnSpPr>
        <xdr:cNvPr id="175" name="直線コネクタ 174"/>
        <xdr:cNvCxnSpPr/>
      </xdr:nvCxnSpPr>
      <xdr:spPr>
        <a:xfrm flipV="1">
          <a:off x="3797300" y="1343812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58438</xdr:rowOff>
    </xdr:from>
    <xdr:ext cx="469744" cy="259045"/>
    <xdr:sp macro="" textlink="">
      <xdr:nvSpPr>
        <xdr:cNvPr id="176" name="維持補修費平均値テキスト"/>
        <xdr:cNvSpPr txBox="1"/>
      </xdr:nvSpPr>
      <xdr:spPr>
        <a:xfrm>
          <a:off x="4686300" y="130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86251</xdr:rowOff>
    </xdr:from>
    <xdr:to>
      <xdr:col>5</xdr:col>
      <xdr:colOff>358775</xdr:colOff>
      <xdr:row>78</xdr:row>
      <xdr:rowOff>89734</xdr:rowOff>
    </xdr:to>
    <xdr:cxnSp macro="">
      <xdr:nvCxnSpPr>
        <xdr:cNvPr id="178" name="直線コネクタ 177"/>
        <xdr:cNvCxnSpPr/>
      </xdr:nvCxnSpPr>
      <xdr:spPr>
        <a:xfrm flipV="1">
          <a:off x="2908300" y="13459351"/>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170887</xdr:rowOff>
    </xdr:from>
    <xdr:ext cx="469744" cy="259045"/>
    <xdr:sp macro="" textlink="">
      <xdr:nvSpPr>
        <xdr:cNvPr id="180" name="テキスト ボックス 179"/>
        <xdr:cNvSpPr txBox="1"/>
      </xdr:nvSpPr>
      <xdr:spPr>
        <a:xfrm>
          <a:off x="3562427"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38790</xdr:rowOff>
    </xdr:from>
    <xdr:to>
      <xdr:col>4</xdr:col>
      <xdr:colOff>155575</xdr:colOff>
      <xdr:row>78</xdr:row>
      <xdr:rowOff>89734</xdr:rowOff>
    </xdr:to>
    <xdr:cxnSp macro="">
      <xdr:nvCxnSpPr>
        <xdr:cNvPr id="181" name="直線コネクタ 180"/>
        <xdr:cNvCxnSpPr/>
      </xdr:nvCxnSpPr>
      <xdr:spPr>
        <a:xfrm>
          <a:off x="2019300" y="13411890"/>
          <a:ext cx="889000" cy="5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131915</xdr:rowOff>
    </xdr:from>
    <xdr:ext cx="469744" cy="259045"/>
    <xdr:sp macro="" textlink="">
      <xdr:nvSpPr>
        <xdr:cNvPr id="183" name="テキスト ボックス 182"/>
        <xdr:cNvSpPr txBox="1"/>
      </xdr:nvSpPr>
      <xdr:spPr>
        <a:xfrm>
          <a:off x="2673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38790</xdr:rowOff>
    </xdr:from>
    <xdr:to>
      <xdr:col>2</xdr:col>
      <xdr:colOff>638175</xdr:colOff>
      <xdr:row>78</xdr:row>
      <xdr:rowOff>55226</xdr:rowOff>
    </xdr:to>
    <xdr:cxnSp macro="">
      <xdr:nvCxnSpPr>
        <xdr:cNvPr id="184" name="直線コネクタ 183"/>
        <xdr:cNvCxnSpPr/>
      </xdr:nvCxnSpPr>
      <xdr:spPr>
        <a:xfrm flipV="1">
          <a:off x="1130300" y="13411890"/>
          <a:ext cx="8890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137685</xdr:rowOff>
    </xdr:from>
    <xdr:ext cx="469744" cy="259045"/>
    <xdr:sp macro="" textlink="">
      <xdr:nvSpPr>
        <xdr:cNvPr id="186" name="テキスト ボックス 185"/>
        <xdr:cNvSpPr txBox="1"/>
      </xdr:nvSpPr>
      <xdr:spPr>
        <a:xfrm>
          <a:off x="1784427"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142583</xdr:rowOff>
    </xdr:from>
    <xdr:ext cx="469744" cy="259045"/>
    <xdr:sp macro="" textlink="">
      <xdr:nvSpPr>
        <xdr:cNvPr id="188" name="テキスト ボックス 187"/>
        <xdr:cNvSpPr txBox="1"/>
      </xdr:nvSpPr>
      <xdr:spPr>
        <a:xfrm>
          <a:off x="895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14224</xdr:rowOff>
    </xdr:from>
    <xdr:to>
      <xdr:col>6</xdr:col>
      <xdr:colOff>561975</xdr:colOff>
      <xdr:row>78</xdr:row>
      <xdr:rowOff>115824</xdr:rowOff>
    </xdr:to>
    <xdr:sp macro="" textlink="">
      <xdr:nvSpPr>
        <xdr:cNvPr id="194" name="円/楕円 193"/>
        <xdr:cNvSpPr/>
      </xdr:nvSpPr>
      <xdr:spPr>
        <a:xfrm>
          <a:off x="4584700" y="133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164101</xdr:rowOff>
    </xdr:from>
    <xdr:ext cx="469744" cy="259045"/>
    <xdr:sp macro="" textlink="">
      <xdr:nvSpPr>
        <xdr:cNvPr id="195" name="維持補修費該当値テキスト"/>
        <xdr:cNvSpPr txBox="1"/>
      </xdr:nvSpPr>
      <xdr:spPr>
        <a:xfrm>
          <a:off x="4686300" y="133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35451</xdr:rowOff>
    </xdr:from>
    <xdr:to>
      <xdr:col>5</xdr:col>
      <xdr:colOff>409575</xdr:colOff>
      <xdr:row>78</xdr:row>
      <xdr:rowOff>137051</xdr:rowOff>
    </xdr:to>
    <xdr:sp macro="" textlink="">
      <xdr:nvSpPr>
        <xdr:cNvPr id="196" name="円/楕円 195"/>
        <xdr:cNvSpPr/>
      </xdr:nvSpPr>
      <xdr:spPr>
        <a:xfrm>
          <a:off x="3746500" y="1340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128178</xdr:rowOff>
    </xdr:from>
    <xdr:ext cx="469744" cy="259045"/>
    <xdr:sp macro="" textlink="">
      <xdr:nvSpPr>
        <xdr:cNvPr id="197" name="テキスト ボックス 196"/>
        <xdr:cNvSpPr txBox="1"/>
      </xdr:nvSpPr>
      <xdr:spPr>
        <a:xfrm>
          <a:off x="3562427" y="1350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38934</xdr:rowOff>
    </xdr:from>
    <xdr:to>
      <xdr:col>4</xdr:col>
      <xdr:colOff>206375</xdr:colOff>
      <xdr:row>78</xdr:row>
      <xdr:rowOff>140534</xdr:rowOff>
    </xdr:to>
    <xdr:sp macro="" textlink="">
      <xdr:nvSpPr>
        <xdr:cNvPr id="198" name="円/楕円 197"/>
        <xdr:cNvSpPr/>
      </xdr:nvSpPr>
      <xdr:spPr>
        <a:xfrm>
          <a:off x="2857500" y="1341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131661</xdr:rowOff>
    </xdr:from>
    <xdr:ext cx="469744" cy="259045"/>
    <xdr:sp macro="" textlink="">
      <xdr:nvSpPr>
        <xdr:cNvPr id="199" name="テキスト ボックス 198"/>
        <xdr:cNvSpPr txBox="1"/>
      </xdr:nvSpPr>
      <xdr:spPr>
        <a:xfrm>
          <a:off x="2673427" y="135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159440</xdr:rowOff>
    </xdr:from>
    <xdr:to>
      <xdr:col>3</xdr:col>
      <xdr:colOff>3175</xdr:colOff>
      <xdr:row>78</xdr:row>
      <xdr:rowOff>89590</xdr:rowOff>
    </xdr:to>
    <xdr:sp macro="" textlink="">
      <xdr:nvSpPr>
        <xdr:cNvPr id="200" name="円/楕円 199"/>
        <xdr:cNvSpPr/>
      </xdr:nvSpPr>
      <xdr:spPr>
        <a:xfrm>
          <a:off x="1968500" y="1336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80717</xdr:rowOff>
    </xdr:from>
    <xdr:ext cx="469744" cy="259045"/>
    <xdr:sp macro="" textlink="">
      <xdr:nvSpPr>
        <xdr:cNvPr id="201" name="テキスト ボックス 200"/>
        <xdr:cNvSpPr txBox="1"/>
      </xdr:nvSpPr>
      <xdr:spPr>
        <a:xfrm>
          <a:off x="1784427" y="1345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4426</xdr:rowOff>
    </xdr:from>
    <xdr:to>
      <xdr:col>1</xdr:col>
      <xdr:colOff>485775</xdr:colOff>
      <xdr:row>78</xdr:row>
      <xdr:rowOff>106026</xdr:rowOff>
    </xdr:to>
    <xdr:sp macro="" textlink="">
      <xdr:nvSpPr>
        <xdr:cNvPr id="202" name="円/楕円 201"/>
        <xdr:cNvSpPr/>
      </xdr:nvSpPr>
      <xdr:spPr>
        <a:xfrm>
          <a:off x="1079500" y="1337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97153</xdr:rowOff>
    </xdr:from>
    <xdr:ext cx="469744" cy="259045"/>
    <xdr:sp macro="" textlink="">
      <xdr:nvSpPr>
        <xdr:cNvPr id="203" name="テキスト ボックス 202"/>
        <xdr:cNvSpPr txBox="1"/>
      </xdr:nvSpPr>
      <xdr:spPr>
        <a:xfrm>
          <a:off x="895427" y="1347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123241</xdr:rowOff>
    </xdr:from>
    <xdr:to>
      <xdr:col>6</xdr:col>
      <xdr:colOff>511175</xdr:colOff>
      <xdr:row>96</xdr:row>
      <xdr:rowOff>37957</xdr:rowOff>
    </xdr:to>
    <xdr:cxnSp macro="">
      <xdr:nvCxnSpPr>
        <xdr:cNvPr id="235" name="直線コネクタ 234"/>
        <xdr:cNvCxnSpPr/>
      </xdr:nvCxnSpPr>
      <xdr:spPr>
        <a:xfrm flipV="1">
          <a:off x="3797300" y="16410991"/>
          <a:ext cx="838200" cy="8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6715</xdr:rowOff>
    </xdr:from>
    <xdr:ext cx="534377" cy="259045"/>
    <xdr:sp macro="" textlink="">
      <xdr:nvSpPr>
        <xdr:cNvPr id="236" name="扶助費平均値テキスト"/>
        <xdr:cNvSpPr txBox="1"/>
      </xdr:nvSpPr>
      <xdr:spPr>
        <a:xfrm>
          <a:off x="4686300" y="16465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37957</xdr:rowOff>
    </xdr:from>
    <xdr:to>
      <xdr:col>5</xdr:col>
      <xdr:colOff>358775</xdr:colOff>
      <xdr:row>96</xdr:row>
      <xdr:rowOff>110863</xdr:rowOff>
    </xdr:to>
    <xdr:cxnSp macro="">
      <xdr:nvCxnSpPr>
        <xdr:cNvPr id="238" name="直線コネクタ 237"/>
        <xdr:cNvCxnSpPr/>
      </xdr:nvCxnSpPr>
      <xdr:spPr>
        <a:xfrm flipV="1">
          <a:off x="2908300" y="16497157"/>
          <a:ext cx="889000" cy="7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74756</xdr:rowOff>
    </xdr:from>
    <xdr:ext cx="534377" cy="259045"/>
    <xdr:sp macro="" textlink="">
      <xdr:nvSpPr>
        <xdr:cNvPr id="240" name="テキスト ボックス 239"/>
        <xdr:cNvSpPr txBox="1"/>
      </xdr:nvSpPr>
      <xdr:spPr>
        <a:xfrm>
          <a:off x="3530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110863</xdr:rowOff>
    </xdr:from>
    <xdr:to>
      <xdr:col>4</xdr:col>
      <xdr:colOff>155575</xdr:colOff>
      <xdr:row>97</xdr:row>
      <xdr:rowOff>38577</xdr:rowOff>
    </xdr:to>
    <xdr:cxnSp macro="">
      <xdr:nvCxnSpPr>
        <xdr:cNvPr id="241" name="直線コネクタ 240"/>
        <xdr:cNvCxnSpPr/>
      </xdr:nvCxnSpPr>
      <xdr:spPr>
        <a:xfrm flipV="1">
          <a:off x="2019300" y="16570063"/>
          <a:ext cx="889000" cy="9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28808</xdr:rowOff>
    </xdr:from>
    <xdr:ext cx="534377" cy="259045"/>
    <xdr:sp macro="" textlink="">
      <xdr:nvSpPr>
        <xdr:cNvPr id="243" name="テキスト ボックス 242"/>
        <xdr:cNvSpPr txBox="1"/>
      </xdr:nvSpPr>
      <xdr:spPr>
        <a:xfrm>
          <a:off x="2641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38577</xdr:rowOff>
    </xdr:from>
    <xdr:to>
      <xdr:col>2</xdr:col>
      <xdr:colOff>638175</xdr:colOff>
      <xdr:row>97</xdr:row>
      <xdr:rowOff>62874</xdr:rowOff>
    </xdr:to>
    <xdr:cxnSp macro="">
      <xdr:nvCxnSpPr>
        <xdr:cNvPr id="244" name="直線コネクタ 243"/>
        <xdr:cNvCxnSpPr/>
      </xdr:nvCxnSpPr>
      <xdr:spPr>
        <a:xfrm flipV="1">
          <a:off x="1130300" y="16669227"/>
          <a:ext cx="889000" cy="2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114778</xdr:rowOff>
    </xdr:from>
    <xdr:ext cx="534377" cy="259045"/>
    <xdr:sp macro="" textlink="">
      <xdr:nvSpPr>
        <xdr:cNvPr id="246" name="テキスト ボックス 245"/>
        <xdr:cNvSpPr txBox="1"/>
      </xdr:nvSpPr>
      <xdr:spPr>
        <a:xfrm>
          <a:off x="1752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116819</xdr:rowOff>
    </xdr:from>
    <xdr:ext cx="534377" cy="259045"/>
    <xdr:sp macro="" textlink="">
      <xdr:nvSpPr>
        <xdr:cNvPr id="248" name="テキスト ボックス 247"/>
        <xdr:cNvSpPr txBox="1"/>
      </xdr:nvSpPr>
      <xdr:spPr>
        <a:xfrm>
          <a:off x="863111" y="167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72441</xdr:rowOff>
    </xdr:from>
    <xdr:to>
      <xdr:col>6</xdr:col>
      <xdr:colOff>561975</xdr:colOff>
      <xdr:row>96</xdr:row>
      <xdr:rowOff>2591</xdr:rowOff>
    </xdr:to>
    <xdr:sp macro="" textlink="">
      <xdr:nvSpPr>
        <xdr:cNvPr id="254" name="円/楕円 253"/>
        <xdr:cNvSpPr/>
      </xdr:nvSpPr>
      <xdr:spPr>
        <a:xfrm>
          <a:off x="4584700" y="1636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95318</xdr:rowOff>
    </xdr:from>
    <xdr:ext cx="599010" cy="259045"/>
    <xdr:sp macro="" textlink="">
      <xdr:nvSpPr>
        <xdr:cNvPr id="255" name="扶助費該当値テキスト"/>
        <xdr:cNvSpPr txBox="1"/>
      </xdr:nvSpPr>
      <xdr:spPr>
        <a:xfrm>
          <a:off x="4686300" y="1621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100,508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158607</xdr:rowOff>
    </xdr:from>
    <xdr:to>
      <xdr:col>5</xdr:col>
      <xdr:colOff>409575</xdr:colOff>
      <xdr:row>96</xdr:row>
      <xdr:rowOff>88757</xdr:rowOff>
    </xdr:to>
    <xdr:sp macro="" textlink="">
      <xdr:nvSpPr>
        <xdr:cNvPr id="256" name="円/楕円 255"/>
        <xdr:cNvSpPr/>
      </xdr:nvSpPr>
      <xdr:spPr>
        <a:xfrm>
          <a:off x="3746500" y="164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105284</xdr:rowOff>
    </xdr:from>
    <xdr:ext cx="534377" cy="259045"/>
    <xdr:sp macro="" textlink="">
      <xdr:nvSpPr>
        <xdr:cNvPr id="257" name="テキスト ボックス 256"/>
        <xdr:cNvSpPr txBox="1"/>
      </xdr:nvSpPr>
      <xdr:spPr>
        <a:xfrm>
          <a:off x="3530111" y="1622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95,231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60063</xdr:rowOff>
    </xdr:from>
    <xdr:to>
      <xdr:col>4</xdr:col>
      <xdr:colOff>206375</xdr:colOff>
      <xdr:row>96</xdr:row>
      <xdr:rowOff>161663</xdr:rowOff>
    </xdr:to>
    <xdr:sp macro="" textlink="">
      <xdr:nvSpPr>
        <xdr:cNvPr id="258" name="円/楕円 257"/>
        <xdr:cNvSpPr/>
      </xdr:nvSpPr>
      <xdr:spPr>
        <a:xfrm>
          <a:off x="2857500" y="1651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6740</xdr:rowOff>
    </xdr:from>
    <xdr:ext cx="534377" cy="259045"/>
    <xdr:sp macro="" textlink="">
      <xdr:nvSpPr>
        <xdr:cNvPr id="259" name="テキスト ボックス 258"/>
        <xdr:cNvSpPr txBox="1"/>
      </xdr:nvSpPr>
      <xdr:spPr>
        <a:xfrm>
          <a:off x="2641111" y="162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90,766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159227</xdr:rowOff>
    </xdr:from>
    <xdr:to>
      <xdr:col>3</xdr:col>
      <xdr:colOff>3175</xdr:colOff>
      <xdr:row>97</xdr:row>
      <xdr:rowOff>89377</xdr:rowOff>
    </xdr:to>
    <xdr:sp macro="" textlink="">
      <xdr:nvSpPr>
        <xdr:cNvPr id="260" name="円/楕円 259"/>
        <xdr:cNvSpPr/>
      </xdr:nvSpPr>
      <xdr:spPr>
        <a:xfrm>
          <a:off x="1968500" y="166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105904</xdr:rowOff>
    </xdr:from>
    <xdr:ext cx="534377" cy="259045"/>
    <xdr:sp macro="" textlink="">
      <xdr:nvSpPr>
        <xdr:cNvPr id="261" name="テキスト ボックス 260"/>
        <xdr:cNvSpPr txBox="1"/>
      </xdr:nvSpPr>
      <xdr:spPr>
        <a:xfrm>
          <a:off x="1752111" y="163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84,693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12074</xdr:rowOff>
    </xdr:from>
    <xdr:to>
      <xdr:col>1</xdr:col>
      <xdr:colOff>485775</xdr:colOff>
      <xdr:row>97</xdr:row>
      <xdr:rowOff>113674</xdr:rowOff>
    </xdr:to>
    <xdr:sp macro="" textlink="">
      <xdr:nvSpPr>
        <xdr:cNvPr id="262" name="円/楕円 261"/>
        <xdr:cNvSpPr/>
      </xdr:nvSpPr>
      <xdr:spPr>
        <a:xfrm>
          <a:off x="1079500" y="1664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130201</xdr:rowOff>
    </xdr:from>
    <xdr:ext cx="534377" cy="259045"/>
    <xdr:sp macro="" textlink="">
      <xdr:nvSpPr>
        <xdr:cNvPr id="263" name="テキスト ボックス 262"/>
        <xdr:cNvSpPr txBox="1"/>
      </xdr:nvSpPr>
      <xdr:spPr>
        <a:xfrm>
          <a:off x="863111" y="164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36068</xdr:rowOff>
    </xdr:from>
    <xdr:to>
      <xdr:col>15</xdr:col>
      <xdr:colOff>180975</xdr:colOff>
      <xdr:row>34</xdr:row>
      <xdr:rowOff>104801</xdr:rowOff>
    </xdr:to>
    <xdr:cxnSp macro="">
      <xdr:nvCxnSpPr>
        <xdr:cNvPr id="293" name="直線コネクタ 292"/>
        <xdr:cNvCxnSpPr/>
      </xdr:nvCxnSpPr>
      <xdr:spPr>
        <a:xfrm>
          <a:off x="9639300" y="5865368"/>
          <a:ext cx="838200" cy="6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35361</xdr:rowOff>
    </xdr:from>
    <xdr:ext cx="534377" cy="259045"/>
    <xdr:sp macro="" textlink="">
      <xdr:nvSpPr>
        <xdr:cNvPr id="294" name="補助費等平均値テキスト"/>
        <xdr:cNvSpPr txBox="1"/>
      </xdr:nvSpPr>
      <xdr:spPr>
        <a:xfrm>
          <a:off x="10528300" y="603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36068</xdr:rowOff>
    </xdr:from>
    <xdr:to>
      <xdr:col>14</xdr:col>
      <xdr:colOff>28575</xdr:colOff>
      <xdr:row>34</xdr:row>
      <xdr:rowOff>43383</xdr:rowOff>
    </xdr:to>
    <xdr:cxnSp macro="">
      <xdr:nvCxnSpPr>
        <xdr:cNvPr id="296" name="直線コネクタ 295"/>
        <xdr:cNvCxnSpPr/>
      </xdr:nvCxnSpPr>
      <xdr:spPr>
        <a:xfrm flipV="1">
          <a:off x="8750300" y="586536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7" name="フローチャート : 判断 296"/>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43286</xdr:rowOff>
    </xdr:from>
    <xdr:ext cx="534377" cy="259045"/>
    <xdr:sp macro="" textlink="">
      <xdr:nvSpPr>
        <xdr:cNvPr id="298" name="テキスト ボックス 297"/>
        <xdr:cNvSpPr txBox="1"/>
      </xdr:nvSpPr>
      <xdr:spPr>
        <a:xfrm>
          <a:off x="9372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43383</xdr:rowOff>
    </xdr:from>
    <xdr:to>
      <xdr:col>12</xdr:col>
      <xdr:colOff>511175</xdr:colOff>
      <xdr:row>34</xdr:row>
      <xdr:rowOff>80683</xdr:rowOff>
    </xdr:to>
    <xdr:cxnSp macro="">
      <xdr:nvCxnSpPr>
        <xdr:cNvPr id="299" name="直線コネクタ 298"/>
        <xdr:cNvCxnSpPr/>
      </xdr:nvCxnSpPr>
      <xdr:spPr>
        <a:xfrm flipV="1">
          <a:off x="7861300" y="5872683"/>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119715</xdr:rowOff>
    </xdr:from>
    <xdr:ext cx="534377" cy="259045"/>
    <xdr:sp macro="" textlink="">
      <xdr:nvSpPr>
        <xdr:cNvPr id="301" name="テキスト ボックス 300"/>
        <xdr:cNvSpPr txBox="1"/>
      </xdr:nvSpPr>
      <xdr:spPr>
        <a:xfrm>
          <a:off x="8483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114592</xdr:rowOff>
    </xdr:from>
    <xdr:to>
      <xdr:col>11</xdr:col>
      <xdr:colOff>307975</xdr:colOff>
      <xdr:row>34</xdr:row>
      <xdr:rowOff>80683</xdr:rowOff>
    </xdr:to>
    <xdr:cxnSp macro="">
      <xdr:nvCxnSpPr>
        <xdr:cNvPr id="302" name="直線コネクタ 301"/>
        <xdr:cNvCxnSpPr/>
      </xdr:nvCxnSpPr>
      <xdr:spPr>
        <a:xfrm>
          <a:off x="6972300" y="5258092"/>
          <a:ext cx="889000" cy="65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65371</xdr:rowOff>
    </xdr:from>
    <xdr:ext cx="534377" cy="259045"/>
    <xdr:sp macro="" textlink="">
      <xdr:nvSpPr>
        <xdr:cNvPr id="304" name="テキスト ボックス 303"/>
        <xdr:cNvSpPr txBox="1"/>
      </xdr:nvSpPr>
      <xdr:spPr>
        <a:xfrm>
          <a:off x="7594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97083</xdr:rowOff>
    </xdr:from>
    <xdr:ext cx="534377" cy="259045"/>
    <xdr:sp macro="" textlink="">
      <xdr:nvSpPr>
        <xdr:cNvPr id="306" name="テキスト ボックス 305"/>
        <xdr:cNvSpPr txBox="1"/>
      </xdr:nvSpPr>
      <xdr:spPr>
        <a:xfrm>
          <a:off x="6705111" y="59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54001</xdr:rowOff>
    </xdr:from>
    <xdr:to>
      <xdr:col>15</xdr:col>
      <xdr:colOff>231775</xdr:colOff>
      <xdr:row>34</xdr:row>
      <xdr:rowOff>155601</xdr:rowOff>
    </xdr:to>
    <xdr:sp macro="" textlink="">
      <xdr:nvSpPr>
        <xdr:cNvPr id="312" name="円/楕円 311"/>
        <xdr:cNvSpPr/>
      </xdr:nvSpPr>
      <xdr:spPr>
        <a:xfrm>
          <a:off x="10426700" y="58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76878</xdr:rowOff>
    </xdr:from>
    <xdr:ext cx="534377" cy="259045"/>
    <xdr:sp macro="" textlink="">
      <xdr:nvSpPr>
        <xdr:cNvPr id="313" name="補助費等該当値テキスト"/>
        <xdr:cNvSpPr txBox="1"/>
      </xdr:nvSpPr>
      <xdr:spPr>
        <a:xfrm>
          <a:off x="10528300" y="573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30,916</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156718</xdr:rowOff>
    </xdr:from>
    <xdr:to>
      <xdr:col>14</xdr:col>
      <xdr:colOff>79375</xdr:colOff>
      <xdr:row>34</xdr:row>
      <xdr:rowOff>86868</xdr:rowOff>
    </xdr:to>
    <xdr:sp macro="" textlink="">
      <xdr:nvSpPr>
        <xdr:cNvPr id="314" name="円/楕円 313"/>
        <xdr:cNvSpPr/>
      </xdr:nvSpPr>
      <xdr:spPr>
        <a:xfrm>
          <a:off x="9588500" y="5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103395</xdr:rowOff>
    </xdr:from>
    <xdr:ext cx="534377" cy="259045"/>
    <xdr:sp macro="" textlink="">
      <xdr:nvSpPr>
        <xdr:cNvPr id="315" name="テキスト ボックス 314"/>
        <xdr:cNvSpPr txBox="1"/>
      </xdr:nvSpPr>
      <xdr:spPr>
        <a:xfrm>
          <a:off x="9372111" y="558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32,720</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164033</xdr:rowOff>
    </xdr:from>
    <xdr:to>
      <xdr:col>12</xdr:col>
      <xdr:colOff>561975</xdr:colOff>
      <xdr:row>34</xdr:row>
      <xdr:rowOff>94183</xdr:rowOff>
    </xdr:to>
    <xdr:sp macro="" textlink="">
      <xdr:nvSpPr>
        <xdr:cNvPr id="316" name="円/楕円 315"/>
        <xdr:cNvSpPr/>
      </xdr:nvSpPr>
      <xdr:spPr>
        <a:xfrm>
          <a:off x="8699500" y="58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110710</xdr:rowOff>
    </xdr:from>
    <xdr:ext cx="534377" cy="259045"/>
    <xdr:sp macro="" textlink="">
      <xdr:nvSpPr>
        <xdr:cNvPr id="317" name="テキスト ボックス 316"/>
        <xdr:cNvSpPr txBox="1"/>
      </xdr:nvSpPr>
      <xdr:spPr>
        <a:xfrm>
          <a:off x="8483111" y="55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32,528</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29883</xdr:rowOff>
    </xdr:from>
    <xdr:to>
      <xdr:col>11</xdr:col>
      <xdr:colOff>358775</xdr:colOff>
      <xdr:row>34</xdr:row>
      <xdr:rowOff>131483</xdr:rowOff>
    </xdr:to>
    <xdr:sp macro="" textlink="">
      <xdr:nvSpPr>
        <xdr:cNvPr id="318" name="円/楕円 317"/>
        <xdr:cNvSpPr/>
      </xdr:nvSpPr>
      <xdr:spPr>
        <a:xfrm>
          <a:off x="7810500" y="58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122610</xdr:rowOff>
    </xdr:from>
    <xdr:ext cx="534377" cy="259045"/>
    <xdr:sp macro="" textlink="">
      <xdr:nvSpPr>
        <xdr:cNvPr id="319" name="テキスト ボックス 318"/>
        <xdr:cNvSpPr txBox="1"/>
      </xdr:nvSpPr>
      <xdr:spPr>
        <a:xfrm>
          <a:off x="7594111" y="595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31,549</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63792</xdr:rowOff>
    </xdr:from>
    <xdr:to>
      <xdr:col>10</xdr:col>
      <xdr:colOff>155575</xdr:colOff>
      <xdr:row>30</xdr:row>
      <xdr:rowOff>165392</xdr:rowOff>
    </xdr:to>
    <xdr:sp macro="" textlink="">
      <xdr:nvSpPr>
        <xdr:cNvPr id="320" name="円/楕円 319"/>
        <xdr:cNvSpPr/>
      </xdr:nvSpPr>
      <xdr:spPr>
        <a:xfrm>
          <a:off x="6921500" y="520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10469</xdr:rowOff>
    </xdr:from>
    <xdr:ext cx="534377" cy="259045"/>
    <xdr:sp macro="" textlink="">
      <xdr:nvSpPr>
        <xdr:cNvPr id="321" name="テキスト ボックス 320"/>
        <xdr:cNvSpPr txBox="1"/>
      </xdr:nvSpPr>
      <xdr:spPr>
        <a:xfrm>
          <a:off x="6705111" y="498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92399</xdr:rowOff>
    </xdr:from>
    <xdr:to>
      <xdr:col>15</xdr:col>
      <xdr:colOff>180975</xdr:colOff>
      <xdr:row>58</xdr:row>
      <xdr:rowOff>160389</xdr:rowOff>
    </xdr:to>
    <xdr:cxnSp macro="">
      <xdr:nvCxnSpPr>
        <xdr:cNvPr id="351" name="直線コネクタ 350"/>
        <xdr:cNvCxnSpPr/>
      </xdr:nvCxnSpPr>
      <xdr:spPr>
        <a:xfrm flipV="1">
          <a:off x="9639300" y="9865049"/>
          <a:ext cx="838200" cy="23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151916</xdr:rowOff>
    </xdr:from>
    <xdr:ext cx="534377" cy="259045"/>
    <xdr:sp macro="" textlink="">
      <xdr:nvSpPr>
        <xdr:cNvPr id="352" name="普通建設事業費平均値テキスト"/>
        <xdr:cNvSpPr txBox="1"/>
      </xdr:nvSpPr>
      <xdr:spPr>
        <a:xfrm>
          <a:off x="10528300" y="9581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140786</xdr:rowOff>
    </xdr:from>
    <xdr:to>
      <xdr:col>14</xdr:col>
      <xdr:colOff>28575</xdr:colOff>
      <xdr:row>58</xdr:row>
      <xdr:rowOff>160389</xdr:rowOff>
    </xdr:to>
    <xdr:cxnSp macro="">
      <xdr:nvCxnSpPr>
        <xdr:cNvPr id="354" name="直線コネクタ 353"/>
        <xdr:cNvCxnSpPr/>
      </xdr:nvCxnSpPr>
      <xdr:spPr>
        <a:xfrm>
          <a:off x="8750300" y="9913436"/>
          <a:ext cx="889000" cy="19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5" name="フローチャート : 判断 354"/>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74610</xdr:rowOff>
    </xdr:from>
    <xdr:ext cx="534377" cy="259045"/>
    <xdr:sp macro="" textlink="">
      <xdr:nvSpPr>
        <xdr:cNvPr id="356" name="テキスト ボックス 355"/>
        <xdr:cNvSpPr txBox="1"/>
      </xdr:nvSpPr>
      <xdr:spPr>
        <a:xfrm>
          <a:off x="9372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140786</xdr:rowOff>
    </xdr:from>
    <xdr:to>
      <xdr:col>12</xdr:col>
      <xdr:colOff>511175</xdr:colOff>
      <xdr:row>58</xdr:row>
      <xdr:rowOff>116440</xdr:rowOff>
    </xdr:to>
    <xdr:cxnSp macro="">
      <xdr:nvCxnSpPr>
        <xdr:cNvPr id="357" name="直線コネクタ 356"/>
        <xdr:cNvCxnSpPr/>
      </xdr:nvCxnSpPr>
      <xdr:spPr>
        <a:xfrm flipV="1">
          <a:off x="7861300" y="9913436"/>
          <a:ext cx="889000" cy="14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147648</xdr:rowOff>
    </xdr:from>
    <xdr:ext cx="534377" cy="259045"/>
    <xdr:sp macro="" textlink="">
      <xdr:nvSpPr>
        <xdr:cNvPr id="359" name="テキスト ボックス 358"/>
        <xdr:cNvSpPr txBox="1"/>
      </xdr:nvSpPr>
      <xdr:spPr>
        <a:xfrm>
          <a:off x="8483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116440</xdr:rowOff>
    </xdr:from>
    <xdr:to>
      <xdr:col>11</xdr:col>
      <xdr:colOff>307975</xdr:colOff>
      <xdr:row>59</xdr:row>
      <xdr:rowOff>135109</xdr:rowOff>
    </xdr:to>
    <xdr:cxnSp macro="">
      <xdr:nvCxnSpPr>
        <xdr:cNvPr id="360" name="直線コネクタ 359"/>
        <xdr:cNvCxnSpPr/>
      </xdr:nvCxnSpPr>
      <xdr:spPr>
        <a:xfrm flipV="1">
          <a:off x="6972300" y="10060540"/>
          <a:ext cx="889000" cy="1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62" name="テキスト ボックス 361"/>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4" name="テキスト ボックス 363"/>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41599</xdr:rowOff>
    </xdr:from>
    <xdr:to>
      <xdr:col>15</xdr:col>
      <xdr:colOff>231775</xdr:colOff>
      <xdr:row>57</xdr:row>
      <xdr:rowOff>143199</xdr:rowOff>
    </xdr:to>
    <xdr:sp macro="" textlink="">
      <xdr:nvSpPr>
        <xdr:cNvPr id="370" name="円/楕円 369"/>
        <xdr:cNvSpPr/>
      </xdr:nvSpPr>
      <xdr:spPr>
        <a:xfrm>
          <a:off x="10426700" y="981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20026</xdr:rowOff>
    </xdr:from>
    <xdr:ext cx="534377" cy="259045"/>
    <xdr:sp macro="" textlink="">
      <xdr:nvSpPr>
        <xdr:cNvPr id="371" name="普通建設事業費該当値テキスト"/>
        <xdr:cNvSpPr txBox="1"/>
      </xdr:nvSpPr>
      <xdr:spPr>
        <a:xfrm>
          <a:off x="10528300" y="979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35,483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109589</xdr:rowOff>
    </xdr:from>
    <xdr:to>
      <xdr:col>14</xdr:col>
      <xdr:colOff>79375</xdr:colOff>
      <xdr:row>59</xdr:row>
      <xdr:rowOff>39739</xdr:rowOff>
    </xdr:to>
    <xdr:sp macro="" textlink="">
      <xdr:nvSpPr>
        <xdr:cNvPr id="372" name="円/楕円 371"/>
        <xdr:cNvSpPr/>
      </xdr:nvSpPr>
      <xdr:spPr>
        <a:xfrm>
          <a:off x="9588500" y="100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30866</xdr:rowOff>
    </xdr:from>
    <xdr:ext cx="534377" cy="259045"/>
    <xdr:sp macro="" textlink="">
      <xdr:nvSpPr>
        <xdr:cNvPr id="373" name="テキスト ボックス 372"/>
        <xdr:cNvSpPr txBox="1"/>
      </xdr:nvSpPr>
      <xdr:spPr>
        <a:xfrm>
          <a:off x="9372111" y="1014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89986</xdr:rowOff>
    </xdr:from>
    <xdr:to>
      <xdr:col>12</xdr:col>
      <xdr:colOff>561975</xdr:colOff>
      <xdr:row>58</xdr:row>
      <xdr:rowOff>20136</xdr:rowOff>
    </xdr:to>
    <xdr:sp macro="" textlink="">
      <xdr:nvSpPr>
        <xdr:cNvPr id="374" name="円/楕円 373"/>
        <xdr:cNvSpPr/>
      </xdr:nvSpPr>
      <xdr:spPr>
        <a:xfrm>
          <a:off x="8699500" y="98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11263</xdr:rowOff>
    </xdr:from>
    <xdr:ext cx="534377" cy="259045"/>
    <xdr:sp macro="" textlink="">
      <xdr:nvSpPr>
        <xdr:cNvPr id="375" name="テキスト ボックス 374"/>
        <xdr:cNvSpPr txBox="1"/>
      </xdr:nvSpPr>
      <xdr:spPr>
        <a:xfrm>
          <a:off x="8483111" y="995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65640</xdr:rowOff>
    </xdr:from>
    <xdr:to>
      <xdr:col>11</xdr:col>
      <xdr:colOff>358775</xdr:colOff>
      <xdr:row>58</xdr:row>
      <xdr:rowOff>167240</xdr:rowOff>
    </xdr:to>
    <xdr:sp macro="" textlink="">
      <xdr:nvSpPr>
        <xdr:cNvPr id="376" name="円/楕円 375"/>
        <xdr:cNvSpPr/>
      </xdr:nvSpPr>
      <xdr:spPr>
        <a:xfrm>
          <a:off x="7810500" y="100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158367</xdr:rowOff>
    </xdr:from>
    <xdr:ext cx="534377" cy="259045"/>
    <xdr:sp macro="" textlink="">
      <xdr:nvSpPr>
        <xdr:cNvPr id="377" name="テキスト ボックス 376"/>
        <xdr:cNvSpPr txBox="1"/>
      </xdr:nvSpPr>
      <xdr:spPr>
        <a:xfrm>
          <a:off x="7594111" y="1010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84309</xdr:rowOff>
    </xdr:from>
    <xdr:to>
      <xdr:col>10</xdr:col>
      <xdr:colOff>155575</xdr:colOff>
      <xdr:row>60</xdr:row>
      <xdr:rowOff>14459</xdr:rowOff>
    </xdr:to>
    <xdr:sp macro="" textlink="">
      <xdr:nvSpPr>
        <xdr:cNvPr id="378" name="円/楕円 377"/>
        <xdr:cNvSpPr/>
      </xdr:nvSpPr>
      <xdr:spPr>
        <a:xfrm>
          <a:off x="6921500" y="1019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60</xdr:row>
      <xdr:rowOff>5586</xdr:rowOff>
    </xdr:from>
    <xdr:ext cx="534377" cy="259045"/>
    <xdr:sp macro="" textlink="">
      <xdr:nvSpPr>
        <xdr:cNvPr id="379" name="テキスト ボックス 378"/>
        <xdr:cNvSpPr txBox="1"/>
      </xdr:nvSpPr>
      <xdr:spPr>
        <a:xfrm>
          <a:off x="6705111" y="102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87846</xdr:rowOff>
    </xdr:from>
    <xdr:to>
      <xdr:col>15</xdr:col>
      <xdr:colOff>180975</xdr:colOff>
      <xdr:row>76</xdr:row>
      <xdr:rowOff>97065</xdr:rowOff>
    </xdr:to>
    <xdr:cxnSp macro="">
      <xdr:nvCxnSpPr>
        <xdr:cNvPr id="408" name="直線コネクタ 407"/>
        <xdr:cNvCxnSpPr/>
      </xdr:nvCxnSpPr>
      <xdr:spPr>
        <a:xfrm flipV="1">
          <a:off x="9639300" y="13118046"/>
          <a:ext cx="838200" cy="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122001</xdr:rowOff>
    </xdr:from>
    <xdr:ext cx="469744" cy="259045"/>
    <xdr:sp macro="" textlink="">
      <xdr:nvSpPr>
        <xdr:cNvPr id="409" name="普通建設事業費 （ うち新規整備　）平均値テキスト"/>
        <xdr:cNvSpPr txBox="1"/>
      </xdr:nvSpPr>
      <xdr:spPr>
        <a:xfrm>
          <a:off x="10528300" y="1315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97065</xdr:rowOff>
    </xdr:from>
    <xdr:to>
      <xdr:col>14</xdr:col>
      <xdr:colOff>28575</xdr:colOff>
      <xdr:row>78</xdr:row>
      <xdr:rowOff>73064</xdr:rowOff>
    </xdr:to>
    <xdr:cxnSp macro="">
      <xdr:nvCxnSpPr>
        <xdr:cNvPr id="411" name="直線コネクタ 410"/>
        <xdr:cNvCxnSpPr/>
      </xdr:nvCxnSpPr>
      <xdr:spPr>
        <a:xfrm flipV="1">
          <a:off x="8750300" y="13127265"/>
          <a:ext cx="889000" cy="31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120752</xdr:rowOff>
    </xdr:from>
    <xdr:to>
      <xdr:col>14</xdr:col>
      <xdr:colOff>79375</xdr:colOff>
      <xdr:row>76</xdr:row>
      <xdr:rowOff>50902</xdr:rowOff>
    </xdr:to>
    <xdr:sp macro="" textlink="">
      <xdr:nvSpPr>
        <xdr:cNvPr id="412" name="フローチャート : 判断 411"/>
        <xdr:cNvSpPr/>
      </xdr:nvSpPr>
      <xdr:spPr>
        <a:xfrm>
          <a:off x="9588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67429</xdr:rowOff>
    </xdr:from>
    <xdr:ext cx="534377" cy="259045"/>
    <xdr:sp macro="" textlink="">
      <xdr:nvSpPr>
        <xdr:cNvPr id="413" name="テキスト ボックス 412"/>
        <xdr:cNvSpPr txBox="1"/>
      </xdr:nvSpPr>
      <xdr:spPr>
        <a:xfrm>
          <a:off x="9372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4" name="フローチャート : 判断 413"/>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22471</xdr:rowOff>
    </xdr:from>
    <xdr:ext cx="534377" cy="259045"/>
    <xdr:sp macro="" textlink="">
      <xdr:nvSpPr>
        <xdr:cNvPr id="415" name="テキスト ボックス 414"/>
        <xdr:cNvSpPr txBox="1"/>
      </xdr:nvSpPr>
      <xdr:spPr>
        <a:xfrm>
          <a:off x="8483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37046</xdr:rowOff>
    </xdr:from>
    <xdr:to>
      <xdr:col>15</xdr:col>
      <xdr:colOff>231775</xdr:colOff>
      <xdr:row>76</xdr:row>
      <xdr:rowOff>138646</xdr:rowOff>
    </xdr:to>
    <xdr:sp macro="" textlink="">
      <xdr:nvSpPr>
        <xdr:cNvPr id="421" name="円/楕円 420"/>
        <xdr:cNvSpPr/>
      </xdr:nvSpPr>
      <xdr:spPr>
        <a:xfrm>
          <a:off x="10426700" y="130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59923</xdr:rowOff>
    </xdr:from>
    <xdr:ext cx="534377" cy="259045"/>
    <xdr:sp macro="" textlink="">
      <xdr:nvSpPr>
        <xdr:cNvPr id="422" name="普通建設事業費 （ うち新規整備　）該当値テキスト"/>
        <xdr:cNvSpPr txBox="1"/>
      </xdr:nvSpPr>
      <xdr:spPr>
        <a:xfrm>
          <a:off x="10528300" y="1291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46265</xdr:rowOff>
    </xdr:from>
    <xdr:to>
      <xdr:col>14</xdr:col>
      <xdr:colOff>79375</xdr:colOff>
      <xdr:row>76</xdr:row>
      <xdr:rowOff>147865</xdr:rowOff>
    </xdr:to>
    <xdr:sp macro="" textlink="">
      <xdr:nvSpPr>
        <xdr:cNvPr id="423" name="円/楕円 422"/>
        <xdr:cNvSpPr/>
      </xdr:nvSpPr>
      <xdr:spPr>
        <a:xfrm>
          <a:off x="9588500" y="130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138992</xdr:rowOff>
    </xdr:from>
    <xdr:ext cx="534377" cy="259045"/>
    <xdr:sp macro="" textlink="">
      <xdr:nvSpPr>
        <xdr:cNvPr id="424" name="テキスト ボックス 423"/>
        <xdr:cNvSpPr txBox="1"/>
      </xdr:nvSpPr>
      <xdr:spPr>
        <a:xfrm>
          <a:off x="9372111" y="131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22264</xdr:rowOff>
    </xdr:from>
    <xdr:to>
      <xdr:col>12</xdr:col>
      <xdr:colOff>561975</xdr:colOff>
      <xdr:row>78</xdr:row>
      <xdr:rowOff>123864</xdr:rowOff>
    </xdr:to>
    <xdr:sp macro="" textlink="">
      <xdr:nvSpPr>
        <xdr:cNvPr id="425" name="円/楕円 424"/>
        <xdr:cNvSpPr/>
      </xdr:nvSpPr>
      <xdr:spPr>
        <a:xfrm>
          <a:off x="8699500" y="133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114991</xdr:rowOff>
    </xdr:from>
    <xdr:ext cx="469744" cy="259045"/>
    <xdr:sp macro="" textlink="">
      <xdr:nvSpPr>
        <xdr:cNvPr id="426" name="テキスト ボックス 425"/>
        <xdr:cNvSpPr txBox="1"/>
      </xdr:nvSpPr>
      <xdr:spPr>
        <a:xfrm>
          <a:off x="8515427" y="134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13455</xdr:rowOff>
    </xdr:from>
    <xdr:to>
      <xdr:col>15</xdr:col>
      <xdr:colOff>180975</xdr:colOff>
      <xdr:row>98</xdr:row>
      <xdr:rowOff>81369</xdr:rowOff>
    </xdr:to>
    <xdr:cxnSp macro="">
      <xdr:nvCxnSpPr>
        <xdr:cNvPr id="455" name="直線コネクタ 454"/>
        <xdr:cNvCxnSpPr/>
      </xdr:nvCxnSpPr>
      <xdr:spPr>
        <a:xfrm flipV="1">
          <a:off x="9639300" y="16644105"/>
          <a:ext cx="838200" cy="23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130903</xdr:rowOff>
    </xdr:from>
    <xdr:ext cx="534377" cy="259045"/>
    <xdr:sp macro="" textlink="">
      <xdr:nvSpPr>
        <xdr:cNvPr id="456" name="普通建設事業費 （ うち更新整備　）平均値テキスト"/>
        <xdr:cNvSpPr txBox="1"/>
      </xdr:nvSpPr>
      <xdr:spPr>
        <a:xfrm>
          <a:off x="10528300" y="1641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115582</xdr:rowOff>
    </xdr:from>
    <xdr:to>
      <xdr:col>14</xdr:col>
      <xdr:colOff>28575</xdr:colOff>
      <xdr:row>98</xdr:row>
      <xdr:rowOff>81369</xdr:rowOff>
    </xdr:to>
    <xdr:cxnSp macro="">
      <xdr:nvCxnSpPr>
        <xdr:cNvPr id="458" name="直線コネクタ 457"/>
        <xdr:cNvCxnSpPr/>
      </xdr:nvCxnSpPr>
      <xdr:spPr>
        <a:xfrm>
          <a:off x="8750300" y="16574782"/>
          <a:ext cx="889000" cy="30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9" name="フローチャート : 判断 458"/>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108177</xdr:rowOff>
    </xdr:from>
    <xdr:ext cx="534377" cy="259045"/>
    <xdr:sp macro="" textlink="">
      <xdr:nvSpPr>
        <xdr:cNvPr id="460" name="テキスト ボックス 459"/>
        <xdr:cNvSpPr txBox="1"/>
      </xdr:nvSpPr>
      <xdr:spPr>
        <a:xfrm>
          <a:off x="9372111" y="163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1" name="フローチャート : 判断 460"/>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60983</xdr:rowOff>
    </xdr:from>
    <xdr:ext cx="534377" cy="259045"/>
    <xdr:sp macro="" textlink="">
      <xdr:nvSpPr>
        <xdr:cNvPr id="462" name="テキスト ボックス 461"/>
        <xdr:cNvSpPr txBox="1"/>
      </xdr:nvSpPr>
      <xdr:spPr>
        <a:xfrm>
          <a:off x="8483111" y="16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134105</xdr:rowOff>
    </xdr:from>
    <xdr:to>
      <xdr:col>15</xdr:col>
      <xdr:colOff>231775</xdr:colOff>
      <xdr:row>97</xdr:row>
      <xdr:rowOff>64255</xdr:rowOff>
    </xdr:to>
    <xdr:sp macro="" textlink="">
      <xdr:nvSpPr>
        <xdr:cNvPr id="468" name="円/楕円 467"/>
        <xdr:cNvSpPr/>
      </xdr:nvSpPr>
      <xdr:spPr>
        <a:xfrm>
          <a:off x="10426700" y="1659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112532</xdr:rowOff>
    </xdr:from>
    <xdr:ext cx="534377" cy="259045"/>
    <xdr:sp macro="" textlink="">
      <xdr:nvSpPr>
        <xdr:cNvPr id="469" name="普通建設事業費 （ うち更新整備　）該当値テキスト"/>
        <xdr:cNvSpPr txBox="1"/>
      </xdr:nvSpPr>
      <xdr:spPr>
        <a:xfrm>
          <a:off x="10528300" y="165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30569</xdr:rowOff>
    </xdr:from>
    <xdr:to>
      <xdr:col>14</xdr:col>
      <xdr:colOff>79375</xdr:colOff>
      <xdr:row>98</xdr:row>
      <xdr:rowOff>132169</xdr:rowOff>
    </xdr:to>
    <xdr:sp macro="" textlink="">
      <xdr:nvSpPr>
        <xdr:cNvPr id="470" name="円/楕円 469"/>
        <xdr:cNvSpPr/>
      </xdr:nvSpPr>
      <xdr:spPr>
        <a:xfrm>
          <a:off x="9588500" y="168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123296</xdr:rowOff>
    </xdr:from>
    <xdr:ext cx="469744" cy="259045"/>
    <xdr:sp macro="" textlink="">
      <xdr:nvSpPr>
        <xdr:cNvPr id="471" name="テキスト ボックス 470"/>
        <xdr:cNvSpPr txBox="1"/>
      </xdr:nvSpPr>
      <xdr:spPr>
        <a:xfrm>
          <a:off x="9404427" y="1692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64782</xdr:rowOff>
    </xdr:from>
    <xdr:to>
      <xdr:col>12</xdr:col>
      <xdr:colOff>561975</xdr:colOff>
      <xdr:row>96</xdr:row>
      <xdr:rowOff>166382</xdr:rowOff>
    </xdr:to>
    <xdr:sp macro="" textlink="">
      <xdr:nvSpPr>
        <xdr:cNvPr id="472" name="円/楕円 471"/>
        <xdr:cNvSpPr/>
      </xdr:nvSpPr>
      <xdr:spPr>
        <a:xfrm>
          <a:off x="8699500" y="1652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11459</xdr:rowOff>
    </xdr:from>
    <xdr:ext cx="534377" cy="259045"/>
    <xdr:sp macro="" textlink="">
      <xdr:nvSpPr>
        <xdr:cNvPr id="473" name="テキスト ボックス 472"/>
        <xdr:cNvSpPr txBox="1"/>
      </xdr:nvSpPr>
      <xdr:spPr>
        <a:xfrm>
          <a:off x="8483111" y="1629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9" name="直線コネクタ 498"/>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2"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3" name="直線コネクタ 502"/>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5"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6" name="フローチャート : 判断 505"/>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77651</xdr:rowOff>
    </xdr:from>
    <xdr:to>
      <xdr:col>22</xdr:col>
      <xdr:colOff>365125</xdr:colOff>
      <xdr:row>39</xdr:row>
      <xdr:rowOff>98878</xdr:rowOff>
    </xdr:to>
    <xdr:cxnSp macro="">
      <xdr:nvCxnSpPr>
        <xdr:cNvPr id="507" name="直線コネクタ 506"/>
        <xdr:cNvCxnSpPr/>
      </xdr:nvCxnSpPr>
      <xdr:spPr>
        <a:xfrm>
          <a:off x="14592300" y="676420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8" name="フローチャート : 判断 507"/>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54289</xdr:rowOff>
    </xdr:from>
    <xdr:ext cx="469744" cy="259045"/>
    <xdr:sp macro="" textlink="">
      <xdr:nvSpPr>
        <xdr:cNvPr id="509" name="テキスト ボックス 508"/>
        <xdr:cNvSpPr txBox="1"/>
      </xdr:nvSpPr>
      <xdr:spPr>
        <a:xfrm>
          <a:off x="15246427" y="63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77651</xdr:rowOff>
    </xdr:from>
    <xdr:to>
      <xdr:col>21</xdr:col>
      <xdr:colOff>161925</xdr:colOff>
      <xdr:row>39</xdr:row>
      <xdr:rowOff>98030</xdr:rowOff>
    </xdr:to>
    <xdr:cxnSp macro="">
      <xdr:nvCxnSpPr>
        <xdr:cNvPr id="510" name="直線コネクタ 509"/>
        <xdr:cNvCxnSpPr/>
      </xdr:nvCxnSpPr>
      <xdr:spPr>
        <a:xfrm flipV="1">
          <a:off x="13703300" y="6764201"/>
          <a:ext cx="889000" cy="2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1" name="フローチャート : 判断 510"/>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105202</xdr:rowOff>
    </xdr:from>
    <xdr:ext cx="469744" cy="259045"/>
    <xdr:sp macro="" textlink="">
      <xdr:nvSpPr>
        <xdr:cNvPr id="512" name="テキスト ボックス 511"/>
        <xdr:cNvSpPr txBox="1"/>
      </xdr:nvSpPr>
      <xdr:spPr>
        <a:xfrm>
          <a:off x="14357427"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98030</xdr:rowOff>
    </xdr:from>
    <xdr:to>
      <xdr:col>19</xdr:col>
      <xdr:colOff>644525</xdr:colOff>
      <xdr:row>39</xdr:row>
      <xdr:rowOff>98650</xdr:rowOff>
    </xdr:to>
    <xdr:cxnSp macro="">
      <xdr:nvCxnSpPr>
        <xdr:cNvPr id="513" name="直線コネクタ 512"/>
        <xdr:cNvCxnSpPr/>
      </xdr:nvCxnSpPr>
      <xdr:spPr>
        <a:xfrm flipV="1">
          <a:off x="12814300" y="6784580"/>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4" name="フローチャート : 判断 513"/>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5" name="テキスト ボックス 514"/>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6" name="フローチャート : 判断 515"/>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7" name="テキスト ボックス 516"/>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3" name="円/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5" name="円/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6" name="テキスト ボックス 52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26851</xdr:rowOff>
    </xdr:from>
    <xdr:to>
      <xdr:col>21</xdr:col>
      <xdr:colOff>212725</xdr:colOff>
      <xdr:row>39</xdr:row>
      <xdr:rowOff>128451</xdr:rowOff>
    </xdr:to>
    <xdr:sp macro="" textlink="">
      <xdr:nvSpPr>
        <xdr:cNvPr id="527" name="円/楕円 526"/>
        <xdr:cNvSpPr/>
      </xdr:nvSpPr>
      <xdr:spPr>
        <a:xfrm>
          <a:off x="14541500" y="671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119578</xdr:rowOff>
    </xdr:from>
    <xdr:ext cx="378565" cy="259045"/>
    <xdr:sp macro="" textlink="">
      <xdr:nvSpPr>
        <xdr:cNvPr id="528" name="テキスト ボックス 527"/>
        <xdr:cNvSpPr txBox="1"/>
      </xdr:nvSpPr>
      <xdr:spPr>
        <a:xfrm>
          <a:off x="14403017" y="6806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47230</xdr:rowOff>
    </xdr:from>
    <xdr:to>
      <xdr:col>20</xdr:col>
      <xdr:colOff>9525</xdr:colOff>
      <xdr:row>39</xdr:row>
      <xdr:rowOff>148830</xdr:rowOff>
    </xdr:to>
    <xdr:sp macro="" textlink="">
      <xdr:nvSpPr>
        <xdr:cNvPr id="529" name="円/楕円 528"/>
        <xdr:cNvSpPr/>
      </xdr:nvSpPr>
      <xdr:spPr>
        <a:xfrm>
          <a:off x="13652500" y="6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139957</xdr:rowOff>
    </xdr:from>
    <xdr:ext cx="313932" cy="259045"/>
    <xdr:sp macro="" textlink="">
      <xdr:nvSpPr>
        <xdr:cNvPr id="530" name="テキスト ボックス 529"/>
        <xdr:cNvSpPr txBox="1"/>
      </xdr:nvSpPr>
      <xdr:spPr>
        <a:xfrm>
          <a:off x="13546333" y="6826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47850</xdr:rowOff>
    </xdr:from>
    <xdr:to>
      <xdr:col>18</xdr:col>
      <xdr:colOff>492125</xdr:colOff>
      <xdr:row>39</xdr:row>
      <xdr:rowOff>149450</xdr:rowOff>
    </xdr:to>
    <xdr:sp macro="" textlink="">
      <xdr:nvSpPr>
        <xdr:cNvPr id="531" name="円/楕円 530"/>
        <xdr:cNvSpPr/>
      </xdr:nvSpPr>
      <xdr:spPr>
        <a:xfrm>
          <a:off x="127635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140577</xdr:rowOff>
    </xdr:from>
    <xdr:ext cx="249299" cy="259045"/>
    <xdr:sp macro="" textlink="">
      <xdr:nvSpPr>
        <xdr:cNvPr id="532" name="テキスト ボックス 531"/>
        <xdr:cNvSpPr txBox="1"/>
      </xdr:nvSpPr>
      <xdr:spPr>
        <a:xfrm>
          <a:off x="12689649" y="68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5" name="直線コネクタ 604"/>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6"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7" name="直線コネクタ 606"/>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8"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9" name="直線コネクタ 608"/>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38106</xdr:rowOff>
    </xdr:from>
    <xdr:to>
      <xdr:col>23</xdr:col>
      <xdr:colOff>517525</xdr:colOff>
      <xdr:row>75</xdr:row>
      <xdr:rowOff>51060</xdr:rowOff>
    </xdr:to>
    <xdr:cxnSp macro="">
      <xdr:nvCxnSpPr>
        <xdr:cNvPr id="610" name="直線コネクタ 609"/>
        <xdr:cNvCxnSpPr/>
      </xdr:nvCxnSpPr>
      <xdr:spPr>
        <a:xfrm flipV="1">
          <a:off x="15481300" y="12896856"/>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144556</xdr:rowOff>
    </xdr:from>
    <xdr:ext cx="534377" cy="259045"/>
    <xdr:sp macro="" textlink="">
      <xdr:nvSpPr>
        <xdr:cNvPr id="611" name="公債費平均値テキスト"/>
        <xdr:cNvSpPr txBox="1"/>
      </xdr:nvSpPr>
      <xdr:spPr>
        <a:xfrm>
          <a:off x="16370300" y="13003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2" name="フローチャート : 判断 611"/>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57538</xdr:rowOff>
    </xdr:from>
    <xdr:to>
      <xdr:col>22</xdr:col>
      <xdr:colOff>365125</xdr:colOff>
      <xdr:row>75</xdr:row>
      <xdr:rowOff>51060</xdr:rowOff>
    </xdr:to>
    <xdr:cxnSp macro="">
      <xdr:nvCxnSpPr>
        <xdr:cNvPr id="613" name="直線コネクタ 612"/>
        <xdr:cNvCxnSpPr/>
      </xdr:nvCxnSpPr>
      <xdr:spPr>
        <a:xfrm>
          <a:off x="14592300" y="12744838"/>
          <a:ext cx="889000" cy="16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4" name="フローチャート : 判断 613"/>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56811</xdr:rowOff>
    </xdr:from>
    <xdr:ext cx="534377" cy="259045"/>
    <xdr:sp macro="" textlink="">
      <xdr:nvSpPr>
        <xdr:cNvPr id="615" name="テキスト ボックス 614"/>
        <xdr:cNvSpPr txBox="1"/>
      </xdr:nvSpPr>
      <xdr:spPr>
        <a:xfrm>
          <a:off x="15214111" y="130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57538</xdr:rowOff>
    </xdr:from>
    <xdr:to>
      <xdr:col>21</xdr:col>
      <xdr:colOff>161925</xdr:colOff>
      <xdr:row>75</xdr:row>
      <xdr:rowOff>5302</xdr:rowOff>
    </xdr:to>
    <xdr:cxnSp macro="">
      <xdr:nvCxnSpPr>
        <xdr:cNvPr id="616" name="直線コネクタ 615"/>
        <xdr:cNvCxnSpPr/>
      </xdr:nvCxnSpPr>
      <xdr:spPr>
        <a:xfrm flipV="1">
          <a:off x="13703300" y="12744838"/>
          <a:ext cx="889000" cy="1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157339</xdr:rowOff>
    </xdr:from>
    <xdr:ext cx="534377" cy="259045"/>
    <xdr:sp macro="" textlink="">
      <xdr:nvSpPr>
        <xdr:cNvPr id="618" name="テキスト ボックス 617"/>
        <xdr:cNvSpPr txBox="1"/>
      </xdr:nvSpPr>
      <xdr:spPr>
        <a:xfrm>
          <a:off x="14325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103848</xdr:rowOff>
    </xdr:from>
    <xdr:to>
      <xdr:col>19</xdr:col>
      <xdr:colOff>644525</xdr:colOff>
      <xdr:row>75</xdr:row>
      <xdr:rowOff>5302</xdr:rowOff>
    </xdr:to>
    <xdr:cxnSp macro="">
      <xdr:nvCxnSpPr>
        <xdr:cNvPr id="619" name="直線コネクタ 618"/>
        <xdr:cNvCxnSpPr/>
      </xdr:nvCxnSpPr>
      <xdr:spPr>
        <a:xfrm>
          <a:off x="12814300" y="12791148"/>
          <a:ext cx="889000" cy="7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140498</xdr:rowOff>
    </xdr:from>
    <xdr:ext cx="534377" cy="259045"/>
    <xdr:sp macro="" textlink="">
      <xdr:nvSpPr>
        <xdr:cNvPr id="621" name="テキスト ボックス 620"/>
        <xdr:cNvSpPr txBox="1"/>
      </xdr:nvSpPr>
      <xdr:spPr>
        <a:xfrm>
          <a:off x="13436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132002</xdr:rowOff>
    </xdr:from>
    <xdr:ext cx="534377" cy="259045"/>
    <xdr:sp macro="" textlink="">
      <xdr:nvSpPr>
        <xdr:cNvPr id="623" name="テキスト ボックス 622"/>
        <xdr:cNvSpPr txBox="1"/>
      </xdr:nvSpPr>
      <xdr:spPr>
        <a:xfrm>
          <a:off x="12547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158756</xdr:rowOff>
    </xdr:from>
    <xdr:to>
      <xdr:col>23</xdr:col>
      <xdr:colOff>568325</xdr:colOff>
      <xdr:row>75</xdr:row>
      <xdr:rowOff>88906</xdr:rowOff>
    </xdr:to>
    <xdr:sp macro="" textlink="">
      <xdr:nvSpPr>
        <xdr:cNvPr id="629" name="円/楕円 628"/>
        <xdr:cNvSpPr/>
      </xdr:nvSpPr>
      <xdr:spPr>
        <a:xfrm>
          <a:off x="16268700" y="1284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10183</xdr:rowOff>
    </xdr:from>
    <xdr:ext cx="534377" cy="259045"/>
    <xdr:sp macro="" textlink="">
      <xdr:nvSpPr>
        <xdr:cNvPr id="630" name="公債費該当値テキスト"/>
        <xdr:cNvSpPr txBox="1"/>
      </xdr:nvSpPr>
      <xdr:spPr>
        <a:xfrm>
          <a:off x="16370300" y="1269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36,333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260</xdr:rowOff>
    </xdr:from>
    <xdr:to>
      <xdr:col>22</xdr:col>
      <xdr:colOff>415925</xdr:colOff>
      <xdr:row>75</xdr:row>
      <xdr:rowOff>101860</xdr:rowOff>
    </xdr:to>
    <xdr:sp macro="" textlink="">
      <xdr:nvSpPr>
        <xdr:cNvPr id="631" name="円/楕円 630"/>
        <xdr:cNvSpPr/>
      </xdr:nvSpPr>
      <xdr:spPr>
        <a:xfrm>
          <a:off x="15430500" y="12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118387</xdr:rowOff>
    </xdr:from>
    <xdr:ext cx="534377" cy="259045"/>
    <xdr:sp macro="" textlink="">
      <xdr:nvSpPr>
        <xdr:cNvPr id="632" name="テキスト ボックス 631"/>
        <xdr:cNvSpPr txBox="1"/>
      </xdr:nvSpPr>
      <xdr:spPr>
        <a:xfrm>
          <a:off x="15214111" y="12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6738</xdr:rowOff>
    </xdr:from>
    <xdr:to>
      <xdr:col>21</xdr:col>
      <xdr:colOff>212725</xdr:colOff>
      <xdr:row>74</xdr:row>
      <xdr:rowOff>108338</xdr:rowOff>
    </xdr:to>
    <xdr:sp macro="" textlink="">
      <xdr:nvSpPr>
        <xdr:cNvPr id="633" name="円/楕円 632"/>
        <xdr:cNvSpPr/>
      </xdr:nvSpPr>
      <xdr:spPr>
        <a:xfrm>
          <a:off x="14541500" y="126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124865</xdr:rowOff>
    </xdr:from>
    <xdr:ext cx="534377" cy="259045"/>
    <xdr:sp macro="" textlink="">
      <xdr:nvSpPr>
        <xdr:cNvPr id="634" name="テキスト ボックス 633"/>
        <xdr:cNvSpPr txBox="1"/>
      </xdr:nvSpPr>
      <xdr:spPr>
        <a:xfrm>
          <a:off x="14325111" y="1246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125952</xdr:rowOff>
    </xdr:from>
    <xdr:to>
      <xdr:col>20</xdr:col>
      <xdr:colOff>9525</xdr:colOff>
      <xdr:row>75</xdr:row>
      <xdr:rowOff>56102</xdr:rowOff>
    </xdr:to>
    <xdr:sp macro="" textlink="">
      <xdr:nvSpPr>
        <xdr:cNvPr id="635" name="円/楕円 634"/>
        <xdr:cNvSpPr/>
      </xdr:nvSpPr>
      <xdr:spPr>
        <a:xfrm>
          <a:off x="13652500" y="1281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72629</xdr:rowOff>
    </xdr:from>
    <xdr:ext cx="534377" cy="259045"/>
    <xdr:sp macro="" textlink="">
      <xdr:nvSpPr>
        <xdr:cNvPr id="636" name="テキスト ボックス 635"/>
        <xdr:cNvSpPr txBox="1"/>
      </xdr:nvSpPr>
      <xdr:spPr>
        <a:xfrm>
          <a:off x="13436111" y="1258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53048</xdr:rowOff>
    </xdr:from>
    <xdr:to>
      <xdr:col>18</xdr:col>
      <xdr:colOff>492125</xdr:colOff>
      <xdr:row>74</xdr:row>
      <xdr:rowOff>154648</xdr:rowOff>
    </xdr:to>
    <xdr:sp macro="" textlink="">
      <xdr:nvSpPr>
        <xdr:cNvPr id="637" name="円/楕円 636"/>
        <xdr:cNvSpPr/>
      </xdr:nvSpPr>
      <xdr:spPr>
        <a:xfrm>
          <a:off x="12763500" y="127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171175</xdr:rowOff>
    </xdr:from>
    <xdr:ext cx="534377" cy="259045"/>
    <xdr:sp macro="" textlink="">
      <xdr:nvSpPr>
        <xdr:cNvPr id="638" name="テキスト ボックス 637"/>
        <xdr:cNvSpPr txBox="1"/>
      </xdr:nvSpPr>
      <xdr:spPr>
        <a:xfrm>
          <a:off x="12547111" y="1251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0" name="直線コネクタ 659"/>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1"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2" name="直線コネクタ 661"/>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3"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4" name="直線コネクタ 663"/>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67371</xdr:rowOff>
    </xdr:from>
    <xdr:to>
      <xdr:col>23</xdr:col>
      <xdr:colOff>517525</xdr:colOff>
      <xdr:row>96</xdr:row>
      <xdr:rowOff>169830</xdr:rowOff>
    </xdr:to>
    <xdr:cxnSp macro="">
      <xdr:nvCxnSpPr>
        <xdr:cNvPr id="665" name="直線コネクタ 664"/>
        <xdr:cNvCxnSpPr/>
      </xdr:nvCxnSpPr>
      <xdr:spPr>
        <a:xfrm flipV="1">
          <a:off x="15481300" y="16526571"/>
          <a:ext cx="838200" cy="10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74230</xdr:rowOff>
    </xdr:from>
    <xdr:ext cx="469744" cy="259045"/>
    <xdr:sp macro="" textlink="">
      <xdr:nvSpPr>
        <xdr:cNvPr id="666" name="積立金平均値テキスト"/>
        <xdr:cNvSpPr txBox="1"/>
      </xdr:nvSpPr>
      <xdr:spPr>
        <a:xfrm>
          <a:off x="16370300" y="16533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7" name="フローチャート : 判断 666"/>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170745</xdr:rowOff>
    </xdr:from>
    <xdr:to>
      <xdr:col>22</xdr:col>
      <xdr:colOff>365125</xdr:colOff>
      <xdr:row>96</xdr:row>
      <xdr:rowOff>169830</xdr:rowOff>
    </xdr:to>
    <xdr:cxnSp macro="">
      <xdr:nvCxnSpPr>
        <xdr:cNvPr id="668" name="直線コネクタ 667"/>
        <xdr:cNvCxnSpPr/>
      </xdr:nvCxnSpPr>
      <xdr:spPr>
        <a:xfrm>
          <a:off x="14592300" y="16458495"/>
          <a:ext cx="889000" cy="1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69" name="フローチャート : 判断 668"/>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27348</xdr:rowOff>
    </xdr:from>
    <xdr:ext cx="469744" cy="259045"/>
    <xdr:sp macro="" textlink="">
      <xdr:nvSpPr>
        <xdr:cNvPr id="670" name="テキスト ボックス 669"/>
        <xdr:cNvSpPr txBox="1"/>
      </xdr:nvSpPr>
      <xdr:spPr>
        <a:xfrm>
          <a:off x="15246427"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150673</xdr:rowOff>
    </xdr:from>
    <xdr:to>
      <xdr:col>21</xdr:col>
      <xdr:colOff>161925</xdr:colOff>
      <xdr:row>95</xdr:row>
      <xdr:rowOff>170745</xdr:rowOff>
    </xdr:to>
    <xdr:cxnSp macro="">
      <xdr:nvCxnSpPr>
        <xdr:cNvPr id="671" name="直線コネクタ 670"/>
        <xdr:cNvCxnSpPr/>
      </xdr:nvCxnSpPr>
      <xdr:spPr>
        <a:xfrm>
          <a:off x="13703300" y="16266973"/>
          <a:ext cx="889000" cy="19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122511</xdr:rowOff>
    </xdr:from>
    <xdr:ext cx="469744" cy="259045"/>
    <xdr:sp macro="" textlink="">
      <xdr:nvSpPr>
        <xdr:cNvPr id="673" name="テキスト ボックス 672"/>
        <xdr:cNvSpPr txBox="1"/>
      </xdr:nvSpPr>
      <xdr:spPr>
        <a:xfrm>
          <a:off x="14357427" y="165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150673</xdr:rowOff>
    </xdr:from>
    <xdr:to>
      <xdr:col>19</xdr:col>
      <xdr:colOff>644525</xdr:colOff>
      <xdr:row>98</xdr:row>
      <xdr:rowOff>24211</xdr:rowOff>
    </xdr:to>
    <xdr:cxnSp macro="">
      <xdr:nvCxnSpPr>
        <xdr:cNvPr id="674" name="直線コネクタ 673"/>
        <xdr:cNvCxnSpPr/>
      </xdr:nvCxnSpPr>
      <xdr:spPr>
        <a:xfrm flipV="1">
          <a:off x="12814300" y="16266973"/>
          <a:ext cx="889000" cy="55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6" name="テキスト ボックス 675"/>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16571</xdr:rowOff>
    </xdr:from>
    <xdr:to>
      <xdr:col>23</xdr:col>
      <xdr:colOff>568325</xdr:colOff>
      <xdr:row>96</xdr:row>
      <xdr:rowOff>118171</xdr:rowOff>
    </xdr:to>
    <xdr:sp macro="" textlink="">
      <xdr:nvSpPr>
        <xdr:cNvPr id="684" name="円/楕円 683"/>
        <xdr:cNvSpPr/>
      </xdr:nvSpPr>
      <xdr:spPr>
        <a:xfrm>
          <a:off x="16268700" y="1647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39448</xdr:rowOff>
    </xdr:from>
    <xdr:ext cx="469744" cy="259045"/>
    <xdr:sp macro="" textlink="">
      <xdr:nvSpPr>
        <xdr:cNvPr id="685" name="積立金該当値テキスト"/>
        <xdr:cNvSpPr txBox="1"/>
      </xdr:nvSpPr>
      <xdr:spPr>
        <a:xfrm>
          <a:off x="16370300" y="1632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119030</xdr:rowOff>
    </xdr:from>
    <xdr:to>
      <xdr:col>22</xdr:col>
      <xdr:colOff>415925</xdr:colOff>
      <xdr:row>97</xdr:row>
      <xdr:rowOff>49180</xdr:rowOff>
    </xdr:to>
    <xdr:sp macro="" textlink="">
      <xdr:nvSpPr>
        <xdr:cNvPr id="686" name="円/楕円 685"/>
        <xdr:cNvSpPr/>
      </xdr:nvSpPr>
      <xdr:spPr>
        <a:xfrm>
          <a:off x="15430500" y="165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40307</xdr:rowOff>
    </xdr:from>
    <xdr:ext cx="469744" cy="259045"/>
    <xdr:sp macro="" textlink="">
      <xdr:nvSpPr>
        <xdr:cNvPr id="687" name="テキスト ボックス 686"/>
        <xdr:cNvSpPr txBox="1"/>
      </xdr:nvSpPr>
      <xdr:spPr>
        <a:xfrm>
          <a:off x="15246427" y="166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119945</xdr:rowOff>
    </xdr:from>
    <xdr:to>
      <xdr:col>21</xdr:col>
      <xdr:colOff>212725</xdr:colOff>
      <xdr:row>96</xdr:row>
      <xdr:rowOff>50095</xdr:rowOff>
    </xdr:to>
    <xdr:sp macro="" textlink="">
      <xdr:nvSpPr>
        <xdr:cNvPr id="688" name="円/楕円 687"/>
        <xdr:cNvSpPr/>
      </xdr:nvSpPr>
      <xdr:spPr>
        <a:xfrm>
          <a:off x="14541500" y="164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66622</xdr:rowOff>
    </xdr:from>
    <xdr:ext cx="534377" cy="259045"/>
    <xdr:sp macro="" textlink="">
      <xdr:nvSpPr>
        <xdr:cNvPr id="689" name="テキスト ボックス 688"/>
        <xdr:cNvSpPr txBox="1"/>
      </xdr:nvSpPr>
      <xdr:spPr>
        <a:xfrm>
          <a:off x="14325111" y="1618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99873</xdr:rowOff>
    </xdr:from>
    <xdr:to>
      <xdr:col>20</xdr:col>
      <xdr:colOff>9525</xdr:colOff>
      <xdr:row>95</xdr:row>
      <xdr:rowOff>30023</xdr:rowOff>
    </xdr:to>
    <xdr:sp macro="" textlink="">
      <xdr:nvSpPr>
        <xdr:cNvPr id="690" name="円/楕円 689"/>
        <xdr:cNvSpPr/>
      </xdr:nvSpPr>
      <xdr:spPr>
        <a:xfrm>
          <a:off x="13652500" y="1621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21150</xdr:rowOff>
    </xdr:from>
    <xdr:ext cx="534377" cy="259045"/>
    <xdr:sp macro="" textlink="">
      <xdr:nvSpPr>
        <xdr:cNvPr id="691" name="テキスト ボックス 690"/>
        <xdr:cNvSpPr txBox="1"/>
      </xdr:nvSpPr>
      <xdr:spPr>
        <a:xfrm>
          <a:off x="13436111" y="1630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144861</xdr:rowOff>
    </xdr:from>
    <xdr:to>
      <xdr:col>18</xdr:col>
      <xdr:colOff>492125</xdr:colOff>
      <xdr:row>98</xdr:row>
      <xdr:rowOff>75011</xdr:rowOff>
    </xdr:to>
    <xdr:sp macro="" textlink="">
      <xdr:nvSpPr>
        <xdr:cNvPr id="692" name="円/楕円 691"/>
        <xdr:cNvSpPr/>
      </xdr:nvSpPr>
      <xdr:spPr>
        <a:xfrm>
          <a:off x="12763500" y="1677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66138</xdr:rowOff>
    </xdr:from>
    <xdr:ext cx="469744" cy="259045"/>
    <xdr:sp macro="" textlink="">
      <xdr:nvSpPr>
        <xdr:cNvPr id="693" name="テキスト ボックス 692"/>
        <xdr:cNvSpPr txBox="1"/>
      </xdr:nvSpPr>
      <xdr:spPr>
        <a:xfrm>
          <a:off x="12579427" y="168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24943</xdr:rowOff>
    </xdr:from>
    <xdr:to>
      <xdr:col>32</xdr:col>
      <xdr:colOff>187325</xdr:colOff>
      <xdr:row>38</xdr:row>
      <xdr:rowOff>65634</xdr:rowOff>
    </xdr:to>
    <xdr:cxnSp macro="">
      <xdr:nvCxnSpPr>
        <xdr:cNvPr id="720" name="直線コネクタ 719"/>
        <xdr:cNvCxnSpPr/>
      </xdr:nvCxnSpPr>
      <xdr:spPr>
        <a:xfrm>
          <a:off x="21323300" y="6368593"/>
          <a:ext cx="838200" cy="21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21"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126898</xdr:rowOff>
    </xdr:from>
    <xdr:to>
      <xdr:col>31</xdr:col>
      <xdr:colOff>34925</xdr:colOff>
      <xdr:row>37</xdr:row>
      <xdr:rowOff>24943</xdr:rowOff>
    </xdr:to>
    <xdr:cxnSp macro="">
      <xdr:nvCxnSpPr>
        <xdr:cNvPr id="723" name="直線コネクタ 722"/>
        <xdr:cNvCxnSpPr/>
      </xdr:nvCxnSpPr>
      <xdr:spPr>
        <a:xfrm>
          <a:off x="20434300" y="6299098"/>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4" name="フローチャート : 判断 723"/>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85412</xdr:rowOff>
    </xdr:from>
    <xdr:ext cx="378565" cy="259045"/>
    <xdr:sp macro="" textlink="">
      <xdr:nvSpPr>
        <xdr:cNvPr id="725" name="テキスト ボックス 724"/>
        <xdr:cNvSpPr txBox="1"/>
      </xdr:nvSpPr>
      <xdr:spPr>
        <a:xfrm>
          <a:off x="21134017" y="6086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126898</xdr:rowOff>
    </xdr:from>
    <xdr:to>
      <xdr:col>29</xdr:col>
      <xdr:colOff>517525</xdr:colOff>
      <xdr:row>38</xdr:row>
      <xdr:rowOff>7112</xdr:rowOff>
    </xdr:to>
    <xdr:cxnSp macro="">
      <xdr:nvCxnSpPr>
        <xdr:cNvPr id="726" name="直線コネクタ 725"/>
        <xdr:cNvCxnSpPr/>
      </xdr:nvCxnSpPr>
      <xdr:spPr>
        <a:xfrm flipV="1">
          <a:off x="19545300" y="6299098"/>
          <a:ext cx="889000" cy="2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7" name="フローチャート : 判断 726"/>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99331</xdr:rowOff>
    </xdr:from>
    <xdr:ext cx="378565" cy="259045"/>
    <xdr:sp macro="" textlink="">
      <xdr:nvSpPr>
        <xdr:cNvPr id="728" name="テキスト ボックス 727"/>
        <xdr:cNvSpPr txBox="1"/>
      </xdr:nvSpPr>
      <xdr:spPr>
        <a:xfrm>
          <a:off x="20245017"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7112</xdr:rowOff>
    </xdr:from>
    <xdr:to>
      <xdr:col>28</xdr:col>
      <xdr:colOff>314325</xdr:colOff>
      <xdr:row>38</xdr:row>
      <xdr:rowOff>112725</xdr:rowOff>
    </xdr:to>
    <xdr:cxnSp macro="">
      <xdr:nvCxnSpPr>
        <xdr:cNvPr id="729" name="直線コネクタ 728"/>
        <xdr:cNvCxnSpPr/>
      </xdr:nvCxnSpPr>
      <xdr:spPr>
        <a:xfrm flipV="1">
          <a:off x="18656300" y="6522212"/>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0" name="フローチャート : 判断 729"/>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31" name="テキスト ボックス 730"/>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2" name="フローチャート : 判断 731"/>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33" name="テキスト ボックス 732"/>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14834</xdr:rowOff>
    </xdr:from>
    <xdr:to>
      <xdr:col>32</xdr:col>
      <xdr:colOff>238125</xdr:colOff>
      <xdr:row>38</xdr:row>
      <xdr:rowOff>116434</xdr:rowOff>
    </xdr:to>
    <xdr:sp macro="" textlink="">
      <xdr:nvSpPr>
        <xdr:cNvPr id="739" name="円/楕円 738"/>
        <xdr:cNvSpPr/>
      </xdr:nvSpPr>
      <xdr:spPr>
        <a:xfrm>
          <a:off x="22110700" y="65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101211</xdr:rowOff>
    </xdr:from>
    <xdr:ext cx="378565" cy="259045"/>
    <xdr:sp macro="" textlink="">
      <xdr:nvSpPr>
        <xdr:cNvPr id="740" name="投資及び出資金該当値テキスト"/>
        <xdr:cNvSpPr txBox="1"/>
      </xdr:nvSpPr>
      <xdr:spPr>
        <a:xfrm>
          <a:off x="22212300" y="6444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145593</xdr:rowOff>
    </xdr:from>
    <xdr:to>
      <xdr:col>31</xdr:col>
      <xdr:colOff>85725</xdr:colOff>
      <xdr:row>37</xdr:row>
      <xdr:rowOff>75743</xdr:rowOff>
    </xdr:to>
    <xdr:sp macro="" textlink="">
      <xdr:nvSpPr>
        <xdr:cNvPr id="741" name="円/楕円 740"/>
        <xdr:cNvSpPr/>
      </xdr:nvSpPr>
      <xdr:spPr>
        <a:xfrm>
          <a:off x="21272500" y="63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66870</xdr:rowOff>
    </xdr:from>
    <xdr:ext cx="378565" cy="259045"/>
    <xdr:sp macro="" textlink="">
      <xdr:nvSpPr>
        <xdr:cNvPr id="742" name="テキスト ボックス 741"/>
        <xdr:cNvSpPr txBox="1"/>
      </xdr:nvSpPr>
      <xdr:spPr>
        <a:xfrm>
          <a:off x="21134017" y="64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76098</xdr:rowOff>
    </xdr:from>
    <xdr:to>
      <xdr:col>29</xdr:col>
      <xdr:colOff>568325</xdr:colOff>
      <xdr:row>37</xdr:row>
      <xdr:rowOff>6248</xdr:rowOff>
    </xdr:to>
    <xdr:sp macro="" textlink="">
      <xdr:nvSpPr>
        <xdr:cNvPr id="743" name="円/楕円 742"/>
        <xdr:cNvSpPr/>
      </xdr:nvSpPr>
      <xdr:spPr>
        <a:xfrm>
          <a:off x="20383500" y="62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22775</xdr:rowOff>
    </xdr:from>
    <xdr:ext cx="378565" cy="259045"/>
    <xdr:sp macro="" textlink="">
      <xdr:nvSpPr>
        <xdr:cNvPr id="744" name="テキスト ボックス 743"/>
        <xdr:cNvSpPr txBox="1"/>
      </xdr:nvSpPr>
      <xdr:spPr>
        <a:xfrm>
          <a:off x="20245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127762</xdr:rowOff>
    </xdr:from>
    <xdr:to>
      <xdr:col>28</xdr:col>
      <xdr:colOff>365125</xdr:colOff>
      <xdr:row>38</xdr:row>
      <xdr:rowOff>57912</xdr:rowOff>
    </xdr:to>
    <xdr:sp macro="" textlink="">
      <xdr:nvSpPr>
        <xdr:cNvPr id="745" name="円/楕円 744"/>
        <xdr:cNvSpPr/>
      </xdr:nvSpPr>
      <xdr:spPr>
        <a:xfrm>
          <a:off x="19494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49039</xdr:rowOff>
    </xdr:from>
    <xdr:ext cx="378565" cy="259045"/>
    <xdr:sp macro="" textlink="">
      <xdr:nvSpPr>
        <xdr:cNvPr id="746" name="テキスト ボックス 745"/>
        <xdr:cNvSpPr txBox="1"/>
      </xdr:nvSpPr>
      <xdr:spPr>
        <a:xfrm>
          <a:off x="19356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61925</xdr:rowOff>
    </xdr:from>
    <xdr:to>
      <xdr:col>27</xdr:col>
      <xdr:colOff>161925</xdr:colOff>
      <xdr:row>38</xdr:row>
      <xdr:rowOff>163525</xdr:rowOff>
    </xdr:to>
    <xdr:sp macro="" textlink="">
      <xdr:nvSpPr>
        <xdr:cNvPr id="747" name="円/楕円 746"/>
        <xdr:cNvSpPr/>
      </xdr:nvSpPr>
      <xdr:spPr>
        <a:xfrm>
          <a:off x="18605500" y="65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154652</xdr:rowOff>
    </xdr:from>
    <xdr:ext cx="313932" cy="259045"/>
    <xdr:sp macro="" textlink="">
      <xdr:nvSpPr>
        <xdr:cNvPr id="748" name="テキスト ボックス 747"/>
        <xdr:cNvSpPr txBox="1"/>
      </xdr:nvSpPr>
      <xdr:spPr>
        <a:xfrm>
          <a:off x="18499333" y="6669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53152</xdr:rowOff>
    </xdr:from>
    <xdr:to>
      <xdr:col>32</xdr:col>
      <xdr:colOff>187325</xdr:colOff>
      <xdr:row>58</xdr:row>
      <xdr:rowOff>58684</xdr:rowOff>
    </xdr:to>
    <xdr:cxnSp macro="">
      <xdr:nvCxnSpPr>
        <xdr:cNvPr id="775" name="直線コネクタ 774"/>
        <xdr:cNvCxnSpPr/>
      </xdr:nvCxnSpPr>
      <xdr:spPr>
        <a:xfrm flipV="1">
          <a:off x="21323300" y="9997252"/>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131939</xdr:rowOff>
    </xdr:from>
    <xdr:ext cx="469744" cy="259045"/>
    <xdr:sp macro="" textlink="">
      <xdr:nvSpPr>
        <xdr:cNvPr id="776" name="貸付金平均値テキスト"/>
        <xdr:cNvSpPr txBox="1"/>
      </xdr:nvSpPr>
      <xdr:spPr>
        <a:xfrm>
          <a:off x="22212300" y="973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58684</xdr:rowOff>
    </xdr:from>
    <xdr:to>
      <xdr:col>31</xdr:col>
      <xdr:colOff>34925</xdr:colOff>
      <xdr:row>58</xdr:row>
      <xdr:rowOff>66456</xdr:rowOff>
    </xdr:to>
    <xdr:cxnSp macro="">
      <xdr:nvCxnSpPr>
        <xdr:cNvPr id="778" name="直線コネクタ 777"/>
        <xdr:cNvCxnSpPr/>
      </xdr:nvCxnSpPr>
      <xdr:spPr>
        <a:xfrm flipV="1">
          <a:off x="20434300" y="10002784"/>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9" name="フローチャート : 判断 778"/>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11162</xdr:rowOff>
    </xdr:from>
    <xdr:ext cx="469744" cy="259045"/>
    <xdr:sp macro="" textlink="">
      <xdr:nvSpPr>
        <xdr:cNvPr id="780" name="テキスト ボックス 779"/>
        <xdr:cNvSpPr txBox="1"/>
      </xdr:nvSpPr>
      <xdr:spPr>
        <a:xfrm>
          <a:off x="21088427"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63713</xdr:rowOff>
    </xdr:from>
    <xdr:to>
      <xdr:col>29</xdr:col>
      <xdr:colOff>517525</xdr:colOff>
      <xdr:row>58</xdr:row>
      <xdr:rowOff>66456</xdr:rowOff>
    </xdr:to>
    <xdr:cxnSp macro="">
      <xdr:nvCxnSpPr>
        <xdr:cNvPr id="781" name="直線コネクタ 780"/>
        <xdr:cNvCxnSpPr/>
      </xdr:nvCxnSpPr>
      <xdr:spPr>
        <a:xfrm>
          <a:off x="19545300" y="1000781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2" name="フローチャート : 判断 781"/>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3" name="テキスト ボックス 782"/>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60422</xdr:rowOff>
    </xdr:from>
    <xdr:to>
      <xdr:col>28</xdr:col>
      <xdr:colOff>314325</xdr:colOff>
      <xdr:row>58</xdr:row>
      <xdr:rowOff>63713</xdr:rowOff>
    </xdr:to>
    <xdr:cxnSp macro="">
      <xdr:nvCxnSpPr>
        <xdr:cNvPr id="784" name="直線コネクタ 783"/>
        <xdr:cNvCxnSpPr/>
      </xdr:nvCxnSpPr>
      <xdr:spPr>
        <a:xfrm>
          <a:off x="18656300" y="10004522"/>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5" name="フローチャート : 判断 784"/>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6" name="テキスト ボックス 785"/>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7" name="フローチャート : 判断 786"/>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8" name="テキスト ボックス 787"/>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2352</xdr:rowOff>
    </xdr:from>
    <xdr:to>
      <xdr:col>32</xdr:col>
      <xdr:colOff>238125</xdr:colOff>
      <xdr:row>58</xdr:row>
      <xdr:rowOff>103952</xdr:rowOff>
    </xdr:to>
    <xdr:sp macro="" textlink="">
      <xdr:nvSpPr>
        <xdr:cNvPr id="794" name="円/楕円 793"/>
        <xdr:cNvSpPr/>
      </xdr:nvSpPr>
      <xdr:spPr>
        <a:xfrm>
          <a:off x="22110700" y="99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88729</xdr:rowOff>
    </xdr:from>
    <xdr:ext cx="469744" cy="259045"/>
    <xdr:sp macro="" textlink="">
      <xdr:nvSpPr>
        <xdr:cNvPr id="795" name="貸付金該当値テキスト"/>
        <xdr:cNvSpPr txBox="1"/>
      </xdr:nvSpPr>
      <xdr:spPr>
        <a:xfrm>
          <a:off x="22212300" y="986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7884</xdr:rowOff>
    </xdr:from>
    <xdr:to>
      <xdr:col>31</xdr:col>
      <xdr:colOff>85725</xdr:colOff>
      <xdr:row>58</xdr:row>
      <xdr:rowOff>109484</xdr:rowOff>
    </xdr:to>
    <xdr:sp macro="" textlink="">
      <xdr:nvSpPr>
        <xdr:cNvPr id="796" name="円/楕円 795"/>
        <xdr:cNvSpPr/>
      </xdr:nvSpPr>
      <xdr:spPr>
        <a:xfrm>
          <a:off x="21272500" y="99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100611</xdr:rowOff>
    </xdr:from>
    <xdr:ext cx="469744" cy="259045"/>
    <xdr:sp macro="" textlink="">
      <xdr:nvSpPr>
        <xdr:cNvPr id="797" name="テキスト ボックス 796"/>
        <xdr:cNvSpPr txBox="1"/>
      </xdr:nvSpPr>
      <xdr:spPr>
        <a:xfrm>
          <a:off x="21088427" y="10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15656</xdr:rowOff>
    </xdr:from>
    <xdr:to>
      <xdr:col>29</xdr:col>
      <xdr:colOff>568325</xdr:colOff>
      <xdr:row>58</xdr:row>
      <xdr:rowOff>117256</xdr:rowOff>
    </xdr:to>
    <xdr:sp macro="" textlink="">
      <xdr:nvSpPr>
        <xdr:cNvPr id="798" name="円/楕円 797"/>
        <xdr:cNvSpPr/>
      </xdr:nvSpPr>
      <xdr:spPr>
        <a:xfrm>
          <a:off x="20383500" y="995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108383</xdr:rowOff>
    </xdr:from>
    <xdr:ext cx="469744" cy="259045"/>
    <xdr:sp macro="" textlink="">
      <xdr:nvSpPr>
        <xdr:cNvPr id="799" name="テキスト ボックス 798"/>
        <xdr:cNvSpPr txBox="1"/>
      </xdr:nvSpPr>
      <xdr:spPr>
        <a:xfrm>
          <a:off x="20199427" y="1005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12913</xdr:rowOff>
    </xdr:from>
    <xdr:to>
      <xdr:col>28</xdr:col>
      <xdr:colOff>365125</xdr:colOff>
      <xdr:row>58</xdr:row>
      <xdr:rowOff>114513</xdr:rowOff>
    </xdr:to>
    <xdr:sp macro="" textlink="">
      <xdr:nvSpPr>
        <xdr:cNvPr id="800" name="円/楕円 799"/>
        <xdr:cNvSpPr/>
      </xdr:nvSpPr>
      <xdr:spPr>
        <a:xfrm>
          <a:off x="19494500" y="99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105640</xdr:rowOff>
    </xdr:from>
    <xdr:ext cx="469744" cy="259045"/>
    <xdr:sp macro="" textlink="">
      <xdr:nvSpPr>
        <xdr:cNvPr id="801" name="テキスト ボックス 800"/>
        <xdr:cNvSpPr txBox="1"/>
      </xdr:nvSpPr>
      <xdr:spPr>
        <a:xfrm>
          <a:off x="19310427" y="1004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9622</xdr:rowOff>
    </xdr:from>
    <xdr:to>
      <xdr:col>27</xdr:col>
      <xdr:colOff>161925</xdr:colOff>
      <xdr:row>58</xdr:row>
      <xdr:rowOff>111222</xdr:rowOff>
    </xdr:to>
    <xdr:sp macro="" textlink="">
      <xdr:nvSpPr>
        <xdr:cNvPr id="802" name="円/楕円 801"/>
        <xdr:cNvSpPr/>
      </xdr:nvSpPr>
      <xdr:spPr>
        <a:xfrm>
          <a:off x="18605500" y="995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102349</xdr:rowOff>
    </xdr:from>
    <xdr:ext cx="469744" cy="259045"/>
    <xdr:sp macro="" textlink="">
      <xdr:nvSpPr>
        <xdr:cNvPr id="803" name="テキスト ボックス 802"/>
        <xdr:cNvSpPr txBox="1"/>
      </xdr:nvSpPr>
      <xdr:spPr>
        <a:xfrm>
          <a:off x="18421427" y="1004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6" name="直線コネクタ 825"/>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7"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8" name="直線コネクタ 827"/>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9"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0" name="直線コネクタ 829"/>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67828</xdr:rowOff>
    </xdr:from>
    <xdr:to>
      <xdr:col>32</xdr:col>
      <xdr:colOff>187325</xdr:colOff>
      <xdr:row>76</xdr:row>
      <xdr:rowOff>81956</xdr:rowOff>
    </xdr:to>
    <xdr:cxnSp macro="">
      <xdr:nvCxnSpPr>
        <xdr:cNvPr id="831" name="直線コネクタ 830"/>
        <xdr:cNvCxnSpPr/>
      </xdr:nvCxnSpPr>
      <xdr:spPr>
        <a:xfrm>
          <a:off x="21323300" y="12926578"/>
          <a:ext cx="838200" cy="18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161612</xdr:rowOff>
    </xdr:from>
    <xdr:ext cx="534377" cy="259045"/>
    <xdr:sp macro="" textlink="">
      <xdr:nvSpPr>
        <xdr:cNvPr id="832" name="繰出金平均値テキスト"/>
        <xdr:cNvSpPr txBox="1"/>
      </xdr:nvSpPr>
      <xdr:spPr>
        <a:xfrm>
          <a:off x="22212300" y="1267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3" name="フローチャート : 判断 832"/>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67828</xdr:rowOff>
    </xdr:from>
    <xdr:to>
      <xdr:col>31</xdr:col>
      <xdr:colOff>34925</xdr:colOff>
      <xdr:row>76</xdr:row>
      <xdr:rowOff>154056</xdr:rowOff>
    </xdr:to>
    <xdr:cxnSp macro="">
      <xdr:nvCxnSpPr>
        <xdr:cNvPr id="834" name="直線コネクタ 833"/>
        <xdr:cNvCxnSpPr/>
      </xdr:nvCxnSpPr>
      <xdr:spPr>
        <a:xfrm flipV="1">
          <a:off x="20434300" y="12926578"/>
          <a:ext cx="889000" cy="25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5" name="フローチャート : 判断 834"/>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83172</xdr:rowOff>
    </xdr:from>
    <xdr:ext cx="534377" cy="259045"/>
    <xdr:sp macro="" textlink="">
      <xdr:nvSpPr>
        <xdr:cNvPr id="836" name="テキスト ボックス 835"/>
        <xdr:cNvSpPr txBox="1"/>
      </xdr:nvSpPr>
      <xdr:spPr>
        <a:xfrm>
          <a:off x="21056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154056</xdr:rowOff>
    </xdr:from>
    <xdr:to>
      <xdr:col>29</xdr:col>
      <xdr:colOff>517525</xdr:colOff>
      <xdr:row>77</xdr:row>
      <xdr:rowOff>141438</xdr:rowOff>
    </xdr:to>
    <xdr:cxnSp macro="">
      <xdr:nvCxnSpPr>
        <xdr:cNvPr id="837" name="直線コネクタ 836"/>
        <xdr:cNvCxnSpPr/>
      </xdr:nvCxnSpPr>
      <xdr:spPr>
        <a:xfrm flipV="1">
          <a:off x="19545300" y="13184256"/>
          <a:ext cx="889000" cy="15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8" name="フローチャート : 判断 837"/>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2933</xdr:rowOff>
    </xdr:from>
    <xdr:ext cx="534377" cy="259045"/>
    <xdr:sp macro="" textlink="">
      <xdr:nvSpPr>
        <xdr:cNvPr id="839" name="テキスト ボックス 838"/>
        <xdr:cNvSpPr txBox="1"/>
      </xdr:nvSpPr>
      <xdr:spPr>
        <a:xfrm>
          <a:off x="20167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105136</xdr:rowOff>
    </xdr:from>
    <xdr:to>
      <xdr:col>28</xdr:col>
      <xdr:colOff>314325</xdr:colOff>
      <xdr:row>77</xdr:row>
      <xdr:rowOff>141438</xdr:rowOff>
    </xdr:to>
    <xdr:cxnSp macro="">
      <xdr:nvCxnSpPr>
        <xdr:cNvPr id="840" name="直線コネクタ 839"/>
        <xdr:cNvCxnSpPr/>
      </xdr:nvCxnSpPr>
      <xdr:spPr>
        <a:xfrm>
          <a:off x="18656300" y="13135336"/>
          <a:ext cx="889000" cy="20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1" name="フローチャート : 判断 840"/>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45864</xdr:rowOff>
    </xdr:from>
    <xdr:ext cx="534377" cy="259045"/>
    <xdr:sp macro="" textlink="">
      <xdr:nvSpPr>
        <xdr:cNvPr id="842" name="テキスト ボックス 841"/>
        <xdr:cNvSpPr txBox="1"/>
      </xdr:nvSpPr>
      <xdr:spPr>
        <a:xfrm>
          <a:off x="19278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3" name="フローチャート : 判断 842"/>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71193</xdr:rowOff>
    </xdr:from>
    <xdr:ext cx="534377" cy="259045"/>
    <xdr:sp macro="" textlink="">
      <xdr:nvSpPr>
        <xdr:cNvPr id="844" name="テキスト ボックス 843"/>
        <xdr:cNvSpPr txBox="1"/>
      </xdr:nvSpPr>
      <xdr:spPr>
        <a:xfrm>
          <a:off x="18389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31156</xdr:rowOff>
    </xdr:from>
    <xdr:to>
      <xdr:col>32</xdr:col>
      <xdr:colOff>238125</xdr:colOff>
      <xdr:row>76</xdr:row>
      <xdr:rowOff>132756</xdr:rowOff>
    </xdr:to>
    <xdr:sp macro="" textlink="">
      <xdr:nvSpPr>
        <xdr:cNvPr id="850" name="円/楕円 849"/>
        <xdr:cNvSpPr/>
      </xdr:nvSpPr>
      <xdr:spPr>
        <a:xfrm>
          <a:off x="22110700" y="130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9583</xdr:rowOff>
    </xdr:from>
    <xdr:ext cx="534377" cy="259045"/>
    <xdr:sp macro="" textlink="">
      <xdr:nvSpPr>
        <xdr:cNvPr id="851" name="繰出金該当値テキスト"/>
        <xdr:cNvSpPr txBox="1"/>
      </xdr:nvSpPr>
      <xdr:spPr>
        <a:xfrm>
          <a:off x="22212300" y="1303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28,763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17028</xdr:rowOff>
    </xdr:from>
    <xdr:to>
      <xdr:col>31</xdr:col>
      <xdr:colOff>85725</xdr:colOff>
      <xdr:row>75</xdr:row>
      <xdr:rowOff>118628</xdr:rowOff>
    </xdr:to>
    <xdr:sp macro="" textlink="">
      <xdr:nvSpPr>
        <xdr:cNvPr id="852" name="円/楕円 851"/>
        <xdr:cNvSpPr/>
      </xdr:nvSpPr>
      <xdr:spPr>
        <a:xfrm>
          <a:off x="21272500" y="1287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109755</xdr:rowOff>
    </xdr:from>
    <xdr:ext cx="534377" cy="259045"/>
    <xdr:sp macro="" textlink="">
      <xdr:nvSpPr>
        <xdr:cNvPr id="853" name="テキスト ボックス 852"/>
        <xdr:cNvSpPr txBox="1"/>
      </xdr:nvSpPr>
      <xdr:spPr>
        <a:xfrm>
          <a:off x="21056111" y="1296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32,822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103256</xdr:rowOff>
    </xdr:from>
    <xdr:to>
      <xdr:col>29</xdr:col>
      <xdr:colOff>568325</xdr:colOff>
      <xdr:row>77</xdr:row>
      <xdr:rowOff>33406</xdr:rowOff>
    </xdr:to>
    <xdr:sp macro="" textlink="">
      <xdr:nvSpPr>
        <xdr:cNvPr id="854" name="円/楕円 853"/>
        <xdr:cNvSpPr/>
      </xdr:nvSpPr>
      <xdr:spPr>
        <a:xfrm>
          <a:off x="20383500" y="1313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24533</xdr:rowOff>
    </xdr:from>
    <xdr:ext cx="534377" cy="259045"/>
    <xdr:sp macro="" textlink="">
      <xdr:nvSpPr>
        <xdr:cNvPr id="855" name="テキスト ボックス 854"/>
        <xdr:cNvSpPr txBox="1"/>
      </xdr:nvSpPr>
      <xdr:spPr>
        <a:xfrm>
          <a:off x="20167111" y="1322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90638</xdr:rowOff>
    </xdr:from>
    <xdr:to>
      <xdr:col>28</xdr:col>
      <xdr:colOff>365125</xdr:colOff>
      <xdr:row>78</xdr:row>
      <xdr:rowOff>20788</xdr:rowOff>
    </xdr:to>
    <xdr:sp macro="" textlink="">
      <xdr:nvSpPr>
        <xdr:cNvPr id="856" name="円/楕円 855"/>
        <xdr:cNvSpPr/>
      </xdr:nvSpPr>
      <xdr:spPr>
        <a:xfrm>
          <a:off x="19494500" y="1329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11915</xdr:rowOff>
    </xdr:from>
    <xdr:ext cx="534377" cy="259045"/>
    <xdr:sp macro="" textlink="">
      <xdr:nvSpPr>
        <xdr:cNvPr id="857" name="テキスト ボックス 856"/>
        <xdr:cNvSpPr txBox="1"/>
      </xdr:nvSpPr>
      <xdr:spPr>
        <a:xfrm>
          <a:off x="19278111" y="1338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54336</xdr:rowOff>
    </xdr:from>
    <xdr:to>
      <xdr:col>27</xdr:col>
      <xdr:colOff>161925</xdr:colOff>
      <xdr:row>76</xdr:row>
      <xdr:rowOff>155936</xdr:rowOff>
    </xdr:to>
    <xdr:sp macro="" textlink="">
      <xdr:nvSpPr>
        <xdr:cNvPr id="858" name="円/楕円 857"/>
        <xdr:cNvSpPr/>
      </xdr:nvSpPr>
      <xdr:spPr>
        <a:xfrm>
          <a:off x="18605500" y="1308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147063</xdr:rowOff>
    </xdr:from>
    <xdr:ext cx="534377" cy="259045"/>
    <xdr:sp macro="" textlink="">
      <xdr:nvSpPr>
        <xdr:cNvPr id="859" name="テキスト ボックス 858"/>
        <xdr:cNvSpPr txBox="1"/>
      </xdr:nvSpPr>
      <xdr:spPr>
        <a:xfrm>
          <a:off x="18389111" y="1317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歳出決算総額は、住民一人当たり</a:t>
          </a:r>
          <a:r>
            <a:rPr kumimoji="1" lang="en-US" altLang="ja-JP" sz="1400">
              <a:solidFill>
                <a:schemeClr val="dk1"/>
              </a:solidFill>
              <a:effectLst/>
              <a:latin typeface="+mn-lt"/>
              <a:ea typeface="+mn-ea"/>
              <a:cs typeface="+mn-cs"/>
            </a:rPr>
            <a:t>346,468</a:t>
          </a:r>
          <a:r>
            <a:rPr kumimoji="1" lang="ja-JP" altLang="ja-JP" sz="1400">
              <a:solidFill>
                <a:schemeClr val="dk1"/>
              </a:solidFill>
              <a:effectLst/>
              <a:latin typeface="+mn-lt"/>
              <a:ea typeface="+mn-ea"/>
              <a:cs typeface="+mn-cs"/>
            </a:rPr>
            <a:t>円となっている。主な構成項目である扶助費は一人当たり</a:t>
          </a:r>
          <a:r>
            <a:rPr kumimoji="1" lang="en-US" altLang="ja-JP" sz="1400">
              <a:solidFill>
                <a:schemeClr val="dk1"/>
              </a:solidFill>
              <a:effectLst/>
              <a:latin typeface="+mn-lt"/>
              <a:ea typeface="+mn-ea"/>
              <a:cs typeface="+mn-cs"/>
            </a:rPr>
            <a:t>100,508</a:t>
          </a:r>
          <a:r>
            <a:rPr kumimoji="1" lang="ja-JP" altLang="ja-JP" sz="1400">
              <a:solidFill>
                <a:schemeClr val="dk1"/>
              </a:solidFill>
              <a:effectLst/>
              <a:latin typeface="+mn-lt"/>
              <a:ea typeface="+mn-ea"/>
              <a:cs typeface="+mn-cs"/>
            </a:rPr>
            <a:t>円となっており、年々増加している。主な増加要因は児童福祉費（施設型給付費等）の増加、障害福祉サービス費等の自然増である。</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年度は過去最高額となっており、今後も引き続き増加が見込まれる。平成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年度と平成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年度の乖離が大きいものとして普通建設事業費の更新整備が挙げられるが、平成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年度繰越明許費により学校施設の大規模改造等を実施したこと等が増加の要因である。また、類似団体と比較して乖離が大きいものとして繰出金があげられる。主な要因は平成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年度に中心市街地駐車場事業特別会計の廃止に伴って累積赤字清算のため一時的に繰出金が増加したが、平成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年度についてはその要因が</a:t>
          </a:r>
          <a:r>
            <a:rPr kumimoji="1" lang="ja-JP" altLang="en-US" sz="1400">
              <a:solidFill>
                <a:schemeClr val="dk1"/>
              </a:solidFill>
              <a:effectLst/>
              <a:latin typeface="+mn-lt"/>
              <a:ea typeface="+mn-ea"/>
              <a:cs typeface="+mn-cs"/>
            </a:rPr>
            <a:t>剥落した</a:t>
          </a:r>
          <a:r>
            <a:rPr kumimoji="1" lang="ja-JP" altLang="ja-JP" sz="1400">
              <a:solidFill>
                <a:schemeClr val="dk1"/>
              </a:solidFill>
              <a:effectLst/>
              <a:latin typeface="+mn-lt"/>
              <a:ea typeface="+mn-ea"/>
              <a:cs typeface="+mn-cs"/>
            </a:rPr>
            <a:t>ため、</a:t>
          </a:r>
          <a:r>
            <a:rPr kumimoji="1" lang="ja-JP" altLang="en-US" sz="1400">
              <a:solidFill>
                <a:schemeClr val="dk1"/>
              </a:solidFill>
              <a:effectLst/>
              <a:latin typeface="+mn-lt"/>
              <a:ea typeface="+mn-ea"/>
              <a:cs typeface="+mn-cs"/>
            </a:rPr>
            <a:t>過去の水準に戻った結果</a:t>
          </a:r>
          <a:r>
            <a:rPr kumimoji="1" lang="ja-JP" altLang="ja-JP" sz="1400">
              <a:solidFill>
                <a:schemeClr val="dk1"/>
              </a:solidFill>
              <a:effectLst/>
              <a:latin typeface="+mn-lt"/>
              <a:ea typeface="+mn-ea"/>
              <a:cs typeface="+mn-cs"/>
            </a:rPr>
            <a:t>類似団体平均と比較し低くなっている。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兵庫県伊丹市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201,865
198,815
25.00
71,797,022
69,939,798
576,744
40,030,324
62,396,949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149497</xdr:rowOff>
    </xdr:from>
    <xdr:to>
      <xdr:col>6</xdr:col>
      <xdr:colOff>511175</xdr:colOff>
      <xdr:row>33</xdr:row>
      <xdr:rowOff>73842</xdr:rowOff>
    </xdr:to>
    <xdr:cxnSp macro="">
      <xdr:nvCxnSpPr>
        <xdr:cNvPr id="63" name="直線コネクタ 62"/>
        <xdr:cNvCxnSpPr/>
      </xdr:nvCxnSpPr>
      <xdr:spPr>
        <a:xfrm>
          <a:off x="3797300" y="5292997"/>
          <a:ext cx="838200" cy="43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149497</xdr:rowOff>
    </xdr:from>
    <xdr:to>
      <xdr:col>5</xdr:col>
      <xdr:colOff>358775</xdr:colOff>
      <xdr:row>32</xdr:row>
      <xdr:rowOff>108131</xdr:rowOff>
    </xdr:to>
    <xdr:cxnSp macro="">
      <xdr:nvCxnSpPr>
        <xdr:cNvPr id="66" name="直線コネクタ 65"/>
        <xdr:cNvCxnSpPr/>
      </xdr:nvCxnSpPr>
      <xdr:spPr>
        <a:xfrm flipV="1">
          <a:off x="2908300" y="5292997"/>
          <a:ext cx="889000" cy="30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13443</xdr:rowOff>
    </xdr:from>
    <xdr:ext cx="469744" cy="259045"/>
    <xdr:sp macro="" textlink="">
      <xdr:nvSpPr>
        <xdr:cNvPr id="68" name="テキスト ボックス 67"/>
        <xdr:cNvSpPr txBox="1"/>
      </xdr:nvSpPr>
      <xdr:spPr>
        <a:xfrm>
          <a:off x="3562427"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108131</xdr:rowOff>
    </xdr:from>
    <xdr:to>
      <xdr:col>4</xdr:col>
      <xdr:colOff>155575</xdr:colOff>
      <xdr:row>32</xdr:row>
      <xdr:rowOff>119017</xdr:rowOff>
    </xdr:to>
    <xdr:cxnSp macro="">
      <xdr:nvCxnSpPr>
        <xdr:cNvPr id="69" name="直線コネクタ 68"/>
        <xdr:cNvCxnSpPr/>
      </xdr:nvCxnSpPr>
      <xdr:spPr>
        <a:xfrm flipV="1">
          <a:off x="2019300" y="559453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35214</xdr:rowOff>
    </xdr:from>
    <xdr:ext cx="469744" cy="259045"/>
    <xdr:sp macro="" textlink="">
      <xdr:nvSpPr>
        <xdr:cNvPr id="71" name="テキスト ボックス 70"/>
        <xdr:cNvSpPr txBox="1"/>
      </xdr:nvSpPr>
      <xdr:spPr>
        <a:xfrm>
          <a:off x="2673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1451</xdr:rowOff>
    </xdr:from>
    <xdr:to>
      <xdr:col>2</xdr:col>
      <xdr:colOff>638175</xdr:colOff>
      <xdr:row>32</xdr:row>
      <xdr:rowOff>119017</xdr:rowOff>
    </xdr:to>
    <xdr:cxnSp macro="">
      <xdr:nvCxnSpPr>
        <xdr:cNvPr id="72" name="直線コネクタ 71"/>
        <xdr:cNvCxnSpPr/>
      </xdr:nvCxnSpPr>
      <xdr:spPr>
        <a:xfrm>
          <a:off x="1130300" y="548785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53720</xdr:rowOff>
    </xdr:from>
    <xdr:ext cx="469744" cy="259045"/>
    <xdr:sp macro="" textlink="">
      <xdr:nvSpPr>
        <xdr:cNvPr id="74" name="テキスト ボックス 73"/>
        <xdr:cNvSpPr txBox="1"/>
      </xdr:nvSpPr>
      <xdr:spPr>
        <a:xfrm>
          <a:off x="1784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90187</xdr:rowOff>
    </xdr:from>
    <xdr:ext cx="469744" cy="259045"/>
    <xdr:sp macro="" textlink="">
      <xdr:nvSpPr>
        <xdr:cNvPr id="76" name="テキスト ボックス 75"/>
        <xdr:cNvSpPr txBox="1"/>
      </xdr:nvSpPr>
      <xdr:spPr>
        <a:xfrm>
          <a:off x="895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23042</xdr:rowOff>
    </xdr:from>
    <xdr:to>
      <xdr:col>6</xdr:col>
      <xdr:colOff>561975</xdr:colOff>
      <xdr:row>33</xdr:row>
      <xdr:rowOff>124642</xdr:rowOff>
    </xdr:to>
    <xdr:sp macro="" textlink="">
      <xdr:nvSpPr>
        <xdr:cNvPr id="82" name="円/楕円 81"/>
        <xdr:cNvSpPr/>
      </xdr:nvSpPr>
      <xdr:spPr>
        <a:xfrm>
          <a:off x="4584700" y="56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45919</xdr:rowOff>
    </xdr:from>
    <xdr:ext cx="469744" cy="259045"/>
    <xdr:sp macro="" textlink="">
      <xdr:nvSpPr>
        <xdr:cNvPr id="83" name="議会費該当値テキスト"/>
        <xdr:cNvSpPr txBox="1"/>
      </xdr:nvSpPr>
      <xdr:spPr>
        <a:xfrm>
          <a:off x="4686300" y="553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2,468</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98697</xdr:rowOff>
    </xdr:from>
    <xdr:to>
      <xdr:col>5</xdr:col>
      <xdr:colOff>409575</xdr:colOff>
      <xdr:row>31</xdr:row>
      <xdr:rowOff>28847</xdr:rowOff>
    </xdr:to>
    <xdr:sp macro="" textlink="">
      <xdr:nvSpPr>
        <xdr:cNvPr id="84" name="円/楕円 83"/>
        <xdr:cNvSpPr/>
      </xdr:nvSpPr>
      <xdr:spPr>
        <a:xfrm>
          <a:off x="3746500" y="524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45374</xdr:rowOff>
    </xdr:from>
    <xdr:ext cx="469744" cy="259045"/>
    <xdr:sp macro="" textlink="">
      <xdr:nvSpPr>
        <xdr:cNvPr id="85" name="テキスト ボックス 84"/>
        <xdr:cNvSpPr txBox="1"/>
      </xdr:nvSpPr>
      <xdr:spPr>
        <a:xfrm>
          <a:off x="3562427" y="501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57331</xdr:rowOff>
    </xdr:from>
    <xdr:to>
      <xdr:col>4</xdr:col>
      <xdr:colOff>206375</xdr:colOff>
      <xdr:row>32</xdr:row>
      <xdr:rowOff>158931</xdr:rowOff>
    </xdr:to>
    <xdr:sp macro="" textlink="">
      <xdr:nvSpPr>
        <xdr:cNvPr id="86" name="円/楕円 85"/>
        <xdr:cNvSpPr/>
      </xdr:nvSpPr>
      <xdr:spPr>
        <a:xfrm>
          <a:off x="2857500" y="5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4008</xdr:rowOff>
    </xdr:from>
    <xdr:ext cx="469744" cy="259045"/>
    <xdr:sp macro="" textlink="">
      <xdr:nvSpPr>
        <xdr:cNvPr id="87" name="テキスト ボックス 86"/>
        <xdr:cNvSpPr txBox="1"/>
      </xdr:nvSpPr>
      <xdr:spPr>
        <a:xfrm>
          <a:off x="2673427" y="53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68217</xdr:rowOff>
    </xdr:from>
    <xdr:to>
      <xdr:col>3</xdr:col>
      <xdr:colOff>3175</xdr:colOff>
      <xdr:row>32</xdr:row>
      <xdr:rowOff>169817</xdr:rowOff>
    </xdr:to>
    <xdr:sp macro="" textlink="">
      <xdr:nvSpPr>
        <xdr:cNvPr id="88" name="円/楕円 87"/>
        <xdr:cNvSpPr/>
      </xdr:nvSpPr>
      <xdr:spPr>
        <a:xfrm>
          <a:off x="1968500" y="555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14894</xdr:rowOff>
    </xdr:from>
    <xdr:ext cx="469744" cy="259045"/>
    <xdr:sp macro="" textlink="">
      <xdr:nvSpPr>
        <xdr:cNvPr id="89" name="テキスト ボックス 88"/>
        <xdr:cNvSpPr txBox="1"/>
      </xdr:nvSpPr>
      <xdr:spPr>
        <a:xfrm>
          <a:off x="1784427" y="532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122101</xdr:rowOff>
    </xdr:from>
    <xdr:to>
      <xdr:col>1</xdr:col>
      <xdr:colOff>485775</xdr:colOff>
      <xdr:row>32</xdr:row>
      <xdr:rowOff>52251</xdr:rowOff>
    </xdr:to>
    <xdr:sp macro="" textlink="">
      <xdr:nvSpPr>
        <xdr:cNvPr id="90" name="円/楕円 89"/>
        <xdr:cNvSpPr/>
      </xdr:nvSpPr>
      <xdr:spPr>
        <a:xfrm>
          <a:off x="1079500" y="54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68778</xdr:rowOff>
    </xdr:from>
    <xdr:ext cx="469744" cy="259045"/>
    <xdr:sp macro="" textlink="">
      <xdr:nvSpPr>
        <xdr:cNvPr id="91" name="テキスト ボックス 90"/>
        <xdr:cNvSpPr txBox="1"/>
      </xdr:nvSpPr>
      <xdr:spPr>
        <a:xfrm>
          <a:off x="895427" y="52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144900</xdr:rowOff>
    </xdr:from>
    <xdr:to>
      <xdr:col>6</xdr:col>
      <xdr:colOff>511175</xdr:colOff>
      <xdr:row>57</xdr:row>
      <xdr:rowOff>154902</xdr:rowOff>
    </xdr:to>
    <xdr:cxnSp macro="">
      <xdr:nvCxnSpPr>
        <xdr:cNvPr id="121" name="直線コネクタ 120"/>
        <xdr:cNvCxnSpPr/>
      </xdr:nvCxnSpPr>
      <xdr:spPr>
        <a:xfrm flipV="1">
          <a:off x="3797300" y="9917550"/>
          <a:ext cx="8382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2544</xdr:rowOff>
    </xdr:from>
    <xdr:ext cx="534377" cy="259045"/>
    <xdr:sp macro="" textlink="">
      <xdr:nvSpPr>
        <xdr:cNvPr id="122" name="総務費平均値テキスト"/>
        <xdr:cNvSpPr txBox="1"/>
      </xdr:nvSpPr>
      <xdr:spPr>
        <a:xfrm>
          <a:off x="4686300" y="960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143358</xdr:rowOff>
    </xdr:from>
    <xdr:to>
      <xdr:col>5</xdr:col>
      <xdr:colOff>358775</xdr:colOff>
      <xdr:row>57</xdr:row>
      <xdr:rowOff>154902</xdr:rowOff>
    </xdr:to>
    <xdr:cxnSp macro="">
      <xdr:nvCxnSpPr>
        <xdr:cNvPr id="124" name="直線コネクタ 123"/>
        <xdr:cNvCxnSpPr/>
      </xdr:nvCxnSpPr>
      <xdr:spPr>
        <a:xfrm>
          <a:off x="2908300" y="9916008"/>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115968</xdr:rowOff>
    </xdr:from>
    <xdr:ext cx="534377" cy="259045"/>
    <xdr:sp macro="" textlink="">
      <xdr:nvSpPr>
        <xdr:cNvPr id="126" name="テキスト ボックス 125"/>
        <xdr:cNvSpPr txBox="1"/>
      </xdr:nvSpPr>
      <xdr:spPr>
        <a:xfrm>
          <a:off x="3530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55518</xdr:rowOff>
    </xdr:from>
    <xdr:to>
      <xdr:col>4</xdr:col>
      <xdr:colOff>155575</xdr:colOff>
      <xdr:row>57</xdr:row>
      <xdr:rowOff>143358</xdr:rowOff>
    </xdr:to>
    <xdr:cxnSp macro="">
      <xdr:nvCxnSpPr>
        <xdr:cNvPr id="127" name="直線コネクタ 126"/>
        <xdr:cNvCxnSpPr/>
      </xdr:nvCxnSpPr>
      <xdr:spPr>
        <a:xfrm>
          <a:off x="2019300" y="9828168"/>
          <a:ext cx="889000" cy="8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9" name="テキスト ボックス 128"/>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55518</xdr:rowOff>
    </xdr:from>
    <xdr:to>
      <xdr:col>2</xdr:col>
      <xdr:colOff>638175</xdr:colOff>
      <xdr:row>58</xdr:row>
      <xdr:rowOff>58985</xdr:rowOff>
    </xdr:to>
    <xdr:cxnSp macro="">
      <xdr:nvCxnSpPr>
        <xdr:cNvPr id="130" name="直線コネクタ 129"/>
        <xdr:cNvCxnSpPr/>
      </xdr:nvCxnSpPr>
      <xdr:spPr>
        <a:xfrm flipV="1">
          <a:off x="1130300" y="9828168"/>
          <a:ext cx="889000" cy="17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94100</xdr:rowOff>
    </xdr:from>
    <xdr:to>
      <xdr:col>6</xdr:col>
      <xdr:colOff>561975</xdr:colOff>
      <xdr:row>58</xdr:row>
      <xdr:rowOff>24250</xdr:rowOff>
    </xdr:to>
    <xdr:sp macro="" textlink="">
      <xdr:nvSpPr>
        <xdr:cNvPr id="140" name="円/楕円 139"/>
        <xdr:cNvSpPr/>
      </xdr:nvSpPr>
      <xdr:spPr>
        <a:xfrm>
          <a:off x="4584700" y="98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72527</xdr:rowOff>
    </xdr:from>
    <xdr:ext cx="534377" cy="259045"/>
    <xdr:sp macro="" textlink="">
      <xdr:nvSpPr>
        <xdr:cNvPr id="141" name="総務費該当値テキスト"/>
        <xdr:cNvSpPr txBox="1"/>
      </xdr:nvSpPr>
      <xdr:spPr>
        <a:xfrm>
          <a:off x="4686300" y="984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32,727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104102</xdr:rowOff>
    </xdr:from>
    <xdr:to>
      <xdr:col>5</xdr:col>
      <xdr:colOff>409575</xdr:colOff>
      <xdr:row>58</xdr:row>
      <xdr:rowOff>34252</xdr:rowOff>
    </xdr:to>
    <xdr:sp macro="" textlink="">
      <xdr:nvSpPr>
        <xdr:cNvPr id="142" name="円/楕円 141"/>
        <xdr:cNvSpPr/>
      </xdr:nvSpPr>
      <xdr:spPr>
        <a:xfrm>
          <a:off x="3746500" y="98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25379</xdr:rowOff>
    </xdr:from>
    <xdr:ext cx="534377" cy="259045"/>
    <xdr:sp macro="" textlink="">
      <xdr:nvSpPr>
        <xdr:cNvPr id="143" name="テキスト ボックス 142"/>
        <xdr:cNvSpPr txBox="1"/>
      </xdr:nvSpPr>
      <xdr:spPr>
        <a:xfrm>
          <a:off x="3530111" y="996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92558</xdr:rowOff>
    </xdr:from>
    <xdr:to>
      <xdr:col>4</xdr:col>
      <xdr:colOff>206375</xdr:colOff>
      <xdr:row>58</xdr:row>
      <xdr:rowOff>22708</xdr:rowOff>
    </xdr:to>
    <xdr:sp macro="" textlink="">
      <xdr:nvSpPr>
        <xdr:cNvPr id="144" name="円/楕円 143"/>
        <xdr:cNvSpPr/>
      </xdr:nvSpPr>
      <xdr:spPr>
        <a:xfrm>
          <a:off x="2857500" y="98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13835</xdr:rowOff>
    </xdr:from>
    <xdr:ext cx="534377" cy="259045"/>
    <xdr:sp macro="" textlink="">
      <xdr:nvSpPr>
        <xdr:cNvPr id="145" name="テキスト ボックス 144"/>
        <xdr:cNvSpPr txBox="1"/>
      </xdr:nvSpPr>
      <xdr:spPr>
        <a:xfrm>
          <a:off x="2641111" y="995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4718</xdr:rowOff>
    </xdr:from>
    <xdr:to>
      <xdr:col>3</xdr:col>
      <xdr:colOff>3175</xdr:colOff>
      <xdr:row>57</xdr:row>
      <xdr:rowOff>106318</xdr:rowOff>
    </xdr:to>
    <xdr:sp macro="" textlink="">
      <xdr:nvSpPr>
        <xdr:cNvPr id="146" name="円/楕円 145"/>
        <xdr:cNvSpPr/>
      </xdr:nvSpPr>
      <xdr:spPr>
        <a:xfrm>
          <a:off x="1968500" y="97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97445</xdr:rowOff>
    </xdr:from>
    <xdr:ext cx="534377" cy="259045"/>
    <xdr:sp macro="" textlink="">
      <xdr:nvSpPr>
        <xdr:cNvPr id="147" name="テキスト ボックス 146"/>
        <xdr:cNvSpPr txBox="1"/>
      </xdr:nvSpPr>
      <xdr:spPr>
        <a:xfrm>
          <a:off x="1752111" y="98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8185</xdr:rowOff>
    </xdr:from>
    <xdr:to>
      <xdr:col>1</xdr:col>
      <xdr:colOff>485775</xdr:colOff>
      <xdr:row>58</xdr:row>
      <xdr:rowOff>109785</xdr:rowOff>
    </xdr:to>
    <xdr:sp macro="" textlink="">
      <xdr:nvSpPr>
        <xdr:cNvPr id="148" name="円/楕円 147"/>
        <xdr:cNvSpPr/>
      </xdr:nvSpPr>
      <xdr:spPr>
        <a:xfrm>
          <a:off x="1079500" y="995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100912</xdr:rowOff>
    </xdr:from>
    <xdr:ext cx="534377" cy="259045"/>
    <xdr:sp macro="" textlink="">
      <xdr:nvSpPr>
        <xdr:cNvPr id="149" name="テキスト ボックス 148"/>
        <xdr:cNvSpPr txBox="1"/>
      </xdr:nvSpPr>
      <xdr:spPr>
        <a:xfrm>
          <a:off x="863111" y="100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70188</xdr:rowOff>
    </xdr:from>
    <xdr:to>
      <xdr:col>6</xdr:col>
      <xdr:colOff>511175</xdr:colOff>
      <xdr:row>77</xdr:row>
      <xdr:rowOff>73822</xdr:rowOff>
    </xdr:to>
    <xdr:cxnSp macro="">
      <xdr:nvCxnSpPr>
        <xdr:cNvPr id="177" name="直線コネクタ 176"/>
        <xdr:cNvCxnSpPr/>
      </xdr:nvCxnSpPr>
      <xdr:spPr>
        <a:xfrm flipV="1">
          <a:off x="3797300" y="13271838"/>
          <a:ext cx="8382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8"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73822</xdr:rowOff>
    </xdr:from>
    <xdr:to>
      <xdr:col>5</xdr:col>
      <xdr:colOff>358775</xdr:colOff>
      <xdr:row>77</xdr:row>
      <xdr:rowOff>113255</xdr:rowOff>
    </xdr:to>
    <xdr:cxnSp macro="">
      <xdr:nvCxnSpPr>
        <xdr:cNvPr id="180" name="直線コネクタ 179"/>
        <xdr:cNvCxnSpPr/>
      </xdr:nvCxnSpPr>
      <xdr:spPr>
        <a:xfrm flipV="1">
          <a:off x="2908300" y="13275472"/>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122255</xdr:rowOff>
    </xdr:from>
    <xdr:ext cx="599010" cy="259045"/>
    <xdr:sp macro="" textlink="">
      <xdr:nvSpPr>
        <xdr:cNvPr id="182" name="テキスト ボックス 181"/>
        <xdr:cNvSpPr txBox="1"/>
      </xdr:nvSpPr>
      <xdr:spPr>
        <a:xfrm>
          <a:off x="3497794" y="1332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113255</xdr:rowOff>
    </xdr:from>
    <xdr:to>
      <xdr:col>4</xdr:col>
      <xdr:colOff>155575</xdr:colOff>
      <xdr:row>78</xdr:row>
      <xdr:rowOff>7831</xdr:rowOff>
    </xdr:to>
    <xdr:cxnSp macro="">
      <xdr:nvCxnSpPr>
        <xdr:cNvPr id="183" name="直線コネクタ 182"/>
        <xdr:cNvCxnSpPr/>
      </xdr:nvCxnSpPr>
      <xdr:spPr>
        <a:xfrm flipV="1">
          <a:off x="2019300" y="13314905"/>
          <a:ext cx="889000" cy="6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153864</xdr:rowOff>
    </xdr:from>
    <xdr:ext cx="599010" cy="259045"/>
    <xdr:sp macro="" textlink="">
      <xdr:nvSpPr>
        <xdr:cNvPr id="185" name="テキスト ボックス 184"/>
        <xdr:cNvSpPr txBox="1"/>
      </xdr:nvSpPr>
      <xdr:spPr>
        <a:xfrm>
          <a:off x="2608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170597</xdr:rowOff>
    </xdr:from>
    <xdr:to>
      <xdr:col>2</xdr:col>
      <xdr:colOff>638175</xdr:colOff>
      <xdr:row>78</xdr:row>
      <xdr:rowOff>7831</xdr:rowOff>
    </xdr:to>
    <xdr:cxnSp macro="">
      <xdr:nvCxnSpPr>
        <xdr:cNvPr id="186" name="直線コネクタ 185"/>
        <xdr:cNvCxnSpPr/>
      </xdr:nvCxnSpPr>
      <xdr:spPr>
        <a:xfrm>
          <a:off x="1130300" y="13372247"/>
          <a:ext cx="889000" cy="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8255</xdr:rowOff>
    </xdr:from>
    <xdr:ext cx="599010" cy="259045"/>
    <xdr:sp macro="" textlink="">
      <xdr:nvSpPr>
        <xdr:cNvPr id="188" name="テキスト ボックス 187"/>
        <xdr:cNvSpPr txBox="1"/>
      </xdr:nvSpPr>
      <xdr:spPr>
        <a:xfrm>
          <a:off x="1719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24111</xdr:rowOff>
    </xdr:from>
    <xdr:ext cx="599010" cy="259045"/>
    <xdr:sp macro="" textlink="">
      <xdr:nvSpPr>
        <xdr:cNvPr id="190" name="テキスト ボックス 189"/>
        <xdr:cNvSpPr txBox="1"/>
      </xdr:nvSpPr>
      <xdr:spPr>
        <a:xfrm>
          <a:off x="830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19388</xdr:rowOff>
    </xdr:from>
    <xdr:to>
      <xdr:col>6</xdr:col>
      <xdr:colOff>561975</xdr:colOff>
      <xdr:row>77</xdr:row>
      <xdr:rowOff>120988</xdr:rowOff>
    </xdr:to>
    <xdr:sp macro="" textlink="">
      <xdr:nvSpPr>
        <xdr:cNvPr id="196" name="円/楕円 195"/>
        <xdr:cNvSpPr/>
      </xdr:nvSpPr>
      <xdr:spPr>
        <a:xfrm>
          <a:off x="4584700" y="1322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169265</xdr:rowOff>
    </xdr:from>
    <xdr:ext cx="599010" cy="259045"/>
    <xdr:sp macro="" textlink="">
      <xdr:nvSpPr>
        <xdr:cNvPr id="197" name="民生費該当値テキスト"/>
        <xdr:cNvSpPr txBox="1"/>
      </xdr:nvSpPr>
      <xdr:spPr>
        <a:xfrm>
          <a:off x="4686300" y="131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152,704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23022</xdr:rowOff>
    </xdr:from>
    <xdr:to>
      <xdr:col>5</xdr:col>
      <xdr:colOff>409575</xdr:colOff>
      <xdr:row>77</xdr:row>
      <xdr:rowOff>124622</xdr:rowOff>
    </xdr:to>
    <xdr:sp macro="" textlink="">
      <xdr:nvSpPr>
        <xdr:cNvPr id="198" name="円/楕円 197"/>
        <xdr:cNvSpPr/>
      </xdr:nvSpPr>
      <xdr:spPr>
        <a:xfrm>
          <a:off x="3746500" y="132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141149</xdr:rowOff>
    </xdr:from>
    <xdr:ext cx="599010" cy="259045"/>
    <xdr:sp macro="" textlink="">
      <xdr:nvSpPr>
        <xdr:cNvPr id="199" name="テキスト ボックス 198"/>
        <xdr:cNvSpPr txBox="1"/>
      </xdr:nvSpPr>
      <xdr:spPr>
        <a:xfrm>
          <a:off x="3497794" y="1299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151,909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62455</xdr:rowOff>
    </xdr:from>
    <xdr:to>
      <xdr:col>4</xdr:col>
      <xdr:colOff>206375</xdr:colOff>
      <xdr:row>77</xdr:row>
      <xdr:rowOff>164055</xdr:rowOff>
    </xdr:to>
    <xdr:sp macro="" textlink="">
      <xdr:nvSpPr>
        <xdr:cNvPr id="200" name="円/楕円 199"/>
        <xdr:cNvSpPr/>
      </xdr:nvSpPr>
      <xdr:spPr>
        <a:xfrm>
          <a:off x="2857500" y="132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155182</xdr:rowOff>
    </xdr:from>
    <xdr:ext cx="599010" cy="259045"/>
    <xdr:sp macro="" textlink="">
      <xdr:nvSpPr>
        <xdr:cNvPr id="201" name="テキスト ボックス 200"/>
        <xdr:cNvSpPr txBox="1"/>
      </xdr:nvSpPr>
      <xdr:spPr>
        <a:xfrm>
          <a:off x="2608794" y="1335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128481</xdr:rowOff>
    </xdr:from>
    <xdr:to>
      <xdr:col>3</xdr:col>
      <xdr:colOff>3175</xdr:colOff>
      <xdr:row>78</xdr:row>
      <xdr:rowOff>58631</xdr:rowOff>
    </xdr:to>
    <xdr:sp macro="" textlink="">
      <xdr:nvSpPr>
        <xdr:cNvPr id="202" name="円/楕円 201"/>
        <xdr:cNvSpPr/>
      </xdr:nvSpPr>
      <xdr:spPr>
        <a:xfrm>
          <a:off x="1968500" y="133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49758</xdr:rowOff>
    </xdr:from>
    <xdr:ext cx="599010" cy="259045"/>
    <xdr:sp macro="" textlink="">
      <xdr:nvSpPr>
        <xdr:cNvPr id="203" name="テキスト ボックス 202"/>
        <xdr:cNvSpPr txBox="1"/>
      </xdr:nvSpPr>
      <xdr:spPr>
        <a:xfrm>
          <a:off x="1719794" y="1342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128,843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119797</xdr:rowOff>
    </xdr:from>
    <xdr:to>
      <xdr:col>1</xdr:col>
      <xdr:colOff>485775</xdr:colOff>
      <xdr:row>78</xdr:row>
      <xdr:rowOff>49947</xdr:rowOff>
    </xdr:to>
    <xdr:sp macro="" textlink="">
      <xdr:nvSpPr>
        <xdr:cNvPr id="204" name="円/楕円 203"/>
        <xdr:cNvSpPr/>
      </xdr:nvSpPr>
      <xdr:spPr>
        <a:xfrm>
          <a:off x="1079500" y="1332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41074</xdr:rowOff>
    </xdr:from>
    <xdr:ext cx="599010" cy="259045"/>
    <xdr:sp macro="" textlink="">
      <xdr:nvSpPr>
        <xdr:cNvPr id="205" name="テキスト ボックス 204"/>
        <xdr:cNvSpPr txBox="1"/>
      </xdr:nvSpPr>
      <xdr:spPr>
        <a:xfrm>
          <a:off x="830794" y="1341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107848</xdr:rowOff>
    </xdr:from>
    <xdr:to>
      <xdr:col>6</xdr:col>
      <xdr:colOff>511175</xdr:colOff>
      <xdr:row>96</xdr:row>
      <xdr:rowOff>6311</xdr:rowOff>
    </xdr:to>
    <xdr:cxnSp macro="">
      <xdr:nvCxnSpPr>
        <xdr:cNvPr id="235" name="直線コネクタ 234"/>
        <xdr:cNvCxnSpPr/>
      </xdr:nvCxnSpPr>
      <xdr:spPr>
        <a:xfrm>
          <a:off x="3797300" y="16395598"/>
          <a:ext cx="838200" cy="6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130218</xdr:rowOff>
    </xdr:from>
    <xdr:ext cx="534377" cy="259045"/>
    <xdr:sp macro="" textlink="">
      <xdr:nvSpPr>
        <xdr:cNvPr id="236" name="衛生費平均値テキスト"/>
        <xdr:cNvSpPr txBox="1"/>
      </xdr:nvSpPr>
      <xdr:spPr>
        <a:xfrm>
          <a:off x="4686300" y="1607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107848</xdr:rowOff>
    </xdr:from>
    <xdr:to>
      <xdr:col>5</xdr:col>
      <xdr:colOff>358775</xdr:colOff>
      <xdr:row>95</xdr:row>
      <xdr:rowOff>114288</xdr:rowOff>
    </xdr:to>
    <xdr:cxnSp macro="">
      <xdr:nvCxnSpPr>
        <xdr:cNvPr id="238" name="直線コネクタ 237"/>
        <xdr:cNvCxnSpPr/>
      </xdr:nvCxnSpPr>
      <xdr:spPr>
        <a:xfrm flipV="1">
          <a:off x="2908300" y="16395598"/>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9" name="フローチャート : 判断 238"/>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29252</xdr:rowOff>
    </xdr:from>
    <xdr:ext cx="534377" cy="259045"/>
    <xdr:sp macro="" textlink="">
      <xdr:nvSpPr>
        <xdr:cNvPr id="240" name="テキスト ボックス 239"/>
        <xdr:cNvSpPr txBox="1"/>
      </xdr:nvSpPr>
      <xdr:spPr>
        <a:xfrm>
          <a:off x="3530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114288</xdr:rowOff>
    </xdr:from>
    <xdr:to>
      <xdr:col>4</xdr:col>
      <xdr:colOff>155575</xdr:colOff>
      <xdr:row>95</xdr:row>
      <xdr:rowOff>126860</xdr:rowOff>
    </xdr:to>
    <xdr:cxnSp macro="">
      <xdr:nvCxnSpPr>
        <xdr:cNvPr id="241" name="直線コネクタ 240"/>
        <xdr:cNvCxnSpPr/>
      </xdr:nvCxnSpPr>
      <xdr:spPr>
        <a:xfrm flipV="1">
          <a:off x="2019300" y="16402038"/>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17442</xdr:rowOff>
    </xdr:from>
    <xdr:ext cx="534377" cy="259045"/>
    <xdr:sp macro="" textlink="">
      <xdr:nvSpPr>
        <xdr:cNvPr id="243" name="テキスト ボックス 242"/>
        <xdr:cNvSpPr txBox="1"/>
      </xdr:nvSpPr>
      <xdr:spPr>
        <a:xfrm>
          <a:off x="2641111" y="159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104763</xdr:rowOff>
    </xdr:from>
    <xdr:to>
      <xdr:col>2</xdr:col>
      <xdr:colOff>638175</xdr:colOff>
      <xdr:row>95</xdr:row>
      <xdr:rowOff>126860</xdr:rowOff>
    </xdr:to>
    <xdr:cxnSp macro="">
      <xdr:nvCxnSpPr>
        <xdr:cNvPr id="244" name="直線コネクタ 243"/>
        <xdr:cNvCxnSpPr/>
      </xdr:nvCxnSpPr>
      <xdr:spPr>
        <a:xfrm>
          <a:off x="1130300" y="16392513"/>
          <a:ext cx="8890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64343</xdr:rowOff>
    </xdr:from>
    <xdr:ext cx="534377" cy="259045"/>
    <xdr:sp macro="" textlink="">
      <xdr:nvSpPr>
        <xdr:cNvPr id="246" name="テキスト ボックス 245"/>
        <xdr:cNvSpPr txBox="1"/>
      </xdr:nvSpPr>
      <xdr:spPr>
        <a:xfrm>
          <a:off x="1752111" y="160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58666</xdr:rowOff>
    </xdr:from>
    <xdr:ext cx="534377" cy="259045"/>
    <xdr:sp macro="" textlink="">
      <xdr:nvSpPr>
        <xdr:cNvPr id="248" name="テキスト ボックス 247"/>
        <xdr:cNvSpPr txBox="1"/>
      </xdr:nvSpPr>
      <xdr:spPr>
        <a:xfrm>
          <a:off x="863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126961</xdr:rowOff>
    </xdr:from>
    <xdr:to>
      <xdr:col>6</xdr:col>
      <xdr:colOff>561975</xdr:colOff>
      <xdr:row>96</xdr:row>
      <xdr:rowOff>57111</xdr:rowOff>
    </xdr:to>
    <xdr:sp macro="" textlink="">
      <xdr:nvSpPr>
        <xdr:cNvPr id="254" name="円/楕円 253"/>
        <xdr:cNvSpPr/>
      </xdr:nvSpPr>
      <xdr:spPr>
        <a:xfrm>
          <a:off x="4584700" y="1641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105388</xdr:rowOff>
    </xdr:from>
    <xdr:ext cx="534377" cy="259045"/>
    <xdr:sp macro="" textlink="">
      <xdr:nvSpPr>
        <xdr:cNvPr id="255" name="衛生費該当値テキスト"/>
        <xdr:cNvSpPr txBox="1"/>
      </xdr:nvSpPr>
      <xdr:spPr>
        <a:xfrm>
          <a:off x="4686300" y="1639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24,501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57048</xdr:rowOff>
    </xdr:from>
    <xdr:to>
      <xdr:col>5</xdr:col>
      <xdr:colOff>409575</xdr:colOff>
      <xdr:row>95</xdr:row>
      <xdr:rowOff>158648</xdr:rowOff>
    </xdr:to>
    <xdr:sp macro="" textlink="">
      <xdr:nvSpPr>
        <xdr:cNvPr id="256" name="円/楕円 255"/>
        <xdr:cNvSpPr/>
      </xdr:nvSpPr>
      <xdr:spPr>
        <a:xfrm>
          <a:off x="3746500" y="16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149775</xdr:rowOff>
    </xdr:from>
    <xdr:ext cx="534377" cy="259045"/>
    <xdr:sp macro="" textlink="">
      <xdr:nvSpPr>
        <xdr:cNvPr id="257" name="テキスト ボックス 256"/>
        <xdr:cNvSpPr txBox="1"/>
      </xdr:nvSpPr>
      <xdr:spPr>
        <a:xfrm>
          <a:off x="3530111" y="1643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63488</xdr:rowOff>
    </xdr:from>
    <xdr:to>
      <xdr:col>4</xdr:col>
      <xdr:colOff>206375</xdr:colOff>
      <xdr:row>95</xdr:row>
      <xdr:rowOff>165088</xdr:rowOff>
    </xdr:to>
    <xdr:sp macro="" textlink="">
      <xdr:nvSpPr>
        <xdr:cNvPr id="258" name="円/楕円 257"/>
        <xdr:cNvSpPr/>
      </xdr:nvSpPr>
      <xdr:spPr>
        <a:xfrm>
          <a:off x="2857500" y="1635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156215</xdr:rowOff>
    </xdr:from>
    <xdr:ext cx="534377" cy="259045"/>
    <xdr:sp macro="" textlink="">
      <xdr:nvSpPr>
        <xdr:cNvPr id="259" name="テキスト ボックス 258"/>
        <xdr:cNvSpPr txBox="1"/>
      </xdr:nvSpPr>
      <xdr:spPr>
        <a:xfrm>
          <a:off x="2641111" y="164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76060</xdr:rowOff>
    </xdr:from>
    <xdr:to>
      <xdr:col>3</xdr:col>
      <xdr:colOff>3175</xdr:colOff>
      <xdr:row>96</xdr:row>
      <xdr:rowOff>6210</xdr:rowOff>
    </xdr:to>
    <xdr:sp macro="" textlink="">
      <xdr:nvSpPr>
        <xdr:cNvPr id="260" name="円/楕円 259"/>
        <xdr:cNvSpPr/>
      </xdr:nvSpPr>
      <xdr:spPr>
        <a:xfrm>
          <a:off x="1968500" y="163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168787</xdr:rowOff>
    </xdr:from>
    <xdr:ext cx="534377" cy="259045"/>
    <xdr:sp macro="" textlink="">
      <xdr:nvSpPr>
        <xdr:cNvPr id="261" name="テキスト ボックス 260"/>
        <xdr:cNvSpPr txBox="1"/>
      </xdr:nvSpPr>
      <xdr:spPr>
        <a:xfrm>
          <a:off x="1752111" y="164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53963</xdr:rowOff>
    </xdr:from>
    <xdr:to>
      <xdr:col>1</xdr:col>
      <xdr:colOff>485775</xdr:colOff>
      <xdr:row>95</xdr:row>
      <xdr:rowOff>155563</xdr:rowOff>
    </xdr:to>
    <xdr:sp macro="" textlink="">
      <xdr:nvSpPr>
        <xdr:cNvPr id="262" name="円/楕円 261"/>
        <xdr:cNvSpPr/>
      </xdr:nvSpPr>
      <xdr:spPr>
        <a:xfrm>
          <a:off x="1079500" y="163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146690</xdr:rowOff>
    </xdr:from>
    <xdr:ext cx="534377" cy="259045"/>
    <xdr:sp macro="" textlink="">
      <xdr:nvSpPr>
        <xdr:cNvPr id="263" name="テキスト ボックス 262"/>
        <xdr:cNvSpPr txBox="1"/>
      </xdr:nvSpPr>
      <xdr:spPr>
        <a:xfrm>
          <a:off x="863111" y="1643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167132</xdr:rowOff>
    </xdr:from>
    <xdr:to>
      <xdr:col>15</xdr:col>
      <xdr:colOff>180975</xdr:colOff>
      <xdr:row>36</xdr:row>
      <xdr:rowOff>8484</xdr:rowOff>
    </xdr:to>
    <xdr:cxnSp macro="">
      <xdr:nvCxnSpPr>
        <xdr:cNvPr id="290" name="直線コネクタ 289"/>
        <xdr:cNvCxnSpPr/>
      </xdr:nvCxnSpPr>
      <xdr:spPr>
        <a:xfrm>
          <a:off x="9639300" y="6167882"/>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53611</xdr:rowOff>
    </xdr:from>
    <xdr:ext cx="378565" cy="259045"/>
    <xdr:sp macro="" textlink="">
      <xdr:nvSpPr>
        <xdr:cNvPr id="291" name="労働費平均値テキスト"/>
        <xdr:cNvSpPr txBox="1"/>
      </xdr:nvSpPr>
      <xdr:spPr>
        <a:xfrm>
          <a:off x="10528300" y="62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118669</xdr:rowOff>
    </xdr:from>
    <xdr:to>
      <xdr:col>14</xdr:col>
      <xdr:colOff>28575</xdr:colOff>
      <xdr:row>35</xdr:row>
      <xdr:rowOff>167132</xdr:rowOff>
    </xdr:to>
    <xdr:cxnSp macro="">
      <xdr:nvCxnSpPr>
        <xdr:cNvPr id="293" name="直線コネクタ 292"/>
        <xdr:cNvCxnSpPr/>
      </xdr:nvCxnSpPr>
      <xdr:spPr>
        <a:xfrm>
          <a:off x="8750300" y="6119419"/>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4" name="フローチャート : 判断 293"/>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55440</xdr:rowOff>
    </xdr:from>
    <xdr:ext cx="378565" cy="259045"/>
    <xdr:sp macro="" textlink="">
      <xdr:nvSpPr>
        <xdr:cNvPr id="295" name="テキスト ボックス 294"/>
        <xdr:cNvSpPr txBox="1"/>
      </xdr:nvSpPr>
      <xdr:spPr>
        <a:xfrm>
          <a:off x="9450017" y="6399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69748</xdr:rowOff>
    </xdr:from>
    <xdr:to>
      <xdr:col>12</xdr:col>
      <xdr:colOff>511175</xdr:colOff>
      <xdr:row>35</xdr:row>
      <xdr:rowOff>118669</xdr:rowOff>
    </xdr:to>
    <xdr:cxnSp macro="">
      <xdr:nvCxnSpPr>
        <xdr:cNvPr id="296" name="直線コネクタ 295"/>
        <xdr:cNvCxnSpPr/>
      </xdr:nvCxnSpPr>
      <xdr:spPr>
        <a:xfrm>
          <a:off x="7861300" y="6070498"/>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72813</xdr:rowOff>
    </xdr:from>
    <xdr:ext cx="378565" cy="259045"/>
    <xdr:sp macro="" textlink="">
      <xdr:nvSpPr>
        <xdr:cNvPr id="298" name="テキスト ボックス 297"/>
        <xdr:cNvSpPr txBox="1"/>
      </xdr:nvSpPr>
      <xdr:spPr>
        <a:xfrm>
          <a:off x="8561017" y="6245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4826</xdr:rowOff>
    </xdr:from>
    <xdr:to>
      <xdr:col>11</xdr:col>
      <xdr:colOff>307975</xdr:colOff>
      <xdr:row>35</xdr:row>
      <xdr:rowOff>69748</xdr:rowOff>
    </xdr:to>
    <xdr:cxnSp macro="">
      <xdr:nvCxnSpPr>
        <xdr:cNvPr id="299" name="直線コネクタ 298"/>
        <xdr:cNvCxnSpPr/>
      </xdr:nvCxnSpPr>
      <xdr:spPr>
        <a:xfrm>
          <a:off x="6972300" y="6005576"/>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1" name="テキスト ボックス 300"/>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23690</xdr:rowOff>
    </xdr:from>
    <xdr:ext cx="469744" cy="259045"/>
    <xdr:sp macro="" textlink="">
      <xdr:nvSpPr>
        <xdr:cNvPr id="303" name="テキスト ボックス 302"/>
        <xdr:cNvSpPr txBox="1"/>
      </xdr:nvSpPr>
      <xdr:spPr>
        <a:xfrm>
          <a:off x="6737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129134</xdr:rowOff>
    </xdr:from>
    <xdr:to>
      <xdr:col>15</xdr:col>
      <xdr:colOff>231775</xdr:colOff>
      <xdr:row>36</xdr:row>
      <xdr:rowOff>59284</xdr:rowOff>
    </xdr:to>
    <xdr:sp macro="" textlink="">
      <xdr:nvSpPr>
        <xdr:cNvPr id="309" name="円/楕円 308"/>
        <xdr:cNvSpPr/>
      </xdr:nvSpPr>
      <xdr:spPr>
        <a:xfrm>
          <a:off x="10426700" y="61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152011</xdr:rowOff>
    </xdr:from>
    <xdr:ext cx="469744" cy="259045"/>
    <xdr:sp macro="" textlink="">
      <xdr:nvSpPr>
        <xdr:cNvPr id="310" name="労働費該当値テキスト"/>
        <xdr:cNvSpPr txBox="1"/>
      </xdr:nvSpPr>
      <xdr:spPr>
        <a:xfrm>
          <a:off x="10528300" y="59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116332</xdr:rowOff>
    </xdr:from>
    <xdr:to>
      <xdr:col>14</xdr:col>
      <xdr:colOff>79375</xdr:colOff>
      <xdr:row>36</xdr:row>
      <xdr:rowOff>46482</xdr:rowOff>
    </xdr:to>
    <xdr:sp macro="" textlink="">
      <xdr:nvSpPr>
        <xdr:cNvPr id="311" name="円/楕円 310"/>
        <xdr:cNvSpPr/>
      </xdr:nvSpPr>
      <xdr:spPr>
        <a:xfrm>
          <a:off x="9588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63009</xdr:rowOff>
    </xdr:from>
    <xdr:ext cx="469744" cy="259045"/>
    <xdr:sp macro="" textlink="">
      <xdr:nvSpPr>
        <xdr:cNvPr id="312" name="テキスト ボックス 311"/>
        <xdr:cNvSpPr txBox="1"/>
      </xdr:nvSpPr>
      <xdr:spPr>
        <a:xfrm>
          <a:off x="9404427" y="589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67869</xdr:rowOff>
    </xdr:from>
    <xdr:to>
      <xdr:col>12</xdr:col>
      <xdr:colOff>561975</xdr:colOff>
      <xdr:row>35</xdr:row>
      <xdr:rowOff>169469</xdr:rowOff>
    </xdr:to>
    <xdr:sp macro="" textlink="">
      <xdr:nvSpPr>
        <xdr:cNvPr id="313" name="円/楕円 312"/>
        <xdr:cNvSpPr/>
      </xdr:nvSpPr>
      <xdr:spPr>
        <a:xfrm>
          <a:off x="8699500" y="606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14546</xdr:rowOff>
    </xdr:from>
    <xdr:ext cx="469744" cy="259045"/>
    <xdr:sp macro="" textlink="">
      <xdr:nvSpPr>
        <xdr:cNvPr id="314" name="テキスト ボックス 313"/>
        <xdr:cNvSpPr txBox="1"/>
      </xdr:nvSpPr>
      <xdr:spPr>
        <a:xfrm>
          <a:off x="8515427"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18948</xdr:rowOff>
    </xdr:from>
    <xdr:to>
      <xdr:col>11</xdr:col>
      <xdr:colOff>358775</xdr:colOff>
      <xdr:row>35</xdr:row>
      <xdr:rowOff>120548</xdr:rowOff>
    </xdr:to>
    <xdr:sp macro="" textlink="">
      <xdr:nvSpPr>
        <xdr:cNvPr id="315" name="円/楕円 314"/>
        <xdr:cNvSpPr/>
      </xdr:nvSpPr>
      <xdr:spPr>
        <a:xfrm>
          <a:off x="7810500" y="60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111675</xdr:rowOff>
    </xdr:from>
    <xdr:ext cx="469744" cy="259045"/>
    <xdr:sp macro="" textlink="">
      <xdr:nvSpPr>
        <xdr:cNvPr id="316" name="テキスト ボックス 315"/>
        <xdr:cNvSpPr txBox="1"/>
      </xdr:nvSpPr>
      <xdr:spPr>
        <a:xfrm>
          <a:off x="7626427" y="611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125476</xdr:rowOff>
    </xdr:from>
    <xdr:to>
      <xdr:col>10</xdr:col>
      <xdr:colOff>155575</xdr:colOff>
      <xdr:row>35</xdr:row>
      <xdr:rowOff>55626</xdr:rowOff>
    </xdr:to>
    <xdr:sp macro="" textlink="">
      <xdr:nvSpPr>
        <xdr:cNvPr id="317" name="円/楕円 316"/>
        <xdr:cNvSpPr/>
      </xdr:nvSpPr>
      <xdr:spPr>
        <a:xfrm>
          <a:off x="69215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46753</xdr:rowOff>
    </xdr:from>
    <xdr:ext cx="469744" cy="259045"/>
    <xdr:sp macro="" textlink="">
      <xdr:nvSpPr>
        <xdr:cNvPr id="318" name="テキスト ボックス 317"/>
        <xdr:cNvSpPr txBox="1"/>
      </xdr:nvSpPr>
      <xdr:spPr>
        <a:xfrm>
          <a:off x="6737427"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123546</xdr:rowOff>
    </xdr:from>
    <xdr:to>
      <xdr:col>15</xdr:col>
      <xdr:colOff>180975</xdr:colOff>
      <xdr:row>58</xdr:row>
      <xdr:rowOff>139167</xdr:rowOff>
    </xdr:to>
    <xdr:cxnSp macro="">
      <xdr:nvCxnSpPr>
        <xdr:cNvPr id="347" name="直線コネクタ 346"/>
        <xdr:cNvCxnSpPr/>
      </xdr:nvCxnSpPr>
      <xdr:spPr>
        <a:xfrm flipV="1">
          <a:off x="9639300" y="10067646"/>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143857</xdr:rowOff>
    </xdr:from>
    <xdr:ext cx="469744" cy="259045"/>
    <xdr:sp macro="" textlink="">
      <xdr:nvSpPr>
        <xdr:cNvPr id="348" name="農林水産業費平均値テキスト"/>
        <xdr:cNvSpPr txBox="1"/>
      </xdr:nvSpPr>
      <xdr:spPr>
        <a:xfrm>
          <a:off x="10528300" y="9745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139167</xdr:rowOff>
    </xdr:from>
    <xdr:to>
      <xdr:col>14</xdr:col>
      <xdr:colOff>28575</xdr:colOff>
      <xdr:row>59</xdr:row>
      <xdr:rowOff>7950</xdr:rowOff>
    </xdr:to>
    <xdr:cxnSp macro="">
      <xdr:nvCxnSpPr>
        <xdr:cNvPr id="350" name="直線コネクタ 349"/>
        <xdr:cNvCxnSpPr/>
      </xdr:nvCxnSpPr>
      <xdr:spPr>
        <a:xfrm flipV="1">
          <a:off x="8750300" y="10083267"/>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1" name="フローチャート : 判断 350"/>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35424</xdr:rowOff>
    </xdr:from>
    <xdr:ext cx="469744" cy="259045"/>
    <xdr:sp macro="" textlink="">
      <xdr:nvSpPr>
        <xdr:cNvPr id="352" name="テキスト ボックス 351"/>
        <xdr:cNvSpPr txBox="1"/>
      </xdr:nvSpPr>
      <xdr:spPr>
        <a:xfrm>
          <a:off x="9404427"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165913</xdr:rowOff>
    </xdr:from>
    <xdr:to>
      <xdr:col>12</xdr:col>
      <xdr:colOff>511175</xdr:colOff>
      <xdr:row>59</xdr:row>
      <xdr:rowOff>7950</xdr:rowOff>
    </xdr:to>
    <xdr:cxnSp macro="">
      <xdr:nvCxnSpPr>
        <xdr:cNvPr id="353" name="直線コネクタ 352"/>
        <xdr:cNvCxnSpPr/>
      </xdr:nvCxnSpPr>
      <xdr:spPr>
        <a:xfrm>
          <a:off x="7861300" y="10110013"/>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63161</xdr:rowOff>
    </xdr:from>
    <xdr:ext cx="469744" cy="259045"/>
    <xdr:sp macro="" textlink="">
      <xdr:nvSpPr>
        <xdr:cNvPr id="355" name="テキスト ボックス 354"/>
        <xdr:cNvSpPr txBox="1"/>
      </xdr:nvSpPr>
      <xdr:spPr>
        <a:xfrm>
          <a:off x="8515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164770</xdr:rowOff>
    </xdr:from>
    <xdr:to>
      <xdr:col>11</xdr:col>
      <xdr:colOff>307975</xdr:colOff>
      <xdr:row>58</xdr:row>
      <xdr:rowOff>165913</xdr:rowOff>
    </xdr:to>
    <xdr:cxnSp macro="">
      <xdr:nvCxnSpPr>
        <xdr:cNvPr id="356" name="直線コネクタ 355"/>
        <xdr:cNvCxnSpPr/>
      </xdr:nvCxnSpPr>
      <xdr:spPr>
        <a:xfrm>
          <a:off x="6972300" y="1010887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58" name="テキスト ボックス 357"/>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62552</xdr:rowOff>
    </xdr:from>
    <xdr:ext cx="469744" cy="259045"/>
    <xdr:sp macro="" textlink="">
      <xdr:nvSpPr>
        <xdr:cNvPr id="360" name="テキスト ボックス 359"/>
        <xdr:cNvSpPr txBox="1"/>
      </xdr:nvSpPr>
      <xdr:spPr>
        <a:xfrm>
          <a:off x="6737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72746</xdr:rowOff>
    </xdr:from>
    <xdr:to>
      <xdr:col>15</xdr:col>
      <xdr:colOff>231775</xdr:colOff>
      <xdr:row>59</xdr:row>
      <xdr:rowOff>2896</xdr:rowOff>
    </xdr:to>
    <xdr:sp macro="" textlink="">
      <xdr:nvSpPr>
        <xdr:cNvPr id="366" name="円/楕円 365"/>
        <xdr:cNvSpPr/>
      </xdr:nvSpPr>
      <xdr:spPr>
        <a:xfrm>
          <a:off x="10426700" y="100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159123</xdr:rowOff>
    </xdr:from>
    <xdr:ext cx="469744" cy="259045"/>
    <xdr:sp macro="" textlink="">
      <xdr:nvSpPr>
        <xdr:cNvPr id="367" name="農林水産業費該当値テキスト"/>
        <xdr:cNvSpPr txBox="1"/>
      </xdr:nvSpPr>
      <xdr:spPr>
        <a:xfrm>
          <a:off x="10528300" y="993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88367</xdr:rowOff>
    </xdr:from>
    <xdr:to>
      <xdr:col>14</xdr:col>
      <xdr:colOff>79375</xdr:colOff>
      <xdr:row>59</xdr:row>
      <xdr:rowOff>18517</xdr:rowOff>
    </xdr:to>
    <xdr:sp macro="" textlink="">
      <xdr:nvSpPr>
        <xdr:cNvPr id="368" name="円/楕円 367"/>
        <xdr:cNvSpPr/>
      </xdr:nvSpPr>
      <xdr:spPr>
        <a:xfrm>
          <a:off x="9588500" y="100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9644</xdr:rowOff>
    </xdr:from>
    <xdr:ext cx="469744" cy="259045"/>
    <xdr:sp macro="" textlink="">
      <xdr:nvSpPr>
        <xdr:cNvPr id="369" name="テキスト ボックス 368"/>
        <xdr:cNvSpPr txBox="1"/>
      </xdr:nvSpPr>
      <xdr:spPr>
        <a:xfrm>
          <a:off x="9404427" y="1012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128600</xdr:rowOff>
    </xdr:from>
    <xdr:to>
      <xdr:col>12</xdr:col>
      <xdr:colOff>561975</xdr:colOff>
      <xdr:row>59</xdr:row>
      <xdr:rowOff>58750</xdr:rowOff>
    </xdr:to>
    <xdr:sp macro="" textlink="">
      <xdr:nvSpPr>
        <xdr:cNvPr id="370" name="円/楕円 369"/>
        <xdr:cNvSpPr/>
      </xdr:nvSpPr>
      <xdr:spPr>
        <a:xfrm>
          <a:off x="8699500" y="100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49877</xdr:rowOff>
    </xdr:from>
    <xdr:ext cx="378565" cy="259045"/>
    <xdr:sp macro="" textlink="">
      <xdr:nvSpPr>
        <xdr:cNvPr id="371" name="テキスト ボックス 370"/>
        <xdr:cNvSpPr txBox="1"/>
      </xdr:nvSpPr>
      <xdr:spPr>
        <a:xfrm>
          <a:off x="8561017" y="1016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115113</xdr:rowOff>
    </xdr:from>
    <xdr:to>
      <xdr:col>11</xdr:col>
      <xdr:colOff>358775</xdr:colOff>
      <xdr:row>59</xdr:row>
      <xdr:rowOff>45263</xdr:rowOff>
    </xdr:to>
    <xdr:sp macro="" textlink="">
      <xdr:nvSpPr>
        <xdr:cNvPr id="372" name="円/楕円 371"/>
        <xdr:cNvSpPr/>
      </xdr:nvSpPr>
      <xdr:spPr>
        <a:xfrm>
          <a:off x="7810500" y="100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36390</xdr:rowOff>
    </xdr:from>
    <xdr:ext cx="378565" cy="259045"/>
    <xdr:sp macro="" textlink="">
      <xdr:nvSpPr>
        <xdr:cNvPr id="373" name="テキスト ボックス 372"/>
        <xdr:cNvSpPr txBox="1"/>
      </xdr:nvSpPr>
      <xdr:spPr>
        <a:xfrm>
          <a:off x="7672017" y="10151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113970</xdr:rowOff>
    </xdr:from>
    <xdr:to>
      <xdr:col>10</xdr:col>
      <xdr:colOff>155575</xdr:colOff>
      <xdr:row>59</xdr:row>
      <xdr:rowOff>44120</xdr:rowOff>
    </xdr:to>
    <xdr:sp macro="" textlink="">
      <xdr:nvSpPr>
        <xdr:cNvPr id="374" name="円/楕円 373"/>
        <xdr:cNvSpPr/>
      </xdr:nvSpPr>
      <xdr:spPr>
        <a:xfrm>
          <a:off x="6921500" y="100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35247</xdr:rowOff>
    </xdr:from>
    <xdr:ext cx="378565" cy="259045"/>
    <xdr:sp macro="" textlink="">
      <xdr:nvSpPr>
        <xdr:cNvPr id="375" name="テキスト ボックス 374"/>
        <xdr:cNvSpPr txBox="1"/>
      </xdr:nvSpPr>
      <xdr:spPr>
        <a:xfrm>
          <a:off x="6783017" y="10150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12788</xdr:rowOff>
    </xdr:from>
    <xdr:to>
      <xdr:col>15</xdr:col>
      <xdr:colOff>180975</xdr:colOff>
      <xdr:row>78</xdr:row>
      <xdr:rowOff>88494</xdr:rowOff>
    </xdr:to>
    <xdr:cxnSp macro="">
      <xdr:nvCxnSpPr>
        <xdr:cNvPr id="404" name="直線コネクタ 403"/>
        <xdr:cNvCxnSpPr/>
      </xdr:nvCxnSpPr>
      <xdr:spPr>
        <a:xfrm>
          <a:off x="9639300" y="13385888"/>
          <a:ext cx="838200" cy="7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5"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12788</xdr:rowOff>
    </xdr:from>
    <xdr:to>
      <xdr:col>14</xdr:col>
      <xdr:colOff>28575</xdr:colOff>
      <xdr:row>78</xdr:row>
      <xdr:rowOff>77215</xdr:rowOff>
    </xdr:to>
    <xdr:cxnSp macro="">
      <xdr:nvCxnSpPr>
        <xdr:cNvPr id="407" name="直線コネクタ 406"/>
        <xdr:cNvCxnSpPr/>
      </xdr:nvCxnSpPr>
      <xdr:spPr>
        <a:xfrm flipV="1">
          <a:off x="8750300" y="13385888"/>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8" name="フローチャート : 判断 407"/>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11955</xdr:rowOff>
    </xdr:from>
    <xdr:ext cx="469744" cy="259045"/>
    <xdr:sp macro="" textlink="">
      <xdr:nvSpPr>
        <xdr:cNvPr id="409" name="テキスト ボックス 408"/>
        <xdr:cNvSpPr txBox="1"/>
      </xdr:nvSpPr>
      <xdr:spPr>
        <a:xfrm>
          <a:off x="9404427"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77215</xdr:rowOff>
    </xdr:from>
    <xdr:to>
      <xdr:col>12</xdr:col>
      <xdr:colOff>511175</xdr:colOff>
      <xdr:row>78</xdr:row>
      <xdr:rowOff>87351</xdr:rowOff>
    </xdr:to>
    <xdr:cxnSp macro="">
      <xdr:nvCxnSpPr>
        <xdr:cNvPr id="410" name="直線コネクタ 409"/>
        <xdr:cNvCxnSpPr/>
      </xdr:nvCxnSpPr>
      <xdr:spPr>
        <a:xfrm flipV="1">
          <a:off x="7861300" y="13450315"/>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2" name="テキスト ボックス 411"/>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78473</xdr:rowOff>
    </xdr:from>
    <xdr:to>
      <xdr:col>11</xdr:col>
      <xdr:colOff>307975</xdr:colOff>
      <xdr:row>78</xdr:row>
      <xdr:rowOff>87351</xdr:rowOff>
    </xdr:to>
    <xdr:cxnSp macro="">
      <xdr:nvCxnSpPr>
        <xdr:cNvPr id="413" name="直線コネクタ 412"/>
        <xdr:cNvCxnSpPr/>
      </xdr:nvCxnSpPr>
      <xdr:spPr>
        <a:xfrm>
          <a:off x="6972300" y="13451573"/>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5" name="テキスト ボックス 414"/>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7" name="テキスト ボックス 416"/>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37694</xdr:rowOff>
    </xdr:from>
    <xdr:to>
      <xdr:col>15</xdr:col>
      <xdr:colOff>231775</xdr:colOff>
      <xdr:row>78</xdr:row>
      <xdr:rowOff>139294</xdr:rowOff>
    </xdr:to>
    <xdr:sp macro="" textlink="">
      <xdr:nvSpPr>
        <xdr:cNvPr id="423" name="円/楕円 422"/>
        <xdr:cNvSpPr/>
      </xdr:nvSpPr>
      <xdr:spPr>
        <a:xfrm>
          <a:off x="10426700" y="134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124071</xdr:rowOff>
    </xdr:from>
    <xdr:ext cx="469744" cy="259045"/>
    <xdr:sp macro="" textlink="">
      <xdr:nvSpPr>
        <xdr:cNvPr id="424" name="商工費該当値テキスト"/>
        <xdr:cNvSpPr txBox="1"/>
      </xdr:nvSpPr>
      <xdr:spPr>
        <a:xfrm>
          <a:off x="10528300" y="133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133438</xdr:rowOff>
    </xdr:from>
    <xdr:to>
      <xdr:col>14</xdr:col>
      <xdr:colOff>79375</xdr:colOff>
      <xdr:row>78</xdr:row>
      <xdr:rowOff>63588</xdr:rowOff>
    </xdr:to>
    <xdr:sp macro="" textlink="">
      <xdr:nvSpPr>
        <xdr:cNvPr id="425" name="円/楕円 424"/>
        <xdr:cNvSpPr/>
      </xdr:nvSpPr>
      <xdr:spPr>
        <a:xfrm>
          <a:off x="9588500" y="1333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54715</xdr:rowOff>
    </xdr:from>
    <xdr:ext cx="469744" cy="259045"/>
    <xdr:sp macro="" textlink="">
      <xdr:nvSpPr>
        <xdr:cNvPr id="426" name="テキスト ボックス 425"/>
        <xdr:cNvSpPr txBox="1"/>
      </xdr:nvSpPr>
      <xdr:spPr>
        <a:xfrm>
          <a:off x="9404427" y="134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26415</xdr:rowOff>
    </xdr:from>
    <xdr:to>
      <xdr:col>12</xdr:col>
      <xdr:colOff>561975</xdr:colOff>
      <xdr:row>78</xdr:row>
      <xdr:rowOff>128015</xdr:rowOff>
    </xdr:to>
    <xdr:sp macro="" textlink="">
      <xdr:nvSpPr>
        <xdr:cNvPr id="427" name="円/楕円 426"/>
        <xdr:cNvSpPr/>
      </xdr:nvSpPr>
      <xdr:spPr>
        <a:xfrm>
          <a:off x="8699500" y="133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119142</xdr:rowOff>
    </xdr:from>
    <xdr:ext cx="469744" cy="259045"/>
    <xdr:sp macro="" textlink="">
      <xdr:nvSpPr>
        <xdr:cNvPr id="428" name="テキスト ボックス 427"/>
        <xdr:cNvSpPr txBox="1"/>
      </xdr:nvSpPr>
      <xdr:spPr>
        <a:xfrm>
          <a:off x="8515427" y="1349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36551</xdr:rowOff>
    </xdr:from>
    <xdr:to>
      <xdr:col>11</xdr:col>
      <xdr:colOff>358775</xdr:colOff>
      <xdr:row>78</xdr:row>
      <xdr:rowOff>138151</xdr:rowOff>
    </xdr:to>
    <xdr:sp macro="" textlink="">
      <xdr:nvSpPr>
        <xdr:cNvPr id="429" name="円/楕円 428"/>
        <xdr:cNvSpPr/>
      </xdr:nvSpPr>
      <xdr:spPr>
        <a:xfrm>
          <a:off x="7810500" y="134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129278</xdr:rowOff>
    </xdr:from>
    <xdr:ext cx="469744" cy="259045"/>
    <xdr:sp macro="" textlink="">
      <xdr:nvSpPr>
        <xdr:cNvPr id="430" name="テキスト ボックス 429"/>
        <xdr:cNvSpPr txBox="1"/>
      </xdr:nvSpPr>
      <xdr:spPr>
        <a:xfrm>
          <a:off x="7626427" y="1350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27673</xdr:rowOff>
    </xdr:from>
    <xdr:to>
      <xdr:col>10</xdr:col>
      <xdr:colOff>155575</xdr:colOff>
      <xdr:row>78</xdr:row>
      <xdr:rowOff>129273</xdr:rowOff>
    </xdr:to>
    <xdr:sp macro="" textlink="">
      <xdr:nvSpPr>
        <xdr:cNvPr id="431" name="円/楕円 430"/>
        <xdr:cNvSpPr/>
      </xdr:nvSpPr>
      <xdr:spPr>
        <a:xfrm>
          <a:off x="6921500" y="134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120400</xdr:rowOff>
    </xdr:from>
    <xdr:ext cx="469744" cy="259045"/>
    <xdr:sp macro="" textlink="">
      <xdr:nvSpPr>
        <xdr:cNvPr id="432" name="テキスト ボックス 431"/>
        <xdr:cNvSpPr txBox="1"/>
      </xdr:nvSpPr>
      <xdr:spPr>
        <a:xfrm>
          <a:off x="6737427" y="1349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24440</xdr:rowOff>
    </xdr:from>
    <xdr:to>
      <xdr:col>15</xdr:col>
      <xdr:colOff>180975</xdr:colOff>
      <xdr:row>97</xdr:row>
      <xdr:rowOff>148433</xdr:rowOff>
    </xdr:to>
    <xdr:cxnSp macro="">
      <xdr:nvCxnSpPr>
        <xdr:cNvPr id="460" name="直線コネクタ 459"/>
        <xdr:cNvCxnSpPr/>
      </xdr:nvCxnSpPr>
      <xdr:spPr>
        <a:xfrm>
          <a:off x="9639300" y="16655090"/>
          <a:ext cx="838200" cy="12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83819</xdr:rowOff>
    </xdr:from>
    <xdr:ext cx="534377" cy="259045"/>
    <xdr:sp macro="" textlink="">
      <xdr:nvSpPr>
        <xdr:cNvPr id="461" name="土木費平均値テキスト"/>
        <xdr:cNvSpPr txBox="1"/>
      </xdr:nvSpPr>
      <xdr:spPr>
        <a:xfrm>
          <a:off x="10528300" y="16371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24440</xdr:rowOff>
    </xdr:from>
    <xdr:to>
      <xdr:col>14</xdr:col>
      <xdr:colOff>28575</xdr:colOff>
      <xdr:row>97</xdr:row>
      <xdr:rowOff>97455</xdr:rowOff>
    </xdr:to>
    <xdr:cxnSp macro="">
      <xdr:nvCxnSpPr>
        <xdr:cNvPr id="463" name="直線コネクタ 462"/>
        <xdr:cNvCxnSpPr/>
      </xdr:nvCxnSpPr>
      <xdr:spPr>
        <a:xfrm flipV="1">
          <a:off x="8750300" y="16655090"/>
          <a:ext cx="889000" cy="7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4" name="フローチャート : 判断 463"/>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147135</xdr:rowOff>
    </xdr:from>
    <xdr:ext cx="534377" cy="259045"/>
    <xdr:sp macro="" textlink="">
      <xdr:nvSpPr>
        <xdr:cNvPr id="465" name="テキスト ボックス 464"/>
        <xdr:cNvSpPr txBox="1"/>
      </xdr:nvSpPr>
      <xdr:spPr>
        <a:xfrm>
          <a:off x="9372111" y="162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67714</xdr:rowOff>
    </xdr:from>
    <xdr:to>
      <xdr:col>12</xdr:col>
      <xdr:colOff>511175</xdr:colOff>
      <xdr:row>97</xdr:row>
      <xdr:rowOff>97455</xdr:rowOff>
    </xdr:to>
    <xdr:cxnSp macro="">
      <xdr:nvCxnSpPr>
        <xdr:cNvPr id="466" name="直線コネクタ 465"/>
        <xdr:cNvCxnSpPr/>
      </xdr:nvCxnSpPr>
      <xdr:spPr>
        <a:xfrm>
          <a:off x="7861300" y="16698364"/>
          <a:ext cx="889000" cy="2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134058</xdr:rowOff>
    </xdr:from>
    <xdr:ext cx="534377" cy="259045"/>
    <xdr:sp macro="" textlink="">
      <xdr:nvSpPr>
        <xdr:cNvPr id="468" name="テキスト ボックス 467"/>
        <xdr:cNvSpPr txBox="1"/>
      </xdr:nvSpPr>
      <xdr:spPr>
        <a:xfrm>
          <a:off x="8483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136592</xdr:rowOff>
    </xdr:from>
    <xdr:to>
      <xdr:col>11</xdr:col>
      <xdr:colOff>307975</xdr:colOff>
      <xdr:row>97</xdr:row>
      <xdr:rowOff>67714</xdr:rowOff>
    </xdr:to>
    <xdr:cxnSp macro="">
      <xdr:nvCxnSpPr>
        <xdr:cNvPr id="469" name="直線コネクタ 468"/>
        <xdr:cNvCxnSpPr/>
      </xdr:nvCxnSpPr>
      <xdr:spPr>
        <a:xfrm>
          <a:off x="6972300" y="16424342"/>
          <a:ext cx="889000" cy="2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101619</xdr:rowOff>
    </xdr:from>
    <xdr:ext cx="534377" cy="259045"/>
    <xdr:sp macro="" textlink="">
      <xdr:nvSpPr>
        <xdr:cNvPr id="471" name="テキスト ボックス 470"/>
        <xdr:cNvSpPr txBox="1"/>
      </xdr:nvSpPr>
      <xdr:spPr>
        <a:xfrm>
          <a:off x="7594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92930</xdr:rowOff>
    </xdr:from>
    <xdr:ext cx="534377" cy="259045"/>
    <xdr:sp macro="" textlink="">
      <xdr:nvSpPr>
        <xdr:cNvPr id="473" name="テキスト ボックス 472"/>
        <xdr:cNvSpPr txBox="1"/>
      </xdr:nvSpPr>
      <xdr:spPr>
        <a:xfrm>
          <a:off x="6705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97633</xdr:rowOff>
    </xdr:from>
    <xdr:to>
      <xdr:col>15</xdr:col>
      <xdr:colOff>231775</xdr:colOff>
      <xdr:row>98</xdr:row>
      <xdr:rowOff>27783</xdr:rowOff>
    </xdr:to>
    <xdr:sp macro="" textlink="">
      <xdr:nvSpPr>
        <xdr:cNvPr id="479" name="円/楕円 478"/>
        <xdr:cNvSpPr/>
      </xdr:nvSpPr>
      <xdr:spPr>
        <a:xfrm>
          <a:off x="10426700" y="167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76060</xdr:rowOff>
    </xdr:from>
    <xdr:ext cx="534377" cy="259045"/>
    <xdr:sp macro="" textlink="">
      <xdr:nvSpPr>
        <xdr:cNvPr id="480" name="土木費該当値テキスト"/>
        <xdr:cNvSpPr txBox="1"/>
      </xdr:nvSpPr>
      <xdr:spPr>
        <a:xfrm>
          <a:off x="10528300" y="167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27,118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145090</xdr:rowOff>
    </xdr:from>
    <xdr:to>
      <xdr:col>14</xdr:col>
      <xdr:colOff>79375</xdr:colOff>
      <xdr:row>97</xdr:row>
      <xdr:rowOff>75240</xdr:rowOff>
    </xdr:to>
    <xdr:sp macro="" textlink="">
      <xdr:nvSpPr>
        <xdr:cNvPr id="481" name="円/楕円 480"/>
        <xdr:cNvSpPr/>
      </xdr:nvSpPr>
      <xdr:spPr>
        <a:xfrm>
          <a:off x="9588500" y="1660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66367</xdr:rowOff>
    </xdr:from>
    <xdr:ext cx="534377" cy="259045"/>
    <xdr:sp macro="" textlink="">
      <xdr:nvSpPr>
        <xdr:cNvPr id="482" name="テキスト ボックス 481"/>
        <xdr:cNvSpPr txBox="1"/>
      </xdr:nvSpPr>
      <xdr:spPr>
        <a:xfrm>
          <a:off x="9372111" y="166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32,542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46655</xdr:rowOff>
    </xdr:from>
    <xdr:to>
      <xdr:col>12</xdr:col>
      <xdr:colOff>561975</xdr:colOff>
      <xdr:row>97</xdr:row>
      <xdr:rowOff>148255</xdr:rowOff>
    </xdr:to>
    <xdr:sp macro="" textlink="">
      <xdr:nvSpPr>
        <xdr:cNvPr id="483" name="円/楕円 482"/>
        <xdr:cNvSpPr/>
      </xdr:nvSpPr>
      <xdr:spPr>
        <a:xfrm>
          <a:off x="8699500" y="166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139382</xdr:rowOff>
    </xdr:from>
    <xdr:ext cx="534377" cy="259045"/>
    <xdr:sp macro="" textlink="">
      <xdr:nvSpPr>
        <xdr:cNvPr id="484" name="テキスト ボックス 483"/>
        <xdr:cNvSpPr txBox="1"/>
      </xdr:nvSpPr>
      <xdr:spPr>
        <a:xfrm>
          <a:off x="8483111" y="1677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16914</xdr:rowOff>
    </xdr:from>
    <xdr:to>
      <xdr:col>11</xdr:col>
      <xdr:colOff>358775</xdr:colOff>
      <xdr:row>97</xdr:row>
      <xdr:rowOff>118514</xdr:rowOff>
    </xdr:to>
    <xdr:sp macro="" textlink="">
      <xdr:nvSpPr>
        <xdr:cNvPr id="485" name="円/楕円 484"/>
        <xdr:cNvSpPr/>
      </xdr:nvSpPr>
      <xdr:spPr>
        <a:xfrm>
          <a:off x="7810500" y="166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109641</xdr:rowOff>
    </xdr:from>
    <xdr:ext cx="534377" cy="259045"/>
    <xdr:sp macro="" textlink="">
      <xdr:nvSpPr>
        <xdr:cNvPr id="486" name="テキスト ボックス 485"/>
        <xdr:cNvSpPr txBox="1"/>
      </xdr:nvSpPr>
      <xdr:spPr>
        <a:xfrm>
          <a:off x="7594111" y="1674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85792</xdr:rowOff>
    </xdr:from>
    <xdr:to>
      <xdr:col>10</xdr:col>
      <xdr:colOff>155575</xdr:colOff>
      <xdr:row>96</xdr:row>
      <xdr:rowOff>15942</xdr:rowOff>
    </xdr:to>
    <xdr:sp macro="" textlink="">
      <xdr:nvSpPr>
        <xdr:cNvPr id="487" name="円/楕円 486"/>
        <xdr:cNvSpPr/>
      </xdr:nvSpPr>
      <xdr:spPr>
        <a:xfrm>
          <a:off x="6921500" y="1637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32469</xdr:rowOff>
    </xdr:from>
    <xdr:ext cx="534377" cy="259045"/>
    <xdr:sp macro="" textlink="">
      <xdr:nvSpPr>
        <xdr:cNvPr id="488" name="テキスト ボックス 487"/>
        <xdr:cNvSpPr txBox="1"/>
      </xdr:nvSpPr>
      <xdr:spPr>
        <a:xfrm>
          <a:off x="6705111" y="1614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34036</xdr:rowOff>
    </xdr:from>
    <xdr:to>
      <xdr:col>23</xdr:col>
      <xdr:colOff>517525</xdr:colOff>
      <xdr:row>39</xdr:row>
      <xdr:rowOff>71628</xdr:rowOff>
    </xdr:to>
    <xdr:cxnSp macro="">
      <xdr:nvCxnSpPr>
        <xdr:cNvPr id="518" name="直線コネクタ 517"/>
        <xdr:cNvCxnSpPr/>
      </xdr:nvCxnSpPr>
      <xdr:spPr>
        <a:xfrm flipV="1">
          <a:off x="15481300" y="6720586"/>
          <a:ext cx="838200" cy="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83456</xdr:rowOff>
    </xdr:from>
    <xdr:ext cx="534377" cy="259045"/>
    <xdr:sp macro="" textlink="">
      <xdr:nvSpPr>
        <xdr:cNvPr id="519" name="消防費平均値テキスト"/>
        <xdr:cNvSpPr txBox="1"/>
      </xdr:nvSpPr>
      <xdr:spPr>
        <a:xfrm>
          <a:off x="16370300" y="6084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99695</xdr:rowOff>
    </xdr:from>
    <xdr:to>
      <xdr:col>22</xdr:col>
      <xdr:colOff>365125</xdr:colOff>
      <xdr:row>39</xdr:row>
      <xdr:rowOff>71628</xdr:rowOff>
    </xdr:to>
    <xdr:cxnSp macro="">
      <xdr:nvCxnSpPr>
        <xdr:cNvPr id="521" name="直線コネクタ 520"/>
        <xdr:cNvCxnSpPr/>
      </xdr:nvCxnSpPr>
      <xdr:spPr>
        <a:xfrm>
          <a:off x="14592300" y="6443345"/>
          <a:ext cx="889000" cy="3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2" name="フローチャート : 判断 521"/>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5605</xdr:rowOff>
    </xdr:from>
    <xdr:ext cx="534377" cy="259045"/>
    <xdr:sp macro="" textlink="">
      <xdr:nvSpPr>
        <xdr:cNvPr id="523" name="テキスト ボックス 522"/>
        <xdr:cNvSpPr txBox="1"/>
      </xdr:nvSpPr>
      <xdr:spPr>
        <a:xfrm>
          <a:off x="15214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99695</xdr:rowOff>
    </xdr:from>
    <xdr:to>
      <xdr:col>21</xdr:col>
      <xdr:colOff>161925</xdr:colOff>
      <xdr:row>39</xdr:row>
      <xdr:rowOff>90043</xdr:rowOff>
    </xdr:to>
    <xdr:cxnSp macro="">
      <xdr:nvCxnSpPr>
        <xdr:cNvPr id="524" name="直線コネクタ 523"/>
        <xdr:cNvCxnSpPr/>
      </xdr:nvCxnSpPr>
      <xdr:spPr>
        <a:xfrm flipV="1">
          <a:off x="13703300" y="6443345"/>
          <a:ext cx="889000" cy="33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6" name="テキスト ボックス 525"/>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114173</xdr:rowOff>
    </xdr:from>
    <xdr:to>
      <xdr:col>19</xdr:col>
      <xdr:colOff>644525</xdr:colOff>
      <xdr:row>39</xdr:row>
      <xdr:rowOff>90043</xdr:rowOff>
    </xdr:to>
    <xdr:cxnSp macro="">
      <xdr:nvCxnSpPr>
        <xdr:cNvPr id="527" name="直線コネクタ 526"/>
        <xdr:cNvCxnSpPr/>
      </xdr:nvCxnSpPr>
      <xdr:spPr>
        <a:xfrm>
          <a:off x="12814300" y="6629273"/>
          <a:ext cx="889000" cy="1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9" name="テキスト ボックス 528"/>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31" name="テキスト ボックス 530"/>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154686</xdr:rowOff>
    </xdr:from>
    <xdr:to>
      <xdr:col>23</xdr:col>
      <xdr:colOff>568325</xdr:colOff>
      <xdr:row>39</xdr:row>
      <xdr:rowOff>84836</xdr:rowOff>
    </xdr:to>
    <xdr:sp macro="" textlink="">
      <xdr:nvSpPr>
        <xdr:cNvPr id="537" name="円/楕円 536"/>
        <xdr:cNvSpPr/>
      </xdr:nvSpPr>
      <xdr:spPr>
        <a:xfrm>
          <a:off x="16268700" y="66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69613</xdr:rowOff>
    </xdr:from>
    <xdr:ext cx="469744" cy="259045"/>
    <xdr:sp macro="" textlink="">
      <xdr:nvSpPr>
        <xdr:cNvPr id="538" name="消防費該当値テキスト"/>
        <xdr:cNvSpPr txBox="1"/>
      </xdr:nvSpPr>
      <xdr:spPr>
        <a:xfrm>
          <a:off x="16370300" y="65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20828</xdr:rowOff>
    </xdr:from>
    <xdr:to>
      <xdr:col>22</xdr:col>
      <xdr:colOff>415925</xdr:colOff>
      <xdr:row>39</xdr:row>
      <xdr:rowOff>122428</xdr:rowOff>
    </xdr:to>
    <xdr:sp macro="" textlink="">
      <xdr:nvSpPr>
        <xdr:cNvPr id="539" name="円/楕円 538"/>
        <xdr:cNvSpPr/>
      </xdr:nvSpPr>
      <xdr:spPr>
        <a:xfrm>
          <a:off x="15430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113555</xdr:rowOff>
    </xdr:from>
    <xdr:ext cx="469744" cy="259045"/>
    <xdr:sp macro="" textlink="">
      <xdr:nvSpPr>
        <xdr:cNvPr id="540" name="テキスト ボックス 539"/>
        <xdr:cNvSpPr txBox="1"/>
      </xdr:nvSpPr>
      <xdr:spPr>
        <a:xfrm>
          <a:off x="15246427" y="680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48895</xdr:rowOff>
    </xdr:from>
    <xdr:to>
      <xdr:col>21</xdr:col>
      <xdr:colOff>212725</xdr:colOff>
      <xdr:row>37</xdr:row>
      <xdr:rowOff>150495</xdr:rowOff>
    </xdr:to>
    <xdr:sp macro="" textlink="">
      <xdr:nvSpPr>
        <xdr:cNvPr id="541" name="円/楕円 540"/>
        <xdr:cNvSpPr/>
      </xdr:nvSpPr>
      <xdr:spPr>
        <a:xfrm>
          <a:off x="14541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141622</xdr:rowOff>
    </xdr:from>
    <xdr:ext cx="534377" cy="259045"/>
    <xdr:sp macro="" textlink="">
      <xdr:nvSpPr>
        <xdr:cNvPr id="542" name="テキスト ボックス 541"/>
        <xdr:cNvSpPr txBox="1"/>
      </xdr:nvSpPr>
      <xdr:spPr>
        <a:xfrm>
          <a:off x="14325111" y="648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39243</xdr:rowOff>
    </xdr:from>
    <xdr:to>
      <xdr:col>20</xdr:col>
      <xdr:colOff>9525</xdr:colOff>
      <xdr:row>39</xdr:row>
      <xdr:rowOff>140843</xdr:rowOff>
    </xdr:to>
    <xdr:sp macro="" textlink="">
      <xdr:nvSpPr>
        <xdr:cNvPr id="543" name="円/楕円 542"/>
        <xdr:cNvSpPr/>
      </xdr:nvSpPr>
      <xdr:spPr>
        <a:xfrm>
          <a:off x="13652500" y="672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131970</xdr:rowOff>
    </xdr:from>
    <xdr:ext cx="469744" cy="259045"/>
    <xdr:sp macro="" textlink="">
      <xdr:nvSpPr>
        <xdr:cNvPr id="544" name="テキスト ボックス 543"/>
        <xdr:cNvSpPr txBox="1"/>
      </xdr:nvSpPr>
      <xdr:spPr>
        <a:xfrm>
          <a:off x="13468427" y="681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63373</xdr:rowOff>
    </xdr:from>
    <xdr:to>
      <xdr:col>18</xdr:col>
      <xdr:colOff>492125</xdr:colOff>
      <xdr:row>38</xdr:row>
      <xdr:rowOff>164973</xdr:rowOff>
    </xdr:to>
    <xdr:sp macro="" textlink="">
      <xdr:nvSpPr>
        <xdr:cNvPr id="545" name="円/楕円 544"/>
        <xdr:cNvSpPr/>
      </xdr:nvSpPr>
      <xdr:spPr>
        <a:xfrm>
          <a:off x="12763500" y="65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156100</xdr:rowOff>
    </xdr:from>
    <xdr:ext cx="469744" cy="259045"/>
    <xdr:sp macro="" textlink="">
      <xdr:nvSpPr>
        <xdr:cNvPr id="546" name="テキスト ボックス 545"/>
        <xdr:cNvSpPr txBox="1"/>
      </xdr:nvSpPr>
      <xdr:spPr>
        <a:xfrm>
          <a:off x="12579427" y="667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67291</xdr:rowOff>
    </xdr:from>
    <xdr:to>
      <xdr:col>23</xdr:col>
      <xdr:colOff>517525</xdr:colOff>
      <xdr:row>57</xdr:row>
      <xdr:rowOff>152444</xdr:rowOff>
    </xdr:to>
    <xdr:cxnSp macro="">
      <xdr:nvCxnSpPr>
        <xdr:cNvPr id="576" name="直線コネクタ 575"/>
        <xdr:cNvCxnSpPr/>
      </xdr:nvCxnSpPr>
      <xdr:spPr>
        <a:xfrm flipV="1">
          <a:off x="15481300" y="9497041"/>
          <a:ext cx="838200" cy="4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138707</xdr:rowOff>
    </xdr:from>
    <xdr:ext cx="534377" cy="259045"/>
    <xdr:sp macro="" textlink="">
      <xdr:nvSpPr>
        <xdr:cNvPr id="577" name="教育費平均値テキスト"/>
        <xdr:cNvSpPr txBox="1"/>
      </xdr:nvSpPr>
      <xdr:spPr>
        <a:xfrm>
          <a:off x="16370300" y="9739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111658</xdr:rowOff>
    </xdr:from>
    <xdr:to>
      <xdr:col>22</xdr:col>
      <xdr:colOff>365125</xdr:colOff>
      <xdr:row>57</xdr:row>
      <xdr:rowOff>152444</xdr:rowOff>
    </xdr:to>
    <xdr:cxnSp macro="">
      <xdr:nvCxnSpPr>
        <xdr:cNvPr id="579" name="直線コネクタ 578"/>
        <xdr:cNvCxnSpPr/>
      </xdr:nvCxnSpPr>
      <xdr:spPr>
        <a:xfrm>
          <a:off x="14592300" y="9712858"/>
          <a:ext cx="889000" cy="21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0" name="フローチャート : 判断 579"/>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106690</xdr:rowOff>
    </xdr:from>
    <xdr:ext cx="534377" cy="259045"/>
    <xdr:sp macro="" textlink="">
      <xdr:nvSpPr>
        <xdr:cNvPr id="581" name="テキスト ボックス 580"/>
        <xdr:cNvSpPr txBox="1"/>
      </xdr:nvSpPr>
      <xdr:spPr>
        <a:xfrm>
          <a:off x="15214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111658</xdr:rowOff>
    </xdr:from>
    <xdr:to>
      <xdr:col>21</xdr:col>
      <xdr:colOff>161925</xdr:colOff>
      <xdr:row>57</xdr:row>
      <xdr:rowOff>1778</xdr:rowOff>
    </xdr:to>
    <xdr:cxnSp macro="">
      <xdr:nvCxnSpPr>
        <xdr:cNvPr id="582" name="直線コネクタ 581"/>
        <xdr:cNvCxnSpPr/>
      </xdr:nvCxnSpPr>
      <xdr:spPr>
        <a:xfrm flipV="1">
          <a:off x="13703300" y="9712858"/>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46372</xdr:rowOff>
    </xdr:from>
    <xdr:ext cx="534377" cy="259045"/>
    <xdr:sp macro="" textlink="">
      <xdr:nvSpPr>
        <xdr:cNvPr id="584" name="テキスト ボックス 583"/>
        <xdr:cNvSpPr txBox="1"/>
      </xdr:nvSpPr>
      <xdr:spPr>
        <a:xfrm>
          <a:off x="14325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1778</xdr:rowOff>
    </xdr:from>
    <xdr:to>
      <xdr:col>19</xdr:col>
      <xdr:colOff>644525</xdr:colOff>
      <xdr:row>57</xdr:row>
      <xdr:rowOff>156369</xdr:rowOff>
    </xdr:to>
    <xdr:cxnSp macro="">
      <xdr:nvCxnSpPr>
        <xdr:cNvPr id="585" name="直線コネクタ 584"/>
        <xdr:cNvCxnSpPr/>
      </xdr:nvCxnSpPr>
      <xdr:spPr>
        <a:xfrm flipV="1">
          <a:off x="12814300" y="9774428"/>
          <a:ext cx="889000" cy="15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94645</xdr:rowOff>
    </xdr:from>
    <xdr:ext cx="534377" cy="259045"/>
    <xdr:sp macro="" textlink="">
      <xdr:nvSpPr>
        <xdr:cNvPr id="587" name="テキスト ボックス 586"/>
        <xdr:cNvSpPr txBox="1"/>
      </xdr:nvSpPr>
      <xdr:spPr>
        <a:xfrm>
          <a:off x="13436111" y="98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131608</xdr:rowOff>
    </xdr:from>
    <xdr:ext cx="534377" cy="259045"/>
    <xdr:sp macro="" textlink="">
      <xdr:nvSpPr>
        <xdr:cNvPr id="589" name="テキスト ボックス 588"/>
        <xdr:cNvSpPr txBox="1"/>
      </xdr:nvSpPr>
      <xdr:spPr>
        <a:xfrm>
          <a:off x="12547111" y="95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16491</xdr:rowOff>
    </xdr:from>
    <xdr:to>
      <xdr:col>23</xdr:col>
      <xdr:colOff>568325</xdr:colOff>
      <xdr:row>55</xdr:row>
      <xdr:rowOff>118091</xdr:rowOff>
    </xdr:to>
    <xdr:sp macro="" textlink="">
      <xdr:nvSpPr>
        <xdr:cNvPr id="595" name="円/楕円 594"/>
        <xdr:cNvSpPr/>
      </xdr:nvSpPr>
      <xdr:spPr>
        <a:xfrm>
          <a:off x="16268700" y="94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39368</xdr:rowOff>
    </xdr:from>
    <xdr:ext cx="534377" cy="259045"/>
    <xdr:sp macro="" textlink="">
      <xdr:nvSpPr>
        <xdr:cNvPr id="596" name="教育費該当値テキスト"/>
        <xdr:cNvSpPr txBox="1"/>
      </xdr:nvSpPr>
      <xdr:spPr>
        <a:xfrm>
          <a:off x="16370300" y="92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54,801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101644</xdr:rowOff>
    </xdr:from>
    <xdr:to>
      <xdr:col>22</xdr:col>
      <xdr:colOff>415925</xdr:colOff>
      <xdr:row>58</xdr:row>
      <xdr:rowOff>31794</xdr:rowOff>
    </xdr:to>
    <xdr:sp macro="" textlink="">
      <xdr:nvSpPr>
        <xdr:cNvPr id="597" name="円/楕円 596"/>
        <xdr:cNvSpPr/>
      </xdr:nvSpPr>
      <xdr:spPr>
        <a:xfrm>
          <a:off x="15430500" y="9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22921</xdr:rowOff>
    </xdr:from>
    <xdr:ext cx="534377" cy="259045"/>
    <xdr:sp macro="" textlink="">
      <xdr:nvSpPr>
        <xdr:cNvPr id="598" name="テキスト ボックス 597"/>
        <xdr:cNvSpPr txBox="1"/>
      </xdr:nvSpPr>
      <xdr:spPr>
        <a:xfrm>
          <a:off x="15214111" y="99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60858</xdr:rowOff>
    </xdr:from>
    <xdr:to>
      <xdr:col>21</xdr:col>
      <xdr:colOff>212725</xdr:colOff>
      <xdr:row>56</xdr:row>
      <xdr:rowOff>162458</xdr:rowOff>
    </xdr:to>
    <xdr:sp macro="" textlink="">
      <xdr:nvSpPr>
        <xdr:cNvPr id="599" name="円/楕円 598"/>
        <xdr:cNvSpPr/>
      </xdr:nvSpPr>
      <xdr:spPr>
        <a:xfrm>
          <a:off x="14541500" y="966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7535</xdr:rowOff>
    </xdr:from>
    <xdr:ext cx="534377" cy="259045"/>
    <xdr:sp macro="" textlink="">
      <xdr:nvSpPr>
        <xdr:cNvPr id="600" name="テキスト ボックス 599"/>
        <xdr:cNvSpPr txBox="1"/>
      </xdr:nvSpPr>
      <xdr:spPr>
        <a:xfrm>
          <a:off x="14325111" y="943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122428</xdr:rowOff>
    </xdr:from>
    <xdr:to>
      <xdr:col>20</xdr:col>
      <xdr:colOff>9525</xdr:colOff>
      <xdr:row>57</xdr:row>
      <xdr:rowOff>52578</xdr:rowOff>
    </xdr:to>
    <xdr:sp macro="" textlink="">
      <xdr:nvSpPr>
        <xdr:cNvPr id="601" name="円/楕円 600"/>
        <xdr:cNvSpPr/>
      </xdr:nvSpPr>
      <xdr:spPr>
        <a:xfrm>
          <a:off x="13652500" y="97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69105</xdr:rowOff>
    </xdr:from>
    <xdr:ext cx="534377" cy="259045"/>
    <xdr:sp macro="" textlink="">
      <xdr:nvSpPr>
        <xdr:cNvPr id="602" name="テキスト ボックス 601"/>
        <xdr:cNvSpPr txBox="1"/>
      </xdr:nvSpPr>
      <xdr:spPr>
        <a:xfrm>
          <a:off x="13436111" y="94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105569</xdr:rowOff>
    </xdr:from>
    <xdr:to>
      <xdr:col>18</xdr:col>
      <xdr:colOff>492125</xdr:colOff>
      <xdr:row>58</xdr:row>
      <xdr:rowOff>35719</xdr:rowOff>
    </xdr:to>
    <xdr:sp macro="" textlink="">
      <xdr:nvSpPr>
        <xdr:cNvPr id="603" name="円/楕円 602"/>
        <xdr:cNvSpPr/>
      </xdr:nvSpPr>
      <xdr:spPr>
        <a:xfrm>
          <a:off x="12763500" y="98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26846</xdr:rowOff>
    </xdr:from>
    <xdr:ext cx="534377" cy="259045"/>
    <xdr:sp macro="" textlink="">
      <xdr:nvSpPr>
        <xdr:cNvPr id="604" name="テキスト ボックス 603"/>
        <xdr:cNvSpPr txBox="1"/>
      </xdr:nvSpPr>
      <xdr:spPr>
        <a:xfrm>
          <a:off x="12547111" y="99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77651</xdr:rowOff>
    </xdr:from>
    <xdr:to>
      <xdr:col>22</xdr:col>
      <xdr:colOff>365125</xdr:colOff>
      <xdr:row>79</xdr:row>
      <xdr:rowOff>98879</xdr:rowOff>
    </xdr:to>
    <xdr:cxnSp macro="">
      <xdr:nvCxnSpPr>
        <xdr:cNvPr id="638" name="直線コネクタ 637"/>
        <xdr:cNvCxnSpPr/>
      </xdr:nvCxnSpPr>
      <xdr:spPr>
        <a:xfrm>
          <a:off x="14592300" y="1362220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39" name="フローチャート : 判断 638"/>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54289</xdr:rowOff>
    </xdr:from>
    <xdr:ext cx="469744" cy="259045"/>
    <xdr:sp macro="" textlink="">
      <xdr:nvSpPr>
        <xdr:cNvPr id="640" name="テキスト ボックス 639"/>
        <xdr:cNvSpPr txBox="1"/>
      </xdr:nvSpPr>
      <xdr:spPr>
        <a:xfrm>
          <a:off x="15246427" y="132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77651</xdr:rowOff>
    </xdr:from>
    <xdr:to>
      <xdr:col>21</xdr:col>
      <xdr:colOff>161925</xdr:colOff>
      <xdr:row>79</xdr:row>
      <xdr:rowOff>98030</xdr:rowOff>
    </xdr:to>
    <xdr:cxnSp macro="">
      <xdr:nvCxnSpPr>
        <xdr:cNvPr id="641" name="直線コネクタ 640"/>
        <xdr:cNvCxnSpPr/>
      </xdr:nvCxnSpPr>
      <xdr:spPr>
        <a:xfrm flipV="1">
          <a:off x="13703300" y="13622201"/>
          <a:ext cx="889000" cy="2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105202</xdr:rowOff>
    </xdr:from>
    <xdr:ext cx="469744" cy="259045"/>
    <xdr:sp macro="" textlink="">
      <xdr:nvSpPr>
        <xdr:cNvPr id="643" name="テキスト ボックス 642"/>
        <xdr:cNvSpPr txBox="1"/>
      </xdr:nvSpPr>
      <xdr:spPr>
        <a:xfrm>
          <a:off x="14357427"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98030</xdr:rowOff>
    </xdr:from>
    <xdr:to>
      <xdr:col>19</xdr:col>
      <xdr:colOff>644525</xdr:colOff>
      <xdr:row>79</xdr:row>
      <xdr:rowOff>98650</xdr:rowOff>
    </xdr:to>
    <xdr:cxnSp macro="">
      <xdr:nvCxnSpPr>
        <xdr:cNvPr id="644" name="直線コネクタ 643"/>
        <xdr:cNvCxnSpPr/>
      </xdr:nvCxnSpPr>
      <xdr:spPr>
        <a:xfrm flipV="1">
          <a:off x="12814300" y="13642580"/>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6" name="テキスト ボックス 645"/>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48" name="テキスト ボックス 647"/>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4" name="円/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6" name="円/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7" name="テキスト ボックス 656"/>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26851</xdr:rowOff>
    </xdr:from>
    <xdr:to>
      <xdr:col>21</xdr:col>
      <xdr:colOff>212725</xdr:colOff>
      <xdr:row>79</xdr:row>
      <xdr:rowOff>128451</xdr:rowOff>
    </xdr:to>
    <xdr:sp macro="" textlink="">
      <xdr:nvSpPr>
        <xdr:cNvPr id="658" name="円/楕円 657"/>
        <xdr:cNvSpPr/>
      </xdr:nvSpPr>
      <xdr:spPr>
        <a:xfrm>
          <a:off x="14541500" y="1357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119578</xdr:rowOff>
    </xdr:from>
    <xdr:ext cx="378565" cy="259045"/>
    <xdr:sp macro="" textlink="">
      <xdr:nvSpPr>
        <xdr:cNvPr id="659" name="テキスト ボックス 658"/>
        <xdr:cNvSpPr txBox="1"/>
      </xdr:nvSpPr>
      <xdr:spPr>
        <a:xfrm>
          <a:off x="14403017" y="13664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47230</xdr:rowOff>
    </xdr:from>
    <xdr:to>
      <xdr:col>20</xdr:col>
      <xdr:colOff>9525</xdr:colOff>
      <xdr:row>79</xdr:row>
      <xdr:rowOff>148830</xdr:rowOff>
    </xdr:to>
    <xdr:sp macro="" textlink="">
      <xdr:nvSpPr>
        <xdr:cNvPr id="660" name="円/楕円 659"/>
        <xdr:cNvSpPr/>
      </xdr:nvSpPr>
      <xdr:spPr>
        <a:xfrm>
          <a:off x="13652500" y="1359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139957</xdr:rowOff>
    </xdr:from>
    <xdr:ext cx="313932" cy="259045"/>
    <xdr:sp macro="" textlink="">
      <xdr:nvSpPr>
        <xdr:cNvPr id="661" name="テキスト ボックス 660"/>
        <xdr:cNvSpPr txBox="1"/>
      </xdr:nvSpPr>
      <xdr:spPr>
        <a:xfrm>
          <a:off x="13546333" y="13684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47850</xdr:rowOff>
    </xdr:from>
    <xdr:to>
      <xdr:col>18</xdr:col>
      <xdr:colOff>492125</xdr:colOff>
      <xdr:row>79</xdr:row>
      <xdr:rowOff>149450</xdr:rowOff>
    </xdr:to>
    <xdr:sp macro="" textlink="">
      <xdr:nvSpPr>
        <xdr:cNvPr id="662" name="円/楕円 661"/>
        <xdr:cNvSpPr/>
      </xdr:nvSpPr>
      <xdr:spPr>
        <a:xfrm>
          <a:off x="12763500" y="135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140577</xdr:rowOff>
    </xdr:from>
    <xdr:ext cx="249299" cy="259045"/>
    <xdr:sp macro="" textlink="">
      <xdr:nvSpPr>
        <xdr:cNvPr id="663" name="テキスト ボックス 662"/>
        <xdr:cNvSpPr txBox="1"/>
      </xdr:nvSpPr>
      <xdr:spPr>
        <a:xfrm>
          <a:off x="12689649" y="1368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38106</xdr:rowOff>
    </xdr:from>
    <xdr:to>
      <xdr:col>23</xdr:col>
      <xdr:colOff>517525</xdr:colOff>
      <xdr:row>95</xdr:row>
      <xdr:rowOff>51060</xdr:rowOff>
    </xdr:to>
    <xdr:cxnSp macro="">
      <xdr:nvCxnSpPr>
        <xdr:cNvPr id="692" name="直線コネクタ 691"/>
        <xdr:cNvCxnSpPr/>
      </xdr:nvCxnSpPr>
      <xdr:spPr>
        <a:xfrm flipV="1">
          <a:off x="15481300" y="16325856"/>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144536</xdr:rowOff>
    </xdr:from>
    <xdr:ext cx="534377" cy="259045"/>
    <xdr:sp macro="" textlink="">
      <xdr:nvSpPr>
        <xdr:cNvPr id="693" name="公債費平均値テキスト"/>
        <xdr:cNvSpPr txBox="1"/>
      </xdr:nvSpPr>
      <xdr:spPr>
        <a:xfrm>
          <a:off x="16370300" y="164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57538</xdr:rowOff>
    </xdr:from>
    <xdr:to>
      <xdr:col>22</xdr:col>
      <xdr:colOff>365125</xdr:colOff>
      <xdr:row>95</xdr:row>
      <xdr:rowOff>51060</xdr:rowOff>
    </xdr:to>
    <xdr:cxnSp macro="">
      <xdr:nvCxnSpPr>
        <xdr:cNvPr id="695" name="直線コネクタ 694"/>
        <xdr:cNvCxnSpPr/>
      </xdr:nvCxnSpPr>
      <xdr:spPr>
        <a:xfrm>
          <a:off x="14592300" y="16173838"/>
          <a:ext cx="889000" cy="16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6" name="フローチャート : 判断 695"/>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56793</xdr:rowOff>
    </xdr:from>
    <xdr:ext cx="534377" cy="259045"/>
    <xdr:sp macro="" textlink="">
      <xdr:nvSpPr>
        <xdr:cNvPr id="697" name="テキスト ボックス 696"/>
        <xdr:cNvSpPr txBox="1"/>
      </xdr:nvSpPr>
      <xdr:spPr>
        <a:xfrm>
          <a:off x="15214111" y="165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57538</xdr:rowOff>
    </xdr:from>
    <xdr:to>
      <xdr:col>21</xdr:col>
      <xdr:colOff>161925</xdr:colOff>
      <xdr:row>95</xdr:row>
      <xdr:rowOff>5245</xdr:rowOff>
    </xdr:to>
    <xdr:cxnSp macro="">
      <xdr:nvCxnSpPr>
        <xdr:cNvPr id="698" name="直線コネクタ 697"/>
        <xdr:cNvCxnSpPr/>
      </xdr:nvCxnSpPr>
      <xdr:spPr>
        <a:xfrm flipV="1">
          <a:off x="13703300" y="16173838"/>
          <a:ext cx="889000" cy="1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157263</xdr:rowOff>
    </xdr:from>
    <xdr:ext cx="534377" cy="259045"/>
    <xdr:sp macro="" textlink="">
      <xdr:nvSpPr>
        <xdr:cNvPr id="700" name="テキスト ボックス 699"/>
        <xdr:cNvSpPr txBox="1"/>
      </xdr:nvSpPr>
      <xdr:spPr>
        <a:xfrm>
          <a:off x="14325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103791</xdr:rowOff>
    </xdr:from>
    <xdr:to>
      <xdr:col>19</xdr:col>
      <xdr:colOff>644525</xdr:colOff>
      <xdr:row>95</xdr:row>
      <xdr:rowOff>5245</xdr:rowOff>
    </xdr:to>
    <xdr:cxnSp macro="">
      <xdr:nvCxnSpPr>
        <xdr:cNvPr id="701" name="直線コネクタ 700"/>
        <xdr:cNvCxnSpPr/>
      </xdr:nvCxnSpPr>
      <xdr:spPr>
        <a:xfrm>
          <a:off x="12814300" y="16220091"/>
          <a:ext cx="889000" cy="7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140403</xdr:rowOff>
    </xdr:from>
    <xdr:ext cx="534377" cy="259045"/>
    <xdr:sp macro="" textlink="">
      <xdr:nvSpPr>
        <xdr:cNvPr id="703" name="テキスト ボックス 702"/>
        <xdr:cNvSpPr txBox="1"/>
      </xdr:nvSpPr>
      <xdr:spPr>
        <a:xfrm>
          <a:off x="13436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131982</xdr:rowOff>
    </xdr:from>
    <xdr:ext cx="534377" cy="259045"/>
    <xdr:sp macro="" textlink="">
      <xdr:nvSpPr>
        <xdr:cNvPr id="705" name="テキスト ボックス 704"/>
        <xdr:cNvSpPr txBox="1"/>
      </xdr:nvSpPr>
      <xdr:spPr>
        <a:xfrm>
          <a:off x="12547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158756</xdr:rowOff>
    </xdr:from>
    <xdr:to>
      <xdr:col>23</xdr:col>
      <xdr:colOff>568325</xdr:colOff>
      <xdr:row>95</xdr:row>
      <xdr:rowOff>88906</xdr:rowOff>
    </xdr:to>
    <xdr:sp macro="" textlink="">
      <xdr:nvSpPr>
        <xdr:cNvPr id="711" name="円/楕円 710"/>
        <xdr:cNvSpPr/>
      </xdr:nvSpPr>
      <xdr:spPr>
        <a:xfrm>
          <a:off x="16268700" y="162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10183</xdr:rowOff>
    </xdr:from>
    <xdr:ext cx="534377" cy="259045"/>
    <xdr:sp macro="" textlink="">
      <xdr:nvSpPr>
        <xdr:cNvPr id="712" name="公債費該当値テキスト"/>
        <xdr:cNvSpPr txBox="1"/>
      </xdr:nvSpPr>
      <xdr:spPr>
        <a:xfrm>
          <a:off x="16370300" y="1612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36,333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260</xdr:rowOff>
    </xdr:from>
    <xdr:to>
      <xdr:col>22</xdr:col>
      <xdr:colOff>415925</xdr:colOff>
      <xdr:row>95</xdr:row>
      <xdr:rowOff>101860</xdr:rowOff>
    </xdr:to>
    <xdr:sp macro="" textlink="">
      <xdr:nvSpPr>
        <xdr:cNvPr id="713" name="円/楕円 712"/>
        <xdr:cNvSpPr/>
      </xdr:nvSpPr>
      <xdr:spPr>
        <a:xfrm>
          <a:off x="15430500" y="16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118387</xdr:rowOff>
    </xdr:from>
    <xdr:ext cx="534377" cy="259045"/>
    <xdr:sp macro="" textlink="">
      <xdr:nvSpPr>
        <xdr:cNvPr id="714" name="テキスト ボックス 713"/>
        <xdr:cNvSpPr txBox="1"/>
      </xdr:nvSpPr>
      <xdr:spPr>
        <a:xfrm>
          <a:off x="15214111" y="1606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6738</xdr:rowOff>
    </xdr:from>
    <xdr:to>
      <xdr:col>21</xdr:col>
      <xdr:colOff>212725</xdr:colOff>
      <xdr:row>94</xdr:row>
      <xdr:rowOff>108338</xdr:rowOff>
    </xdr:to>
    <xdr:sp macro="" textlink="">
      <xdr:nvSpPr>
        <xdr:cNvPr id="715" name="円/楕円 714"/>
        <xdr:cNvSpPr/>
      </xdr:nvSpPr>
      <xdr:spPr>
        <a:xfrm>
          <a:off x="14541500" y="1612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124865</xdr:rowOff>
    </xdr:from>
    <xdr:ext cx="534377" cy="259045"/>
    <xdr:sp macro="" textlink="">
      <xdr:nvSpPr>
        <xdr:cNvPr id="716" name="テキスト ボックス 715"/>
        <xdr:cNvSpPr txBox="1"/>
      </xdr:nvSpPr>
      <xdr:spPr>
        <a:xfrm>
          <a:off x="14325111" y="1589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125895</xdr:rowOff>
    </xdr:from>
    <xdr:to>
      <xdr:col>20</xdr:col>
      <xdr:colOff>9525</xdr:colOff>
      <xdr:row>95</xdr:row>
      <xdr:rowOff>56045</xdr:rowOff>
    </xdr:to>
    <xdr:sp macro="" textlink="">
      <xdr:nvSpPr>
        <xdr:cNvPr id="717" name="円/楕円 716"/>
        <xdr:cNvSpPr/>
      </xdr:nvSpPr>
      <xdr:spPr>
        <a:xfrm>
          <a:off x="13652500" y="162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72572</xdr:rowOff>
    </xdr:from>
    <xdr:ext cx="534377" cy="259045"/>
    <xdr:sp macro="" textlink="">
      <xdr:nvSpPr>
        <xdr:cNvPr id="718" name="テキスト ボックス 717"/>
        <xdr:cNvSpPr txBox="1"/>
      </xdr:nvSpPr>
      <xdr:spPr>
        <a:xfrm>
          <a:off x="13436111" y="1601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52991</xdr:rowOff>
    </xdr:from>
    <xdr:to>
      <xdr:col>18</xdr:col>
      <xdr:colOff>492125</xdr:colOff>
      <xdr:row>94</xdr:row>
      <xdr:rowOff>154591</xdr:rowOff>
    </xdr:to>
    <xdr:sp macro="" textlink="">
      <xdr:nvSpPr>
        <xdr:cNvPr id="719" name="円/楕円 718"/>
        <xdr:cNvSpPr/>
      </xdr:nvSpPr>
      <xdr:spPr>
        <a:xfrm>
          <a:off x="12763500" y="161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171118</xdr:rowOff>
    </xdr:from>
    <xdr:ext cx="534377" cy="259045"/>
    <xdr:sp macro="" textlink="">
      <xdr:nvSpPr>
        <xdr:cNvPr id="720" name="テキスト ボックス 719"/>
        <xdr:cNvSpPr txBox="1"/>
      </xdr:nvSpPr>
      <xdr:spPr>
        <a:xfrm>
          <a:off x="12547111" y="159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33020</xdr:rowOff>
    </xdr:from>
    <xdr:to>
      <xdr:col>32</xdr:col>
      <xdr:colOff>187325</xdr:colOff>
      <xdr:row>35</xdr:row>
      <xdr:rowOff>78740</xdr:rowOff>
    </xdr:to>
    <xdr:cxnSp macro="">
      <xdr:nvCxnSpPr>
        <xdr:cNvPr id="749" name="直線コネクタ 748"/>
        <xdr:cNvCxnSpPr/>
      </xdr:nvCxnSpPr>
      <xdr:spPr>
        <a:xfrm flipV="1">
          <a:off x="21323300" y="586232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21607</xdr:rowOff>
    </xdr:from>
    <xdr:ext cx="378565" cy="259045"/>
    <xdr:sp macro="" textlink="">
      <xdr:nvSpPr>
        <xdr:cNvPr id="750" name="諸支出金平均値テキスト"/>
        <xdr:cNvSpPr txBox="1"/>
      </xdr:nvSpPr>
      <xdr:spPr>
        <a:xfrm>
          <a:off x="22212300" y="6536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59690</xdr:rowOff>
    </xdr:from>
    <xdr:to>
      <xdr:col>31</xdr:col>
      <xdr:colOff>34925</xdr:colOff>
      <xdr:row>35</xdr:row>
      <xdr:rowOff>78740</xdr:rowOff>
    </xdr:to>
    <xdr:cxnSp macro="">
      <xdr:nvCxnSpPr>
        <xdr:cNvPr id="752" name="直線コネクタ 751"/>
        <xdr:cNvCxnSpPr/>
      </xdr:nvCxnSpPr>
      <xdr:spPr>
        <a:xfrm>
          <a:off x="20434300" y="60604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3" name="フローチャート : 判断 752"/>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126001</xdr:rowOff>
    </xdr:from>
    <xdr:ext cx="378565" cy="259045"/>
    <xdr:sp macro="" textlink="">
      <xdr:nvSpPr>
        <xdr:cNvPr id="754" name="テキスト ボックス 753"/>
        <xdr:cNvSpPr txBox="1"/>
      </xdr:nvSpPr>
      <xdr:spPr>
        <a:xfrm>
          <a:off x="21134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47498</xdr:rowOff>
    </xdr:from>
    <xdr:to>
      <xdr:col>29</xdr:col>
      <xdr:colOff>517525</xdr:colOff>
      <xdr:row>35</xdr:row>
      <xdr:rowOff>59690</xdr:rowOff>
    </xdr:to>
    <xdr:cxnSp macro="">
      <xdr:nvCxnSpPr>
        <xdr:cNvPr id="755" name="直線コネクタ 754"/>
        <xdr:cNvCxnSpPr/>
      </xdr:nvCxnSpPr>
      <xdr:spPr>
        <a:xfrm>
          <a:off x="19545300" y="604824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6" name="フローチャート : 判断 755"/>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60469</xdr:rowOff>
    </xdr:from>
    <xdr:ext cx="378565" cy="259045"/>
    <xdr:sp macro="" textlink="">
      <xdr:nvSpPr>
        <xdr:cNvPr id="757" name="テキスト ボックス 756"/>
        <xdr:cNvSpPr txBox="1"/>
      </xdr:nvSpPr>
      <xdr:spPr>
        <a:xfrm>
          <a:off x="20245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134366</xdr:rowOff>
    </xdr:from>
    <xdr:to>
      <xdr:col>28</xdr:col>
      <xdr:colOff>314325</xdr:colOff>
      <xdr:row>35</xdr:row>
      <xdr:rowOff>47498</xdr:rowOff>
    </xdr:to>
    <xdr:cxnSp macro="">
      <xdr:nvCxnSpPr>
        <xdr:cNvPr id="758" name="直線コネクタ 757"/>
        <xdr:cNvCxnSpPr/>
      </xdr:nvCxnSpPr>
      <xdr:spPr>
        <a:xfrm>
          <a:off x="18656300" y="5963666"/>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9" name="フローチャート : 判断 758"/>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109999</xdr:rowOff>
    </xdr:from>
    <xdr:ext cx="378565" cy="259045"/>
    <xdr:sp macro="" textlink="">
      <xdr:nvSpPr>
        <xdr:cNvPr id="760" name="テキスト ボックス 759"/>
        <xdr:cNvSpPr txBox="1"/>
      </xdr:nvSpPr>
      <xdr:spPr>
        <a:xfrm>
          <a:off x="19356017" y="6625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1" name="フローチャート : 判断 760"/>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93235</xdr:rowOff>
    </xdr:from>
    <xdr:ext cx="378565" cy="259045"/>
    <xdr:sp macro="" textlink="">
      <xdr:nvSpPr>
        <xdr:cNvPr id="762" name="テキスト ボックス 761"/>
        <xdr:cNvSpPr txBox="1"/>
      </xdr:nvSpPr>
      <xdr:spPr>
        <a:xfrm>
          <a:off x="18467017" y="6608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153670</xdr:rowOff>
    </xdr:from>
    <xdr:to>
      <xdr:col>32</xdr:col>
      <xdr:colOff>238125</xdr:colOff>
      <xdr:row>34</xdr:row>
      <xdr:rowOff>83820</xdr:rowOff>
    </xdr:to>
    <xdr:sp macro="" textlink="">
      <xdr:nvSpPr>
        <xdr:cNvPr id="768" name="円/楕円 767"/>
        <xdr:cNvSpPr/>
      </xdr:nvSpPr>
      <xdr:spPr>
        <a:xfrm>
          <a:off x="22110700" y="58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5097</xdr:rowOff>
    </xdr:from>
    <xdr:ext cx="469744" cy="259045"/>
    <xdr:sp macro="" textlink="">
      <xdr:nvSpPr>
        <xdr:cNvPr id="769" name="諸支出金該当値テキスト"/>
        <xdr:cNvSpPr txBox="1"/>
      </xdr:nvSpPr>
      <xdr:spPr>
        <a:xfrm>
          <a:off x="22212300"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27940</xdr:rowOff>
    </xdr:from>
    <xdr:to>
      <xdr:col>31</xdr:col>
      <xdr:colOff>85725</xdr:colOff>
      <xdr:row>35</xdr:row>
      <xdr:rowOff>129540</xdr:rowOff>
    </xdr:to>
    <xdr:sp macro="" textlink="">
      <xdr:nvSpPr>
        <xdr:cNvPr id="770" name="円/楕円 769"/>
        <xdr:cNvSpPr/>
      </xdr:nvSpPr>
      <xdr:spPr>
        <a:xfrm>
          <a:off x="21272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33</xdr:row>
      <xdr:rowOff>146067</xdr:rowOff>
    </xdr:from>
    <xdr:ext cx="378565" cy="259045"/>
    <xdr:sp macro="" textlink="">
      <xdr:nvSpPr>
        <xdr:cNvPr id="771" name="テキスト ボックス 770"/>
        <xdr:cNvSpPr txBox="1"/>
      </xdr:nvSpPr>
      <xdr:spPr>
        <a:xfrm>
          <a:off x="21134017" y="5803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8890</xdr:rowOff>
    </xdr:from>
    <xdr:to>
      <xdr:col>29</xdr:col>
      <xdr:colOff>568325</xdr:colOff>
      <xdr:row>35</xdr:row>
      <xdr:rowOff>110490</xdr:rowOff>
    </xdr:to>
    <xdr:sp macro="" textlink="">
      <xdr:nvSpPr>
        <xdr:cNvPr id="772" name="円/楕円 771"/>
        <xdr:cNvSpPr/>
      </xdr:nvSpPr>
      <xdr:spPr>
        <a:xfrm>
          <a:off x="20383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33</xdr:row>
      <xdr:rowOff>127017</xdr:rowOff>
    </xdr:from>
    <xdr:ext cx="378565" cy="259045"/>
    <xdr:sp macro="" textlink="">
      <xdr:nvSpPr>
        <xdr:cNvPr id="773" name="テキスト ボックス 772"/>
        <xdr:cNvSpPr txBox="1"/>
      </xdr:nvSpPr>
      <xdr:spPr>
        <a:xfrm>
          <a:off x="20245017" y="5784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168148</xdr:rowOff>
    </xdr:from>
    <xdr:to>
      <xdr:col>28</xdr:col>
      <xdr:colOff>365125</xdr:colOff>
      <xdr:row>35</xdr:row>
      <xdr:rowOff>98298</xdr:rowOff>
    </xdr:to>
    <xdr:sp macro="" textlink="">
      <xdr:nvSpPr>
        <xdr:cNvPr id="774" name="円/楕円 773"/>
        <xdr:cNvSpPr/>
      </xdr:nvSpPr>
      <xdr:spPr>
        <a:xfrm>
          <a:off x="19494500" y="59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114825</xdr:rowOff>
    </xdr:from>
    <xdr:ext cx="378565" cy="259045"/>
    <xdr:sp macro="" textlink="">
      <xdr:nvSpPr>
        <xdr:cNvPr id="775" name="テキスト ボックス 774"/>
        <xdr:cNvSpPr txBox="1"/>
      </xdr:nvSpPr>
      <xdr:spPr>
        <a:xfrm>
          <a:off x="19356017" y="5772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83566</xdr:rowOff>
    </xdr:from>
    <xdr:to>
      <xdr:col>27</xdr:col>
      <xdr:colOff>161925</xdr:colOff>
      <xdr:row>35</xdr:row>
      <xdr:rowOff>13716</xdr:rowOff>
    </xdr:to>
    <xdr:sp macro="" textlink="">
      <xdr:nvSpPr>
        <xdr:cNvPr id="776" name="円/楕円 775"/>
        <xdr:cNvSpPr/>
      </xdr:nvSpPr>
      <xdr:spPr>
        <a:xfrm>
          <a:off x="18605500" y="591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30243</xdr:rowOff>
    </xdr:from>
    <xdr:ext cx="469744" cy="259045"/>
    <xdr:sp macro="" textlink="">
      <xdr:nvSpPr>
        <xdr:cNvPr id="777" name="テキスト ボックス 776"/>
        <xdr:cNvSpPr txBox="1"/>
      </xdr:nvSpPr>
      <xdr:spPr>
        <a:xfrm>
          <a:off x="18421427" y="568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市町村合併等大きな人口変動要因がないために、目的別歳出決算の変動は主として普通建設事業費の多寡によって変動することとなる。</a:t>
          </a:r>
        </a:p>
        <a:p>
          <a:r>
            <a:rPr lang="ja-JP" altLang="ja-JP" sz="1400">
              <a:solidFill>
                <a:schemeClr val="dk1"/>
              </a:solidFill>
              <a:effectLst/>
              <a:latin typeface="+mn-lt"/>
              <a:ea typeface="+mn-ea"/>
              <a:cs typeface="+mn-cs"/>
            </a:rPr>
            <a:t>本市において平成</a:t>
          </a:r>
          <a:r>
            <a:rPr lang="en-US" altLang="ja-JP" sz="1400">
              <a:solidFill>
                <a:schemeClr val="dk1"/>
              </a:solidFill>
              <a:effectLst/>
              <a:latin typeface="+mn-lt"/>
              <a:ea typeface="+mn-ea"/>
              <a:cs typeface="+mn-cs"/>
            </a:rPr>
            <a:t>28</a:t>
          </a:r>
          <a:r>
            <a:rPr lang="ja-JP" altLang="ja-JP" sz="1400">
              <a:solidFill>
                <a:schemeClr val="dk1"/>
              </a:solidFill>
              <a:effectLst/>
              <a:latin typeface="+mn-lt"/>
              <a:ea typeface="+mn-ea"/>
              <a:cs typeface="+mn-cs"/>
            </a:rPr>
            <a:t>年度と平成</a:t>
          </a:r>
          <a:r>
            <a:rPr lang="en-US" altLang="ja-JP" sz="1400">
              <a:solidFill>
                <a:schemeClr val="dk1"/>
              </a:solidFill>
              <a:effectLst/>
              <a:latin typeface="+mn-lt"/>
              <a:ea typeface="+mn-ea"/>
              <a:cs typeface="+mn-cs"/>
            </a:rPr>
            <a:t>27</a:t>
          </a:r>
          <a:r>
            <a:rPr lang="ja-JP" altLang="ja-JP" sz="1400">
              <a:solidFill>
                <a:schemeClr val="dk1"/>
              </a:solidFill>
              <a:effectLst/>
              <a:latin typeface="+mn-lt"/>
              <a:ea typeface="+mn-ea"/>
              <a:cs typeface="+mn-cs"/>
            </a:rPr>
            <a:t>年度との乖離が大きいものとして、議会費、教育費、諸支出金があげられる。このうち前年比減少した議会費については、平成</a:t>
          </a:r>
          <a:r>
            <a:rPr lang="en-US" altLang="ja-JP" sz="1400">
              <a:solidFill>
                <a:schemeClr val="dk1"/>
              </a:solidFill>
              <a:effectLst/>
              <a:latin typeface="+mn-lt"/>
              <a:ea typeface="+mn-ea"/>
              <a:cs typeface="+mn-cs"/>
            </a:rPr>
            <a:t>27</a:t>
          </a:r>
          <a:r>
            <a:rPr lang="ja-JP" altLang="ja-JP" sz="1400">
              <a:solidFill>
                <a:schemeClr val="dk1"/>
              </a:solidFill>
              <a:effectLst/>
              <a:latin typeface="+mn-lt"/>
              <a:ea typeface="+mn-ea"/>
              <a:cs typeface="+mn-cs"/>
            </a:rPr>
            <a:t>年度に実施した普通建設事業費が剥落したためである。一方で前年比増加した教育費は普通建設事業費が増加したためである。その他に、諸支出金については、交通事業会計において平成</a:t>
          </a:r>
          <a:r>
            <a:rPr lang="en-US" altLang="ja-JP" sz="1400">
              <a:solidFill>
                <a:schemeClr val="dk1"/>
              </a:solidFill>
              <a:effectLst/>
              <a:latin typeface="+mn-lt"/>
              <a:ea typeface="+mn-ea"/>
              <a:cs typeface="+mn-cs"/>
            </a:rPr>
            <a:t>26</a:t>
          </a:r>
          <a:r>
            <a:rPr lang="ja-JP" altLang="ja-JP" sz="1400">
              <a:solidFill>
                <a:schemeClr val="dk1"/>
              </a:solidFill>
              <a:effectLst/>
              <a:latin typeface="+mn-lt"/>
              <a:ea typeface="+mn-ea"/>
              <a:cs typeface="+mn-cs"/>
            </a:rPr>
            <a:t>年度の会計基準変更を受けた累積赤字の発生により、平成</a:t>
          </a:r>
          <a:r>
            <a:rPr lang="en-US" altLang="ja-JP" sz="1400">
              <a:solidFill>
                <a:schemeClr val="dk1"/>
              </a:solidFill>
              <a:effectLst/>
              <a:latin typeface="+mn-lt"/>
              <a:ea typeface="+mn-ea"/>
              <a:cs typeface="+mn-cs"/>
            </a:rPr>
            <a:t>28</a:t>
          </a:r>
          <a:r>
            <a:rPr lang="ja-JP" altLang="ja-JP" sz="1400">
              <a:solidFill>
                <a:schemeClr val="dk1"/>
              </a:solidFill>
              <a:effectLst/>
              <a:latin typeface="+mn-lt"/>
              <a:ea typeface="+mn-ea"/>
              <a:cs typeface="+mn-cs"/>
            </a:rPr>
            <a:t>年度より基礎年金拠出金公的負担相当分について新たに補助が開始されたことによる。</a:t>
          </a:r>
        </a:p>
        <a:p>
          <a:r>
            <a:rPr lang="ja-JP" altLang="ja-JP" sz="1400">
              <a:solidFill>
                <a:schemeClr val="dk1"/>
              </a:solidFill>
              <a:effectLst/>
              <a:latin typeface="+mn-lt"/>
              <a:ea typeface="+mn-ea"/>
              <a:cs typeface="+mn-cs"/>
            </a:rPr>
            <a:t>類似団体と比較で大きな乖離があるものは、教育費、諸支出金である。教育費については前述のとおり平成</a:t>
          </a:r>
          <a:r>
            <a:rPr lang="en-US" altLang="ja-JP" sz="1400">
              <a:solidFill>
                <a:schemeClr val="dk1"/>
              </a:solidFill>
              <a:effectLst/>
              <a:latin typeface="+mn-lt"/>
              <a:ea typeface="+mn-ea"/>
              <a:cs typeface="+mn-cs"/>
            </a:rPr>
            <a:t>27</a:t>
          </a:r>
          <a:r>
            <a:rPr lang="ja-JP" altLang="ja-JP" sz="1400">
              <a:solidFill>
                <a:schemeClr val="dk1"/>
              </a:solidFill>
              <a:effectLst/>
              <a:latin typeface="+mn-lt"/>
              <a:ea typeface="+mn-ea"/>
              <a:cs typeface="+mn-cs"/>
            </a:rPr>
            <a:t>年度の国の補正予算により繰越明許として実施した普通建設事業の影響から、平成</a:t>
          </a:r>
          <a:r>
            <a:rPr lang="en-US" altLang="ja-JP" sz="1400">
              <a:solidFill>
                <a:schemeClr val="dk1"/>
              </a:solidFill>
              <a:effectLst/>
              <a:latin typeface="+mn-lt"/>
              <a:ea typeface="+mn-ea"/>
              <a:cs typeface="+mn-cs"/>
            </a:rPr>
            <a:t>25</a:t>
          </a:r>
          <a:r>
            <a:rPr lang="ja-JP" altLang="ja-JP" sz="1400">
              <a:solidFill>
                <a:schemeClr val="dk1"/>
              </a:solidFill>
              <a:effectLst/>
              <a:latin typeface="+mn-lt"/>
              <a:ea typeface="+mn-ea"/>
              <a:cs typeface="+mn-cs"/>
            </a:rPr>
            <a:t>、</a:t>
          </a:r>
          <a:r>
            <a:rPr lang="en-US" altLang="ja-JP" sz="1400">
              <a:solidFill>
                <a:schemeClr val="dk1"/>
              </a:solidFill>
              <a:effectLst/>
              <a:latin typeface="+mn-lt"/>
              <a:ea typeface="+mn-ea"/>
              <a:cs typeface="+mn-cs"/>
            </a:rPr>
            <a:t>26</a:t>
          </a:r>
          <a:r>
            <a:rPr lang="ja-JP" altLang="ja-JP" sz="1400">
              <a:solidFill>
                <a:schemeClr val="dk1"/>
              </a:solidFill>
              <a:effectLst/>
              <a:latin typeface="+mn-lt"/>
              <a:ea typeface="+mn-ea"/>
              <a:cs typeface="+mn-cs"/>
            </a:rPr>
            <a:t>年度同様に類似団体平均を上回った。また、諸支出金については、過去から類似団体と比較して大きな乖離があるが、これは交通事業会計への補助を実施しているためである。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年度決算において、歳入は納税義務者の増加による個人市民税の増や国の経済対策を受けた国庫補助の増加等により増加している。一方、歳出は平成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年度以降、扶助費が引き続き増加していることに加え、普通建設事業費が大幅に増加したため、実質収支は昨年度に比較して若干減少した。また、決算剰余金の一部を財政調整基金に積み立てる一方で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取崩しが少なかった結果、標準財政規模に占める財政調整基金残高比率も上昇し、結果として標準財政規模に対する実質単年度収支の比率についても正数を堅持している。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健全化法施行以来、国民健康保険事業特別会計（以下「国保会計」）及び中心市街地駐車場特別会計の慢性的な赤字を、その他の会計の黒字で補填している構造が続いていたが、国保会計については平成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年度以降黒字決算となり、以降年々改善されているため、特別会計等の収支は着実に改善している。</a:t>
          </a:r>
          <a:endParaRPr lang="ja-JP" altLang="ja-JP" sz="1400">
            <a:effectLst/>
          </a:endParaRPr>
        </a:p>
        <a:p>
          <a:r>
            <a:rPr kumimoji="1" lang="ja-JP" altLang="ja-JP" sz="1100">
              <a:solidFill>
                <a:schemeClr val="dk1"/>
              </a:solidFill>
              <a:effectLst/>
              <a:latin typeface="+mn-lt"/>
              <a:ea typeface="+mn-ea"/>
              <a:cs typeface="+mn-cs"/>
            </a:rPr>
            <a:t>残る中心市街地駐車場事業特別会計については、平成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年度以降の実質収支は改善に向かうと見込んでいたところ、平成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年度に同特別会計廃止に伴い累積赤字の清算を実施した結果、その他会計の赤字が解消した。平成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年度も引き続き赤字は解消されている。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073_&#20234;&#20025;&#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14.3</v>
          </cell>
          <cell r="O51">
            <v>4.9000000000000004</v>
          </cell>
        </row>
        <row r="53">
          <cell r="N53">
            <v>55.9</v>
          </cell>
          <cell r="O53">
            <v>56.9</v>
          </cell>
        </row>
        <row r="55">
          <cell r="G55" t="str">
            <v>類似団体内平均値</v>
          </cell>
          <cell r="N55">
            <v>25.4</v>
          </cell>
          <cell r="O55">
            <v>16.600000000000001</v>
          </cell>
        </row>
        <row r="57">
          <cell r="N57">
            <v>52.6</v>
          </cell>
          <cell r="O57">
            <v>55.3</v>
          </cell>
        </row>
        <row r="72">
          <cell r="K72" t="str">
            <v>H24</v>
          </cell>
          <cell r="L72" t="str">
            <v>H25</v>
          </cell>
          <cell r="M72" t="str">
            <v>H26</v>
          </cell>
          <cell r="N72" t="str">
            <v>H27</v>
          </cell>
          <cell r="O72" t="str">
            <v>H28</v>
          </cell>
        </row>
        <row r="73">
          <cell r="G73" t="str">
            <v>当該団体値</v>
          </cell>
          <cell r="K73">
            <v>41.7</v>
          </cell>
          <cell r="L73">
            <v>26.8</v>
          </cell>
          <cell r="M73">
            <v>20.9</v>
          </cell>
          <cell r="N73">
            <v>14.3</v>
          </cell>
          <cell r="O73">
            <v>4.9000000000000004</v>
          </cell>
        </row>
        <row r="75">
          <cell r="K75">
            <v>8.3000000000000007</v>
          </cell>
          <cell r="L75">
            <v>8.1</v>
          </cell>
          <cell r="M75">
            <v>9.4</v>
          </cell>
          <cell r="N75">
            <v>8.4</v>
          </cell>
          <cell r="O75">
            <v>8.5</v>
          </cell>
        </row>
        <row r="77">
          <cell r="G77" t="str">
            <v>類似団体内平均値</v>
          </cell>
          <cell r="K77">
            <v>42</v>
          </cell>
          <cell r="L77">
            <v>32.6</v>
          </cell>
          <cell r="M77">
            <v>30.5</v>
          </cell>
          <cell r="N77">
            <v>25.4</v>
          </cell>
          <cell r="O77">
            <v>16.600000000000001</v>
          </cell>
        </row>
        <row r="79">
          <cell r="K79">
            <v>6.8</v>
          </cell>
          <cell r="L79">
            <v>5.9</v>
          </cell>
          <cell r="M79">
            <v>5.2</v>
          </cell>
          <cell r="N79">
            <v>4.8</v>
          </cell>
          <cell r="O79">
            <v>3.6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71797022</v>
      </c>
      <c r="BO4" s="381"/>
      <c r="BP4" s="381"/>
      <c r="BQ4" s="381"/>
      <c r="BR4" s="381"/>
      <c r="BS4" s="381"/>
      <c r="BT4" s="381"/>
      <c r="BU4" s="382"/>
      <c r="BV4" s="380">
        <v>68639885</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1.4</v>
      </c>
      <c r="CU4" s="558"/>
      <c r="CV4" s="558"/>
      <c r="CW4" s="558"/>
      <c r="CX4" s="558"/>
      <c r="CY4" s="558"/>
      <c r="CZ4" s="558"/>
      <c r="DA4" s="559"/>
      <c r="DB4" s="557">
        <v>1.8</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69939798</v>
      </c>
      <c r="BO5" s="386"/>
      <c r="BP5" s="386"/>
      <c r="BQ5" s="386"/>
      <c r="BR5" s="386"/>
      <c r="BS5" s="386"/>
      <c r="BT5" s="386"/>
      <c r="BU5" s="387"/>
      <c r="BV5" s="385">
        <v>66851489</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93.9</v>
      </c>
      <c r="CU5" s="356"/>
      <c r="CV5" s="356"/>
      <c r="CW5" s="356"/>
      <c r="CX5" s="356"/>
      <c r="CY5" s="356"/>
      <c r="CZ5" s="356"/>
      <c r="DA5" s="357"/>
      <c r="DB5" s="355">
        <v>94</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1857224</v>
      </c>
      <c r="BO6" s="386"/>
      <c r="BP6" s="386"/>
      <c r="BQ6" s="386"/>
      <c r="BR6" s="386"/>
      <c r="BS6" s="386"/>
      <c r="BT6" s="386"/>
      <c r="BU6" s="387"/>
      <c r="BV6" s="385">
        <v>1788396</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101.5</v>
      </c>
      <c r="CU6" s="532"/>
      <c r="CV6" s="532"/>
      <c r="CW6" s="532"/>
      <c r="CX6" s="532"/>
      <c r="CY6" s="532"/>
      <c r="CZ6" s="532"/>
      <c r="DA6" s="533"/>
      <c r="DB6" s="531">
        <v>102.4</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1280480</v>
      </c>
      <c r="BO7" s="386"/>
      <c r="BP7" s="386"/>
      <c r="BQ7" s="386"/>
      <c r="BR7" s="386"/>
      <c r="BS7" s="386"/>
      <c r="BT7" s="386"/>
      <c r="BU7" s="387"/>
      <c r="BV7" s="385">
        <v>1081407</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40030324</v>
      </c>
      <c r="CU7" s="386"/>
      <c r="CV7" s="386"/>
      <c r="CW7" s="386"/>
      <c r="CX7" s="386"/>
      <c r="CY7" s="386"/>
      <c r="CZ7" s="386"/>
      <c r="DA7" s="387"/>
      <c r="DB7" s="385">
        <v>39545241</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576744</v>
      </c>
      <c r="BO8" s="386"/>
      <c r="BP8" s="386"/>
      <c r="BQ8" s="386"/>
      <c r="BR8" s="386"/>
      <c r="BS8" s="386"/>
      <c r="BT8" s="386"/>
      <c r="BU8" s="387"/>
      <c r="BV8" s="385">
        <v>706989</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0.83</v>
      </c>
      <c r="CU8" s="495"/>
      <c r="CV8" s="495"/>
      <c r="CW8" s="495"/>
      <c r="CX8" s="495"/>
      <c r="CY8" s="495"/>
      <c r="CZ8" s="495"/>
      <c r="DA8" s="496"/>
      <c r="DB8" s="494">
        <v>0.83</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196883</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-130245</v>
      </c>
      <c r="BO9" s="386"/>
      <c r="BP9" s="386"/>
      <c r="BQ9" s="386"/>
      <c r="BR9" s="386"/>
      <c r="BS9" s="386"/>
      <c r="BT9" s="386"/>
      <c r="BU9" s="387"/>
      <c r="BV9" s="385">
        <v>-72639</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15</v>
      </c>
      <c r="CU9" s="356"/>
      <c r="CV9" s="356"/>
      <c r="CW9" s="356"/>
      <c r="CX9" s="356"/>
      <c r="CY9" s="356"/>
      <c r="CZ9" s="356"/>
      <c r="DA9" s="357"/>
      <c r="DB9" s="355">
        <v>14.4</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196127</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712043</v>
      </c>
      <c r="BO10" s="386"/>
      <c r="BP10" s="386"/>
      <c r="BQ10" s="386"/>
      <c r="BR10" s="386"/>
      <c r="BS10" s="386"/>
      <c r="BT10" s="386"/>
      <c r="BU10" s="387"/>
      <c r="BV10" s="385">
        <v>645266</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v>204000</v>
      </c>
      <c r="BO11" s="386"/>
      <c r="BP11" s="386"/>
      <c r="BQ11" s="386"/>
      <c r="BR11" s="386"/>
      <c r="BS11" s="386"/>
      <c r="BT11" s="386"/>
      <c r="BU11" s="387"/>
      <c r="BV11" s="385">
        <v>276158</v>
      </c>
      <c r="BW11" s="386"/>
      <c r="BX11" s="386"/>
      <c r="BY11" s="386"/>
      <c r="BZ11" s="386"/>
      <c r="CA11" s="386"/>
      <c r="CB11" s="386"/>
      <c r="CC11" s="387"/>
      <c r="CD11" s="394" t="s">
        <v>111</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113</v>
      </c>
      <c r="C12" s="498"/>
      <c r="D12" s="498"/>
      <c r="E12" s="498"/>
      <c r="F12" s="498"/>
      <c r="G12" s="498"/>
      <c r="H12" s="498"/>
      <c r="I12" s="498"/>
      <c r="J12" s="498"/>
      <c r="K12" s="499"/>
      <c r="L12" s="506" t="s">
        <v>114</v>
      </c>
      <c r="M12" s="507"/>
      <c r="N12" s="507"/>
      <c r="O12" s="507"/>
      <c r="P12" s="507"/>
      <c r="Q12" s="508"/>
      <c r="R12" s="509">
        <v>201865</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17077</v>
      </c>
      <c r="BO12" s="386"/>
      <c r="BP12" s="386"/>
      <c r="BQ12" s="386"/>
      <c r="BR12" s="386"/>
      <c r="BS12" s="386"/>
      <c r="BT12" s="386"/>
      <c r="BU12" s="387"/>
      <c r="BV12" s="385">
        <v>90000</v>
      </c>
      <c r="BW12" s="386"/>
      <c r="BX12" s="386"/>
      <c r="BY12" s="386"/>
      <c r="BZ12" s="386"/>
      <c r="CA12" s="386"/>
      <c r="CB12" s="386"/>
      <c r="CC12" s="387"/>
      <c r="CD12" s="394" t="s">
        <v>120</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122</v>
      </c>
      <c r="N13" s="484"/>
      <c r="O13" s="484"/>
      <c r="P13" s="484"/>
      <c r="Q13" s="485"/>
      <c r="R13" s="486">
        <v>198815</v>
      </c>
      <c r="S13" s="487"/>
      <c r="T13" s="487"/>
      <c r="U13" s="487"/>
      <c r="V13" s="488"/>
      <c r="W13" s="474" t="s">
        <v>123</v>
      </c>
      <c r="X13" s="398"/>
      <c r="Y13" s="398"/>
      <c r="Z13" s="398"/>
      <c r="AA13" s="398"/>
      <c r="AB13" s="399"/>
      <c r="AC13" s="361">
        <v>593</v>
      </c>
      <c r="AD13" s="362"/>
      <c r="AE13" s="362"/>
      <c r="AF13" s="362"/>
      <c r="AG13" s="363"/>
      <c r="AH13" s="361">
        <v>612</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768721</v>
      </c>
      <c r="BO13" s="386"/>
      <c r="BP13" s="386"/>
      <c r="BQ13" s="386"/>
      <c r="BR13" s="386"/>
      <c r="BS13" s="386"/>
      <c r="BT13" s="386"/>
      <c r="BU13" s="387"/>
      <c r="BV13" s="385">
        <v>758785</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8.5</v>
      </c>
      <c r="CU13" s="356"/>
      <c r="CV13" s="356"/>
      <c r="CW13" s="356"/>
      <c r="CX13" s="356"/>
      <c r="CY13" s="356"/>
      <c r="CZ13" s="356"/>
      <c r="DA13" s="357"/>
      <c r="DB13" s="355">
        <v>8.4</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128</v>
      </c>
      <c r="M14" s="515"/>
      <c r="N14" s="515"/>
      <c r="O14" s="515"/>
      <c r="P14" s="515"/>
      <c r="Q14" s="516"/>
      <c r="R14" s="486">
        <v>202037</v>
      </c>
      <c r="S14" s="487"/>
      <c r="T14" s="487"/>
      <c r="U14" s="487"/>
      <c r="V14" s="488"/>
      <c r="W14" s="489"/>
      <c r="X14" s="401"/>
      <c r="Y14" s="401"/>
      <c r="Z14" s="401"/>
      <c r="AA14" s="401"/>
      <c r="AB14" s="402"/>
      <c r="AC14" s="479">
        <v>0.7</v>
      </c>
      <c r="AD14" s="480"/>
      <c r="AE14" s="480"/>
      <c r="AF14" s="480"/>
      <c r="AG14" s="481"/>
      <c r="AH14" s="479">
        <v>0.7</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4.9000000000000004</v>
      </c>
      <c r="CU14" s="458"/>
      <c r="CV14" s="458"/>
      <c r="CW14" s="458"/>
      <c r="CX14" s="458"/>
      <c r="CY14" s="458"/>
      <c r="CZ14" s="458"/>
      <c r="DA14" s="459"/>
      <c r="DB14" s="490">
        <v>14.3</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122</v>
      </c>
      <c r="N15" s="484"/>
      <c r="O15" s="484"/>
      <c r="P15" s="484"/>
      <c r="Q15" s="485"/>
      <c r="R15" s="486">
        <v>198990</v>
      </c>
      <c r="S15" s="487"/>
      <c r="T15" s="487"/>
      <c r="U15" s="487"/>
      <c r="V15" s="488"/>
      <c r="W15" s="474" t="s">
        <v>130</v>
      </c>
      <c r="X15" s="398"/>
      <c r="Y15" s="398"/>
      <c r="Z15" s="398"/>
      <c r="AA15" s="398"/>
      <c r="AB15" s="399"/>
      <c r="AC15" s="361">
        <v>21780</v>
      </c>
      <c r="AD15" s="362"/>
      <c r="AE15" s="362"/>
      <c r="AF15" s="362"/>
      <c r="AG15" s="363"/>
      <c r="AH15" s="361">
        <v>23327</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24966455</v>
      </c>
      <c r="BO15" s="381"/>
      <c r="BP15" s="381"/>
      <c r="BQ15" s="381"/>
      <c r="BR15" s="381"/>
      <c r="BS15" s="381"/>
      <c r="BT15" s="381"/>
      <c r="BU15" s="382"/>
      <c r="BV15" s="380">
        <v>24309717</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26.3</v>
      </c>
      <c r="AD16" s="480"/>
      <c r="AE16" s="480"/>
      <c r="AF16" s="480"/>
      <c r="AG16" s="481"/>
      <c r="AH16" s="479">
        <v>27.8</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30118290</v>
      </c>
      <c r="BO16" s="386"/>
      <c r="BP16" s="386"/>
      <c r="BQ16" s="386"/>
      <c r="BR16" s="386"/>
      <c r="BS16" s="386"/>
      <c r="BT16" s="386"/>
      <c r="BU16" s="387"/>
      <c r="BV16" s="385">
        <v>29229358</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136</v>
      </c>
      <c r="N17" s="469"/>
      <c r="O17" s="469"/>
      <c r="P17" s="469"/>
      <c r="Q17" s="470"/>
      <c r="R17" s="471" t="s">
        <v>134</v>
      </c>
      <c r="S17" s="472"/>
      <c r="T17" s="472"/>
      <c r="U17" s="472"/>
      <c r="V17" s="473"/>
      <c r="W17" s="474" t="s">
        <v>137</v>
      </c>
      <c r="X17" s="398"/>
      <c r="Y17" s="398"/>
      <c r="Z17" s="398"/>
      <c r="AA17" s="398"/>
      <c r="AB17" s="399"/>
      <c r="AC17" s="361">
        <v>60302</v>
      </c>
      <c r="AD17" s="362"/>
      <c r="AE17" s="362"/>
      <c r="AF17" s="362"/>
      <c r="AG17" s="363"/>
      <c r="AH17" s="361">
        <v>59842</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31835460</v>
      </c>
      <c r="BO17" s="386"/>
      <c r="BP17" s="386"/>
      <c r="BQ17" s="386"/>
      <c r="BR17" s="386"/>
      <c r="BS17" s="386"/>
      <c r="BT17" s="386"/>
      <c r="BU17" s="387"/>
      <c r="BV17" s="385">
        <v>30963889</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139</v>
      </c>
      <c r="C18" s="448"/>
      <c r="D18" s="448"/>
      <c r="E18" s="449"/>
      <c r="F18" s="449"/>
      <c r="G18" s="449"/>
      <c r="H18" s="449"/>
      <c r="I18" s="449"/>
      <c r="J18" s="449"/>
      <c r="K18" s="449"/>
      <c r="L18" s="450">
        <v>25</v>
      </c>
      <c r="M18" s="450"/>
      <c r="N18" s="450"/>
      <c r="O18" s="450"/>
      <c r="P18" s="450"/>
      <c r="Q18" s="450"/>
      <c r="R18" s="451"/>
      <c r="S18" s="451"/>
      <c r="T18" s="451"/>
      <c r="U18" s="451"/>
      <c r="V18" s="452"/>
      <c r="W18" s="466"/>
      <c r="X18" s="467"/>
      <c r="Y18" s="467"/>
      <c r="Z18" s="467"/>
      <c r="AA18" s="467"/>
      <c r="AB18" s="475"/>
      <c r="AC18" s="349">
        <v>72.900000000000006</v>
      </c>
      <c r="AD18" s="350"/>
      <c r="AE18" s="350"/>
      <c r="AF18" s="350"/>
      <c r="AG18" s="453"/>
      <c r="AH18" s="349">
        <v>71.400000000000006</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38419193</v>
      </c>
      <c r="BO18" s="386"/>
      <c r="BP18" s="386"/>
      <c r="BQ18" s="386"/>
      <c r="BR18" s="386"/>
      <c r="BS18" s="386"/>
      <c r="BT18" s="386"/>
      <c r="BU18" s="387"/>
      <c r="BV18" s="385">
        <v>39061579</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141</v>
      </c>
      <c r="C19" s="448"/>
      <c r="D19" s="448"/>
      <c r="E19" s="449"/>
      <c r="F19" s="449"/>
      <c r="G19" s="449"/>
      <c r="H19" s="449"/>
      <c r="I19" s="449"/>
      <c r="J19" s="449"/>
      <c r="K19" s="449"/>
      <c r="L19" s="455">
        <v>7875</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46380760</v>
      </c>
      <c r="BO19" s="386"/>
      <c r="BP19" s="386"/>
      <c r="BQ19" s="386"/>
      <c r="BR19" s="386"/>
      <c r="BS19" s="386"/>
      <c r="BT19" s="386"/>
      <c r="BU19" s="387"/>
      <c r="BV19" s="385">
        <v>47549341</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143</v>
      </c>
      <c r="C20" s="448"/>
      <c r="D20" s="448"/>
      <c r="E20" s="449"/>
      <c r="F20" s="449"/>
      <c r="G20" s="449"/>
      <c r="H20" s="449"/>
      <c r="I20" s="449"/>
      <c r="J20" s="449"/>
      <c r="K20" s="449"/>
      <c r="L20" s="455">
        <v>78903</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151</v>
      </c>
      <c r="AZ23" s="378"/>
      <c r="BA23" s="378"/>
      <c r="BB23" s="378"/>
      <c r="BC23" s="378"/>
      <c r="BD23" s="378"/>
      <c r="BE23" s="378"/>
      <c r="BF23" s="378"/>
      <c r="BG23" s="378"/>
      <c r="BH23" s="378"/>
      <c r="BI23" s="378"/>
      <c r="BJ23" s="378"/>
      <c r="BK23" s="378"/>
      <c r="BL23" s="378"/>
      <c r="BM23" s="379"/>
      <c r="BN23" s="385">
        <v>62396949</v>
      </c>
      <c r="BO23" s="386"/>
      <c r="BP23" s="386"/>
      <c r="BQ23" s="386"/>
      <c r="BR23" s="386"/>
      <c r="BS23" s="386"/>
      <c r="BT23" s="386"/>
      <c r="BU23" s="387"/>
      <c r="BV23" s="385">
        <v>62932660</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152</v>
      </c>
      <c r="F24" s="359"/>
      <c r="G24" s="359"/>
      <c r="H24" s="359"/>
      <c r="I24" s="359"/>
      <c r="J24" s="359"/>
      <c r="K24" s="360"/>
      <c r="L24" s="361">
        <v>1</v>
      </c>
      <c r="M24" s="362"/>
      <c r="N24" s="362"/>
      <c r="O24" s="362"/>
      <c r="P24" s="363"/>
      <c r="Q24" s="361">
        <v>9324</v>
      </c>
      <c r="R24" s="362"/>
      <c r="S24" s="362"/>
      <c r="T24" s="362"/>
      <c r="U24" s="362"/>
      <c r="V24" s="363"/>
      <c r="W24" s="427"/>
      <c r="X24" s="418"/>
      <c r="Y24" s="419"/>
      <c r="Z24" s="358" t="s">
        <v>153</v>
      </c>
      <c r="AA24" s="359"/>
      <c r="AB24" s="359"/>
      <c r="AC24" s="359"/>
      <c r="AD24" s="359"/>
      <c r="AE24" s="359"/>
      <c r="AF24" s="359"/>
      <c r="AG24" s="360"/>
      <c r="AH24" s="361">
        <v>1150</v>
      </c>
      <c r="AI24" s="362"/>
      <c r="AJ24" s="362"/>
      <c r="AK24" s="362"/>
      <c r="AL24" s="363"/>
      <c r="AM24" s="361">
        <v>3473000</v>
      </c>
      <c r="AN24" s="362"/>
      <c r="AO24" s="362"/>
      <c r="AP24" s="362"/>
      <c r="AQ24" s="362"/>
      <c r="AR24" s="363"/>
      <c r="AS24" s="361">
        <v>3020</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49502790</v>
      </c>
      <c r="BO24" s="386"/>
      <c r="BP24" s="386"/>
      <c r="BQ24" s="386"/>
      <c r="BR24" s="386"/>
      <c r="BS24" s="386"/>
      <c r="BT24" s="386"/>
      <c r="BU24" s="387"/>
      <c r="BV24" s="385">
        <v>48344177</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155</v>
      </c>
      <c r="F25" s="359"/>
      <c r="G25" s="359"/>
      <c r="H25" s="359"/>
      <c r="I25" s="359"/>
      <c r="J25" s="359"/>
      <c r="K25" s="360"/>
      <c r="L25" s="361">
        <v>1</v>
      </c>
      <c r="M25" s="362"/>
      <c r="N25" s="362"/>
      <c r="O25" s="362"/>
      <c r="P25" s="363"/>
      <c r="Q25" s="361">
        <v>8056</v>
      </c>
      <c r="R25" s="362"/>
      <c r="S25" s="362"/>
      <c r="T25" s="362"/>
      <c r="U25" s="362"/>
      <c r="V25" s="363"/>
      <c r="W25" s="427"/>
      <c r="X25" s="418"/>
      <c r="Y25" s="419"/>
      <c r="Z25" s="358" t="s">
        <v>156</v>
      </c>
      <c r="AA25" s="359"/>
      <c r="AB25" s="359"/>
      <c r="AC25" s="359"/>
      <c r="AD25" s="359"/>
      <c r="AE25" s="359"/>
      <c r="AF25" s="359"/>
      <c r="AG25" s="360"/>
      <c r="AH25" s="361">
        <v>200</v>
      </c>
      <c r="AI25" s="362"/>
      <c r="AJ25" s="362"/>
      <c r="AK25" s="362"/>
      <c r="AL25" s="363"/>
      <c r="AM25" s="361">
        <v>566200</v>
      </c>
      <c r="AN25" s="362"/>
      <c r="AO25" s="362"/>
      <c r="AP25" s="362"/>
      <c r="AQ25" s="362"/>
      <c r="AR25" s="363"/>
      <c r="AS25" s="361">
        <v>2831</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5913638</v>
      </c>
      <c r="BO25" s="381"/>
      <c r="BP25" s="381"/>
      <c r="BQ25" s="381"/>
      <c r="BR25" s="381"/>
      <c r="BS25" s="381"/>
      <c r="BT25" s="381"/>
      <c r="BU25" s="382"/>
      <c r="BV25" s="380">
        <v>8824244</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158</v>
      </c>
      <c r="F26" s="359"/>
      <c r="G26" s="359"/>
      <c r="H26" s="359"/>
      <c r="I26" s="359"/>
      <c r="J26" s="359"/>
      <c r="K26" s="360"/>
      <c r="L26" s="361">
        <v>1</v>
      </c>
      <c r="M26" s="362"/>
      <c r="N26" s="362"/>
      <c r="O26" s="362"/>
      <c r="P26" s="363"/>
      <c r="Q26" s="361">
        <v>7178</v>
      </c>
      <c r="R26" s="362"/>
      <c r="S26" s="362"/>
      <c r="T26" s="362"/>
      <c r="U26" s="362"/>
      <c r="V26" s="363"/>
      <c r="W26" s="427"/>
      <c r="X26" s="418"/>
      <c r="Y26" s="419"/>
      <c r="Z26" s="358" t="s">
        <v>159</v>
      </c>
      <c r="AA26" s="440"/>
      <c r="AB26" s="440"/>
      <c r="AC26" s="440"/>
      <c r="AD26" s="440"/>
      <c r="AE26" s="440"/>
      <c r="AF26" s="440"/>
      <c r="AG26" s="441"/>
      <c r="AH26" s="361">
        <v>22</v>
      </c>
      <c r="AI26" s="362"/>
      <c r="AJ26" s="362"/>
      <c r="AK26" s="362"/>
      <c r="AL26" s="363"/>
      <c r="AM26" s="361">
        <v>72732</v>
      </c>
      <c r="AN26" s="362"/>
      <c r="AO26" s="362"/>
      <c r="AP26" s="362"/>
      <c r="AQ26" s="362"/>
      <c r="AR26" s="363"/>
      <c r="AS26" s="361">
        <v>3306</v>
      </c>
      <c r="AT26" s="362"/>
      <c r="AU26" s="362"/>
      <c r="AV26" s="362"/>
      <c r="AW26" s="362"/>
      <c r="AX26" s="364"/>
      <c r="AY26" s="394" t="s">
        <v>160</v>
      </c>
      <c r="AZ26" s="395"/>
      <c r="BA26" s="395"/>
      <c r="BB26" s="395"/>
      <c r="BC26" s="395"/>
      <c r="BD26" s="395"/>
      <c r="BE26" s="395"/>
      <c r="BF26" s="395"/>
      <c r="BG26" s="395"/>
      <c r="BH26" s="395"/>
      <c r="BI26" s="395"/>
      <c r="BJ26" s="395"/>
      <c r="BK26" s="395"/>
      <c r="BL26" s="395"/>
      <c r="BM26" s="396"/>
      <c r="BN26" s="385">
        <v>200000</v>
      </c>
      <c r="BO26" s="386"/>
      <c r="BP26" s="386"/>
      <c r="BQ26" s="386"/>
      <c r="BR26" s="386"/>
      <c r="BS26" s="386"/>
      <c r="BT26" s="386"/>
      <c r="BU26" s="387"/>
      <c r="BV26" s="385">
        <v>100000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161</v>
      </c>
      <c r="F27" s="359"/>
      <c r="G27" s="359"/>
      <c r="H27" s="359"/>
      <c r="I27" s="359"/>
      <c r="J27" s="359"/>
      <c r="K27" s="360"/>
      <c r="L27" s="361">
        <v>1</v>
      </c>
      <c r="M27" s="362"/>
      <c r="N27" s="362"/>
      <c r="O27" s="362"/>
      <c r="P27" s="363"/>
      <c r="Q27" s="361">
        <v>7200</v>
      </c>
      <c r="R27" s="362"/>
      <c r="S27" s="362"/>
      <c r="T27" s="362"/>
      <c r="U27" s="362"/>
      <c r="V27" s="363"/>
      <c r="W27" s="427"/>
      <c r="X27" s="418"/>
      <c r="Y27" s="419"/>
      <c r="Z27" s="358" t="s">
        <v>162</v>
      </c>
      <c r="AA27" s="359"/>
      <c r="AB27" s="359"/>
      <c r="AC27" s="359"/>
      <c r="AD27" s="359"/>
      <c r="AE27" s="359"/>
      <c r="AF27" s="359"/>
      <c r="AG27" s="360"/>
      <c r="AH27" s="361">
        <v>124</v>
      </c>
      <c r="AI27" s="362"/>
      <c r="AJ27" s="362"/>
      <c r="AK27" s="362"/>
      <c r="AL27" s="363"/>
      <c r="AM27" s="361">
        <v>430784</v>
      </c>
      <c r="AN27" s="362"/>
      <c r="AO27" s="362"/>
      <c r="AP27" s="362"/>
      <c r="AQ27" s="362"/>
      <c r="AR27" s="363"/>
      <c r="AS27" s="361">
        <v>3474</v>
      </c>
      <c r="AT27" s="362"/>
      <c r="AU27" s="362"/>
      <c r="AV27" s="362"/>
      <c r="AW27" s="362"/>
      <c r="AX27" s="364"/>
      <c r="AY27" s="391" t="s">
        <v>163</v>
      </c>
      <c r="AZ27" s="392"/>
      <c r="BA27" s="392"/>
      <c r="BB27" s="392"/>
      <c r="BC27" s="392"/>
      <c r="BD27" s="392"/>
      <c r="BE27" s="392"/>
      <c r="BF27" s="392"/>
      <c r="BG27" s="392"/>
      <c r="BH27" s="392"/>
      <c r="BI27" s="392"/>
      <c r="BJ27" s="392"/>
      <c r="BK27" s="392"/>
      <c r="BL27" s="392"/>
      <c r="BM27" s="393"/>
      <c r="BN27" s="388">
        <v>100568</v>
      </c>
      <c r="BO27" s="389"/>
      <c r="BP27" s="389"/>
      <c r="BQ27" s="389"/>
      <c r="BR27" s="389"/>
      <c r="BS27" s="389"/>
      <c r="BT27" s="389"/>
      <c r="BU27" s="390"/>
      <c r="BV27" s="388">
        <v>100534</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164</v>
      </c>
      <c r="F28" s="359"/>
      <c r="G28" s="359"/>
      <c r="H28" s="359"/>
      <c r="I28" s="359"/>
      <c r="J28" s="359"/>
      <c r="K28" s="360"/>
      <c r="L28" s="361">
        <v>1</v>
      </c>
      <c r="M28" s="362"/>
      <c r="N28" s="362"/>
      <c r="O28" s="362"/>
      <c r="P28" s="363"/>
      <c r="Q28" s="361">
        <v>6460</v>
      </c>
      <c r="R28" s="362"/>
      <c r="S28" s="362"/>
      <c r="T28" s="362"/>
      <c r="U28" s="362"/>
      <c r="V28" s="363"/>
      <c r="W28" s="427"/>
      <c r="X28" s="418"/>
      <c r="Y28" s="419"/>
      <c r="Z28" s="358" t="s">
        <v>165</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166</v>
      </c>
      <c r="AZ28" s="369"/>
      <c r="BA28" s="369"/>
      <c r="BB28" s="370"/>
      <c r="BC28" s="377" t="s">
        <v>167</v>
      </c>
      <c r="BD28" s="378"/>
      <c r="BE28" s="378"/>
      <c r="BF28" s="378"/>
      <c r="BG28" s="378"/>
      <c r="BH28" s="378"/>
      <c r="BI28" s="378"/>
      <c r="BJ28" s="378"/>
      <c r="BK28" s="378"/>
      <c r="BL28" s="378"/>
      <c r="BM28" s="379"/>
      <c r="BN28" s="380">
        <v>7707685</v>
      </c>
      <c r="BO28" s="381"/>
      <c r="BP28" s="381"/>
      <c r="BQ28" s="381"/>
      <c r="BR28" s="381"/>
      <c r="BS28" s="381"/>
      <c r="BT28" s="381"/>
      <c r="BU28" s="382"/>
      <c r="BV28" s="380">
        <v>7012719</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168</v>
      </c>
      <c r="F29" s="359"/>
      <c r="G29" s="359"/>
      <c r="H29" s="359"/>
      <c r="I29" s="359"/>
      <c r="J29" s="359"/>
      <c r="K29" s="360"/>
      <c r="L29" s="361">
        <v>26</v>
      </c>
      <c r="M29" s="362"/>
      <c r="N29" s="362"/>
      <c r="O29" s="362"/>
      <c r="P29" s="363"/>
      <c r="Q29" s="361">
        <v>5840</v>
      </c>
      <c r="R29" s="362"/>
      <c r="S29" s="362"/>
      <c r="T29" s="362"/>
      <c r="U29" s="362"/>
      <c r="V29" s="363"/>
      <c r="W29" s="428"/>
      <c r="X29" s="429"/>
      <c r="Y29" s="430"/>
      <c r="Z29" s="358" t="s">
        <v>169</v>
      </c>
      <c r="AA29" s="359"/>
      <c r="AB29" s="359"/>
      <c r="AC29" s="359"/>
      <c r="AD29" s="359"/>
      <c r="AE29" s="359"/>
      <c r="AF29" s="359"/>
      <c r="AG29" s="360"/>
      <c r="AH29" s="361">
        <v>1274</v>
      </c>
      <c r="AI29" s="362"/>
      <c r="AJ29" s="362"/>
      <c r="AK29" s="362"/>
      <c r="AL29" s="363"/>
      <c r="AM29" s="361">
        <v>3903784</v>
      </c>
      <c r="AN29" s="362"/>
      <c r="AO29" s="362"/>
      <c r="AP29" s="362"/>
      <c r="AQ29" s="362"/>
      <c r="AR29" s="363"/>
      <c r="AS29" s="361">
        <v>3064</v>
      </c>
      <c r="AT29" s="362"/>
      <c r="AU29" s="362"/>
      <c r="AV29" s="362"/>
      <c r="AW29" s="362"/>
      <c r="AX29" s="364"/>
      <c r="AY29" s="371"/>
      <c r="AZ29" s="372"/>
      <c r="BA29" s="372"/>
      <c r="BB29" s="373"/>
      <c r="BC29" s="365" t="s">
        <v>170</v>
      </c>
      <c r="BD29" s="366"/>
      <c r="BE29" s="366"/>
      <c r="BF29" s="366"/>
      <c r="BG29" s="366"/>
      <c r="BH29" s="366"/>
      <c r="BI29" s="366"/>
      <c r="BJ29" s="366"/>
      <c r="BK29" s="366"/>
      <c r="BL29" s="366"/>
      <c r="BM29" s="367"/>
      <c r="BN29" s="385">
        <v>625201</v>
      </c>
      <c r="BO29" s="386"/>
      <c r="BP29" s="386"/>
      <c r="BQ29" s="386"/>
      <c r="BR29" s="386"/>
      <c r="BS29" s="386"/>
      <c r="BT29" s="386"/>
      <c r="BU29" s="387"/>
      <c r="BV29" s="385">
        <v>624990</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9">
        <v>100.5</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172</v>
      </c>
      <c r="BD30" s="353"/>
      <c r="BE30" s="353"/>
      <c r="BF30" s="353"/>
      <c r="BG30" s="353"/>
      <c r="BH30" s="353"/>
      <c r="BI30" s="353"/>
      <c r="BJ30" s="353"/>
      <c r="BK30" s="353"/>
      <c r="BL30" s="353"/>
      <c r="BM30" s="354"/>
      <c r="BN30" s="388">
        <v>5013281</v>
      </c>
      <c r="BO30" s="389"/>
      <c r="BP30" s="389"/>
      <c r="BQ30" s="389"/>
      <c r="BR30" s="389"/>
      <c r="BS30" s="389"/>
      <c r="BT30" s="389"/>
      <c r="BU30" s="390"/>
      <c r="BV30" s="388">
        <v>4621614</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179</v>
      </c>
      <c r="D33" s="348"/>
      <c r="E33" s="347" t="s">
        <v>180</v>
      </c>
      <c r="F33" s="347"/>
      <c r="G33" s="347"/>
      <c r="H33" s="347"/>
      <c r="I33" s="347"/>
      <c r="J33" s="347"/>
      <c r="K33" s="347"/>
      <c r="L33" s="347"/>
      <c r="M33" s="347"/>
      <c r="N33" s="347"/>
      <c r="O33" s="347"/>
      <c r="P33" s="347"/>
      <c r="Q33" s="347"/>
      <c r="R33" s="347"/>
      <c r="S33" s="347"/>
      <c r="T33" s="169"/>
      <c r="U33" s="348" t="s">
        <v>179</v>
      </c>
      <c r="V33" s="348"/>
      <c r="W33" s="347" t="s">
        <v>180</v>
      </c>
      <c r="X33" s="347"/>
      <c r="Y33" s="347"/>
      <c r="Z33" s="347"/>
      <c r="AA33" s="347"/>
      <c r="AB33" s="347"/>
      <c r="AC33" s="347"/>
      <c r="AD33" s="347"/>
      <c r="AE33" s="347"/>
      <c r="AF33" s="347"/>
      <c r="AG33" s="347"/>
      <c r="AH33" s="347"/>
      <c r="AI33" s="347"/>
      <c r="AJ33" s="347"/>
      <c r="AK33" s="347"/>
      <c r="AL33" s="169"/>
      <c r="AM33" s="348" t="s">
        <v>179</v>
      </c>
      <c r="AN33" s="348"/>
      <c r="AO33" s="347" t="s">
        <v>180</v>
      </c>
      <c r="AP33" s="347"/>
      <c r="AQ33" s="347"/>
      <c r="AR33" s="347"/>
      <c r="AS33" s="347"/>
      <c r="AT33" s="347"/>
      <c r="AU33" s="347"/>
      <c r="AV33" s="347"/>
      <c r="AW33" s="347"/>
      <c r="AX33" s="347"/>
      <c r="AY33" s="347"/>
      <c r="AZ33" s="347"/>
      <c r="BA33" s="347"/>
      <c r="BB33" s="347"/>
      <c r="BC33" s="347"/>
      <c r="BD33" s="170"/>
      <c r="BE33" s="347" t="s">
        <v>181</v>
      </c>
      <c r="BF33" s="347"/>
      <c r="BG33" s="347" t="s">
        <v>182</v>
      </c>
      <c r="BH33" s="347"/>
      <c r="BI33" s="347"/>
      <c r="BJ33" s="347"/>
      <c r="BK33" s="347"/>
      <c r="BL33" s="347"/>
      <c r="BM33" s="347"/>
      <c r="BN33" s="347"/>
      <c r="BO33" s="347"/>
      <c r="BP33" s="347"/>
      <c r="BQ33" s="347"/>
      <c r="BR33" s="347"/>
      <c r="BS33" s="347"/>
      <c r="BT33" s="347"/>
      <c r="BU33" s="347"/>
      <c r="BV33" s="170"/>
      <c r="BW33" s="348" t="s">
        <v>181</v>
      </c>
      <c r="BX33" s="348"/>
      <c r="BY33" s="347" t="s">
        <v>183</v>
      </c>
      <c r="BZ33" s="347"/>
      <c r="CA33" s="347"/>
      <c r="CB33" s="347"/>
      <c r="CC33" s="347"/>
      <c r="CD33" s="347"/>
      <c r="CE33" s="347"/>
      <c r="CF33" s="347"/>
      <c r="CG33" s="347"/>
      <c r="CH33" s="347"/>
      <c r="CI33" s="347"/>
      <c r="CJ33" s="347"/>
      <c r="CK33" s="347"/>
      <c r="CL33" s="347"/>
      <c r="CM33" s="347"/>
      <c r="CN33" s="169"/>
      <c r="CO33" s="348" t="s">
        <v>179</v>
      </c>
      <c r="CP33" s="348"/>
      <c r="CQ33" s="347" t="s">
        <v>184</v>
      </c>
      <c r="CR33" s="347"/>
      <c r="CS33" s="347"/>
      <c r="CT33" s="347"/>
      <c r="CU33" s="347"/>
      <c r="CV33" s="347"/>
      <c r="CW33" s="347"/>
      <c r="CX33" s="347"/>
      <c r="CY33" s="347"/>
      <c r="CZ33" s="347"/>
      <c r="DA33" s="347"/>
      <c r="DB33" s="347"/>
      <c r="DC33" s="347"/>
      <c r="DD33" s="347"/>
      <c r="DE33" s="347"/>
      <c r="DF33" s="169"/>
      <c r="DG33" s="347" t="s">
        <v>185</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7</v>
      </c>
      <c r="AN34" s="345"/>
      <c r="AO34" s="344" t="str">
        <f>IF('各会計、関係団体の財政状況及び健全化判断比率'!B32="","",'各会計、関係団体の財政状況及び健全化判断比率'!B32)</f>
        <v>水道事業会計</v>
      </c>
      <c r="AP34" s="344"/>
      <c r="AQ34" s="344"/>
      <c r="AR34" s="344"/>
      <c r="AS34" s="344"/>
      <c r="AT34" s="344"/>
      <c r="AU34" s="344"/>
      <c r="AV34" s="344"/>
      <c r="AW34" s="344"/>
      <c r="AX34" s="344"/>
      <c r="AY34" s="344"/>
      <c r="AZ34" s="344"/>
      <c r="BA34" s="344"/>
      <c r="BB34" s="344"/>
      <c r="BC34" s="344"/>
      <c r="BD34" s="167"/>
      <c r="BE34" s="345" t="str">
        <f>IF(BG34="","",MAX(C34:D43,U34:V43,AM34:AN43)+1)</f>
        <v/>
      </c>
      <c r="BF34" s="345"/>
      <c r="BG34" s="344"/>
      <c r="BH34" s="344"/>
      <c r="BI34" s="344"/>
      <c r="BJ34" s="344"/>
      <c r="BK34" s="344"/>
      <c r="BL34" s="344"/>
      <c r="BM34" s="344"/>
      <c r="BN34" s="344"/>
      <c r="BO34" s="344"/>
      <c r="BP34" s="344"/>
      <c r="BQ34" s="344"/>
      <c r="BR34" s="344"/>
      <c r="BS34" s="344"/>
      <c r="BT34" s="344"/>
      <c r="BU34" s="344"/>
      <c r="BV34" s="167"/>
      <c r="BW34" s="345">
        <f>IF(BY34="","",MAX(C34:D43,U34:V43,AM34:AN43,BE34:BF43)+1)</f>
        <v>13</v>
      </c>
      <c r="BX34" s="345"/>
      <c r="BY34" s="344" t="str">
        <f>IF('各会計、関係団体の財政状況及び健全化判断比率'!B68="","",'各会計、関係団体の財政状況及び健全化判断比率'!B68)</f>
        <v>丹波少年自然の家事務組合</v>
      </c>
      <c r="BZ34" s="344"/>
      <c r="CA34" s="344"/>
      <c r="CB34" s="344"/>
      <c r="CC34" s="344"/>
      <c r="CD34" s="344"/>
      <c r="CE34" s="344"/>
      <c r="CF34" s="344"/>
      <c r="CG34" s="344"/>
      <c r="CH34" s="344"/>
      <c r="CI34" s="344"/>
      <c r="CJ34" s="344"/>
      <c r="CK34" s="344"/>
      <c r="CL34" s="344"/>
      <c r="CM34" s="344"/>
      <c r="CN34" s="167"/>
      <c r="CO34" s="345">
        <f>IF(CQ34="","",MAX(C34:D43,U34:V43,AM34:AN43,BE34:BF43,BW34:BX43)+1)</f>
        <v>17</v>
      </c>
      <c r="CP34" s="345"/>
      <c r="CQ34" s="344" t="str">
        <f>IF('各会計、関係団体の財政状況及び健全化判断比率'!BS7="","",'各会計、関係団体の財政状況及び健全化判断比率'!BS7)</f>
        <v>伊丹スポーツセンター</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中小企業勤労者福祉共済事業特別会計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介護保険事業特別会計</v>
      </c>
      <c r="X35" s="344"/>
      <c r="Y35" s="344"/>
      <c r="Z35" s="344"/>
      <c r="AA35" s="344"/>
      <c r="AB35" s="344"/>
      <c r="AC35" s="344"/>
      <c r="AD35" s="344"/>
      <c r="AE35" s="344"/>
      <c r="AF35" s="344"/>
      <c r="AG35" s="344"/>
      <c r="AH35" s="344"/>
      <c r="AI35" s="344"/>
      <c r="AJ35" s="344"/>
      <c r="AK35" s="344"/>
      <c r="AL35" s="167"/>
      <c r="AM35" s="345">
        <f t="shared" ref="AM35:AM43" si="0">IF(AO35="","",AM34+1)</f>
        <v>8</v>
      </c>
      <c r="AN35" s="345"/>
      <c r="AO35" s="344" t="str">
        <f>IF('各会計、関係団体の財政状況及び健全化判断比率'!B33="","",'各会計、関係団体の財政状況及び健全化判断比率'!B33)</f>
        <v>工業用水道事業会計</v>
      </c>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14</v>
      </c>
      <c r="BX35" s="345"/>
      <c r="BY35" s="344" t="str">
        <f>IF('各会計、関係団体の財政状況及び健全化判断比率'!B69="","",'各会計、関係団体の財政状況及び健全化判断比率'!B69)</f>
        <v>兵庫県後期高齢者医療広域連合（一般会計）</v>
      </c>
      <c r="BZ35" s="344"/>
      <c r="CA35" s="344"/>
      <c r="CB35" s="344"/>
      <c r="CC35" s="344"/>
      <c r="CD35" s="344"/>
      <c r="CE35" s="344"/>
      <c r="CF35" s="344"/>
      <c r="CG35" s="344"/>
      <c r="CH35" s="344"/>
      <c r="CI35" s="344"/>
      <c r="CJ35" s="344"/>
      <c r="CK35" s="344"/>
      <c r="CL35" s="344"/>
      <c r="CM35" s="344"/>
      <c r="CN35" s="167"/>
      <c r="CO35" s="345">
        <f t="shared" ref="CO35:CO43" si="3">IF(CQ35="","",CO34+1)</f>
        <v>18</v>
      </c>
      <c r="CP35" s="345"/>
      <c r="CQ35" s="344" t="str">
        <f>IF('各会計、関係団体の財政状況及び健全化判断比率'!BS8="","",'各会計、関係団体の財政状況及び健全化判断比率'!BS8)</f>
        <v>柿衞文庫</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後期高齢者医療事業特別会計</v>
      </c>
      <c r="X36" s="344"/>
      <c r="Y36" s="344"/>
      <c r="Z36" s="344"/>
      <c r="AA36" s="344"/>
      <c r="AB36" s="344"/>
      <c r="AC36" s="344"/>
      <c r="AD36" s="344"/>
      <c r="AE36" s="344"/>
      <c r="AF36" s="344"/>
      <c r="AG36" s="344"/>
      <c r="AH36" s="344"/>
      <c r="AI36" s="344"/>
      <c r="AJ36" s="344"/>
      <c r="AK36" s="344"/>
      <c r="AL36" s="167"/>
      <c r="AM36" s="345">
        <f t="shared" si="0"/>
        <v>9</v>
      </c>
      <c r="AN36" s="345"/>
      <c r="AO36" s="344" t="str">
        <f>IF('各会計、関係団体の財政状況及び健全化判断比率'!B34="","",'各会計、関係団体の財政状況及び健全化判断比率'!B34)</f>
        <v>交通事業会計</v>
      </c>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15</v>
      </c>
      <c r="BX36" s="345"/>
      <c r="BY36" s="344" t="str">
        <f>IF('各会計、関係団体の財政状況及び健全化判断比率'!B70="","",'各会計、関係団体の財政状況及び健全化判断比率'!B70)</f>
        <v>兵庫県後期高齢者医療広域連合（特別会計）</v>
      </c>
      <c r="BZ36" s="344"/>
      <c r="CA36" s="344"/>
      <c r="CB36" s="344"/>
      <c r="CC36" s="344"/>
      <c r="CD36" s="344"/>
      <c r="CE36" s="344"/>
      <c r="CF36" s="344"/>
      <c r="CG36" s="344"/>
      <c r="CH36" s="344"/>
      <c r="CI36" s="344"/>
      <c r="CJ36" s="344"/>
      <c r="CK36" s="344"/>
      <c r="CL36" s="344"/>
      <c r="CM36" s="344"/>
      <c r="CN36" s="167"/>
      <c r="CO36" s="345">
        <f t="shared" si="3"/>
        <v>19</v>
      </c>
      <c r="CP36" s="345"/>
      <c r="CQ36" s="344" t="str">
        <f>IF('各会計、関係団体の財政状況及び健全化判断比率'!BS9="","",'各会計、関係団体の財政状況及び健全化判断比率'!BS9)</f>
        <v>伊丹市文化振興財団</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6</v>
      </c>
      <c r="V37" s="345"/>
      <c r="W37" s="344" t="str">
        <f>IF('各会計、関係団体の財政状況及び健全化判断比率'!B31="","",'各会計、関係団体の財政状況及び健全化判断比率'!B31)</f>
        <v>農業共済事業特別会計</v>
      </c>
      <c r="X37" s="344"/>
      <c r="Y37" s="344"/>
      <c r="Z37" s="344"/>
      <c r="AA37" s="344"/>
      <c r="AB37" s="344"/>
      <c r="AC37" s="344"/>
      <c r="AD37" s="344"/>
      <c r="AE37" s="344"/>
      <c r="AF37" s="344"/>
      <c r="AG37" s="344"/>
      <c r="AH37" s="344"/>
      <c r="AI37" s="344"/>
      <c r="AJ37" s="344"/>
      <c r="AK37" s="344"/>
      <c r="AL37" s="167"/>
      <c r="AM37" s="345">
        <f t="shared" si="0"/>
        <v>10</v>
      </c>
      <c r="AN37" s="345"/>
      <c r="AO37" s="344" t="str">
        <f>IF('各会計、関係団体の財政状況及び健全化判断比率'!B35="","",'各会計、関係団体の財政状況及び健全化判断比率'!B35)</f>
        <v>病院事業会計</v>
      </c>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16</v>
      </c>
      <c r="BX37" s="345"/>
      <c r="BY37" s="344" t="str">
        <f>IF('各会計、関係団体の財政状況及び健全化判断比率'!B71="","",'各会計、関係団体の財政状況及び健全化判断比率'!B71)</f>
        <v>豊中市伊丹市クリーンランド</v>
      </c>
      <c r="BZ37" s="344"/>
      <c r="CA37" s="344"/>
      <c r="CB37" s="344"/>
      <c r="CC37" s="344"/>
      <c r="CD37" s="344"/>
      <c r="CE37" s="344"/>
      <c r="CF37" s="344"/>
      <c r="CG37" s="344"/>
      <c r="CH37" s="344"/>
      <c r="CI37" s="344"/>
      <c r="CJ37" s="344"/>
      <c r="CK37" s="344"/>
      <c r="CL37" s="344"/>
      <c r="CM37" s="344"/>
      <c r="CN37" s="167"/>
      <c r="CO37" s="345">
        <f t="shared" si="3"/>
        <v>20</v>
      </c>
      <c r="CP37" s="345"/>
      <c r="CQ37" s="344" t="str">
        <f>IF('各会計、関係団体の財政状況及び健全化判断比率'!BS10="","",'各会計、関係団体の財政状況及び健全化判断比率'!BS10)</f>
        <v>伊丹都市開発</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f t="shared" si="0"/>
        <v>11</v>
      </c>
      <c r="AN38" s="345"/>
      <c r="AO38" s="344" t="str">
        <f>IF('各会計、関係団体の財政状況及び健全化判断比率'!B36="","",'各会計、関係団体の財政状況及び健全化判断比率'!B36)</f>
        <v>下水道事業会計</v>
      </c>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f t="shared" si="3"/>
        <v>21</v>
      </c>
      <c r="CP38" s="345"/>
      <c r="CQ38" s="344" t="str">
        <f>IF('各会計、関係団体の財政状況及び健全化判断比率'!BS11="","",'各会計、関係団体の財政状況及び健全化判断比率'!BS11)</f>
        <v>伊丹コミュニティ放送</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f t="shared" si="0"/>
        <v>12</v>
      </c>
      <c r="AN39" s="345"/>
      <c r="AO39" s="344" t="str">
        <f>IF('各会計、関係団体の財政状況及び健全化判断比率'!B37="","",'各会計、関係団体の財政状況及び健全化判断比率'!B37)</f>
        <v>モーターボート競走事業会計</v>
      </c>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f t="shared" si="3"/>
        <v>22</v>
      </c>
      <c r="CP39" s="345"/>
      <c r="CQ39" s="344" t="str">
        <f>IF('各会計、関係団体の財政状況及び健全化判断比率'!BS12="","",'各会計、関係団体の財政状況及び健全化判断比率'!BS12)</f>
        <v>アリオ</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f t="shared" si="3"/>
        <v>23</v>
      </c>
      <c r="CP40" s="345"/>
      <c r="CQ40" s="344" t="str">
        <f>IF('各会計、関係団体の財政状況及び健全化判断比率'!BS13="","",'各会計、関係団体の財政状況及び健全化判断比率'!BS13)</f>
        <v>伊丹シティホテル</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f t="shared" si="3"/>
        <v>24</v>
      </c>
      <c r="CP41" s="345"/>
      <c r="CQ41" s="344" t="str">
        <f>IF('各会計、関係団体の財政状況及び健全化判断比率'!BS14="","",'各会計、関係団体の財政状況及び健全化判断比率'!BS14)</f>
        <v>社会福祉事業団</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54" t="s">
        <v>534</v>
      </c>
      <c r="D34" s="1154"/>
      <c r="E34" s="1155"/>
      <c r="F34" s="32">
        <v>2.39</v>
      </c>
      <c r="G34" s="33">
        <v>2.48</v>
      </c>
      <c r="H34" s="33">
        <v>3.52</v>
      </c>
      <c r="I34" s="33">
        <v>4.05</v>
      </c>
      <c r="J34" s="34">
        <v>4.5999999999999996</v>
      </c>
      <c r="K34" s="22"/>
      <c r="L34" s="22"/>
      <c r="M34" s="22"/>
      <c r="N34" s="22"/>
      <c r="O34" s="22"/>
      <c r="P34" s="22"/>
    </row>
    <row r="35" spans="1:16" ht="39" customHeight="1" x14ac:dyDescent="0.15">
      <c r="A35" s="22"/>
      <c r="B35" s="35"/>
      <c r="C35" s="1148" t="s">
        <v>535</v>
      </c>
      <c r="D35" s="1149"/>
      <c r="E35" s="1150"/>
      <c r="F35" s="36">
        <v>0.33</v>
      </c>
      <c r="G35" s="37">
        <v>0.82</v>
      </c>
      <c r="H35" s="37">
        <v>1.21</v>
      </c>
      <c r="I35" s="37">
        <v>0.99</v>
      </c>
      <c r="J35" s="38">
        <v>3.07</v>
      </c>
      <c r="K35" s="22"/>
      <c r="L35" s="22"/>
      <c r="M35" s="22"/>
      <c r="N35" s="22"/>
      <c r="O35" s="22"/>
      <c r="P35" s="22"/>
    </row>
    <row r="36" spans="1:16" ht="39" customHeight="1" x14ac:dyDescent="0.15">
      <c r="A36" s="22"/>
      <c r="B36" s="35"/>
      <c r="C36" s="1148" t="s">
        <v>536</v>
      </c>
      <c r="D36" s="1149"/>
      <c r="E36" s="1150"/>
      <c r="F36" s="36">
        <v>2.71</v>
      </c>
      <c r="G36" s="37">
        <v>2.7</v>
      </c>
      <c r="H36" s="37">
        <v>2.9</v>
      </c>
      <c r="I36" s="37">
        <v>3.08</v>
      </c>
      <c r="J36" s="38">
        <v>2.89</v>
      </c>
      <c r="K36" s="22"/>
      <c r="L36" s="22"/>
      <c r="M36" s="22"/>
      <c r="N36" s="22"/>
      <c r="O36" s="22"/>
      <c r="P36" s="22"/>
    </row>
    <row r="37" spans="1:16" ht="39" customHeight="1" x14ac:dyDescent="0.15">
      <c r="A37" s="22"/>
      <c r="B37" s="35"/>
      <c r="C37" s="1148" t="s">
        <v>537</v>
      </c>
      <c r="D37" s="1149"/>
      <c r="E37" s="1150"/>
      <c r="F37" s="36">
        <v>1.53</v>
      </c>
      <c r="G37" s="37">
        <v>1.49</v>
      </c>
      <c r="H37" s="37">
        <v>1.69</v>
      </c>
      <c r="I37" s="37">
        <v>1.77</v>
      </c>
      <c r="J37" s="38">
        <v>2.2200000000000002</v>
      </c>
      <c r="K37" s="22"/>
      <c r="L37" s="22"/>
      <c r="M37" s="22"/>
      <c r="N37" s="22"/>
      <c r="O37" s="22"/>
      <c r="P37" s="22"/>
    </row>
    <row r="38" spans="1:16" ht="39" customHeight="1" x14ac:dyDescent="0.15">
      <c r="A38" s="22"/>
      <c r="B38" s="35"/>
      <c r="C38" s="1148" t="s">
        <v>538</v>
      </c>
      <c r="D38" s="1149"/>
      <c r="E38" s="1150"/>
      <c r="F38" s="36">
        <v>3.54</v>
      </c>
      <c r="G38" s="37">
        <v>4.67</v>
      </c>
      <c r="H38" s="37">
        <v>3.44</v>
      </c>
      <c r="I38" s="37">
        <v>2.3199999999999998</v>
      </c>
      <c r="J38" s="38">
        <v>2.0699999999999998</v>
      </c>
      <c r="K38" s="22"/>
      <c r="L38" s="22"/>
      <c r="M38" s="22"/>
      <c r="N38" s="22"/>
      <c r="O38" s="22"/>
      <c r="P38" s="22"/>
    </row>
    <row r="39" spans="1:16" ht="39" customHeight="1" x14ac:dyDescent="0.15">
      <c r="A39" s="22"/>
      <c r="B39" s="35"/>
      <c r="C39" s="1148" t="s">
        <v>539</v>
      </c>
      <c r="D39" s="1149"/>
      <c r="E39" s="1150"/>
      <c r="F39" s="36">
        <v>1.2</v>
      </c>
      <c r="G39" s="37">
        <v>1.89</v>
      </c>
      <c r="H39" s="37">
        <v>2.0099999999999998</v>
      </c>
      <c r="I39" s="37">
        <v>1.78</v>
      </c>
      <c r="J39" s="38">
        <v>1.43</v>
      </c>
      <c r="K39" s="22"/>
      <c r="L39" s="22"/>
      <c r="M39" s="22"/>
      <c r="N39" s="22"/>
      <c r="O39" s="22"/>
      <c r="P39" s="22"/>
    </row>
    <row r="40" spans="1:16" ht="39" customHeight="1" x14ac:dyDescent="0.15">
      <c r="A40" s="22"/>
      <c r="B40" s="35"/>
      <c r="C40" s="1148" t="s">
        <v>540</v>
      </c>
      <c r="D40" s="1149"/>
      <c r="E40" s="1150"/>
      <c r="F40" s="36">
        <v>0.32</v>
      </c>
      <c r="G40" s="37">
        <v>1.93</v>
      </c>
      <c r="H40" s="37">
        <v>1.0900000000000001</v>
      </c>
      <c r="I40" s="37">
        <v>1.1100000000000001</v>
      </c>
      <c r="J40" s="38">
        <v>1.38</v>
      </c>
      <c r="K40" s="22"/>
      <c r="L40" s="22"/>
      <c r="M40" s="22"/>
      <c r="N40" s="22"/>
      <c r="O40" s="22"/>
      <c r="P40" s="22"/>
    </row>
    <row r="41" spans="1:16" ht="39" customHeight="1" x14ac:dyDescent="0.15">
      <c r="A41" s="22"/>
      <c r="B41" s="35"/>
      <c r="C41" s="1148" t="s">
        <v>541</v>
      </c>
      <c r="D41" s="1149"/>
      <c r="E41" s="1150"/>
      <c r="F41" s="36">
        <v>0.97</v>
      </c>
      <c r="G41" s="37">
        <v>1.1200000000000001</v>
      </c>
      <c r="H41" s="37">
        <v>1.26</v>
      </c>
      <c r="I41" s="37">
        <v>1.2</v>
      </c>
      <c r="J41" s="38">
        <v>1.26</v>
      </c>
      <c r="K41" s="22"/>
      <c r="L41" s="22"/>
      <c r="M41" s="22"/>
      <c r="N41" s="22"/>
      <c r="O41" s="22"/>
      <c r="P41" s="22"/>
    </row>
    <row r="42" spans="1:16" ht="39" customHeight="1" x14ac:dyDescent="0.15">
      <c r="A42" s="22"/>
      <c r="B42" s="39"/>
      <c r="C42" s="1148" t="s">
        <v>542</v>
      </c>
      <c r="D42" s="1149"/>
      <c r="E42" s="1150"/>
      <c r="F42" s="36" t="s">
        <v>543</v>
      </c>
      <c r="G42" s="37" t="s">
        <v>544</v>
      </c>
      <c r="H42" s="37" t="s">
        <v>545</v>
      </c>
      <c r="I42" s="37" t="s">
        <v>489</v>
      </c>
      <c r="J42" s="38" t="s">
        <v>489</v>
      </c>
      <c r="K42" s="22"/>
      <c r="L42" s="22"/>
      <c r="M42" s="22"/>
      <c r="N42" s="22"/>
      <c r="O42" s="22"/>
      <c r="P42" s="22"/>
    </row>
    <row r="43" spans="1:16" ht="39" customHeight="1" thickBot="1" x14ac:dyDescent="0.2">
      <c r="A43" s="22"/>
      <c r="B43" s="40"/>
      <c r="C43" s="1151" t="s">
        <v>546</v>
      </c>
      <c r="D43" s="1152"/>
      <c r="E43" s="1153"/>
      <c r="F43" s="41">
        <v>0.28000000000000003</v>
      </c>
      <c r="G43" s="42">
        <v>0.31</v>
      </c>
      <c r="H43" s="42">
        <v>0.31</v>
      </c>
      <c r="I43" s="42">
        <v>0.15</v>
      </c>
      <c r="J43" s="43">
        <v>0.79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7922</v>
      </c>
      <c r="L45" s="60">
        <v>7036</v>
      </c>
      <c r="M45" s="60">
        <v>8825</v>
      </c>
      <c r="N45" s="60">
        <v>7148</v>
      </c>
      <c r="O45" s="61">
        <v>7241</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489</v>
      </c>
      <c r="L46" s="64" t="s">
        <v>489</v>
      </c>
      <c r="M46" s="64" t="s">
        <v>489</v>
      </c>
      <c r="N46" s="64" t="s">
        <v>489</v>
      </c>
      <c r="O46" s="65" t="s">
        <v>489</v>
      </c>
      <c r="P46" s="48"/>
      <c r="Q46" s="48"/>
      <c r="R46" s="48"/>
      <c r="S46" s="48"/>
      <c r="T46" s="48"/>
      <c r="U46" s="48"/>
    </row>
    <row r="47" spans="1:21" ht="30.75" customHeight="1" x14ac:dyDescent="0.15">
      <c r="A47" s="48"/>
      <c r="B47" s="1166"/>
      <c r="C47" s="1167"/>
      <c r="D47" s="62"/>
      <c r="E47" s="1158" t="s">
        <v>14</v>
      </c>
      <c r="F47" s="1158"/>
      <c r="G47" s="1158"/>
      <c r="H47" s="1158"/>
      <c r="I47" s="1158"/>
      <c r="J47" s="1159"/>
      <c r="K47" s="63">
        <v>17</v>
      </c>
      <c r="L47" s="64" t="s">
        <v>489</v>
      </c>
      <c r="M47" s="64" t="s">
        <v>489</v>
      </c>
      <c r="N47" s="64" t="s">
        <v>489</v>
      </c>
      <c r="O47" s="65" t="s">
        <v>489</v>
      </c>
      <c r="P47" s="48"/>
      <c r="Q47" s="48"/>
      <c r="R47" s="48"/>
      <c r="S47" s="48"/>
      <c r="T47" s="48"/>
      <c r="U47" s="48"/>
    </row>
    <row r="48" spans="1:21" ht="30.75" customHeight="1" x14ac:dyDescent="0.15">
      <c r="A48" s="48"/>
      <c r="B48" s="1166"/>
      <c r="C48" s="1167"/>
      <c r="D48" s="62"/>
      <c r="E48" s="1158" t="s">
        <v>15</v>
      </c>
      <c r="F48" s="1158"/>
      <c r="G48" s="1158"/>
      <c r="H48" s="1158"/>
      <c r="I48" s="1158"/>
      <c r="J48" s="1159"/>
      <c r="K48" s="63">
        <v>2601</v>
      </c>
      <c r="L48" s="64">
        <v>2428</v>
      </c>
      <c r="M48" s="64">
        <v>2436</v>
      </c>
      <c r="N48" s="64">
        <v>2499</v>
      </c>
      <c r="O48" s="65">
        <v>2543</v>
      </c>
      <c r="P48" s="48"/>
      <c r="Q48" s="48"/>
      <c r="R48" s="48"/>
      <c r="S48" s="48"/>
      <c r="T48" s="48"/>
      <c r="U48" s="48"/>
    </row>
    <row r="49" spans="1:21" ht="30.75" customHeight="1" x14ac:dyDescent="0.15">
      <c r="A49" s="48"/>
      <c r="B49" s="1166"/>
      <c r="C49" s="1167"/>
      <c r="D49" s="62"/>
      <c r="E49" s="1158" t="s">
        <v>16</v>
      </c>
      <c r="F49" s="1158"/>
      <c r="G49" s="1158"/>
      <c r="H49" s="1158"/>
      <c r="I49" s="1158"/>
      <c r="J49" s="1159"/>
      <c r="K49" s="63">
        <v>131</v>
      </c>
      <c r="L49" s="64">
        <v>43</v>
      </c>
      <c r="M49" s="64">
        <v>60</v>
      </c>
      <c r="N49" s="64">
        <v>96</v>
      </c>
      <c r="O49" s="65">
        <v>229</v>
      </c>
      <c r="P49" s="48"/>
      <c r="Q49" s="48"/>
      <c r="R49" s="48"/>
      <c r="S49" s="48"/>
      <c r="T49" s="48"/>
      <c r="U49" s="48"/>
    </row>
    <row r="50" spans="1:21" ht="30.75" customHeight="1" x14ac:dyDescent="0.15">
      <c r="A50" s="48"/>
      <c r="B50" s="1166"/>
      <c r="C50" s="1167"/>
      <c r="D50" s="62"/>
      <c r="E50" s="1158" t="s">
        <v>17</v>
      </c>
      <c r="F50" s="1158"/>
      <c r="G50" s="1158"/>
      <c r="H50" s="1158"/>
      <c r="I50" s="1158"/>
      <c r="J50" s="1159"/>
      <c r="K50" s="63">
        <v>44</v>
      </c>
      <c r="L50" s="64">
        <v>42</v>
      </c>
      <c r="M50" s="64">
        <v>27</v>
      </c>
      <c r="N50" s="64">
        <v>22</v>
      </c>
      <c r="O50" s="65">
        <v>22</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489</v>
      </c>
      <c r="L51" s="64" t="s">
        <v>489</v>
      </c>
      <c r="M51" s="64" t="s">
        <v>489</v>
      </c>
      <c r="N51" s="64" t="s">
        <v>489</v>
      </c>
      <c r="O51" s="65" t="s">
        <v>489</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7225</v>
      </c>
      <c r="L52" s="64">
        <v>7311</v>
      </c>
      <c r="M52" s="64">
        <v>7692</v>
      </c>
      <c r="N52" s="64">
        <v>7154</v>
      </c>
      <c r="O52" s="65">
        <v>7554</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3490</v>
      </c>
      <c r="L53" s="69">
        <v>2238</v>
      </c>
      <c r="M53" s="69">
        <v>3656</v>
      </c>
      <c r="N53" s="69">
        <v>2611</v>
      </c>
      <c r="O53" s="70">
        <v>2481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election activeCell="S40" sqref="S4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184" t="s">
        <v>24</v>
      </c>
      <c r="C41" s="1185"/>
      <c r="D41" s="81"/>
      <c r="E41" s="1186" t="s">
        <v>25</v>
      </c>
      <c r="F41" s="1186"/>
      <c r="G41" s="1186"/>
      <c r="H41" s="1187"/>
      <c r="I41" s="82">
        <v>66342</v>
      </c>
      <c r="J41" s="83">
        <v>65461</v>
      </c>
      <c r="K41" s="83">
        <v>64472</v>
      </c>
      <c r="L41" s="83">
        <v>63239</v>
      </c>
      <c r="M41" s="84">
        <v>62815</v>
      </c>
    </row>
    <row r="42" spans="2:13" ht="27.75" customHeight="1" x14ac:dyDescent="0.15">
      <c r="B42" s="1174"/>
      <c r="C42" s="1175"/>
      <c r="D42" s="85"/>
      <c r="E42" s="1178" t="s">
        <v>26</v>
      </c>
      <c r="F42" s="1178"/>
      <c r="G42" s="1178"/>
      <c r="H42" s="1179"/>
      <c r="I42" s="86">
        <v>456</v>
      </c>
      <c r="J42" s="87">
        <v>415</v>
      </c>
      <c r="K42" s="87">
        <v>389</v>
      </c>
      <c r="L42" s="87">
        <v>367</v>
      </c>
      <c r="M42" s="88">
        <v>350</v>
      </c>
    </row>
    <row r="43" spans="2:13" ht="27.75" customHeight="1" x14ac:dyDescent="0.15">
      <c r="B43" s="1174"/>
      <c r="C43" s="1175"/>
      <c r="D43" s="85"/>
      <c r="E43" s="1178" t="s">
        <v>27</v>
      </c>
      <c r="F43" s="1178"/>
      <c r="G43" s="1178"/>
      <c r="H43" s="1179"/>
      <c r="I43" s="86">
        <v>28122</v>
      </c>
      <c r="J43" s="87">
        <v>27698</v>
      </c>
      <c r="K43" s="87">
        <v>26427</v>
      </c>
      <c r="L43" s="87">
        <v>24056</v>
      </c>
      <c r="M43" s="88">
        <v>22216</v>
      </c>
    </row>
    <row r="44" spans="2:13" ht="27.75" customHeight="1" x14ac:dyDescent="0.15">
      <c r="B44" s="1174"/>
      <c r="C44" s="1175"/>
      <c r="D44" s="85"/>
      <c r="E44" s="1178" t="s">
        <v>28</v>
      </c>
      <c r="F44" s="1178"/>
      <c r="G44" s="1178"/>
      <c r="H44" s="1179"/>
      <c r="I44" s="86">
        <v>1347</v>
      </c>
      <c r="J44" s="87">
        <v>2316</v>
      </c>
      <c r="K44" s="87">
        <v>3477</v>
      </c>
      <c r="L44" s="87">
        <v>4493</v>
      </c>
      <c r="M44" s="88">
        <v>4171</v>
      </c>
    </row>
    <row r="45" spans="2:13" ht="27.75" customHeight="1" x14ac:dyDescent="0.15">
      <c r="B45" s="1174"/>
      <c r="C45" s="1175"/>
      <c r="D45" s="85"/>
      <c r="E45" s="1178" t="s">
        <v>29</v>
      </c>
      <c r="F45" s="1178"/>
      <c r="G45" s="1178"/>
      <c r="H45" s="1179"/>
      <c r="I45" s="86">
        <v>7795</v>
      </c>
      <c r="J45" s="87">
        <v>7319</v>
      </c>
      <c r="K45" s="87">
        <v>7248</v>
      </c>
      <c r="L45" s="87">
        <v>6940</v>
      </c>
      <c r="M45" s="88">
        <v>6908</v>
      </c>
    </row>
    <row r="46" spans="2:13" ht="27.75" customHeight="1" x14ac:dyDescent="0.15">
      <c r="B46" s="1174"/>
      <c r="C46" s="1175"/>
      <c r="D46" s="89"/>
      <c r="E46" s="1178" t="s">
        <v>30</v>
      </c>
      <c r="F46" s="1178"/>
      <c r="G46" s="1178"/>
      <c r="H46" s="1179"/>
      <c r="I46" s="86">
        <v>109</v>
      </c>
      <c r="J46" s="87">
        <v>91</v>
      </c>
      <c r="K46" s="87">
        <v>48</v>
      </c>
      <c r="L46" s="87">
        <v>40</v>
      </c>
      <c r="M46" s="88">
        <v>13</v>
      </c>
    </row>
    <row r="47" spans="2:13" ht="27.75" customHeight="1" x14ac:dyDescent="0.15">
      <c r="B47" s="1174"/>
      <c r="C47" s="1175"/>
      <c r="D47" s="90"/>
      <c r="E47" s="1188" t="s">
        <v>31</v>
      </c>
      <c r="F47" s="1189"/>
      <c r="G47" s="1189"/>
      <c r="H47" s="1190"/>
      <c r="I47" s="86" t="s">
        <v>489</v>
      </c>
      <c r="J47" s="87" t="s">
        <v>489</v>
      </c>
      <c r="K47" s="87" t="s">
        <v>489</v>
      </c>
      <c r="L47" s="87" t="s">
        <v>489</v>
      </c>
      <c r="M47" s="88" t="s">
        <v>489</v>
      </c>
    </row>
    <row r="48" spans="2:13" ht="27.75" customHeight="1" x14ac:dyDescent="0.15">
      <c r="B48" s="1174"/>
      <c r="C48" s="1175"/>
      <c r="D48" s="85"/>
      <c r="E48" s="1178" t="s">
        <v>32</v>
      </c>
      <c r="F48" s="1178"/>
      <c r="G48" s="1178"/>
      <c r="H48" s="1179"/>
      <c r="I48" s="86" t="s">
        <v>489</v>
      </c>
      <c r="J48" s="87" t="s">
        <v>489</v>
      </c>
      <c r="K48" s="87" t="s">
        <v>489</v>
      </c>
      <c r="L48" s="87" t="s">
        <v>489</v>
      </c>
      <c r="M48" s="88" t="s">
        <v>489</v>
      </c>
    </row>
    <row r="49" spans="2:13" ht="27.75" customHeight="1" x14ac:dyDescent="0.15">
      <c r="B49" s="1176"/>
      <c r="C49" s="1177"/>
      <c r="D49" s="85"/>
      <c r="E49" s="1178" t="s">
        <v>33</v>
      </c>
      <c r="F49" s="1178"/>
      <c r="G49" s="1178"/>
      <c r="H49" s="1179"/>
      <c r="I49" s="86" t="s">
        <v>489</v>
      </c>
      <c r="J49" s="87" t="s">
        <v>489</v>
      </c>
      <c r="K49" s="87" t="s">
        <v>489</v>
      </c>
      <c r="L49" s="87" t="s">
        <v>489</v>
      </c>
      <c r="M49" s="88" t="s">
        <v>489</v>
      </c>
    </row>
    <row r="50" spans="2:13" ht="27.75" customHeight="1" x14ac:dyDescent="0.15">
      <c r="B50" s="1172" t="s">
        <v>34</v>
      </c>
      <c r="C50" s="1173"/>
      <c r="D50" s="91"/>
      <c r="E50" s="1178" t="s">
        <v>35</v>
      </c>
      <c r="F50" s="1178"/>
      <c r="G50" s="1178"/>
      <c r="H50" s="1179"/>
      <c r="I50" s="86">
        <v>8719</v>
      </c>
      <c r="J50" s="87">
        <v>10245</v>
      </c>
      <c r="K50" s="87">
        <v>11376</v>
      </c>
      <c r="L50" s="87">
        <v>12258</v>
      </c>
      <c r="M50" s="88">
        <v>13588</v>
      </c>
    </row>
    <row r="51" spans="2:13" ht="27.75" customHeight="1" x14ac:dyDescent="0.15">
      <c r="B51" s="1174"/>
      <c r="C51" s="1175"/>
      <c r="D51" s="85"/>
      <c r="E51" s="1178" t="s">
        <v>36</v>
      </c>
      <c r="F51" s="1178"/>
      <c r="G51" s="1178"/>
      <c r="H51" s="1179"/>
      <c r="I51" s="86">
        <v>20691</v>
      </c>
      <c r="J51" s="87">
        <v>20006</v>
      </c>
      <c r="K51" s="87">
        <v>19006</v>
      </c>
      <c r="L51" s="87">
        <v>16517</v>
      </c>
      <c r="M51" s="88">
        <v>15768</v>
      </c>
    </row>
    <row r="52" spans="2:13" ht="27.75" customHeight="1" x14ac:dyDescent="0.15">
      <c r="B52" s="1176"/>
      <c r="C52" s="1177"/>
      <c r="D52" s="85"/>
      <c r="E52" s="1178" t="s">
        <v>37</v>
      </c>
      <c r="F52" s="1178"/>
      <c r="G52" s="1178"/>
      <c r="H52" s="1179"/>
      <c r="I52" s="86">
        <v>61075</v>
      </c>
      <c r="J52" s="87">
        <v>64100</v>
      </c>
      <c r="K52" s="87">
        <v>64737</v>
      </c>
      <c r="L52" s="87">
        <v>65428</v>
      </c>
      <c r="M52" s="88">
        <v>65409</v>
      </c>
    </row>
    <row r="53" spans="2:13" ht="27.75" customHeight="1" thickBot="1" x14ac:dyDescent="0.2">
      <c r="B53" s="1180" t="s">
        <v>21</v>
      </c>
      <c r="C53" s="1181"/>
      <c r="D53" s="92"/>
      <c r="E53" s="1182" t="s">
        <v>38</v>
      </c>
      <c r="F53" s="1182"/>
      <c r="G53" s="1182"/>
      <c r="H53" s="1183"/>
      <c r="I53" s="93">
        <v>13688</v>
      </c>
      <c r="J53" s="94">
        <v>8949</v>
      </c>
      <c r="K53" s="94">
        <v>6941</v>
      </c>
      <c r="L53" s="94">
        <v>4933</v>
      </c>
      <c r="M53" s="95">
        <v>1709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2" zoomScale="60" zoomScaleNormal="60" zoomScaleSheetLayoutView="55" workbookViewId="0">
      <selection activeCell="H63" sqref="H63"/>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563</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563</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564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565</v>
      </c>
      <c r="I42" s="1201"/>
      <c r="J42" s="1201"/>
      <c r="K42" s="1201"/>
      <c r="L42" s="246"/>
      <c r="M42" s="246"/>
      <c r="N42" s="246"/>
      <c r="O42" s="246"/>
    </row>
    <row r="43" spans="2:17" x14ac:dyDescent="0.15">
      <c r="B43" s="250"/>
      <c r="C43" s="246"/>
      <c r="D43" s="246"/>
      <c r="E43" s="246"/>
      <c r="F43" s="246"/>
      <c r="G43" s="1202" t="s">
        <v>574</v>
      </c>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566</v>
      </c>
    </row>
    <row r="50" spans="1:17" x14ac:dyDescent="0.15">
      <c r="B50" s="250"/>
      <c r="C50" s="246"/>
      <c r="D50" s="246"/>
      <c r="E50" s="246"/>
      <c r="F50" s="246"/>
      <c r="G50" s="1212"/>
      <c r="H50" s="1213"/>
      <c r="I50" s="1213"/>
      <c r="J50" s="1214"/>
      <c r="K50" s="1215" t="s">
        <v>528</v>
      </c>
      <c r="L50" s="1215" t="s">
        <v>529</v>
      </c>
      <c r="M50" s="1215" t="s">
        <v>530</v>
      </c>
      <c r="N50" s="1215" t="s">
        <v>531</v>
      </c>
      <c r="O50" s="1215" t="s">
        <v>532</v>
      </c>
    </row>
    <row r="51" spans="1:17" x14ac:dyDescent="0.15">
      <c r="B51" s="250"/>
      <c r="C51" s="246"/>
      <c r="D51" s="246"/>
      <c r="E51" s="246"/>
      <c r="F51" s="246"/>
      <c r="G51" s="1216" t="s">
        <v>567</v>
      </c>
      <c r="H51" s="1217"/>
      <c r="I51" s="1218" t="s">
        <v>568</v>
      </c>
      <c r="J51" s="1218"/>
      <c r="K51" s="1219"/>
      <c r="L51" s="1219"/>
      <c r="M51" s="1219"/>
      <c r="N51" s="1220">
        <v>14.3</v>
      </c>
      <c r="O51" s="1220">
        <v>4.9000000000000004</v>
      </c>
    </row>
    <row r="52" spans="1:17" x14ac:dyDescent="0.15">
      <c r="B52" s="250"/>
      <c r="C52" s="246"/>
      <c r="D52" s="246"/>
      <c r="E52" s="246"/>
      <c r="F52" s="246"/>
      <c r="G52" s="1221"/>
      <c r="H52" s="1222"/>
      <c r="I52" s="1223"/>
      <c r="J52" s="1223"/>
      <c r="K52" s="1220"/>
      <c r="L52" s="1220"/>
      <c r="M52" s="1220"/>
      <c r="N52" s="1220"/>
      <c r="O52" s="1220"/>
    </row>
    <row r="53" spans="1:17" x14ac:dyDescent="0.15">
      <c r="A53" s="1224"/>
      <c r="B53" s="250"/>
      <c r="C53" s="246"/>
      <c r="D53" s="246"/>
      <c r="E53" s="246"/>
      <c r="F53" s="246"/>
      <c r="G53" s="1221"/>
      <c r="H53" s="1222"/>
      <c r="I53" s="1225" t="s">
        <v>569</v>
      </c>
      <c r="J53" s="1225"/>
      <c r="K53" s="1226"/>
      <c r="L53" s="1226"/>
      <c r="M53" s="1226"/>
      <c r="N53" s="1227">
        <v>55.9</v>
      </c>
      <c r="O53" s="1227">
        <v>56.9</v>
      </c>
    </row>
    <row r="54" spans="1:17" x14ac:dyDescent="0.15">
      <c r="A54" s="1224"/>
      <c r="B54" s="250"/>
      <c r="C54" s="246"/>
      <c r="D54" s="246"/>
      <c r="E54" s="246"/>
      <c r="F54" s="246"/>
      <c r="G54" s="1228"/>
      <c r="H54" s="1229"/>
      <c r="I54" s="1225"/>
      <c r="J54" s="1225"/>
      <c r="K54" s="1230"/>
      <c r="L54" s="1230"/>
      <c r="M54" s="1230"/>
      <c r="N54" s="1230"/>
      <c r="O54" s="1230"/>
    </row>
    <row r="55" spans="1:17" x14ac:dyDescent="0.15">
      <c r="A55" s="1224"/>
      <c r="B55" s="250"/>
      <c r="C55" s="246"/>
      <c r="D55" s="246"/>
      <c r="E55" s="246"/>
      <c r="F55" s="246"/>
      <c r="G55" s="1231" t="s">
        <v>570</v>
      </c>
      <c r="H55" s="1232"/>
      <c r="I55" s="1225" t="s">
        <v>568</v>
      </c>
      <c r="J55" s="1225"/>
      <c r="K55" s="1219"/>
      <c r="L55" s="1219"/>
      <c r="M55" s="1219"/>
      <c r="N55" s="1220">
        <v>25.4</v>
      </c>
      <c r="O55" s="1220">
        <v>16.600000000000001</v>
      </c>
    </row>
    <row r="56" spans="1:17" x14ac:dyDescent="0.15">
      <c r="A56" s="1224"/>
      <c r="B56" s="250"/>
      <c r="C56" s="246"/>
      <c r="D56" s="246"/>
      <c r="E56" s="246"/>
      <c r="F56" s="246"/>
      <c r="G56" s="1233"/>
      <c r="H56" s="1234"/>
      <c r="I56" s="1225"/>
      <c r="J56" s="1225"/>
      <c r="K56" s="1220"/>
      <c r="L56" s="1220"/>
      <c r="M56" s="1220"/>
      <c r="N56" s="1220"/>
      <c r="O56" s="1220"/>
    </row>
    <row r="57" spans="1:17" s="1224" customFormat="1" x14ac:dyDescent="0.15">
      <c r="B57" s="1235"/>
      <c r="C57" s="1201"/>
      <c r="D57" s="1201"/>
      <c r="E57" s="1201"/>
      <c r="F57" s="1201"/>
      <c r="G57" s="1233"/>
      <c r="H57" s="1234"/>
      <c r="I57" s="1236" t="s">
        <v>569</v>
      </c>
      <c r="J57" s="1236"/>
      <c r="K57" s="1226"/>
      <c r="L57" s="1226"/>
      <c r="M57" s="1226"/>
      <c r="N57" s="1227">
        <v>52.6</v>
      </c>
      <c r="O57" s="1227">
        <v>55.3</v>
      </c>
      <c r="P57" s="1237"/>
      <c r="Q57" s="1235"/>
    </row>
    <row r="58" spans="1:17" s="1224" customFormat="1" x14ac:dyDescent="0.15">
      <c r="A58" s="245"/>
      <c r="B58" s="1235"/>
      <c r="C58" s="1201"/>
      <c r="D58" s="1201"/>
      <c r="E58" s="1201"/>
      <c r="F58" s="1201"/>
      <c r="G58" s="1238"/>
      <c r="H58" s="1239"/>
      <c r="I58" s="1236"/>
      <c r="J58" s="1236"/>
      <c r="K58" s="1230"/>
      <c r="L58" s="1230"/>
      <c r="M58" s="1230"/>
      <c r="N58" s="1230"/>
      <c r="O58" s="1230"/>
      <c r="P58" s="1237"/>
      <c r="Q58" s="1235"/>
    </row>
    <row r="59" spans="1:17" s="1224" customFormat="1" x14ac:dyDescent="0.15">
      <c r="A59" s="245"/>
      <c r="B59" s="1235"/>
      <c r="C59" s="1201"/>
      <c r="D59" s="1201"/>
      <c r="E59" s="1201"/>
      <c r="F59" s="1201"/>
      <c r="G59" s="1201"/>
      <c r="H59" s="1201"/>
      <c r="I59" s="1201"/>
      <c r="J59" s="1201"/>
      <c r="K59" s="1240"/>
      <c r="L59" s="1240"/>
      <c r="M59" s="1240"/>
      <c r="N59" s="1240"/>
      <c r="O59" s="1240"/>
      <c r="P59" s="1237"/>
      <c r="Q59" s="1235"/>
    </row>
    <row r="60" spans="1:17" s="1224" customFormat="1" x14ac:dyDescent="0.15">
      <c r="A60" s="245"/>
      <c r="B60" s="1235"/>
      <c r="C60" s="1201"/>
      <c r="D60" s="1201"/>
      <c r="E60" s="1201"/>
      <c r="F60" s="1201"/>
      <c r="G60" s="1201"/>
      <c r="H60" s="1201"/>
      <c r="I60" s="1201"/>
      <c r="J60" s="1201"/>
      <c r="K60" s="1240"/>
      <c r="L60" s="1240"/>
      <c r="M60" s="1240"/>
      <c r="N60" s="1240"/>
      <c r="O60" s="1240"/>
      <c r="P60" s="1237"/>
      <c r="Q60" s="1235"/>
    </row>
    <row r="61" spans="1:17" s="1224" customFormat="1" x14ac:dyDescent="0.15">
      <c r="A61" s="245"/>
      <c r="B61" s="1241"/>
      <c r="C61" s="1242"/>
      <c r="D61" s="1242"/>
      <c r="E61" s="1242"/>
      <c r="F61" s="1242"/>
      <c r="G61" s="1242"/>
      <c r="H61" s="1242"/>
      <c r="I61" s="1242"/>
      <c r="J61" s="1242"/>
      <c r="K61" s="1242"/>
      <c r="L61" s="1242"/>
      <c r="M61" s="1243"/>
      <c r="N61" s="1243"/>
      <c r="O61" s="1243"/>
      <c r="P61" s="1244"/>
      <c r="Q61" s="1235"/>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571</v>
      </c>
      <c r="C63" s="246"/>
      <c r="D63" s="246"/>
      <c r="E63" s="246"/>
      <c r="F63" s="246"/>
      <c r="G63" s="246"/>
      <c r="H63" s="246"/>
      <c r="I63" s="246"/>
      <c r="J63" s="246"/>
      <c r="K63" s="246"/>
      <c r="L63" s="246"/>
      <c r="M63" s="246"/>
      <c r="N63" s="246"/>
      <c r="O63" s="246"/>
    </row>
    <row r="64" spans="1:17" x14ac:dyDescent="0.15">
      <c r="B64" s="250"/>
      <c r="C64" s="246"/>
      <c r="D64" s="246"/>
      <c r="E64" s="246"/>
      <c r="F64" s="246"/>
      <c r="G64" s="1200" t="s">
        <v>565</v>
      </c>
      <c r="I64" s="1201"/>
      <c r="J64" s="1201"/>
      <c r="K64" s="1201"/>
      <c r="L64" s="246"/>
      <c r="M64" s="246"/>
      <c r="N64" s="246"/>
      <c r="O64" s="246"/>
    </row>
    <row r="65" spans="2:30" x14ac:dyDescent="0.15">
      <c r="B65" s="250"/>
      <c r="C65" s="246"/>
      <c r="D65" s="246"/>
      <c r="E65" s="246"/>
      <c r="F65" s="246"/>
      <c r="G65" s="1202" t="s">
        <v>575</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5"/>
      <c r="I70" s="1245"/>
      <c r="J70" s="1246"/>
      <c r="K70" s="1246"/>
      <c r="L70" s="1247"/>
      <c r="M70" s="1246"/>
      <c r="N70" s="1247"/>
      <c r="O70" s="1248"/>
    </row>
    <row r="71" spans="2:30" x14ac:dyDescent="0.15">
      <c r="B71" s="250"/>
      <c r="C71" s="246"/>
      <c r="D71" s="246"/>
      <c r="E71" s="246"/>
      <c r="F71" s="246"/>
      <c r="G71" s="1249" t="s">
        <v>572</v>
      </c>
      <c r="I71" s="1250"/>
      <c r="J71" s="1246"/>
      <c r="K71" s="1246"/>
      <c r="L71" s="1247"/>
      <c r="M71" s="1246"/>
      <c r="N71" s="1247"/>
      <c r="O71" s="1248"/>
    </row>
    <row r="72" spans="2:30" x14ac:dyDescent="0.15">
      <c r="B72" s="250"/>
      <c r="C72" s="246"/>
      <c r="D72" s="246"/>
      <c r="E72" s="246"/>
      <c r="F72" s="246"/>
      <c r="G72" s="1212"/>
      <c r="H72" s="1213"/>
      <c r="I72" s="1213"/>
      <c r="J72" s="1214"/>
      <c r="K72" s="1215" t="s">
        <v>528</v>
      </c>
      <c r="L72" s="1215" t="s">
        <v>529</v>
      </c>
      <c r="M72" s="1215" t="s">
        <v>530</v>
      </c>
      <c r="N72" s="1215" t="s">
        <v>531</v>
      </c>
      <c r="O72" s="1215" t="s">
        <v>532</v>
      </c>
    </row>
    <row r="73" spans="2:30" x14ac:dyDescent="0.15">
      <c r="B73" s="250"/>
      <c r="C73" s="246"/>
      <c r="D73" s="246"/>
      <c r="E73" s="246"/>
      <c r="F73" s="246"/>
      <c r="G73" s="1216" t="s">
        <v>567</v>
      </c>
      <c r="H73" s="1217"/>
      <c r="I73" s="1218" t="s">
        <v>568</v>
      </c>
      <c r="J73" s="1218"/>
      <c r="K73" s="1251">
        <v>41.7</v>
      </c>
      <c r="L73" s="1251">
        <v>26.8</v>
      </c>
      <c r="M73" s="1220">
        <v>20.9</v>
      </c>
      <c r="N73" s="1220">
        <v>14.3</v>
      </c>
      <c r="O73" s="1220">
        <v>4.9000000000000004</v>
      </c>
      <c r="S73" s="245">
        <v>9.9</v>
      </c>
    </row>
    <row r="74" spans="2:30" x14ac:dyDescent="0.15">
      <c r="B74" s="250"/>
      <c r="C74" s="246"/>
      <c r="D74" s="246"/>
      <c r="E74" s="246"/>
      <c r="F74" s="246"/>
      <c r="G74" s="1221"/>
      <c r="H74" s="1222"/>
      <c r="I74" s="1223"/>
      <c r="J74" s="1223"/>
      <c r="K74" s="1251"/>
      <c r="L74" s="1251"/>
      <c r="M74" s="1220"/>
      <c r="N74" s="1220"/>
      <c r="O74" s="1220"/>
    </row>
    <row r="75" spans="2:30" x14ac:dyDescent="0.15">
      <c r="B75" s="250"/>
      <c r="C75" s="246"/>
      <c r="D75" s="246"/>
      <c r="E75" s="246"/>
      <c r="F75" s="246"/>
      <c r="G75" s="1221"/>
      <c r="H75" s="1222"/>
      <c r="I75" s="1225" t="s">
        <v>573</v>
      </c>
      <c r="J75" s="1225"/>
      <c r="K75" s="1227">
        <v>8.3000000000000007</v>
      </c>
      <c r="L75" s="1227">
        <v>8.1</v>
      </c>
      <c r="M75" s="1227">
        <v>9.4</v>
      </c>
      <c r="N75" s="1227">
        <v>8.4</v>
      </c>
      <c r="O75" s="1227">
        <v>8.5</v>
      </c>
      <c r="U75" s="245">
        <v>81.2</v>
      </c>
      <c r="W75" s="245">
        <v>87.2</v>
      </c>
      <c r="Y75" s="245">
        <v>99.8</v>
      </c>
      <c r="AA75" s="245">
        <v>109.5</v>
      </c>
      <c r="AC75" s="245">
        <v>115.2</v>
      </c>
    </row>
    <row r="76" spans="2:30" x14ac:dyDescent="0.15">
      <c r="B76" s="250"/>
      <c r="C76" s="246"/>
      <c r="D76" s="246"/>
      <c r="E76" s="246"/>
      <c r="F76" s="246"/>
      <c r="G76" s="1228"/>
      <c r="H76" s="1229"/>
      <c r="I76" s="1225"/>
      <c r="J76" s="1225"/>
      <c r="K76" s="1230"/>
      <c r="L76" s="1230"/>
      <c r="M76" s="1230"/>
      <c r="N76" s="1230"/>
      <c r="O76" s="1230"/>
    </row>
    <row r="77" spans="2:30" x14ac:dyDescent="0.15">
      <c r="B77" s="250"/>
      <c r="C77" s="246"/>
      <c r="D77" s="246"/>
      <c r="E77" s="246"/>
      <c r="F77" s="246"/>
      <c r="G77" s="1231" t="s">
        <v>570</v>
      </c>
      <c r="H77" s="1232"/>
      <c r="I77" s="1225" t="s">
        <v>568</v>
      </c>
      <c r="J77" s="1225"/>
      <c r="K77" s="1251">
        <v>42</v>
      </c>
      <c r="L77" s="1251">
        <v>32.6</v>
      </c>
      <c r="M77" s="1220">
        <v>30.5</v>
      </c>
      <c r="N77" s="1220">
        <v>25.4</v>
      </c>
      <c r="O77" s="1220">
        <v>16.600000000000001</v>
      </c>
      <c r="R77" s="245">
        <v>12.3</v>
      </c>
      <c r="T77" s="245">
        <v>11.1</v>
      </c>
    </row>
    <row r="78" spans="2:30" x14ac:dyDescent="0.15">
      <c r="B78" s="250"/>
      <c r="C78" s="246"/>
      <c r="D78" s="246"/>
      <c r="E78" s="246"/>
      <c r="F78" s="246"/>
      <c r="G78" s="1233"/>
      <c r="H78" s="1234"/>
      <c r="I78" s="1225"/>
      <c r="J78" s="1225"/>
      <c r="K78" s="1251"/>
      <c r="L78" s="1251"/>
      <c r="M78" s="1220"/>
      <c r="N78" s="1220"/>
      <c r="O78" s="1220"/>
    </row>
    <row r="79" spans="2:30" x14ac:dyDescent="0.15">
      <c r="B79" s="250"/>
      <c r="C79" s="246"/>
      <c r="D79" s="246"/>
      <c r="E79" s="246"/>
      <c r="F79" s="246"/>
      <c r="G79" s="1233"/>
      <c r="H79" s="1234"/>
      <c r="I79" s="1252" t="s">
        <v>573</v>
      </c>
      <c r="J79" s="1236"/>
      <c r="K79" s="1253">
        <v>6.8</v>
      </c>
      <c r="L79" s="1253">
        <v>5.9</v>
      </c>
      <c r="M79" s="1253">
        <v>5.2</v>
      </c>
      <c r="N79" s="1253">
        <v>4.8</v>
      </c>
      <c r="O79" s="1253">
        <v>3.6</v>
      </c>
      <c r="V79" s="245">
        <v>53.5</v>
      </c>
      <c r="X79" s="245">
        <v>48.2</v>
      </c>
      <c r="Z79" s="245">
        <v>34.200000000000003</v>
      </c>
      <c r="AB79" s="245">
        <v>30.3</v>
      </c>
      <c r="AD79" s="245">
        <v>28.9</v>
      </c>
    </row>
    <row r="80" spans="2:30" x14ac:dyDescent="0.15">
      <c r="B80" s="250"/>
      <c r="C80" s="246"/>
      <c r="D80" s="246"/>
      <c r="E80" s="246"/>
      <c r="F80" s="246"/>
      <c r="G80" s="1238"/>
      <c r="H80" s="1239"/>
      <c r="I80" s="1236"/>
      <c r="J80" s="1236"/>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106" zoomScaleNormal="100" zoomScaleSheetLayoutView="55" workbookViewId="0">
      <selection activeCell="I111" sqref="I11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527</v>
      </c>
      <c r="G2" s="113"/>
      <c r="H2" s="114"/>
    </row>
    <row r="3" spans="1:8" x14ac:dyDescent="0.15">
      <c r="A3" s="110" t="s">
        <v>520</v>
      </c>
      <c r="B3" s="115"/>
      <c r="C3" s="116"/>
      <c r="D3" s="117">
        <v>15241</v>
      </c>
      <c r="E3" s="118"/>
      <c r="F3" s="119">
        <v>39425</v>
      </c>
      <c r="G3" s="120"/>
      <c r="H3" s="121"/>
    </row>
    <row r="4" spans="1:8" x14ac:dyDescent="0.15">
      <c r="A4" s="122"/>
      <c r="B4" s="123"/>
      <c r="C4" s="124"/>
      <c r="D4" s="125">
        <v>12481</v>
      </c>
      <c r="E4" s="126"/>
      <c r="F4" s="127">
        <v>22414</v>
      </c>
      <c r="G4" s="128"/>
      <c r="H4" s="129"/>
    </row>
    <row r="5" spans="1:8" x14ac:dyDescent="0.15">
      <c r="A5" s="110" t="s">
        <v>522</v>
      </c>
      <c r="B5" s="115"/>
      <c r="C5" s="116"/>
      <c r="D5" s="117">
        <v>25221</v>
      </c>
      <c r="E5" s="118"/>
      <c r="F5" s="119">
        <v>43141</v>
      </c>
      <c r="G5" s="120"/>
      <c r="H5" s="121"/>
    </row>
    <row r="6" spans="1:8" x14ac:dyDescent="0.15">
      <c r="A6" s="122"/>
      <c r="B6" s="123"/>
      <c r="C6" s="124"/>
      <c r="D6" s="125">
        <v>13328</v>
      </c>
      <c r="E6" s="126"/>
      <c r="F6" s="127">
        <v>21887</v>
      </c>
      <c r="G6" s="128"/>
      <c r="H6" s="129"/>
    </row>
    <row r="7" spans="1:8" x14ac:dyDescent="0.15">
      <c r="A7" s="110" t="s">
        <v>523</v>
      </c>
      <c r="B7" s="115"/>
      <c r="C7" s="116"/>
      <c r="D7" s="117">
        <v>32943</v>
      </c>
      <c r="E7" s="118"/>
      <c r="F7" s="119">
        <v>45117</v>
      </c>
      <c r="G7" s="120"/>
      <c r="H7" s="121"/>
    </row>
    <row r="8" spans="1:8" x14ac:dyDescent="0.15">
      <c r="A8" s="122"/>
      <c r="B8" s="123"/>
      <c r="C8" s="124"/>
      <c r="D8" s="125">
        <v>22330</v>
      </c>
      <c r="E8" s="126"/>
      <c r="F8" s="127">
        <v>25589</v>
      </c>
      <c r="G8" s="128"/>
      <c r="H8" s="129"/>
    </row>
    <row r="9" spans="1:8" x14ac:dyDescent="0.15">
      <c r="A9" s="110" t="s">
        <v>524</v>
      </c>
      <c r="B9" s="115"/>
      <c r="C9" s="116"/>
      <c r="D9" s="117">
        <v>22914</v>
      </c>
      <c r="E9" s="118"/>
      <c r="F9" s="119">
        <v>39951</v>
      </c>
      <c r="G9" s="120"/>
      <c r="H9" s="121"/>
    </row>
    <row r="10" spans="1:8" x14ac:dyDescent="0.15">
      <c r="A10" s="122"/>
      <c r="B10" s="123"/>
      <c r="C10" s="124"/>
      <c r="D10" s="125">
        <v>19473</v>
      </c>
      <c r="E10" s="126"/>
      <c r="F10" s="127">
        <v>22555</v>
      </c>
      <c r="G10" s="128"/>
      <c r="H10" s="129"/>
    </row>
    <row r="11" spans="1:8" x14ac:dyDescent="0.15">
      <c r="A11" s="110" t="s">
        <v>525</v>
      </c>
      <c r="B11" s="115"/>
      <c r="C11" s="116"/>
      <c r="D11" s="117">
        <v>35483</v>
      </c>
      <c r="E11" s="118"/>
      <c r="F11" s="119">
        <v>39893</v>
      </c>
      <c r="G11" s="120"/>
      <c r="H11" s="121"/>
    </row>
    <row r="12" spans="1:8" x14ac:dyDescent="0.15">
      <c r="A12" s="122"/>
      <c r="B12" s="123"/>
      <c r="C12" s="130"/>
      <c r="D12" s="125">
        <v>25817</v>
      </c>
      <c r="E12" s="126"/>
      <c r="F12" s="127">
        <v>26170</v>
      </c>
      <c r="G12" s="128"/>
      <c r="H12" s="129"/>
    </row>
    <row r="13" spans="1:8" x14ac:dyDescent="0.15">
      <c r="A13" s="110"/>
      <c r="B13" s="115"/>
      <c r="C13" s="131"/>
      <c r="D13" s="132">
        <v>26360</v>
      </c>
      <c r="E13" s="133"/>
      <c r="F13" s="134">
        <v>41505</v>
      </c>
      <c r="G13" s="135"/>
      <c r="H13" s="121"/>
    </row>
    <row r="14" spans="1:8" x14ac:dyDescent="0.15">
      <c r="A14" s="122"/>
      <c r="B14" s="123"/>
      <c r="C14" s="124"/>
      <c r="D14" s="125">
        <v>18686</v>
      </c>
      <c r="E14" s="126"/>
      <c r="F14" s="127">
        <v>23723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1.22</v>
      </c>
      <c r="C19" s="136">
        <f>ROUND(VALUE(SUBSTITUTE(実質収支比率等に係る経年分析!G$48,"▲","-")),2)</f>
        <v>1.9</v>
      </c>
      <c r="D19" s="136">
        <f>ROUND(VALUE(SUBSTITUTE(実質収支比率等に係る経年分析!H$48,"▲","-")),2)</f>
        <v>2.02</v>
      </c>
      <c r="E19" s="136">
        <f>ROUND(VALUE(SUBSTITUTE(実質収支比率等に係る経年分析!I$48,"▲","-")),2)</f>
        <v>1.79</v>
      </c>
      <c r="F19" s="136">
        <f>ROUND(VALUE(SUBSTITUTE(実質収支比率等に係る経年分析!J$48,"▲","-")),2)</f>
        <v>1.44</v>
      </c>
    </row>
    <row r="20" spans="1:11" x14ac:dyDescent="0.15">
      <c r="A20" s="136" t="s">
        <v>43</v>
      </c>
      <c r="B20" s="136">
        <f>ROUND(VALUE(SUBSTITUTE(実質収支比率等に係る経年分析!F$47,"▲","-")),2)</f>
        <v>15.31</v>
      </c>
      <c r="C20" s="136">
        <f>ROUND(VALUE(SUBSTITUTE(実質収支比率等に係る経年分析!G$47,"▲","-")),2)</f>
        <v>16.23</v>
      </c>
      <c r="D20" s="136">
        <f>ROUND(VALUE(SUBSTITUTE(実質収支比率等に係る経年分析!H$47,"▲","-")),2)</f>
        <v>16.72</v>
      </c>
      <c r="E20" s="136">
        <f>ROUND(VALUE(SUBSTITUTE(実質収支比率等に係る経年分析!I$47,"▲","-")),2)</f>
        <v>17.73</v>
      </c>
      <c r="F20" s="136">
        <f>ROUND(VALUE(SUBSTITUTE(実質収支比率等に係る経年分析!J$47,"▲","-")),2)</f>
        <v>19.25</v>
      </c>
    </row>
    <row r="21" spans="1:11" x14ac:dyDescent="0.15">
      <c r="A21" s="136" t="s">
        <v>44</v>
      </c>
      <c r="B21" s="136">
        <f>IF(ISNUMBER(VALUE(SUBSTITUTE(実質収支比率等に係る経年分析!F$49,"▲","-"))),ROUND(VALUE(SUBSTITUTE(実質収支比率等に係る経年分析!F$49,"▲","-")),2),NA())</f>
        <v>-0.16</v>
      </c>
      <c r="C21" s="136">
        <f>IF(ISNUMBER(VALUE(SUBSTITUTE(実質収支比率等に係る経年分析!G$49,"▲","-"))),ROUND(VALUE(SUBSTITUTE(実質収支比率等に係る経年分析!G$49,"▲","-")),2),NA())</f>
        <v>2.2400000000000002</v>
      </c>
      <c r="D21" s="136">
        <f>IF(ISNUMBER(VALUE(SUBSTITUTE(実質収支比率等に係る経年分析!H$49,"▲","-"))),ROUND(VALUE(SUBSTITUTE(実質収支比率等に係る経年分析!H$49,"▲","-")),2),NA())</f>
        <v>1</v>
      </c>
      <c r="E21" s="136">
        <f>IF(ISNUMBER(VALUE(SUBSTITUTE(実質収支比率等に係る経年分析!I$49,"▲","-"))),ROUND(VALUE(SUBSTITUTE(実質収支比率等に係る経年分析!I$49,"▲","-")),2),NA())</f>
        <v>1.92</v>
      </c>
      <c r="F21" s="136">
        <f>IF(ISNUMBER(VALUE(SUBSTITUTE(実質収支比率等に係る経年分析!J$49,"▲","-"))),ROUND(VALUE(SUBSTITUTE(実質収支比率等に係る経年分析!J$49,"▲","-")),2),NA())</f>
        <v>1.92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0.28000000000000003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0.31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0.31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0.79</v>
      </c>
    </row>
    <row r="28" spans="1:11" x14ac:dyDescent="0.15">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1.81</v>
      </c>
      <c r="C28" s="137" t="e">
        <f>IF(ROUND(VALUE(SUBSTITUTE(連結実質赤字比率に係る赤字・黒字の構成分析!F$42,"▲", "-")), 2) &gt;= 0, ABS(ROUND(VALUE(SUBSTITUTE(連結実質赤字比率に係る赤字・黒字の構成分析!F$42,"▲", "-")), 2)), NA())</f>
        <v>#N/A</v>
      </c>
      <c r="D28" s="137">
        <f>IF(ROUND(VALUE(SUBSTITUTE(連結実質赤字比率に係る赤字・黒字の構成分析!G$42,"▲", "-")), 2) &lt; 0, ABS(ROUND(VALUE(SUBSTITUTE(連結実質赤字比率に係る赤字・黒字の構成分析!G$42,"▲", "-")), 2)), NA())</f>
        <v>1.84</v>
      </c>
      <c r="E28" s="137" t="e">
        <f>IF(ROUND(VALUE(SUBSTITUTE(連結実質赤字比率に係る赤字・黒字の構成分析!G$42,"▲", "-")), 2) &gt;= 0, ABS(ROUND(VALUE(SUBSTITUTE(連結実質赤字比率に係る赤字・黒字の構成分析!G$42,"▲", "-")), 2)), NA())</f>
        <v>#N/A</v>
      </c>
      <c r="F28" s="137">
        <f>IF(ROUND(VALUE(SUBSTITUTE(連結実質赤字比率に係る赤字・黒字の構成分析!H$42,"▲", "-")), 2) &lt; 0, ABS(ROUND(VALUE(SUBSTITUTE(連結実質赤字比率に係る赤字・黒字の構成分析!H$42,"▲", "-")), 2)), NA())</f>
        <v>1.88</v>
      </c>
      <c r="G28" s="137" t="e">
        <f>IF(ROUND(VALUE(SUBSTITUTE(連結実質赤字比率に係る赤字・黒字の構成分析!H$42,"▲", "-")), 2) &gt;= 0, ABS(ROUND(VALUE(SUBSTITUTE(連結実質赤字比率に係る赤字・黒字の構成分析!H$42,"▲", "-")), 2)), NA())</f>
        <v>#N/A</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0.97</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1.1200000000000001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1.26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1.2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1.26</v>
      </c>
    </row>
    <row r="30" spans="1:11" x14ac:dyDescent="0.15">
      <c r="A30" s="137" t="str">
        <f>IF(連結実質赤字比率に係る赤字・黒字の構成分析!C$40="",NA(),連結実質赤字比率に係る赤字・黒字の構成分析!C$40)</f>
        <v>モーターボート競走事業会計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1.93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1.0900000000000001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1.1100000000000001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1.38</v>
      </c>
    </row>
    <row r="31" spans="1:11" x14ac:dyDescent="0.15">
      <c r="A31" s="137" t="str">
        <f>IF(連結実質赤字比率に係る赤字・黒字の構成分析!C$39="",NA(),連結実質赤字比率に係る赤字・黒字の構成分析!C$39)</f>
        <v>一般会計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1.89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2.0099999999999998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1.78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1.43</v>
      </c>
    </row>
    <row r="32" spans="1:11" x14ac:dyDescent="0.15">
      <c r="A32" s="137" t="str">
        <f>IF(連結実質赤字比率に係る赤字・黒字の構成分析!C$38="",NA(),連結実質赤字比率に係る赤字・黒字の構成分析!C$38)</f>
        <v>病院事業会計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3.54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4.67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3.44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2.3199999999999998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2.0699999999999998</v>
      </c>
    </row>
    <row r="33" spans="1:16" x14ac:dyDescent="0.15">
      <c r="A33" s="137" t="str">
        <f>IF(連結実質赤字比率に係る赤字・黒字の構成分析!C$37="",NA(),連結実質赤字比率に係る赤字・黒字の構成分析!C$37)</f>
        <v>交通事業会計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1.69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2.2200000000000002</v>
      </c>
    </row>
    <row r="34" spans="1:16" x14ac:dyDescent="0.15">
      <c r="A34" s="137" t="str">
        <f>IF(連結実質赤字比率に係る赤字・黒字の構成分析!C$36="",NA(),連結実質赤字比率に係る赤字・黒字の構成分析!C$36)</f>
        <v>工業用水道事業会計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2.89</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0.33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0.82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0.99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3.07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2.39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2.48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3.52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4.05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4.5999999999999996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7225</v>
      </c>
      <c r="E42" s="138"/>
      <c r="F42" s="138"/>
      <c r="G42" s="138">
        <f>'実質公債費比率（分子）の構造'!L$52</f>
        <v>7311</v>
      </c>
      <c r="H42" s="138"/>
      <c r="I42" s="138"/>
      <c r="J42" s="138">
        <f>'実質公債費比率（分子）の構造'!M$52</f>
        <v>7692</v>
      </c>
      <c r="K42" s="138"/>
      <c r="L42" s="138"/>
      <c r="M42" s="138">
        <f>'実質公債費比率（分子）の構造'!N$52</f>
        <v>7154</v>
      </c>
      <c r="N42" s="138"/>
      <c r="O42" s="138"/>
      <c r="P42" s="138">
        <f>'実質公債費比率（分子）の構造'!O$52</f>
        <v>7554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44</v>
      </c>
      <c r="C44" s="138"/>
      <c r="D44" s="138"/>
      <c r="E44" s="138">
        <f>'実質公債費比率（分子）の構造'!L$50</f>
        <v>42</v>
      </c>
      <c r="F44" s="138"/>
      <c r="G44" s="138"/>
      <c r="H44" s="138">
        <f>'実質公債費比率（分子）の構造'!M$50</f>
        <v>27</v>
      </c>
      <c r="I44" s="138"/>
      <c r="J44" s="138"/>
      <c r="K44" s="138">
        <f>'実質公債費比率（分子）の構造'!N$50</f>
        <v>22</v>
      </c>
      <c r="L44" s="138"/>
      <c r="M44" s="138"/>
      <c r="N44" s="138">
        <f>'実質公債費比率（分子）の構造'!O$50</f>
        <v>22</v>
      </c>
      <c r="O44" s="138"/>
      <c r="P44" s="138"/>
    </row>
    <row r="45" spans="1:16" x14ac:dyDescent="0.15">
      <c r="A45" s="138" t="s">
        <v>54</v>
      </c>
      <c r="B45" s="138">
        <f>'実質公債費比率（分子）の構造'!K$49</f>
        <v>131</v>
      </c>
      <c r="C45" s="138"/>
      <c r="D45" s="138"/>
      <c r="E45" s="138">
        <f>'実質公債費比率（分子）の構造'!L$49</f>
        <v>43</v>
      </c>
      <c r="F45" s="138"/>
      <c r="G45" s="138"/>
      <c r="H45" s="138">
        <f>'実質公債費比率（分子）の構造'!M$49</f>
        <v>60</v>
      </c>
      <c r="I45" s="138"/>
      <c r="J45" s="138"/>
      <c r="K45" s="138">
        <f>'実質公債費比率（分子）の構造'!N$49</f>
        <v>96</v>
      </c>
      <c r="L45" s="138"/>
      <c r="M45" s="138"/>
      <c r="N45" s="138">
        <f>'実質公債費比率（分子）の構造'!O$49</f>
        <v>229</v>
      </c>
      <c r="O45" s="138"/>
      <c r="P45" s="138"/>
    </row>
    <row r="46" spans="1:16" x14ac:dyDescent="0.15">
      <c r="A46" s="138" t="s">
        <v>55</v>
      </c>
      <c r="B46" s="138">
        <f>'実質公債費比率（分子）の構造'!K$48</f>
        <v>2601</v>
      </c>
      <c r="C46" s="138"/>
      <c r="D46" s="138"/>
      <c r="E46" s="138">
        <f>'実質公債費比率（分子）の構造'!L$48</f>
        <v>2428</v>
      </c>
      <c r="F46" s="138"/>
      <c r="G46" s="138"/>
      <c r="H46" s="138">
        <f>'実質公債費比率（分子）の構造'!M$48</f>
        <v>2436</v>
      </c>
      <c r="I46" s="138"/>
      <c r="J46" s="138"/>
      <c r="K46" s="138">
        <f>'実質公債費比率（分子）の構造'!N$48</f>
        <v>2499</v>
      </c>
      <c r="L46" s="138"/>
      <c r="M46" s="138"/>
      <c r="N46" s="138">
        <f>'実質公債費比率（分子）の構造'!O$48</f>
        <v>2543</v>
      </c>
      <c r="O46" s="138"/>
      <c r="P46" s="138"/>
    </row>
    <row r="47" spans="1:16" x14ac:dyDescent="0.15">
      <c r="A47" s="138" t="s">
        <v>56</v>
      </c>
      <c r="B47" s="138">
        <f>'実質公債費比率（分子）の構造'!K$47</f>
        <v>17</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7922</v>
      </c>
      <c r="C49" s="138"/>
      <c r="D49" s="138"/>
      <c r="E49" s="138">
        <f>'実質公債費比率（分子）の構造'!L$45</f>
        <v>7036</v>
      </c>
      <c r="F49" s="138"/>
      <c r="G49" s="138"/>
      <c r="H49" s="138">
        <f>'実質公債費比率（分子）の構造'!M$45</f>
        <v>8825</v>
      </c>
      <c r="I49" s="138"/>
      <c r="J49" s="138"/>
      <c r="K49" s="138">
        <f>'実質公債費比率（分子）の構造'!N$45</f>
        <v>7148</v>
      </c>
      <c r="L49" s="138"/>
      <c r="M49" s="138"/>
      <c r="N49" s="138">
        <f>'実質公債費比率（分子）の構造'!O$45</f>
        <v>7241</v>
      </c>
      <c r="O49" s="138"/>
      <c r="P49" s="138"/>
    </row>
    <row r="50" spans="1:16" x14ac:dyDescent="0.15">
      <c r="A50" s="138" t="s">
        <v>59</v>
      </c>
      <c r="B50" s="138" t="e">
        <f>NA()</f>
        <v>#N/A</v>
      </c>
      <c r="C50" s="138">
        <f>IF(ISNUMBER('実質公債費比率（分子）の構造'!K$53),'実質公債費比率（分子）の構造'!K$53,NA())</f>
        <v>3490</v>
      </c>
      <c r="D50" s="138" t="e">
        <f>NA()</f>
        <v>#N/A</v>
      </c>
      <c r="E50" s="138" t="e">
        <f>NA()</f>
        <v>#N/A</v>
      </c>
      <c r="F50" s="138">
        <f>IF(ISNUMBER('実質公債費比率（分子）の構造'!L$53),'実質公債費比率（分子）の構造'!L$53,NA())</f>
        <v>2238</v>
      </c>
      <c r="G50" s="138" t="e">
        <f>NA()</f>
        <v>#N/A</v>
      </c>
      <c r="H50" s="138" t="e">
        <f>NA()</f>
        <v>#N/A</v>
      </c>
      <c r="I50" s="138">
        <f>IF(ISNUMBER('実質公債費比率（分子）の構造'!M$53),'実質公債費比率（分子）の構造'!M$53,NA())</f>
        <v>3656</v>
      </c>
      <c r="J50" s="138" t="e">
        <f>NA()</f>
        <v>#N/A</v>
      </c>
      <c r="K50" s="138" t="e">
        <f>NA()</f>
        <v>#N/A</v>
      </c>
      <c r="L50" s="138">
        <f>IF(ISNUMBER('実質公債費比率（分子）の構造'!N$53),'実質公債費比率（分子）の構造'!N$53,NA())</f>
        <v>2611</v>
      </c>
      <c r="M50" s="138" t="e">
        <f>NA()</f>
        <v>#N/A</v>
      </c>
      <c r="N50" s="138" t="e">
        <f>NA()</f>
        <v>#N/A</v>
      </c>
      <c r="O50" s="138">
        <f>IF(ISNUMBER('実質公債費比率（分子）の構造'!O$53),'実質公債費比率（分子）の構造'!O$53,NA())</f>
        <v>2481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61075</v>
      </c>
      <c r="E56" s="137"/>
      <c r="F56" s="137"/>
      <c r="G56" s="137">
        <f>'将来負担比率（分子）の構造'!J$52</f>
        <v>64100</v>
      </c>
      <c r="H56" s="137"/>
      <c r="I56" s="137"/>
      <c r="J56" s="137">
        <f>'将来負担比率（分子）の構造'!K$52</f>
        <v>64737</v>
      </c>
      <c r="K56" s="137"/>
      <c r="L56" s="137"/>
      <c r="M56" s="137">
        <f>'将来負担比率（分子）の構造'!L$52</f>
        <v>65428</v>
      </c>
      <c r="N56" s="137"/>
      <c r="O56" s="137"/>
      <c r="P56" s="137">
        <f>'将来負担比率（分子）の構造'!M$52</f>
        <v>65409</v>
      </c>
    </row>
    <row r="57" spans="1:16" x14ac:dyDescent="0.15">
      <c r="A57" s="137" t="s">
        <v>36</v>
      </c>
      <c r="B57" s="137"/>
      <c r="C57" s="137"/>
      <c r="D57" s="137">
        <f>'将来負担比率（分子）の構造'!I$51</f>
        <v>20691</v>
      </c>
      <c r="E57" s="137"/>
      <c r="F57" s="137"/>
      <c r="G57" s="137">
        <f>'将来負担比率（分子）の構造'!J$51</f>
        <v>20006</v>
      </c>
      <c r="H57" s="137"/>
      <c r="I57" s="137"/>
      <c r="J57" s="137">
        <f>'将来負担比率（分子）の構造'!K$51</f>
        <v>19006</v>
      </c>
      <c r="K57" s="137"/>
      <c r="L57" s="137"/>
      <c r="M57" s="137">
        <f>'将来負担比率（分子）の構造'!L$51</f>
        <v>16517</v>
      </c>
      <c r="N57" s="137"/>
      <c r="O57" s="137"/>
      <c r="P57" s="137">
        <f>'将来負担比率（分子）の構造'!M$51</f>
        <v>15768</v>
      </c>
    </row>
    <row r="58" spans="1:16" x14ac:dyDescent="0.15">
      <c r="A58" s="137" t="s">
        <v>35</v>
      </c>
      <c r="B58" s="137"/>
      <c r="C58" s="137"/>
      <c r="D58" s="137">
        <f>'将来負担比率（分子）の構造'!I$50</f>
        <v>8719</v>
      </c>
      <c r="E58" s="137"/>
      <c r="F58" s="137"/>
      <c r="G58" s="137">
        <f>'将来負担比率（分子）の構造'!J$50</f>
        <v>10245</v>
      </c>
      <c r="H58" s="137"/>
      <c r="I58" s="137"/>
      <c r="J58" s="137">
        <f>'将来負担比率（分子）の構造'!K$50</f>
        <v>11376</v>
      </c>
      <c r="K58" s="137"/>
      <c r="L58" s="137"/>
      <c r="M58" s="137">
        <f>'将来負担比率（分子）の構造'!L$50</f>
        <v>12258</v>
      </c>
      <c r="N58" s="137"/>
      <c r="O58" s="137"/>
      <c r="P58" s="137">
        <f>'将来負担比率（分子）の構造'!M$50</f>
        <v>13588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109</v>
      </c>
      <c r="C61" s="137"/>
      <c r="D61" s="137"/>
      <c r="E61" s="137">
        <f>'将来負担比率（分子）の構造'!J$46</f>
        <v>91</v>
      </c>
      <c r="F61" s="137"/>
      <c r="G61" s="137"/>
      <c r="H61" s="137">
        <f>'将来負担比率（分子）の構造'!K$46</f>
        <v>48</v>
      </c>
      <c r="I61" s="137"/>
      <c r="J61" s="137"/>
      <c r="K61" s="137">
        <f>'将来負担比率（分子）の構造'!L$46</f>
        <v>40</v>
      </c>
      <c r="L61" s="137"/>
      <c r="M61" s="137"/>
      <c r="N61" s="137">
        <f>'将来負担比率（分子）の構造'!M$46</f>
        <v>13</v>
      </c>
      <c r="O61" s="137"/>
      <c r="P61" s="137"/>
    </row>
    <row r="62" spans="1:16" x14ac:dyDescent="0.15">
      <c r="A62" s="137" t="s">
        <v>29</v>
      </c>
      <c r="B62" s="137">
        <f>'将来負担比率（分子）の構造'!I$45</f>
        <v>7795</v>
      </c>
      <c r="C62" s="137"/>
      <c r="D62" s="137"/>
      <c r="E62" s="137">
        <f>'将来負担比率（分子）の構造'!J$45</f>
        <v>7319</v>
      </c>
      <c r="F62" s="137"/>
      <c r="G62" s="137"/>
      <c r="H62" s="137">
        <f>'将来負担比率（分子）の構造'!K$45</f>
        <v>7248</v>
      </c>
      <c r="I62" s="137"/>
      <c r="J62" s="137"/>
      <c r="K62" s="137">
        <f>'将来負担比率（分子）の構造'!L$45</f>
        <v>6940</v>
      </c>
      <c r="L62" s="137"/>
      <c r="M62" s="137"/>
      <c r="N62" s="137">
        <f>'将来負担比率（分子）の構造'!M$45</f>
        <v>6908</v>
      </c>
      <c r="O62" s="137"/>
      <c r="P62" s="137"/>
    </row>
    <row r="63" spans="1:16" x14ac:dyDescent="0.15">
      <c r="A63" s="137" t="s">
        <v>28</v>
      </c>
      <c r="B63" s="137">
        <f>'将来負担比率（分子）の構造'!I$44</f>
        <v>1347</v>
      </c>
      <c r="C63" s="137"/>
      <c r="D63" s="137"/>
      <c r="E63" s="137">
        <f>'将来負担比率（分子）の構造'!J$44</f>
        <v>2316</v>
      </c>
      <c r="F63" s="137"/>
      <c r="G63" s="137"/>
      <c r="H63" s="137">
        <f>'将来負担比率（分子）の構造'!K$44</f>
        <v>3477</v>
      </c>
      <c r="I63" s="137"/>
      <c r="J63" s="137"/>
      <c r="K63" s="137">
        <f>'将来負担比率（分子）の構造'!L$44</f>
        <v>4493</v>
      </c>
      <c r="L63" s="137"/>
      <c r="M63" s="137"/>
      <c r="N63" s="137">
        <f>'将来負担比率（分子）の構造'!M$44</f>
        <v>4171</v>
      </c>
      <c r="O63" s="137"/>
      <c r="P63" s="137"/>
    </row>
    <row r="64" spans="1:16" x14ac:dyDescent="0.15">
      <c r="A64" s="137" t="s">
        <v>27</v>
      </c>
      <c r="B64" s="137">
        <f>'将来負担比率（分子）の構造'!I$43</f>
        <v>28122</v>
      </c>
      <c r="C64" s="137"/>
      <c r="D64" s="137"/>
      <c r="E64" s="137">
        <f>'将来負担比率（分子）の構造'!J$43</f>
        <v>27698</v>
      </c>
      <c r="F64" s="137"/>
      <c r="G64" s="137"/>
      <c r="H64" s="137">
        <f>'将来負担比率（分子）の構造'!K$43</f>
        <v>26427</v>
      </c>
      <c r="I64" s="137"/>
      <c r="J64" s="137"/>
      <c r="K64" s="137">
        <f>'将来負担比率（分子）の構造'!L$43</f>
        <v>24056</v>
      </c>
      <c r="L64" s="137"/>
      <c r="M64" s="137"/>
      <c r="N64" s="137">
        <f>'将来負担比率（分子）の構造'!M$43</f>
        <v>22216</v>
      </c>
      <c r="O64" s="137"/>
      <c r="P64" s="137"/>
    </row>
    <row r="65" spans="1:16" x14ac:dyDescent="0.15">
      <c r="A65" s="137" t="s">
        <v>26</v>
      </c>
      <c r="B65" s="137">
        <f>'将来負担比率（分子）の構造'!I$42</f>
        <v>456</v>
      </c>
      <c r="C65" s="137"/>
      <c r="D65" s="137"/>
      <c r="E65" s="137">
        <f>'将来負担比率（分子）の構造'!J$42</f>
        <v>415</v>
      </c>
      <c r="F65" s="137"/>
      <c r="G65" s="137"/>
      <c r="H65" s="137">
        <f>'将来負担比率（分子）の構造'!K$42</f>
        <v>389</v>
      </c>
      <c r="I65" s="137"/>
      <c r="J65" s="137"/>
      <c r="K65" s="137">
        <f>'将来負担比率（分子）の構造'!L$42</f>
        <v>367</v>
      </c>
      <c r="L65" s="137"/>
      <c r="M65" s="137"/>
      <c r="N65" s="137">
        <f>'将来負担比率（分子）の構造'!M$42</f>
        <v>350</v>
      </c>
      <c r="O65" s="137"/>
      <c r="P65" s="137"/>
    </row>
    <row r="66" spans="1:16" x14ac:dyDescent="0.15">
      <c r="A66" s="137" t="s">
        <v>25</v>
      </c>
      <c r="B66" s="137">
        <f>'将来負担比率（分子）の構造'!I$41</f>
        <v>66342</v>
      </c>
      <c r="C66" s="137"/>
      <c r="D66" s="137"/>
      <c r="E66" s="137">
        <f>'将来負担比率（分子）の構造'!J$41</f>
        <v>65461</v>
      </c>
      <c r="F66" s="137"/>
      <c r="G66" s="137"/>
      <c r="H66" s="137">
        <f>'将来負担比率（分子）の構造'!K$41</f>
        <v>64472</v>
      </c>
      <c r="I66" s="137"/>
      <c r="J66" s="137"/>
      <c r="K66" s="137">
        <f>'将来負担比率（分子）の構造'!L$41</f>
        <v>63239</v>
      </c>
      <c r="L66" s="137"/>
      <c r="M66" s="137"/>
      <c r="N66" s="137">
        <f>'将来負担比率（分子）の構造'!M$41</f>
        <v>62815</v>
      </c>
      <c r="O66" s="137"/>
      <c r="P66" s="137"/>
    </row>
    <row r="67" spans="1:16" x14ac:dyDescent="0.15">
      <c r="A67" s="137" t="s">
        <v>63</v>
      </c>
      <c r="B67" s="137" t="e">
        <f>NA()</f>
        <v>#N/A</v>
      </c>
      <c r="C67" s="137">
        <f>IF(ISNUMBER('将来負担比率（分子）の構造'!I$53), IF('将来負担比率（分子）の構造'!I$53 &lt; 0, 0, '将来負担比率（分子）の構造'!I$53), NA())</f>
        <v>13688</v>
      </c>
      <c r="D67" s="137" t="e">
        <f>NA()</f>
        <v>#N/A</v>
      </c>
      <c r="E67" s="137" t="e">
        <f>NA()</f>
        <v>#N/A</v>
      </c>
      <c r="F67" s="137">
        <f>IF(ISNUMBER('将来負担比率（分子）の構造'!J$53), IF('将来負担比率（分子）の構造'!J$53 &lt; 0, 0, '将来負担比率（分子）の構造'!J$53), NA())</f>
        <v>8949</v>
      </c>
      <c r="G67" s="137" t="e">
        <f>NA()</f>
        <v>#N/A</v>
      </c>
      <c r="H67" s="137" t="e">
        <f>NA()</f>
        <v>#N/A</v>
      </c>
      <c r="I67" s="137">
        <f>IF(ISNUMBER('将来負担比率（分子）の構造'!K$53), IF('将来負担比率（分子）の構造'!K$53 &lt; 0, 0, '将来負担比率（分子）の構造'!K$53), NA())</f>
        <v>6941</v>
      </c>
      <c r="J67" s="137" t="e">
        <f>NA()</f>
        <v>#N/A</v>
      </c>
      <c r="K67" s="137" t="e">
        <f>NA()</f>
        <v>#N/A</v>
      </c>
      <c r="L67" s="137">
        <f>IF(ISNUMBER('将来負担比率（分子）の構造'!L$53), IF('将来負担比率（分子）の構造'!L$53 &lt; 0, 0, '将来負担比率（分子）の構造'!L$53), NA())</f>
        <v>4933</v>
      </c>
      <c r="M67" s="137" t="e">
        <f>NA()</f>
        <v>#N/A</v>
      </c>
      <c r="N67" s="137" t="e">
        <f>NA()</f>
        <v>#N/A</v>
      </c>
      <c r="O67" s="137">
        <f>IF(ISNUMBER('将来負担比率（分子）の構造'!M$53), IF('将来負担比率（分子）の構造'!M$53 &lt; 0, 0, '将来負担比率（分子）の構造'!M$53), NA())</f>
        <v>1709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194</v>
      </c>
      <c r="DI1" s="704"/>
      <c r="DJ1" s="704"/>
      <c r="DK1" s="704"/>
      <c r="DL1" s="704"/>
      <c r="DM1" s="704"/>
      <c r="DN1" s="705"/>
      <c r="DP1" s="703" t="s">
        <v>195</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197</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198</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199</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200</v>
      </c>
      <c r="S4" s="651"/>
      <c r="T4" s="651"/>
      <c r="U4" s="651"/>
      <c r="V4" s="651"/>
      <c r="W4" s="651"/>
      <c r="X4" s="651"/>
      <c r="Y4" s="652"/>
      <c r="Z4" s="650" t="s">
        <v>201</v>
      </c>
      <c r="AA4" s="651"/>
      <c r="AB4" s="651"/>
      <c r="AC4" s="652"/>
      <c r="AD4" s="650" t="s">
        <v>202</v>
      </c>
      <c r="AE4" s="651"/>
      <c r="AF4" s="651"/>
      <c r="AG4" s="651"/>
      <c r="AH4" s="651"/>
      <c r="AI4" s="651"/>
      <c r="AJ4" s="651"/>
      <c r="AK4" s="652"/>
      <c r="AL4" s="650" t="s">
        <v>201</v>
      </c>
      <c r="AM4" s="651"/>
      <c r="AN4" s="651"/>
      <c r="AO4" s="652"/>
      <c r="AP4" s="706" t="s">
        <v>203</v>
      </c>
      <c r="AQ4" s="706"/>
      <c r="AR4" s="706"/>
      <c r="AS4" s="706"/>
      <c r="AT4" s="706"/>
      <c r="AU4" s="706"/>
      <c r="AV4" s="706"/>
      <c r="AW4" s="706"/>
      <c r="AX4" s="706"/>
      <c r="AY4" s="706"/>
      <c r="AZ4" s="706"/>
      <c r="BA4" s="706"/>
      <c r="BB4" s="706"/>
      <c r="BC4" s="706"/>
      <c r="BD4" s="706"/>
      <c r="BE4" s="706"/>
      <c r="BF4" s="706"/>
      <c r="BG4" s="706" t="s">
        <v>204</v>
      </c>
      <c r="BH4" s="706"/>
      <c r="BI4" s="706"/>
      <c r="BJ4" s="706"/>
      <c r="BK4" s="706"/>
      <c r="BL4" s="706"/>
      <c r="BM4" s="706"/>
      <c r="BN4" s="706"/>
      <c r="BO4" s="706" t="s">
        <v>201</v>
      </c>
      <c r="BP4" s="706"/>
      <c r="BQ4" s="706"/>
      <c r="BR4" s="706"/>
      <c r="BS4" s="706" t="s">
        <v>205</v>
      </c>
      <c r="BT4" s="706"/>
      <c r="BU4" s="706"/>
      <c r="BV4" s="706"/>
      <c r="BW4" s="706"/>
      <c r="BX4" s="706"/>
      <c r="BY4" s="706"/>
      <c r="BZ4" s="706"/>
      <c r="CA4" s="706"/>
      <c r="CB4" s="706"/>
      <c r="CD4" s="695" t="s">
        <v>206</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207</v>
      </c>
      <c r="C5" s="678"/>
      <c r="D5" s="678"/>
      <c r="E5" s="678"/>
      <c r="F5" s="678"/>
      <c r="G5" s="678"/>
      <c r="H5" s="678"/>
      <c r="I5" s="678"/>
      <c r="J5" s="678"/>
      <c r="K5" s="678"/>
      <c r="L5" s="678"/>
      <c r="M5" s="678"/>
      <c r="N5" s="678"/>
      <c r="O5" s="678"/>
      <c r="P5" s="678"/>
      <c r="Q5" s="679"/>
      <c r="R5" s="640">
        <v>30210368</v>
      </c>
      <c r="S5" s="641"/>
      <c r="T5" s="641"/>
      <c r="U5" s="641"/>
      <c r="V5" s="641"/>
      <c r="W5" s="641"/>
      <c r="X5" s="641"/>
      <c r="Y5" s="688"/>
      <c r="Z5" s="701">
        <v>42.1</v>
      </c>
      <c r="AA5" s="701"/>
      <c r="AB5" s="701"/>
      <c r="AC5" s="701"/>
      <c r="AD5" s="702">
        <v>27452720</v>
      </c>
      <c r="AE5" s="702"/>
      <c r="AF5" s="702"/>
      <c r="AG5" s="702"/>
      <c r="AH5" s="702"/>
      <c r="AI5" s="702"/>
      <c r="AJ5" s="702"/>
      <c r="AK5" s="702"/>
      <c r="AL5" s="689">
        <v>72.5</v>
      </c>
      <c r="AM5" s="658"/>
      <c r="AN5" s="658"/>
      <c r="AO5" s="690"/>
      <c r="AP5" s="677" t="s">
        <v>208</v>
      </c>
      <c r="AQ5" s="678"/>
      <c r="AR5" s="678"/>
      <c r="AS5" s="678"/>
      <c r="AT5" s="678"/>
      <c r="AU5" s="678"/>
      <c r="AV5" s="678"/>
      <c r="AW5" s="678"/>
      <c r="AX5" s="678"/>
      <c r="AY5" s="678"/>
      <c r="AZ5" s="678"/>
      <c r="BA5" s="678"/>
      <c r="BB5" s="678"/>
      <c r="BC5" s="678"/>
      <c r="BD5" s="678"/>
      <c r="BE5" s="678"/>
      <c r="BF5" s="679"/>
      <c r="BG5" s="590">
        <v>27436368</v>
      </c>
      <c r="BH5" s="591"/>
      <c r="BI5" s="591"/>
      <c r="BJ5" s="591"/>
      <c r="BK5" s="591"/>
      <c r="BL5" s="591"/>
      <c r="BM5" s="591"/>
      <c r="BN5" s="592"/>
      <c r="BO5" s="643">
        <v>90.8</v>
      </c>
      <c r="BP5" s="643"/>
      <c r="BQ5" s="643"/>
      <c r="BR5" s="643"/>
      <c r="BS5" s="644">
        <v>360930</v>
      </c>
      <c r="BT5" s="644"/>
      <c r="BU5" s="644"/>
      <c r="BV5" s="644"/>
      <c r="BW5" s="644"/>
      <c r="BX5" s="644"/>
      <c r="BY5" s="644"/>
      <c r="BZ5" s="644"/>
      <c r="CA5" s="644"/>
      <c r="CB5" s="680"/>
      <c r="CD5" s="695" t="s">
        <v>203</v>
      </c>
      <c r="CE5" s="696"/>
      <c r="CF5" s="696"/>
      <c r="CG5" s="696"/>
      <c r="CH5" s="696"/>
      <c r="CI5" s="696"/>
      <c r="CJ5" s="696"/>
      <c r="CK5" s="696"/>
      <c r="CL5" s="696"/>
      <c r="CM5" s="696"/>
      <c r="CN5" s="696"/>
      <c r="CO5" s="696"/>
      <c r="CP5" s="696"/>
      <c r="CQ5" s="697"/>
      <c r="CR5" s="695" t="s">
        <v>209</v>
      </c>
      <c r="CS5" s="696"/>
      <c r="CT5" s="696"/>
      <c r="CU5" s="696"/>
      <c r="CV5" s="696"/>
      <c r="CW5" s="696"/>
      <c r="CX5" s="696"/>
      <c r="CY5" s="697"/>
      <c r="CZ5" s="695" t="s">
        <v>201</v>
      </c>
      <c r="DA5" s="696"/>
      <c r="DB5" s="696"/>
      <c r="DC5" s="697"/>
      <c r="DD5" s="695" t="s">
        <v>210</v>
      </c>
      <c r="DE5" s="696"/>
      <c r="DF5" s="696"/>
      <c r="DG5" s="696"/>
      <c r="DH5" s="696"/>
      <c r="DI5" s="696"/>
      <c r="DJ5" s="696"/>
      <c r="DK5" s="696"/>
      <c r="DL5" s="696"/>
      <c r="DM5" s="696"/>
      <c r="DN5" s="696"/>
      <c r="DO5" s="696"/>
      <c r="DP5" s="697"/>
      <c r="DQ5" s="695" t="s">
        <v>211</v>
      </c>
      <c r="DR5" s="696"/>
      <c r="DS5" s="696"/>
      <c r="DT5" s="696"/>
      <c r="DU5" s="696"/>
      <c r="DV5" s="696"/>
      <c r="DW5" s="696"/>
      <c r="DX5" s="696"/>
      <c r="DY5" s="696"/>
      <c r="DZ5" s="696"/>
      <c r="EA5" s="696"/>
      <c r="EB5" s="696"/>
      <c r="EC5" s="697"/>
    </row>
    <row r="6" spans="2:143" ht="11.25" customHeight="1" x14ac:dyDescent="0.15">
      <c r="B6" s="587" t="s">
        <v>212</v>
      </c>
      <c r="C6" s="588"/>
      <c r="D6" s="588"/>
      <c r="E6" s="588"/>
      <c r="F6" s="588"/>
      <c r="G6" s="588"/>
      <c r="H6" s="588"/>
      <c r="I6" s="588"/>
      <c r="J6" s="588"/>
      <c r="K6" s="588"/>
      <c r="L6" s="588"/>
      <c r="M6" s="588"/>
      <c r="N6" s="588"/>
      <c r="O6" s="588"/>
      <c r="P6" s="588"/>
      <c r="Q6" s="589"/>
      <c r="R6" s="590">
        <v>1303764</v>
      </c>
      <c r="S6" s="591"/>
      <c r="T6" s="591"/>
      <c r="U6" s="591"/>
      <c r="V6" s="591"/>
      <c r="W6" s="591"/>
      <c r="X6" s="591"/>
      <c r="Y6" s="592"/>
      <c r="Z6" s="643">
        <v>1.8</v>
      </c>
      <c r="AA6" s="643"/>
      <c r="AB6" s="643"/>
      <c r="AC6" s="643"/>
      <c r="AD6" s="644">
        <v>1303764</v>
      </c>
      <c r="AE6" s="644"/>
      <c r="AF6" s="644"/>
      <c r="AG6" s="644"/>
      <c r="AH6" s="644"/>
      <c r="AI6" s="644"/>
      <c r="AJ6" s="644"/>
      <c r="AK6" s="644"/>
      <c r="AL6" s="613">
        <v>3.4</v>
      </c>
      <c r="AM6" s="645"/>
      <c r="AN6" s="645"/>
      <c r="AO6" s="646"/>
      <c r="AP6" s="587" t="s">
        <v>213</v>
      </c>
      <c r="AQ6" s="588"/>
      <c r="AR6" s="588"/>
      <c r="AS6" s="588"/>
      <c r="AT6" s="588"/>
      <c r="AU6" s="588"/>
      <c r="AV6" s="588"/>
      <c r="AW6" s="588"/>
      <c r="AX6" s="588"/>
      <c r="AY6" s="588"/>
      <c r="AZ6" s="588"/>
      <c r="BA6" s="588"/>
      <c r="BB6" s="588"/>
      <c r="BC6" s="588"/>
      <c r="BD6" s="588"/>
      <c r="BE6" s="588"/>
      <c r="BF6" s="589"/>
      <c r="BG6" s="590">
        <v>27436368</v>
      </c>
      <c r="BH6" s="591"/>
      <c r="BI6" s="591"/>
      <c r="BJ6" s="591"/>
      <c r="BK6" s="591"/>
      <c r="BL6" s="591"/>
      <c r="BM6" s="591"/>
      <c r="BN6" s="592"/>
      <c r="BO6" s="643">
        <v>90.8</v>
      </c>
      <c r="BP6" s="643"/>
      <c r="BQ6" s="643"/>
      <c r="BR6" s="643"/>
      <c r="BS6" s="644">
        <v>360930</v>
      </c>
      <c r="BT6" s="644"/>
      <c r="BU6" s="644"/>
      <c r="BV6" s="644"/>
      <c r="BW6" s="644"/>
      <c r="BX6" s="644"/>
      <c r="BY6" s="644"/>
      <c r="BZ6" s="644"/>
      <c r="CA6" s="644"/>
      <c r="CB6" s="680"/>
      <c r="CD6" s="647" t="s">
        <v>214</v>
      </c>
      <c r="CE6" s="648"/>
      <c r="CF6" s="648"/>
      <c r="CG6" s="648"/>
      <c r="CH6" s="648"/>
      <c r="CI6" s="648"/>
      <c r="CJ6" s="648"/>
      <c r="CK6" s="648"/>
      <c r="CL6" s="648"/>
      <c r="CM6" s="648"/>
      <c r="CN6" s="648"/>
      <c r="CO6" s="648"/>
      <c r="CP6" s="648"/>
      <c r="CQ6" s="649"/>
      <c r="CR6" s="590">
        <v>498280</v>
      </c>
      <c r="CS6" s="591"/>
      <c r="CT6" s="591"/>
      <c r="CU6" s="591"/>
      <c r="CV6" s="591"/>
      <c r="CW6" s="591"/>
      <c r="CX6" s="591"/>
      <c r="CY6" s="592"/>
      <c r="CZ6" s="643">
        <v>0.7</v>
      </c>
      <c r="DA6" s="643"/>
      <c r="DB6" s="643"/>
      <c r="DC6" s="643"/>
      <c r="DD6" s="596" t="s">
        <v>215</v>
      </c>
      <c r="DE6" s="591"/>
      <c r="DF6" s="591"/>
      <c r="DG6" s="591"/>
      <c r="DH6" s="591"/>
      <c r="DI6" s="591"/>
      <c r="DJ6" s="591"/>
      <c r="DK6" s="591"/>
      <c r="DL6" s="591"/>
      <c r="DM6" s="591"/>
      <c r="DN6" s="591"/>
      <c r="DO6" s="591"/>
      <c r="DP6" s="592"/>
      <c r="DQ6" s="596">
        <v>498280</v>
      </c>
      <c r="DR6" s="591"/>
      <c r="DS6" s="591"/>
      <c r="DT6" s="591"/>
      <c r="DU6" s="591"/>
      <c r="DV6" s="591"/>
      <c r="DW6" s="591"/>
      <c r="DX6" s="591"/>
      <c r="DY6" s="591"/>
      <c r="DZ6" s="591"/>
      <c r="EA6" s="591"/>
      <c r="EB6" s="591"/>
      <c r="EC6" s="626"/>
    </row>
    <row r="7" spans="2:143" ht="11.25" customHeight="1" x14ac:dyDescent="0.15">
      <c r="B7" s="587" t="s">
        <v>216</v>
      </c>
      <c r="C7" s="588"/>
      <c r="D7" s="588"/>
      <c r="E7" s="588"/>
      <c r="F7" s="588"/>
      <c r="G7" s="588"/>
      <c r="H7" s="588"/>
      <c r="I7" s="588"/>
      <c r="J7" s="588"/>
      <c r="K7" s="588"/>
      <c r="L7" s="588"/>
      <c r="M7" s="588"/>
      <c r="N7" s="588"/>
      <c r="O7" s="588"/>
      <c r="P7" s="588"/>
      <c r="Q7" s="589"/>
      <c r="R7" s="590">
        <v>41224</v>
      </c>
      <c r="S7" s="591"/>
      <c r="T7" s="591"/>
      <c r="U7" s="591"/>
      <c r="V7" s="591"/>
      <c r="W7" s="591"/>
      <c r="X7" s="591"/>
      <c r="Y7" s="592"/>
      <c r="Z7" s="643">
        <v>0.1</v>
      </c>
      <c r="AA7" s="643"/>
      <c r="AB7" s="643"/>
      <c r="AC7" s="643"/>
      <c r="AD7" s="644">
        <v>41224</v>
      </c>
      <c r="AE7" s="644"/>
      <c r="AF7" s="644"/>
      <c r="AG7" s="644"/>
      <c r="AH7" s="644"/>
      <c r="AI7" s="644"/>
      <c r="AJ7" s="644"/>
      <c r="AK7" s="644"/>
      <c r="AL7" s="613">
        <v>0.1</v>
      </c>
      <c r="AM7" s="645"/>
      <c r="AN7" s="645"/>
      <c r="AO7" s="646"/>
      <c r="AP7" s="587" t="s">
        <v>217</v>
      </c>
      <c r="AQ7" s="588"/>
      <c r="AR7" s="588"/>
      <c r="AS7" s="588"/>
      <c r="AT7" s="588"/>
      <c r="AU7" s="588"/>
      <c r="AV7" s="588"/>
      <c r="AW7" s="588"/>
      <c r="AX7" s="588"/>
      <c r="AY7" s="588"/>
      <c r="AZ7" s="588"/>
      <c r="BA7" s="588"/>
      <c r="BB7" s="588"/>
      <c r="BC7" s="588"/>
      <c r="BD7" s="588"/>
      <c r="BE7" s="588"/>
      <c r="BF7" s="589"/>
      <c r="BG7" s="590">
        <v>13042447</v>
      </c>
      <c r="BH7" s="591"/>
      <c r="BI7" s="591"/>
      <c r="BJ7" s="591"/>
      <c r="BK7" s="591"/>
      <c r="BL7" s="591"/>
      <c r="BM7" s="591"/>
      <c r="BN7" s="592"/>
      <c r="BO7" s="643">
        <v>43.2</v>
      </c>
      <c r="BP7" s="643"/>
      <c r="BQ7" s="643"/>
      <c r="BR7" s="643"/>
      <c r="BS7" s="644">
        <v>360930</v>
      </c>
      <c r="BT7" s="644"/>
      <c r="BU7" s="644"/>
      <c r="BV7" s="644"/>
      <c r="BW7" s="644"/>
      <c r="BX7" s="644"/>
      <c r="BY7" s="644"/>
      <c r="BZ7" s="644"/>
      <c r="CA7" s="644"/>
      <c r="CB7" s="680"/>
      <c r="CD7" s="627" t="s">
        <v>218</v>
      </c>
      <c r="CE7" s="624"/>
      <c r="CF7" s="624"/>
      <c r="CG7" s="624"/>
      <c r="CH7" s="624"/>
      <c r="CI7" s="624"/>
      <c r="CJ7" s="624"/>
      <c r="CK7" s="624"/>
      <c r="CL7" s="624"/>
      <c r="CM7" s="624"/>
      <c r="CN7" s="624"/>
      <c r="CO7" s="624"/>
      <c r="CP7" s="624"/>
      <c r="CQ7" s="625"/>
      <c r="CR7" s="590">
        <v>6606363</v>
      </c>
      <c r="CS7" s="591"/>
      <c r="CT7" s="591"/>
      <c r="CU7" s="591"/>
      <c r="CV7" s="591"/>
      <c r="CW7" s="591"/>
      <c r="CX7" s="591"/>
      <c r="CY7" s="592"/>
      <c r="CZ7" s="643">
        <v>9.4</v>
      </c>
      <c r="DA7" s="643"/>
      <c r="DB7" s="643"/>
      <c r="DC7" s="643"/>
      <c r="DD7" s="596">
        <v>304193</v>
      </c>
      <c r="DE7" s="591"/>
      <c r="DF7" s="591"/>
      <c r="DG7" s="591"/>
      <c r="DH7" s="591"/>
      <c r="DI7" s="591"/>
      <c r="DJ7" s="591"/>
      <c r="DK7" s="591"/>
      <c r="DL7" s="591"/>
      <c r="DM7" s="591"/>
      <c r="DN7" s="591"/>
      <c r="DO7" s="591"/>
      <c r="DP7" s="592"/>
      <c r="DQ7" s="596">
        <v>5763321</v>
      </c>
      <c r="DR7" s="591"/>
      <c r="DS7" s="591"/>
      <c r="DT7" s="591"/>
      <c r="DU7" s="591"/>
      <c r="DV7" s="591"/>
      <c r="DW7" s="591"/>
      <c r="DX7" s="591"/>
      <c r="DY7" s="591"/>
      <c r="DZ7" s="591"/>
      <c r="EA7" s="591"/>
      <c r="EB7" s="591"/>
      <c r="EC7" s="626"/>
    </row>
    <row r="8" spans="2:143" ht="11.25" customHeight="1" x14ac:dyDescent="0.15">
      <c r="B8" s="587" t="s">
        <v>219</v>
      </c>
      <c r="C8" s="588"/>
      <c r="D8" s="588"/>
      <c r="E8" s="588"/>
      <c r="F8" s="588"/>
      <c r="G8" s="588"/>
      <c r="H8" s="588"/>
      <c r="I8" s="588"/>
      <c r="J8" s="588"/>
      <c r="K8" s="588"/>
      <c r="L8" s="588"/>
      <c r="M8" s="588"/>
      <c r="N8" s="588"/>
      <c r="O8" s="588"/>
      <c r="P8" s="588"/>
      <c r="Q8" s="589"/>
      <c r="R8" s="590">
        <v>164479</v>
      </c>
      <c r="S8" s="591"/>
      <c r="T8" s="591"/>
      <c r="U8" s="591"/>
      <c r="V8" s="591"/>
      <c r="W8" s="591"/>
      <c r="X8" s="591"/>
      <c r="Y8" s="592"/>
      <c r="Z8" s="643">
        <v>0.2</v>
      </c>
      <c r="AA8" s="643"/>
      <c r="AB8" s="643"/>
      <c r="AC8" s="643"/>
      <c r="AD8" s="644">
        <v>164479</v>
      </c>
      <c r="AE8" s="644"/>
      <c r="AF8" s="644"/>
      <c r="AG8" s="644"/>
      <c r="AH8" s="644"/>
      <c r="AI8" s="644"/>
      <c r="AJ8" s="644"/>
      <c r="AK8" s="644"/>
      <c r="AL8" s="613">
        <v>0.4</v>
      </c>
      <c r="AM8" s="645"/>
      <c r="AN8" s="645"/>
      <c r="AO8" s="646"/>
      <c r="AP8" s="587" t="s">
        <v>220</v>
      </c>
      <c r="AQ8" s="588"/>
      <c r="AR8" s="588"/>
      <c r="AS8" s="588"/>
      <c r="AT8" s="588"/>
      <c r="AU8" s="588"/>
      <c r="AV8" s="588"/>
      <c r="AW8" s="588"/>
      <c r="AX8" s="588"/>
      <c r="AY8" s="588"/>
      <c r="AZ8" s="588"/>
      <c r="BA8" s="588"/>
      <c r="BB8" s="588"/>
      <c r="BC8" s="588"/>
      <c r="BD8" s="588"/>
      <c r="BE8" s="588"/>
      <c r="BF8" s="589"/>
      <c r="BG8" s="590">
        <v>323601</v>
      </c>
      <c r="BH8" s="591"/>
      <c r="BI8" s="591"/>
      <c r="BJ8" s="591"/>
      <c r="BK8" s="591"/>
      <c r="BL8" s="591"/>
      <c r="BM8" s="591"/>
      <c r="BN8" s="592"/>
      <c r="BO8" s="643">
        <v>1.1000000000000001</v>
      </c>
      <c r="BP8" s="643"/>
      <c r="BQ8" s="643"/>
      <c r="BR8" s="643"/>
      <c r="BS8" s="596" t="s">
        <v>112</v>
      </c>
      <c r="BT8" s="591"/>
      <c r="BU8" s="591"/>
      <c r="BV8" s="591"/>
      <c r="BW8" s="591"/>
      <c r="BX8" s="591"/>
      <c r="BY8" s="591"/>
      <c r="BZ8" s="591"/>
      <c r="CA8" s="591"/>
      <c r="CB8" s="626"/>
      <c r="CD8" s="627" t="s">
        <v>221</v>
      </c>
      <c r="CE8" s="624"/>
      <c r="CF8" s="624"/>
      <c r="CG8" s="624"/>
      <c r="CH8" s="624"/>
      <c r="CI8" s="624"/>
      <c r="CJ8" s="624"/>
      <c r="CK8" s="624"/>
      <c r="CL8" s="624"/>
      <c r="CM8" s="624"/>
      <c r="CN8" s="624"/>
      <c r="CO8" s="624"/>
      <c r="CP8" s="624"/>
      <c r="CQ8" s="625"/>
      <c r="CR8" s="590">
        <v>30825664</v>
      </c>
      <c r="CS8" s="591"/>
      <c r="CT8" s="591"/>
      <c r="CU8" s="591"/>
      <c r="CV8" s="591"/>
      <c r="CW8" s="591"/>
      <c r="CX8" s="591"/>
      <c r="CY8" s="592"/>
      <c r="CZ8" s="643">
        <v>44.1</v>
      </c>
      <c r="DA8" s="643"/>
      <c r="DB8" s="643"/>
      <c r="DC8" s="643"/>
      <c r="DD8" s="596">
        <v>544142</v>
      </c>
      <c r="DE8" s="591"/>
      <c r="DF8" s="591"/>
      <c r="DG8" s="591"/>
      <c r="DH8" s="591"/>
      <c r="DI8" s="591"/>
      <c r="DJ8" s="591"/>
      <c r="DK8" s="591"/>
      <c r="DL8" s="591"/>
      <c r="DM8" s="591"/>
      <c r="DN8" s="591"/>
      <c r="DO8" s="591"/>
      <c r="DP8" s="592"/>
      <c r="DQ8" s="596">
        <v>13857792</v>
      </c>
      <c r="DR8" s="591"/>
      <c r="DS8" s="591"/>
      <c r="DT8" s="591"/>
      <c r="DU8" s="591"/>
      <c r="DV8" s="591"/>
      <c r="DW8" s="591"/>
      <c r="DX8" s="591"/>
      <c r="DY8" s="591"/>
      <c r="DZ8" s="591"/>
      <c r="EA8" s="591"/>
      <c r="EB8" s="591"/>
      <c r="EC8" s="626"/>
    </row>
    <row r="9" spans="2:143" ht="11.25" customHeight="1" x14ac:dyDescent="0.15">
      <c r="B9" s="587" t="s">
        <v>222</v>
      </c>
      <c r="C9" s="588"/>
      <c r="D9" s="588"/>
      <c r="E9" s="588"/>
      <c r="F9" s="588"/>
      <c r="G9" s="588"/>
      <c r="H9" s="588"/>
      <c r="I9" s="588"/>
      <c r="J9" s="588"/>
      <c r="K9" s="588"/>
      <c r="L9" s="588"/>
      <c r="M9" s="588"/>
      <c r="N9" s="588"/>
      <c r="O9" s="588"/>
      <c r="P9" s="588"/>
      <c r="Q9" s="589"/>
      <c r="R9" s="590">
        <v>103098</v>
      </c>
      <c r="S9" s="591"/>
      <c r="T9" s="591"/>
      <c r="U9" s="591"/>
      <c r="V9" s="591"/>
      <c r="W9" s="591"/>
      <c r="X9" s="591"/>
      <c r="Y9" s="592"/>
      <c r="Z9" s="643">
        <v>0.1</v>
      </c>
      <c r="AA9" s="643"/>
      <c r="AB9" s="643"/>
      <c r="AC9" s="643"/>
      <c r="AD9" s="644">
        <v>103098</v>
      </c>
      <c r="AE9" s="644"/>
      <c r="AF9" s="644"/>
      <c r="AG9" s="644"/>
      <c r="AH9" s="644"/>
      <c r="AI9" s="644"/>
      <c r="AJ9" s="644"/>
      <c r="AK9" s="644"/>
      <c r="AL9" s="613">
        <v>0.3</v>
      </c>
      <c r="AM9" s="645"/>
      <c r="AN9" s="645"/>
      <c r="AO9" s="646"/>
      <c r="AP9" s="587" t="s">
        <v>223</v>
      </c>
      <c r="AQ9" s="588"/>
      <c r="AR9" s="588"/>
      <c r="AS9" s="588"/>
      <c r="AT9" s="588"/>
      <c r="AU9" s="588"/>
      <c r="AV9" s="588"/>
      <c r="AW9" s="588"/>
      <c r="AX9" s="588"/>
      <c r="AY9" s="588"/>
      <c r="AZ9" s="588"/>
      <c r="BA9" s="588"/>
      <c r="BB9" s="588"/>
      <c r="BC9" s="588"/>
      <c r="BD9" s="588"/>
      <c r="BE9" s="588"/>
      <c r="BF9" s="589"/>
      <c r="BG9" s="590">
        <v>10797918</v>
      </c>
      <c r="BH9" s="591"/>
      <c r="BI9" s="591"/>
      <c r="BJ9" s="591"/>
      <c r="BK9" s="591"/>
      <c r="BL9" s="591"/>
      <c r="BM9" s="591"/>
      <c r="BN9" s="592"/>
      <c r="BO9" s="643">
        <v>35.700000000000003</v>
      </c>
      <c r="BP9" s="643"/>
      <c r="BQ9" s="643"/>
      <c r="BR9" s="643"/>
      <c r="BS9" s="596" t="s">
        <v>112</v>
      </c>
      <c r="BT9" s="591"/>
      <c r="BU9" s="591"/>
      <c r="BV9" s="591"/>
      <c r="BW9" s="591"/>
      <c r="BX9" s="591"/>
      <c r="BY9" s="591"/>
      <c r="BZ9" s="591"/>
      <c r="CA9" s="591"/>
      <c r="CB9" s="626"/>
      <c r="CD9" s="627" t="s">
        <v>224</v>
      </c>
      <c r="CE9" s="624"/>
      <c r="CF9" s="624"/>
      <c r="CG9" s="624"/>
      <c r="CH9" s="624"/>
      <c r="CI9" s="624"/>
      <c r="CJ9" s="624"/>
      <c r="CK9" s="624"/>
      <c r="CL9" s="624"/>
      <c r="CM9" s="624"/>
      <c r="CN9" s="624"/>
      <c r="CO9" s="624"/>
      <c r="CP9" s="624"/>
      <c r="CQ9" s="625"/>
      <c r="CR9" s="590">
        <v>4945932</v>
      </c>
      <c r="CS9" s="591"/>
      <c r="CT9" s="591"/>
      <c r="CU9" s="591"/>
      <c r="CV9" s="591"/>
      <c r="CW9" s="591"/>
      <c r="CX9" s="591"/>
      <c r="CY9" s="592"/>
      <c r="CZ9" s="643">
        <v>7.1</v>
      </c>
      <c r="DA9" s="643"/>
      <c r="DB9" s="643"/>
      <c r="DC9" s="643"/>
      <c r="DD9" s="596">
        <v>14584</v>
      </c>
      <c r="DE9" s="591"/>
      <c r="DF9" s="591"/>
      <c r="DG9" s="591"/>
      <c r="DH9" s="591"/>
      <c r="DI9" s="591"/>
      <c r="DJ9" s="591"/>
      <c r="DK9" s="591"/>
      <c r="DL9" s="591"/>
      <c r="DM9" s="591"/>
      <c r="DN9" s="591"/>
      <c r="DO9" s="591"/>
      <c r="DP9" s="592"/>
      <c r="DQ9" s="596">
        <v>4633014</v>
      </c>
      <c r="DR9" s="591"/>
      <c r="DS9" s="591"/>
      <c r="DT9" s="591"/>
      <c r="DU9" s="591"/>
      <c r="DV9" s="591"/>
      <c r="DW9" s="591"/>
      <c r="DX9" s="591"/>
      <c r="DY9" s="591"/>
      <c r="DZ9" s="591"/>
      <c r="EA9" s="591"/>
      <c r="EB9" s="591"/>
      <c r="EC9" s="626"/>
    </row>
    <row r="10" spans="2:143" ht="11.25" customHeight="1" x14ac:dyDescent="0.15">
      <c r="B10" s="587" t="s">
        <v>225</v>
      </c>
      <c r="C10" s="588"/>
      <c r="D10" s="588"/>
      <c r="E10" s="588"/>
      <c r="F10" s="588"/>
      <c r="G10" s="588"/>
      <c r="H10" s="588"/>
      <c r="I10" s="588"/>
      <c r="J10" s="588"/>
      <c r="K10" s="588"/>
      <c r="L10" s="588"/>
      <c r="M10" s="588"/>
      <c r="N10" s="588"/>
      <c r="O10" s="588"/>
      <c r="P10" s="588"/>
      <c r="Q10" s="589"/>
      <c r="R10" s="590">
        <v>3049874</v>
      </c>
      <c r="S10" s="591"/>
      <c r="T10" s="591"/>
      <c r="U10" s="591"/>
      <c r="V10" s="591"/>
      <c r="W10" s="591"/>
      <c r="X10" s="591"/>
      <c r="Y10" s="592"/>
      <c r="Z10" s="643">
        <v>4.2</v>
      </c>
      <c r="AA10" s="643"/>
      <c r="AB10" s="643"/>
      <c r="AC10" s="643"/>
      <c r="AD10" s="644">
        <v>3049874</v>
      </c>
      <c r="AE10" s="644"/>
      <c r="AF10" s="644"/>
      <c r="AG10" s="644"/>
      <c r="AH10" s="644"/>
      <c r="AI10" s="644"/>
      <c r="AJ10" s="644"/>
      <c r="AK10" s="644"/>
      <c r="AL10" s="613">
        <v>8.1</v>
      </c>
      <c r="AM10" s="645"/>
      <c r="AN10" s="645"/>
      <c r="AO10" s="646"/>
      <c r="AP10" s="587" t="s">
        <v>226</v>
      </c>
      <c r="AQ10" s="588"/>
      <c r="AR10" s="588"/>
      <c r="AS10" s="588"/>
      <c r="AT10" s="588"/>
      <c r="AU10" s="588"/>
      <c r="AV10" s="588"/>
      <c r="AW10" s="588"/>
      <c r="AX10" s="588"/>
      <c r="AY10" s="588"/>
      <c r="AZ10" s="588"/>
      <c r="BA10" s="588"/>
      <c r="BB10" s="588"/>
      <c r="BC10" s="588"/>
      <c r="BD10" s="588"/>
      <c r="BE10" s="588"/>
      <c r="BF10" s="589"/>
      <c r="BG10" s="590">
        <v>597217</v>
      </c>
      <c r="BH10" s="591"/>
      <c r="BI10" s="591"/>
      <c r="BJ10" s="591"/>
      <c r="BK10" s="591"/>
      <c r="BL10" s="591"/>
      <c r="BM10" s="591"/>
      <c r="BN10" s="592"/>
      <c r="BO10" s="643">
        <v>2</v>
      </c>
      <c r="BP10" s="643"/>
      <c r="BQ10" s="643"/>
      <c r="BR10" s="643"/>
      <c r="BS10" s="596">
        <v>99234</v>
      </c>
      <c r="BT10" s="591"/>
      <c r="BU10" s="591"/>
      <c r="BV10" s="591"/>
      <c r="BW10" s="591"/>
      <c r="BX10" s="591"/>
      <c r="BY10" s="591"/>
      <c r="BZ10" s="591"/>
      <c r="CA10" s="591"/>
      <c r="CB10" s="626"/>
      <c r="CD10" s="627" t="s">
        <v>227</v>
      </c>
      <c r="CE10" s="624"/>
      <c r="CF10" s="624"/>
      <c r="CG10" s="624"/>
      <c r="CH10" s="624"/>
      <c r="CI10" s="624"/>
      <c r="CJ10" s="624"/>
      <c r="CK10" s="624"/>
      <c r="CL10" s="624"/>
      <c r="CM10" s="624"/>
      <c r="CN10" s="624"/>
      <c r="CO10" s="624"/>
      <c r="CP10" s="624"/>
      <c r="CQ10" s="625"/>
      <c r="CR10" s="590">
        <v>209415</v>
      </c>
      <c r="CS10" s="591"/>
      <c r="CT10" s="591"/>
      <c r="CU10" s="591"/>
      <c r="CV10" s="591"/>
      <c r="CW10" s="591"/>
      <c r="CX10" s="591"/>
      <c r="CY10" s="592"/>
      <c r="CZ10" s="643">
        <v>0.3</v>
      </c>
      <c r="DA10" s="643"/>
      <c r="DB10" s="643"/>
      <c r="DC10" s="643"/>
      <c r="DD10" s="596" t="s">
        <v>112</v>
      </c>
      <c r="DE10" s="591"/>
      <c r="DF10" s="591"/>
      <c r="DG10" s="591"/>
      <c r="DH10" s="591"/>
      <c r="DI10" s="591"/>
      <c r="DJ10" s="591"/>
      <c r="DK10" s="591"/>
      <c r="DL10" s="591"/>
      <c r="DM10" s="591"/>
      <c r="DN10" s="591"/>
      <c r="DO10" s="591"/>
      <c r="DP10" s="592"/>
      <c r="DQ10" s="596">
        <v>150937</v>
      </c>
      <c r="DR10" s="591"/>
      <c r="DS10" s="591"/>
      <c r="DT10" s="591"/>
      <c r="DU10" s="591"/>
      <c r="DV10" s="591"/>
      <c r="DW10" s="591"/>
      <c r="DX10" s="591"/>
      <c r="DY10" s="591"/>
      <c r="DZ10" s="591"/>
      <c r="EA10" s="591"/>
      <c r="EB10" s="591"/>
      <c r="EC10" s="626"/>
    </row>
    <row r="11" spans="2:143" ht="11.25" customHeight="1" x14ac:dyDescent="0.15">
      <c r="B11" s="587" t="s">
        <v>228</v>
      </c>
      <c r="C11" s="588"/>
      <c r="D11" s="588"/>
      <c r="E11" s="588"/>
      <c r="F11" s="588"/>
      <c r="G11" s="588"/>
      <c r="H11" s="588"/>
      <c r="I11" s="588"/>
      <c r="J11" s="588"/>
      <c r="K11" s="588"/>
      <c r="L11" s="588"/>
      <c r="M11" s="588"/>
      <c r="N11" s="588"/>
      <c r="O11" s="588"/>
      <c r="P11" s="588"/>
      <c r="Q11" s="589"/>
      <c r="R11" s="590" t="s">
        <v>112</v>
      </c>
      <c r="S11" s="591"/>
      <c r="T11" s="591"/>
      <c r="U11" s="591"/>
      <c r="V11" s="591"/>
      <c r="W11" s="591"/>
      <c r="X11" s="591"/>
      <c r="Y11" s="592"/>
      <c r="Z11" s="643" t="s">
        <v>112</v>
      </c>
      <c r="AA11" s="643"/>
      <c r="AB11" s="643"/>
      <c r="AC11" s="643"/>
      <c r="AD11" s="644" t="s">
        <v>112</v>
      </c>
      <c r="AE11" s="644"/>
      <c r="AF11" s="644"/>
      <c r="AG11" s="644"/>
      <c r="AH11" s="644"/>
      <c r="AI11" s="644"/>
      <c r="AJ11" s="644"/>
      <c r="AK11" s="644"/>
      <c r="AL11" s="613" t="s">
        <v>112</v>
      </c>
      <c r="AM11" s="645"/>
      <c r="AN11" s="645"/>
      <c r="AO11" s="646"/>
      <c r="AP11" s="587" t="s">
        <v>229</v>
      </c>
      <c r="AQ11" s="588"/>
      <c r="AR11" s="588"/>
      <c r="AS11" s="588"/>
      <c r="AT11" s="588"/>
      <c r="AU11" s="588"/>
      <c r="AV11" s="588"/>
      <c r="AW11" s="588"/>
      <c r="AX11" s="588"/>
      <c r="AY11" s="588"/>
      <c r="AZ11" s="588"/>
      <c r="BA11" s="588"/>
      <c r="BB11" s="588"/>
      <c r="BC11" s="588"/>
      <c r="BD11" s="588"/>
      <c r="BE11" s="588"/>
      <c r="BF11" s="589"/>
      <c r="BG11" s="590">
        <v>1323711</v>
      </c>
      <c r="BH11" s="591"/>
      <c r="BI11" s="591"/>
      <c r="BJ11" s="591"/>
      <c r="BK11" s="591"/>
      <c r="BL11" s="591"/>
      <c r="BM11" s="591"/>
      <c r="BN11" s="592"/>
      <c r="BO11" s="643">
        <v>4.4000000000000004</v>
      </c>
      <c r="BP11" s="643"/>
      <c r="BQ11" s="643"/>
      <c r="BR11" s="643"/>
      <c r="BS11" s="596">
        <v>261696</v>
      </c>
      <c r="BT11" s="591"/>
      <c r="BU11" s="591"/>
      <c r="BV11" s="591"/>
      <c r="BW11" s="591"/>
      <c r="BX11" s="591"/>
      <c r="BY11" s="591"/>
      <c r="BZ11" s="591"/>
      <c r="CA11" s="591"/>
      <c r="CB11" s="626"/>
      <c r="CD11" s="627" t="s">
        <v>230</v>
      </c>
      <c r="CE11" s="624"/>
      <c r="CF11" s="624"/>
      <c r="CG11" s="624"/>
      <c r="CH11" s="624"/>
      <c r="CI11" s="624"/>
      <c r="CJ11" s="624"/>
      <c r="CK11" s="624"/>
      <c r="CL11" s="624"/>
      <c r="CM11" s="624"/>
      <c r="CN11" s="624"/>
      <c r="CO11" s="624"/>
      <c r="CP11" s="624"/>
      <c r="CQ11" s="625"/>
      <c r="CR11" s="590">
        <v>244605</v>
      </c>
      <c r="CS11" s="591"/>
      <c r="CT11" s="591"/>
      <c r="CU11" s="591"/>
      <c r="CV11" s="591"/>
      <c r="CW11" s="591"/>
      <c r="CX11" s="591"/>
      <c r="CY11" s="592"/>
      <c r="CZ11" s="643">
        <v>0.3</v>
      </c>
      <c r="DA11" s="643"/>
      <c r="DB11" s="643"/>
      <c r="DC11" s="643"/>
      <c r="DD11" s="596">
        <v>81143</v>
      </c>
      <c r="DE11" s="591"/>
      <c r="DF11" s="591"/>
      <c r="DG11" s="591"/>
      <c r="DH11" s="591"/>
      <c r="DI11" s="591"/>
      <c r="DJ11" s="591"/>
      <c r="DK11" s="591"/>
      <c r="DL11" s="591"/>
      <c r="DM11" s="591"/>
      <c r="DN11" s="591"/>
      <c r="DO11" s="591"/>
      <c r="DP11" s="592"/>
      <c r="DQ11" s="596">
        <v>122171</v>
      </c>
      <c r="DR11" s="591"/>
      <c r="DS11" s="591"/>
      <c r="DT11" s="591"/>
      <c r="DU11" s="591"/>
      <c r="DV11" s="591"/>
      <c r="DW11" s="591"/>
      <c r="DX11" s="591"/>
      <c r="DY11" s="591"/>
      <c r="DZ11" s="591"/>
      <c r="EA11" s="591"/>
      <c r="EB11" s="591"/>
      <c r="EC11" s="626"/>
    </row>
    <row r="12" spans="2:143" ht="11.25" customHeight="1" x14ac:dyDescent="0.15">
      <c r="B12" s="587" t="s">
        <v>231</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232</v>
      </c>
      <c r="AQ12" s="588"/>
      <c r="AR12" s="588"/>
      <c r="AS12" s="588"/>
      <c r="AT12" s="588"/>
      <c r="AU12" s="588"/>
      <c r="AV12" s="588"/>
      <c r="AW12" s="588"/>
      <c r="AX12" s="588"/>
      <c r="AY12" s="588"/>
      <c r="AZ12" s="588"/>
      <c r="BA12" s="588"/>
      <c r="BB12" s="588"/>
      <c r="BC12" s="588"/>
      <c r="BD12" s="588"/>
      <c r="BE12" s="588"/>
      <c r="BF12" s="589"/>
      <c r="BG12" s="590">
        <v>12925665</v>
      </c>
      <c r="BH12" s="591"/>
      <c r="BI12" s="591"/>
      <c r="BJ12" s="591"/>
      <c r="BK12" s="591"/>
      <c r="BL12" s="591"/>
      <c r="BM12" s="591"/>
      <c r="BN12" s="592"/>
      <c r="BO12" s="643">
        <v>42.8</v>
      </c>
      <c r="BP12" s="643"/>
      <c r="BQ12" s="643"/>
      <c r="BR12" s="643"/>
      <c r="BS12" s="596" t="s">
        <v>112</v>
      </c>
      <c r="BT12" s="591"/>
      <c r="BU12" s="591"/>
      <c r="BV12" s="591"/>
      <c r="BW12" s="591"/>
      <c r="BX12" s="591"/>
      <c r="BY12" s="591"/>
      <c r="BZ12" s="591"/>
      <c r="CA12" s="591"/>
      <c r="CB12" s="626"/>
      <c r="CD12" s="627" t="s">
        <v>233</v>
      </c>
      <c r="CE12" s="624"/>
      <c r="CF12" s="624"/>
      <c r="CG12" s="624"/>
      <c r="CH12" s="624"/>
      <c r="CI12" s="624"/>
      <c r="CJ12" s="624"/>
      <c r="CK12" s="624"/>
      <c r="CL12" s="624"/>
      <c r="CM12" s="624"/>
      <c r="CN12" s="624"/>
      <c r="CO12" s="624"/>
      <c r="CP12" s="624"/>
      <c r="CQ12" s="625"/>
      <c r="CR12" s="590">
        <v>675126</v>
      </c>
      <c r="CS12" s="591"/>
      <c r="CT12" s="591"/>
      <c r="CU12" s="591"/>
      <c r="CV12" s="591"/>
      <c r="CW12" s="591"/>
      <c r="CX12" s="591"/>
      <c r="CY12" s="592"/>
      <c r="CZ12" s="643">
        <v>1</v>
      </c>
      <c r="DA12" s="643"/>
      <c r="DB12" s="643"/>
      <c r="DC12" s="643"/>
      <c r="DD12" s="596">
        <v>13102</v>
      </c>
      <c r="DE12" s="591"/>
      <c r="DF12" s="591"/>
      <c r="DG12" s="591"/>
      <c r="DH12" s="591"/>
      <c r="DI12" s="591"/>
      <c r="DJ12" s="591"/>
      <c r="DK12" s="591"/>
      <c r="DL12" s="591"/>
      <c r="DM12" s="591"/>
      <c r="DN12" s="591"/>
      <c r="DO12" s="591"/>
      <c r="DP12" s="592"/>
      <c r="DQ12" s="596">
        <v>297522</v>
      </c>
      <c r="DR12" s="591"/>
      <c r="DS12" s="591"/>
      <c r="DT12" s="591"/>
      <c r="DU12" s="591"/>
      <c r="DV12" s="591"/>
      <c r="DW12" s="591"/>
      <c r="DX12" s="591"/>
      <c r="DY12" s="591"/>
      <c r="DZ12" s="591"/>
      <c r="EA12" s="591"/>
      <c r="EB12" s="591"/>
      <c r="EC12" s="626"/>
    </row>
    <row r="13" spans="2:143" ht="11.25" customHeight="1" x14ac:dyDescent="0.15">
      <c r="B13" s="587" t="s">
        <v>234</v>
      </c>
      <c r="C13" s="588"/>
      <c r="D13" s="588"/>
      <c r="E13" s="588"/>
      <c r="F13" s="588"/>
      <c r="G13" s="588"/>
      <c r="H13" s="588"/>
      <c r="I13" s="588"/>
      <c r="J13" s="588"/>
      <c r="K13" s="588"/>
      <c r="L13" s="588"/>
      <c r="M13" s="588"/>
      <c r="N13" s="588"/>
      <c r="O13" s="588"/>
      <c r="P13" s="588"/>
      <c r="Q13" s="589"/>
      <c r="R13" s="590">
        <v>93433</v>
      </c>
      <c r="S13" s="591"/>
      <c r="T13" s="591"/>
      <c r="U13" s="591"/>
      <c r="V13" s="591"/>
      <c r="W13" s="591"/>
      <c r="X13" s="591"/>
      <c r="Y13" s="592"/>
      <c r="Z13" s="643">
        <v>0.1</v>
      </c>
      <c r="AA13" s="643"/>
      <c r="AB13" s="643"/>
      <c r="AC13" s="643"/>
      <c r="AD13" s="644">
        <v>93433</v>
      </c>
      <c r="AE13" s="644"/>
      <c r="AF13" s="644"/>
      <c r="AG13" s="644"/>
      <c r="AH13" s="644"/>
      <c r="AI13" s="644"/>
      <c r="AJ13" s="644"/>
      <c r="AK13" s="644"/>
      <c r="AL13" s="613">
        <v>0.2</v>
      </c>
      <c r="AM13" s="645"/>
      <c r="AN13" s="645"/>
      <c r="AO13" s="646"/>
      <c r="AP13" s="587" t="s">
        <v>235</v>
      </c>
      <c r="AQ13" s="588"/>
      <c r="AR13" s="588"/>
      <c r="AS13" s="588"/>
      <c r="AT13" s="588"/>
      <c r="AU13" s="588"/>
      <c r="AV13" s="588"/>
      <c r="AW13" s="588"/>
      <c r="AX13" s="588"/>
      <c r="AY13" s="588"/>
      <c r="AZ13" s="588"/>
      <c r="BA13" s="588"/>
      <c r="BB13" s="588"/>
      <c r="BC13" s="588"/>
      <c r="BD13" s="588"/>
      <c r="BE13" s="588"/>
      <c r="BF13" s="589"/>
      <c r="BG13" s="590">
        <v>12758181</v>
      </c>
      <c r="BH13" s="591"/>
      <c r="BI13" s="591"/>
      <c r="BJ13" s="591"/>
      <c r="BK13" s="591"/>
      <c r="BL13" s="591"/>
      <c r="BM13" s="591"/>
      <c r="BN13" s="592"/>
      <c r="BO13" s="643">
        <v>42.2</v>
      </c>
      <c r="BP13" s="643"/>
      <c r="BQ13" s="643"/>
      <c r="BR13" s="643"/>
      <c r="BS13" s="596" t="s">
        <v>112</v>
      </c>
      <c r="BT13" s="591"/>
      <c r="BU13" s="591"/>
      <c r="BV13" s="591"/>
      <c r="BW13" s="591"/>
      <c r="BX13" s="591"/>
      <c r="BY13" s="591"/>
      <c r="BZ13" s="591"/>
      <c r="CA13" s="591"/>
      <c r="CB13" s="626"/>
      <c r="CD13" s="627" t="s">
        <v>236</v>
      </c>
      <c r="CE13" s="624"/>
      <c r="CF13" s="624"/>
      <c r="CG13" s="624"/>
      <c r="CH13" s="624"/>
      <c r="CI13" s="624"/>
      <c r="CJ13" s="624"/>
      <c r="CK13" s="624"/>
      <c r="CL13" s="624"/>
      <c r="CM13" s="624"/>
      <c r="CN13" s="624"/>
      <c r="CO13" s="624"/>
      <c r="CP13" s="624"/>
      <c r="CQ13" s="625"/>
      <c r="CR13" s="590">
        <v>5474174</v>
      </c>
      <c r="CS13" s="591"/>
      <c r="CT13" s="591"/>
      <c r="CU13" s="591"/>
      <c r="CV13" s="591"/>
      <c r="CW13" s="591"/>
      <c r="CX13" s="591"/>
      <c r="CY13" s="592"/>
      <c r="CZ13" s="643">
        <v>7.8</v>
      </c>
      <c r="DA13" s="643"/>
      <c r="DB13" s="643"/>
      <c r="DC13" s="643"/>
      <c r="DD13" s="596">
        <v>1104159</v>
      </c>
      <c r="DE13" s="591"/>
      <c r="DF13" s="591"/>
      <c r="DG13" s="591"/>
      <c r="DH13" s="591"/>
      <c r="DI13" s="591"/>
      <c r="DJ13" s="591"/>
      <c r="DK13" s="591"/>
      <c r="DL13" s="591"/>
      <c r="DM13" s="591"/>
      <c r="DN13" s="591"/>
      <c r="DO13" s="591"/>
      <c r="DP13" s="592"/>
      <c r="DQ13" s="596">
        <v>4182920</v>
      </c>
      <c r="DR13" s="591"/>
      <c r="DS13" s="591"/>
      <c r="DT13" s="591"/>
      <c r="DU13" s="591"/>
      <c r="DV13" s="591"/>
      <c r="DW13" s="591"/>
      <c r="DX13" s="591"/>
      <c r="DY13" s="591"/>
      <c r="DZ13" s="591"/>
      <c r="EA13" s="591"/>
      <c r="EB13" s="591"/>
      <c r="EC13" s="626"/>
    </row>
    <row r="14" spans="2:143" ht="11.25" customHeight="1" x14ac:dyDescent="0.15">
      <c r="B14" s="587" t="s">
        <v>237</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238</v>
      </c>
      <c r="AQ14" s="588"/>
      <c r="AR14" s="588"/>
      <c r="AS14" s="588"/>
      <c r="AT14" s="588"/>
      <c r="AU14" s="588"/>
      <c r="AV14" s="588"/>
      <c r="AW14" s="588"/>
      <c r="AX14" s="588"/>
      <c r="AY14" s="588"/>
      <c r="AZ14" s="588"/>
      <c r="BA14" s="588"/>
      <c r="BB14" s="588"/>
      <c r="BC14" s="588"/>
      <c r="BD14" s="588"/>
      <c r="BE14" s="588"/>
      <c r="BF14" s="589"/>
      <c r="BG14" s="590">
        <v>204875</v>
      </c>
      <c r="BH14" s="591"/>
      <c r="BI14" s="591"/>
      <c r="BJ14" s="591"/>
      <c r="BK14" s="591"/>
      <c r="BL14" s="591"/>
      <c r="BM14" s="591"/>
      <c r="BN14" s="592"/>
      <c r="BO14" s="643">
        <v>0.7</v>
      </c>
      <c r="BP14" s="643"/>
      <c r="BQ14" s="643"/>
      <c r="BR14" s="643"/>
      <c r="BS14" s="596" t="s">
        <v>112</v>
      </c>
      <c r="BT14" s="591"/>
      <c r="BU14" s="591"/>
      <c r="BV14" s="591"/>
      <c r="BW14" s="591"/>
      <c r="BX14" s="591"/>
      <c r="BY14" s="591"/>
      <c r="BZ14" s="591"/>
      <c r="CA14" s="591"/>
      <c r="CB14" s="626"/>
      <c r="CD14" s="627" t="s">
        <v>239</v>
      </c>
      <c r="CE14" s="624"/>
      <c r="CF14" s="624"/>
      <c r="CG14" s="624"/>
      <c r="CH14" s="624"/>
      <c r="CI14" s="624"/>
      <c r="CJ14" s="624"/>
      <c r="CK14" s="624"/>
      <c r="CL14" s="624"/>
      <c r="CM14" s="624"/>
      <c r="CN14" s="624"/>
      <c r="CO14" s="624"/>
      <c r="CP14" s="624"/>
      <c r="CQ14" s="625"/>
      <c r="CR14" s="590">
        <v>1833436</v>
      </c>
      <c r="CS14" s="591"/>
      <c r="CT14" s="591"/>
      <c r="CU14" s="591"/>
      <c r="CV14" s="591"/>
      <c r="CW14" s="591"/>
      <c r="CX14" s="591"/>
      <c r="CY14" s="592"/>
      <c r="CZ14" s="643">
        <v>2.6</v>
      </c>
      <c r="DA14" s="643"/>
      <c r="DB14" s="643"/>
      <c r="DC14" s="643"/>
      <c r="DD14" s="596">
        <v>95682</v>
      </c>
      <c r="DE14" s="591"/>
      <c r="DF14" s="591"/>
      <c r="DG14" s="591"/>
      <c r="DH14" s="591"/>
      <c r="DI14" s="591"/>
      <c r="DJ14" s="591"/>
      <c r="DK14" s="591"/>
      <c r="DL14" s="591"/>
      <c r="DM14" s="591"/>
      <c r="DN14" s="591"/>
      <c r="DO14" s="591"/>
      <c r="DP14" s="592"/>
      <c r="DQ14" s="596">
        <v>1713564</v>
      </c>
      <c r="DR14" s="591"/>
      <c r="DS14" s="591"/>
      <c r="DT14" s="591"/>
      <c r="DU14" s="591"/>
      <c r="DV14" s="591"/>
      <c r="DW14" s="591"/>
      <c r="DX14" s="591"/>
      <c r="DY14" s="591"/>
      <c r="DZ14" s="591"/>
      <c r="EA14" s="591"/>
      <c r="EB14" s="591"/>
      <c r="EC14" s="626"/>
    </row>
    <row r="15" spans="2:143" ht="11.25" customHeight="1" x14ac:dyDescent="0.15">
      <c r="B15" s="587" t="s">
        <v>240</v>
      </c>
      <c r="C15" s="588"/>
      <c r="D15" s="588"/>
      <c r="E15" s="588"/>
      <c r="F15" s="588"/>
      <c r="G15" s="588"/>
      <c r="H15" s="588"/>
      <c r="I15" s="588"/>
      <c r="J15" s="588"/>
      <c r="K15" s="588"/>
      <c r="L15" s="588"/>
      <c r="M15" s="588"/>
      <c r="N15" s="588"/>
      <c r="O15" s="588"/>
      <c r="P15" s="588"/>
      <c r="Q15" s="589"/>
      <c r="R15" s="590">
        <v>152717</v>
      </c>
      <c r="S15" s="591"/>
      <c r="T15" s="591"/>
      <c r="U15" s="591"/>
      <c r="V15" s="591"/>
      <c r="W15" s="591"/>
      <c r="X15" s="591"/>
      <c r="Y15" s="592"/>
      <c r="Z15" s="643">
        <v>0.2</v>
      </c>
      <c r="AA15" s="643"/>
      <c r="AB15" s="643"/>
      <c r="AC15" s="643"/>
      <c r="AD15" s="644">
        <v>152717</v>
      </c>
      <c r="AE15" s="644"/>
      <c r="AF15" s="644"/>
      <c r="AG15" s="644"/>
      <c r="AH15" s="644"/>
      <c r="AI15" s="644"/>
      <c r="AJ15" s="644"/>
      <c r="AK15" s="644"/>
      <c r="AL15" s="613">
        <v>0.4</v>
      </c>
      <c r="AM15" s="645"/>
      <c r="AN15" s="645"/>
      <c r="AO15" s="646"/>
      <c r="AP15" s="587" t="s">
        <v>241</v>
      </c>
      <c r="AQ15" s="588"/>
      <c r="AR15" s="588"/>
      <c r="AS15" s="588"/>
      <c r="AT15" s="588"/>
      <c r="AU15" s="588"/>
      <c r="AV15" s="588"/>
      <c r="AW15" s="588"/>
      <c r="AX15" s="588"/>
      <c r="AY15" s="588"/>
      <c r="AZ15" s="588"/>
      <c r="BA15" s="588"/>
      <c r="BB15" s="588"/>
      <c r="BC15" s="588"/>
      <c r="BD15" s="588"/>
      <c r="BE15" s="588"/>
      <c r="BF15" s="589"/>
      <c r="BG15" s="590">
        <v>1263381</v>
      </c>
      <c r="BH15" s="591"/>
      <c r="BI15" s="591"/>
      <c r="BJ15" s="591"/>
      <c r="BK15" s="591"/>
      <c r="BL15" s="591"/>
      <c r="BM15" s="591"/>
      <c r="BN15" s="592"/>
      <c r="BO15" s="643">
        <v>4.2</v>
      </c>
      <c r="BP15" s="643"/>
      <c r="BQ15" s="643"/>
      <c r="BR15" s="643"/>
      <c r="BS15" s="596" t="s">
        <v>112</v>
      </c>
      <c r="BT15" s="591"/>
      <c r="BU15" s="591"/>
      <c r="BV15" s="591"/>
      <c r="BW15" s="591"/>
      <c r="BX15" s="591"/>
      <c r="BY15" s="591"/>
      <c r="BZ15" s="591"/>
      <c r="CA15" s="591"/>
      <c r="CB15" s="626"/>
      <c r="CD15" s="627" t="s">
        <v>242</v>
      </c>
      <c r="CE15" s="624"/>
      <c r="CF15" s="624"/>
      <c r="CG15" s="624"/>
      <c r="CH15" s="624"/>
      <c r="CI15" s="624"/>
      <c r="CJ15" s="624"/>
      <c r="CK15" s="624"/>
      <c r="CL15" s="624"/>
      <c r="CM15" s="624"/>
      <c r="CN15" s="624"/>
      <c r="CO15" s="624"/>
      <c r="CP15" s="624"/>
      <c r="CQ15" s="625"/>
      <c r="CR15" s="590">
        <v>11062345</v>
      </c>
      <c r="CS15" s="591"/>
      <c r="CT15" s="591"/>
      <c r="CU15" s="591"/>
      <c r="CV15" s="591"/>
      <c r="CW15" s="591"/>
      <c r="CX15" s="591"/>
      <c r="CY15" s="592"/>
      <c r="CZ15" s="643">
        <v>15.8</v>
      </c>
      <c r="DA15" s="643"/>
      <c r="DB15" s="643"/>
      <c r="DC15" s="643"/>
      <c r="DD15" s="596">
        <v>5005745</v>
      </c>
      <c r="DE15" s="591"/>
      <c r="DF15" s="591"/>
      <c r="DG15" s="591"/>
      <c r="DH15" s="591"/>
      <c r="DI15" s="591"/>
      <c r="DJ15" s="591"/>
      <c r="DK15" s="591"/>
      <c r="DL15" s="591"/>
      <c r="DM15" s="591"/>
      <c r="DN15" s="591"/>
      <c r="DO15" s="591"/>
      <c r="DP15" s="592"/>
      <c r="DQ15" s="596">
        <v>6099551</v>
      </c>
      <c r="DR15" s="591"/>
      <c r="DS15" s="591"/>
      <c r="DT15" s="591"/>
      <c r="DU15" s="591"/>
      <c r="DV15" s="591"/>
      <c r="DW15" s="591"/>
      <c r="DX15" s="591"/>
      <c r="DY15" s="591"/>
      <c r="DZ15" s="591"/>
      <c r="EA15" s="591"/>
      <c r="EB15" s="591"/>
      <c r="EC15" s="626"/>
    </row>
    <row r="16" spans="2:143" ht="11.25" customHeight="1" x14ac:dyDescent="0.15">
      <c r="B16" s="587" t="s">
        <v>243</v>
      </c>
      <c r="C16" s="588"/>
      <c r="D16" s="588"/>
      <c r="E16" s="588"/>
      <c r="F16" s="588"/>
      <c r="G16" s="588"/>
      <c r="H16" s="588"/>
      <c r="I16" s="588"/>
      <c r="J16" s="588"/>
      <c r="K16" s="588"/>
      <c r="L16" s="588"/>
      <c r="M16" s="588"/>
      <c r="N16" s="588"/>
      <c r="O16" s="588"/>
      <c r="P16" s="588"/>
      <c r="Q16" s="589"/>
      <c r="R16" s="590">
        <v>5574601</v>
      </c>
      <c r="S16" s="591"/>
      <c r="T16" s="591"/>
      <c r="U16" s="591"/>
      <c r="V16" s="591"/>
      <c r="W16" s="591"/>
      <c r="X16" s="591"/>
      <c r="Y16" s="592"/>
      <c r="Z16" s="643">
        <v>7.8</v>
      </c>
      <c r="AA16" s="643"/>
      <c r="AB16" s="643"/>
      <c r="AC16" s="643"/>
      <c r="AD16" s="644">
        <v>5127058</v>
      </c>
      <c r="AE16" s="644"/>
      <c r="AF16" s="644"/>
      <c r="AG16" s="644"/>
      <c r="AH16" s="644"/>
      <c r="AI16" s="644"/>
      <c r="AJ16" s="644"/>
      <c r="AK16" s="644"/>
      <c r="AL16" s="613">
        <v>13.5</v>
      </c>
      <c r="AM16" s="645"/>
      <c r="AN16" s="645"/>
      <c r="AO16" s="646"/>
      <c r="AP16" s="587" t="s">
        <v>244</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245</v>
      </c>
      <c r="CE16" s="624"/>
      <c r="CF16" s="624"/>
      <c r="CG16" s="624"/>
      <c r="CH16" s="624"/>
      <c r="CI16" s="624"/>
      <c r="CJ16" s="624"/>
      <c r="CK16" s="624"/>
      <c r="CL16" s="624"/>
      <c r="CM16" s="624"/>
      <c r="CN16" s="624"/>
      <c r="CO16" s="624"/>
      <c r="CP16" s="624"/>
      <c r="CQ16" s="625"/>
      <c r="CR16" s="590" t="s">
        <v>112</v>
      </c>
      <c r="CS16" s="591"/>
      <c r="CT16" s="591"/>
      <c r="CU16" s="591"/>
      <c r="CV16" s="591"/>
      <c r="CW16" s="591"/>
      <c r="CX16" s="591"/>
      <c r="CY16" s="592"/>
      <c r="CZ16" s="643" t="s">
        <v>112</v>
      </c>
      <c r="DA16" s="643"/>
      <c r="DB16" s="643"/>
      <c r="DC16" s="643"/>
      <c r="DD16" s="596" t="s">
        <v>112</v>
      </c>
      <c r="DE16" s="591"/>
      <c r="DF16" s="591"/>
      <c r="DG16" s="591"/>
      <c r="DH16" s="591"/>
      <c r="DI16" s="591"/>
      <c r="DJ16" s="591"/>
      <c r="DK16" s="591"/>
      <c r="DL16" s="591"/>
      <c r="DM16" s="591"/>
      <c r="DN16" s="591"/>
      <c r="DO16" s="591"/>
      <c r="DP16" s="592"/>
      <c r="DQ16" s="596" t="s">
        <v>112</v>
      </c>
      <c r="DR16" s="591"/>
      <c r="DS16" s="591"/>
      <c r="DT16" s="591"/>
      <c r="DU16" s="591"/>
      <c r="DV16" s="591"/>
      <c r="DW16" s="591"/>
      <c r="DX16" s="591"/>
      <c r="DY16" s="591"/>
      <c r="DZ16" s="591"/>
      <c r="EA16" s="591"/>
      <c r="EB16" s="591"/>
      <c r="EC16" s="626"/>
    </row>
    <row r="17" spans="2:133" ht="11.25" customHeight="1" x14ac:dyDescent="0.15">
      <c r="B17" s="587" t="s">
        <v>246</v>
      </c>
      <c r="C17" s="588"/>
      <c r="D17" s="588"/>
      <c r="E17" s="588"/>
      <c r="F17" s="588"/>
      <c r="G17" s="588"/>
      <c r="H17" s="588"/>
      <c r="I17" s="588"/>
      <c r="J17" s="588"/>
      <c r="K17" s="588"/>
      <c r="L17" s="588"/>
      <c r="M17" s="588"/>
      <c r="N17" s="588"/>
      <c r="O17" s="588"/>
      <c r="P17" s="588"/>
      <c r="Q17" s="589"/>
      <c r="R17" s="590">
        <v>5127058</v>
      </c>
      <c r="S17" s="591"/>
      <c r="T17" s="591"/>
      <c r="U17" s="591"/>
      <c r="V17" s="591"/>
      <c r="W17" s="591"/>
      <c r="X17" s="591"/>
      <c r="Y17" s="592"/>
      <c r="Z17" s="643">
        <v>7.1</v>
      </c>
      <c r="AA17" s="643"/>
      <c r="AB17" s="643"/>
      <c r="AC17" s="643"/>
      <c r="AD17" s="644">
        <v>5127058</v>
      </c>
      <c r="AE17" s="644"/>
      <c r="AF17" s="644"/>
      <c r="AG17" s="644"/>
      <c r="AH17" s="644"/>
      <c r="AI17" s="644"/>
      <c r="AJ17" s="644"/>
      <c r="AK17" s="644"/>
      <c r="AL17" s="613">
        <v>13.5</v>
      </c>
      <c r="AM17" s="645"/>
      <c r="AN17" s="645"/>
      <c r="AO17" s="646"/>
      <c r="AP17" s="587" t="s">
        <v>247</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248</v>
      </c>
      <c r="CE17" s="624"/>
      <c r="CF17" s="624"/>
      <c r="CG17" s="624"/>
      <c r="CH17" s="624"/>
      <c r="CI17" s="624"/>
      <c r="CJ17" s="624"/>
      <c r="CK17" s="624"/>
      <c r="CL17" s="624"/>
      <c r="CM17" s="624"/>
      <c r="CN17" s="624"/>
      <c r="CO17" s="624"/>
      <c r="CP17" s="624"/>
      <c r="CQ17" s="625"/>
      <c r="CR17" s="590">
        <v>7334294</v>
      </c>
      <c r="CS17" s="591"/>
      <c r="CT17" s="591"/>
      <c r="CU17" s="591"/>
      <c r="CV17" s="591"/>
      <c r="CW17" s="591"/>
      <c r="CX17" s="591"/>
      <c r="CY17" s="592"/>
      <c r="CZ17" s="643">
        <v>10.5</v>
      </c>
      <c r="DA17" s="643"/>
      <c r="DB17" s="643"/>
      <c r="DC17" s="643"/>
      <c r="DD17" s="596" t="s">
        <v>112</v>
      </c>
      <c r="DE17" s="591"/>
      <c r="DF17" s="591"/>
      <c r="DG17" s="591"/>
      <c r="DH17" s="591"/>
      <c r="DI17" s="591"/>
      <c r="DJ17" s="591"/>
      <c r="DK17" s="591"/>
      <c r="DL17" s="591"/>
      <c r="DM17" s="591"/>
      <c r="DN17" s="591"/>
      <c r="DO17" s="591"/>
      <c r="DP17" s="592"/>
      <c r="DQ17" s="596">
        <v>6974300</v>
      </c>
      <c r="DR17" s="591"/>
      <c r="DS17" s="591"/>
      <c r="DT17" s="591"/>
      <c r="DU17" s="591"/>
      <c r="DV17" s="591"/>
      <c r="DW17" s="591"/>
      <c r="DX17" s="591"/>
      <c r="DY17" s="591"/>
      <c r="DZ17" s="591"/>
      <c r="EA17" s="591"/>
      <c r="EB17" s="591"/>
      <c r="EC17" s="626"/>
    </row>
    <row r="18" spans="2:133" ht="11.25" customHeight="1" x14ac:dyDescent="0.15">
      <c r="B18" s="587" t="s">
        <v>249</v>
      </c>
      <c r="C18" s="588"/>
      <c r="D18" s="588"/>
      <c r="E18" s="588"/>
      <c r="F18" s="588"/>
      <c r="G18" s="588"/>
      <c r="H18" s="588"/>
      <c r="I18" s="588"/>
      <c r="J18" s="588"/>
      <c r="K18" s="588"/>
      <c r="L18" s="588"/>
      <c r="M18" s="588"/>
      <c r="N18" s="588"/>
      <c r="O18" s="588"/>
      <c r="P18" s="588"/>
      <c r="Q18" s="589"/>
      <c r="R18" s="590">
        <v>447505</v>
      </c>
      <c r="S18" s="591"/>
      <c r="T18" s="591"/>
      <c r="U18" s="591"/>
      <c r="V18" s="591"/>
      <c r="W18" s="591"/>
      <c r="X18" s="591"/>
      <c r="Y18" s="592"/>
      <c r="Z18" s="643">
        <v>0.6</v>
      </c>
      <c r="AA18" s="643"/>
      <c r="AB18" s="643"/>
      <c r="AC18" s="643"/>
      <c r="AD18" s="644" t="s">
        <v>112</v>
      </c>
      <c r="AE18" s="644"/>
      <c r="AF18" s="644"/>
      <c r="AG18" s="644"/>
      <c r="AH18" s="644"/>
      <c r="AI18" s="644"/>
      <c r="AJ18" s="644"/>
      <c r="AK18" s="644"/>
      <c r="AL18" s="613" t="s">
        <v>112</v>
      </c>
      <c r="AM18" s="645"/>
      <c r="AN18" s="645"/>
      <c r="AO18" s="646"/>
      <c r="AP18" s="587" t="s">
        <v>250</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251</v>
      </c>
      <c r="CE18" s="624"/>
      <c r="CF18" s="624"/>
      <c r="CG18" s="624"/>
      <c r="CH18" s="624"/>
      <c r="CI18" s="624"/>
      <c r="CJ18" s="624"/>
      <c r="CK18" s="624"/>
      <c r="CL18" s="624"/>
      <c r="CM18" s="624"/>
      <c r="CN18" s="624"/>
      <c r="CO18" s="624"/>
      <c r="CP18" s="624"/>
      <c r="CQ18" s="625"/>
      <c r="CR18" s="590">
        <v>230164</v>
      </c>
      <c r="CS18" s="591"/>
      <c r="CT18" s="591"/>
      <c r="CU18" s="591"/>
      <c r="CV18" s="591"/>
      <c r="CW18" s="591"/>
      <c r="CX18" s="591"/>
      <c r="CY18" s="592"/>
      <c r="CZ18" s="643">
        <v>0.3</v>
      </c>
      <c r="DA18" s="643"/>
      <c r="DB18" s="643"/>
      <c r="DC18" s="643"/>
      <c r="DD18" s="596" t="s">
        <v>112</v>
      </c>
      <c r="DE18" s="591"/>
      <c r="DF18" s="591"/>
      <c r="DG18" s="591"/>
      <c r="DH18" s="591"/>
      <c r="DI18" s="591"/>
      <c r="DJ18" s="591"/>
      <c r="DK18" s="591"/>
      <c r="DL18" s="591"/>
      <c r="DM18" s="591"/>
      <c r="DN18" s="591"/>
      <c r="DO18" s="591"/>
      <c r="DP18" s="592"/>
      <c r="DQ18" s="596">
        <v>230164</v>
      </c>
      <c r="DR18" s="591"/>
      <c r="DS18" s="591"/>
      <c r="DT18" s="591"/>
      <c r="DU18" s="591"/>
      <c r="DV18" s="591"/>
      <c r="DW18" s="591"/>
      <c r="DX18" s="591"/>
      <c r="DY18" s="591"/>
      <c r="DZ18" s="591"/>
      <c r="EA18" s="591"/>
      <c r="EB18" s="591"/>
      <c r="EC18" s="626"/>
    </row>
    <row r="19" spans="2:133" ht="11.25" customHeight="1" x14ac:dyDescent="0.15">
      <c r="B19" s="587" t="s">
        <v>252</v>
      </c>
      <c r="C19" s="588"/>
      <c r="D19" s="588"/>
      <c r="E19" s="588"/>
      <c r="F19" s="588"/>
      <c r="G19" s="588"/>
      <c r="H19" s="588"/>
      <c r="I19" s="588"/>
      <c r="J19" s="588"/>
      <c r="K19" s="588"/>
      <c r="L19" s="588"/>
      <c r="M19" s="588"/>
      <c r="N19" s="588"/>
      <c r="O19" s="588"/>
      <c r="P19" s="588"/>
      <c r="Q19" s="589"/>
      <c r="R19" s="590">
        <v>38</v>
      </c>
      <c r="S19" s="591"/>
      <c r="T19" s="591"/>
      <c r="U19" s="591"/>
      <c r="V19" s="591"/>
      <c r="W19" s="591"/>
      <c r="X19" s="591"/>
      <c r="Y19" s="592"/>
      <c r="Z19" s="643">
        <v>0</v>
      </c>
      <c r="AA19" s="643"/>
      <c r="AB19" s="643"/>
      <c r="AC19" s="643"/>
      <c r="AD19" s="644" t="s">
        <v>112</v>
      </c>
      <c r="AE19" s="644"/>
      <c r="AF19" s="644"/>
      <c r="AG19" s="644"/>
      <c r="AH19" s="644"/>
      <c r="AI19" s="644"/>
      <c r="AJ19" s="644"/>
      <c r="AK19" s="644"/>
      <c r="AL19" s="613" t="s">
        <v>112</v>
      </c>
      <c r="AM19" s="645"/>
      <c r="AN19" s="645"/>
      <c r="AO19" s="646"/>
      <c r="AP19" s="587" t="s">
        <v>253</v>
      </c>
      <c r="AQ19" s="588"/>
      <c r="AR19" s="588"/>
      <c r="AS19" s="588"/>
      <c r="AT19" s="588"/>
      <c r="AU19" s="588"/>
      <c r="AV19" s="588"/>
      <c r="AW19" s="588"/>
      <c r="AX19" s="588"/>
      <c r="AY19" s="588"/>
      <c r="AZ19" s="588"/>
      <c r="BA19" s="588"/>
      <c r="BB19" s="588"/>
      <c r="BC19" s="588"/>
      <c r="BD19" s="588"/>
      <c r="BE19" s="588"/>
      <c r="BF19" s="589"/>
      <c r="BG19" s="590">
        <v>2774000</v>
      </c>
      <c r="BH19" s="591"/>
      <c r="BI19" s="591"/>
      <c r="BJ19" s="591"/>
      <c r="BK19" s="591"/>
      <c r="BL19" s="591"/>
      <c r="BM19" s="591"/>
      <c r="BN19" s="592"/>
      <c r="BO19" s="643">
        <v>9.1999999999999993</v>
      </c>
      <c r="BP19" s="643"/>
      <c r="BQ19" s="643"/>
      <c r="BR19" s="643"/>
      <c r="BS19" s="596" t="s">
        <v>112</v>
      </c>
      <c r="BT19" s="591"/>
      <c r="BU19" s="591"/>
      <c r="BV19" s="591"/>
      <c r="BW19" s="591"/>
      <c r="BX19" s="591"/>
      <c r="BY19" s="591"/>
      <c r="BZ19" s="591"/>
      <c r="CA19" s="591"/>
      <c r="CB19" s="626"/>
      <c r="CD19" s="627" t="s">
        <v>254</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x14ac:dyDescent="0.15">
      <c r="B20" s="587" t="s">
        <v>255</v>
      </c>
      <c r="C20" s="588"/>
      <c r="D20" s="588"/>
      <c r="E20" s="588"/>
      <c r="F20" s="588"/>
      <c r="G20" s="588"/>
      <c r="H20" s="588"/>
      <c r="I20" s="588"/>
      <c r="J20" s="588"/>
      <c r="K20" s="588"/>
      <c r="L20" s="588"/>
      <c r="M20" s="588"/>
      <c r="N20" s="588"/>
      <c r="O20" s="588"/>
      <c r="P20" s="588"/>
      <c r="Q20" s="589"/>
      <c r="R20" s="590">
        <v>40693558</v>
      </c>
      <c r="S20" s="591"/>
      <c r="T20" s="591"/>
      <c r="U20" s="591"/>
      <c r="V20" s="591"/>
      <c r="W20" s="591"/>
      <c r="X20" s="591"/>
      <c r="Y20" s="592"/>
      <c r="Z20" s="643">
        <v>56.7</v>
      </c>
      <c r="AA20" s="643"/>
      <c r="AB20" s="643"/>
      <c r="AC20" s="643"/>
      <c r="AD20" s="644">
        <v>37488367</v>
      </c>
      <c r="AE20" s="644"/>
      <c r="AF20" s="644"/>
      <c r="AG20" s="644"/>
      <c r="AH20" s="644"/>
      <c r="AI20" s="644"/>
      <c r="AJ20" s="644"/>
      <c r="AK20" s="644"/>
      <c r="AL20" s="613">
        <v>99</v>
      </c>
      <c r="AM20" s="645"/>
      <c r="AN20" s="645"/>
      <c r="AO20" s="646"/>
      <c r="AP20" s="587" t="s">
        <v>256</v>
      </c>
      <c r="AQ20" s="588"/>
      <c r="AR20" s="588"/>
      <c r="AS20" s="588"/>
      <c r="AT20" s="588"/>
      <c r="AU20" s="588"/>
      <c r="AV20" s="588"/>
      <c r="AW20" s="588"/>
      <c r="AX20" s="588"/>
      <c r="AY20" s="588"/>
      <c r="AZ20" s="588"/>
      <c r="BA20" s="588"/>
      <c r="BB20" s="588"/>
      <c r="BC20" s="588"/>
      <c r="BD20" s="588"/>
      <c r="BE20" s="588"/>
      <c r="BF20" s="589"/>
      <c r="BG20" s="590">
        <v>2774000</v>
      </c>
      <c r="BH20" s="591"/>
      <c r="BI20" s="591"/>
      <c r="BJ20" s="591"/>
      <c r="BK20" s="591"/>
      <c r="BL20" s="591"/>
      <c r="BM20" s="591"/>
      <c r="BN20" s="592"/>
      <c r="BO20" s="643">
        <v>9.1999999999999993</v>
      </c>
      <c r="BP20" s="643"/>
      <c r="BQ20" s="643"/>
      <c r="BR20" s="643"/>
      <c r="BS20" s="596" t="s">
        <v>112</v>
      </c>
      <c r="BT20" s="591"/>
      <c r="BU20" s="591"/>
      <c r="BV20" s="591"/>
      <c r="BW20" s="591"/>
      <c r="BX20" s="591"/>
      <c r="BY20" s="591"/>
      <c r="BZ20" s="591"/>
      <c r="CA20" s="591"/>
      <c r="CB20" s="626"/>
      <c r="CD20" s="627" t="s">
        <v>257</v>
      </c>
      <c r="CE20" s="624"/>
      <c r="CF20" s="624"/>
      <c r="CG20" s="624"/>
      <c r="CH20" s="624"/>
      <c r="CI20" s="624"/>
      <c r="CJ20" s="624"/>
      <c r="CK20" s="624"/>
      <c r="CL20" s="624"/>
      <c r="CM20" s="624"/>
      <c r="CN20" s="624"/>
      <c r="CO20" s="624"/>
      <c r="CP20" s="624"/>
      <c r="CQ20" s="625"/>
      <c r="CR20" s="590">
        <v>69939798</v>
      </c>
      <c r="CS20" s="591"/>
      <c r="CT20" s="591"/>
      <c r="CU20" s="591"/>
      <c r="CV20" s="591"/>
      <c r="CW20" s="591"/>
      <c r="CX20" s="591"/>
      <c r="CY20" s="592"/>
      <c r="CZ20" s="643">
        <v>100</v>
      </c>
      <c r="DA20" s="643"/>
      <c r="DB20" s="643"/>
      <c r="DC20" s="643"/>
      <c r="DD20" s="596">
        <v>7162750</v>
      </c>
      <c r="DE20" s="591"/>
      <c r="DF20" s="591"/>
      <c r="DG20" s="591"/>
      <c r="DH20" s="591"/>
      <c r="DI20" s="591"/>
      <c r="DJ20" s="591"/>
      <c r="DK20" s="591"/>
      <c r="DL20" s="591"/>
      <c r="DM20" s="591"/>
      <c r="DN20" s="591"/>
      <c r="DO20" s="591"/>
      <c r="DP20" s="592"/>
      <c r="DQ20" s="596">
        <v>44523536</v>
      </c>
      <c r="DR20" s="591"/>
      <c r="DS20" s="591"/>
      <c r="DT20" s="591"/>
      <c r="DU20" s="591"/>
      <c r="DV20" s="591"/>
      <c r="DW20" s="591"/>
      <c r="DX20" s="591"/>
      <c r="DY20" s="591"/>
      <c r="DZ20" s="591"/>
      <c r="EA20" s="591"/>
      <c r="EB20" s="591"/>
      <c r="EC20" s="626"/>
    </row>
    <row r="21" spans="2:133" ht="11.25" customHeight="1" x14ac:dyDescent="0.15">
      <c r="B21" s="587" t="s">
        <v>258</v>
      </c>
      <c r="C21" s="588"/>
      <c r="D21" s="588"/>
      <c r="E21" s="588"/>
      <c r="F21" s="588"/>
      <c r="G21" s="588"/>
      <c r="H21" s="588"/>
      <c r="I21" s="588"/>
      <c r="J21" s="588"/>
      <c r="K21" s="588"/>
      <c r="L21" s="588"/>
      <c r="M21" s="588"/>
      <c r="N21" s="588"/>
      <c r="O21" s="588"/>
      <c r="P21" s="588"/>
      <c r="Q21" s="589"/>
      <c r="R21" s="590">
        <v>31558</v>
      </c>
      <c r="S21" s="591"/>
      <c r="T21" s="591"/>
      <c r="U21" s="591"/>
      <c r="V21" s="591"/>
      <c r="W21" s="591"/>
      <c r="X21" s="591"/>
      <c r="Y21" s="592"/>
      <c r="Z21" s="643">
        <v>0</v>
      </c>
      <c r="AA21" s="643"/>
      <c r="AB21" s="643"/>
      <c r="AC21" s="643"/>
      <c r="AD21" s="644">
        <v>31558</v>
      </c>
      <c r="AE21" s="644"/>
      <c r="AF21" s="644"/>
      <c r="AG21" s="644"/>
      <c r="AH21" s="644"/>
      <c r="AI21" s="644"/>
      <c r="AJ21" s="644"/>
      <c r="AK21" s="644"/>
      <c r="AL21" s="613">
        <v>0.1</v>
      </c>
      <c r="AM21" s="645"/>
      <c r="AN21" s="645"/>
      <c r="AO21" s="646"/>
      <c r="AP21" s="681" t="s">
        <v>259</v>
      </c>
      <c r="AQ21" s="691"/>
      <c r="AR21" s="691"/>
      <c r="AS21" s="691"/>
      <c r="AT21" s="691"/>
      <c r="AU21" s="691"/>
      <c r="AV21" s="691"/>
      <c r="AW21" s="691"/>
      <c r="AX21" s="691"/>
      <c r="AY21" s="691"/>
      <c r="AZ21" s="691"/>
      <c r="BA21" s="691"/>
      <c r="BB21" s="691"/>
      <c r="BC21" s="691"/>
      <c r="BD21" s="691"/>
      <c r="BE21" s="691"/>
      <c r="BF21" s="683"/>
      <c r="BG21" s="590">
        <v>16352</v>
      </c>
      <c r="BH21" s="591"/>
      <c r="BI21" s="591"/>
      <c r="BJ21" s="591"/>
      <c r="BK21" s="591"/>
      <c r="BL21" s="591"/>
      <c r="BM21" s="591"/>
      <c r="BN21" s="592"/>
      <c r="BO21" s="643">
        <v>0.1</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260</v>
      </c>
      <c r="C22" s="588"/>
      <c r="D22" s="588"/>
      <c r="E22" s="588"/>
      <c r="F22" s="588"/>
      <c r="G22" s="588"/>
      <c r="H22" s="588"/>
      <c r="I22" s="588"/>
      <c r="J22" s="588"/>
      <c r="K22" s="588"/>
      <c r="L22" s="588"/>
      <c r="M22" s="588"/>
      <c r="N22" s="588"/>
      <c r="O22" s="588"/>
      <c r="P22" s="588"/>
      <c r="Q22" s="589"/>
      <c r="R22" s="590">
        <v>596461</v>
      </c>
      <c r="S22" s="591"/>
      <c r="T22" s="591"/>
      <c r="U22" s="591"/>
      <c r="V22" s="591"/>
      <c r="W22" s="591"/>
      <c r="X22" s="591"/>
      <c r="Y22" s="592"/>
      <c r="Z22" s="643">
        <v>0.8</v>
      </c>
      <c r="AA22" s="643"/>
      <c r="AB22" s="643"/>
      <c r="AC22" s="643"/>
      <c r="AD22" s="644" t="s">
        <v>112</v>
      </c>
      <c r="AE22" s="644"/>
      <c r="AF22" s="644"/>
      <c r="AG22" s="644"/>
      <c r="AH22" s="644"/>
      <c r="AI22" s="644"/>
      <c r="AJ22" s="644"/>
      <c r="AK22" s="644"/>
      <c r="AL22" s="613" t="s">
        <v>112</v>
      </c>
      <c r="AM22" s="645"/>
      <c r="AN22" s="645"/>
      <c r="AO22" s="646"/>
      <c r="AP22" s="681" t="s">
        <v>261</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262</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263</v>
      </c>
      <c r="C23" s="588"/>
      <c r="D23" s="588"/>
      <c r="E23" s="588"/>
      <c r="F23" s="588"/>
      <c r="G23" s="588"/>
      <c r="H23" s="588"/>
      <c r="I23" s="588"/>
      <c r="J23" s="588"/>
      <c r="K23" s="588"/>
      <c r="L23" s="588"/>
      <c r="M23" s="588"/>
      <c r="N23" s="588"/>
      <c r="O23" s="588"/>
      <c r="P23" s="588"/>
      <c r="Q23" s="589"/>
      <c r="R23" s="590">
        <v>2053685</v>
      </c>
      <c r="S23" s="591"/>
      <c r="T23" s="591"/>
      <c r="U23" s="591"/>
      <c r="V23" s="591"/>
      <c r="W23" s="591"/>
      <c r="X23" s="591"/>
      <c r="Y23" s="592"/>
      <c r="Z23" s="643">
        <v>2.9</v>
      </c>
      <c r="AA23" s="643"/>
      <c r="AB23" s="643"/>
      <c r="AC23" s="643"/>
      <c r="AD23" s="644">
        <v>292681</v>
      </c>
      <c r="AE23" s="644"/>
      <c r="AF23" s="644"/>
      <c r="AG23" s="644"/>
      <c r="AH23" s="644"/>
      <c r="AI23" s="644"/>
      <c r="AJ23" s="644"/>
      <c r="AK23" s="644"/>
      <c r="AL23" s="613">
        <v>0.8</v>
      </c>
      <c r="AM23" s="645"/>
      <c r="AN23" s="645"/>
      <c r="AO23" s="646"/>
      <c r="AP23" s="681" t="s">
        <v>264</v>
      </c>
      <c r="AQ23" s="691"/>
      <c r="AR23" s="691"/>
      <c r="AS23" s="691"/>
      <c r="AT23" s="691"/>
      <c r="AU23" s="691"/>
      <c r="AV23" s="691"/>
      <c r="AW23" s="691"/>
      <c r="AX23" s="691"/>
      <c r="AY23" s="691"/>
      <c r="AZ23" s="691"/>
      <c r="BA23" s="691"/>
      <c r="BB23" s="691"/>
      <c r="BC23" s="691"/>
      <c r="BD23" s="691"/>
      <c r="BE23" s="691"/>
      <c r="BF23" s="683"/>
      <c r="BG23" s="590">
        <v>2757648</v>
      </c>
      <c r="BH23" s="591"/>
      <c r="BI23" s="591"/>
      <c r="BJ23" s="591"/>
      <c r="BK23" s="591"/>
      <c r="BL23" s="591"/>
      <c r="BM23" s="591"/>
      <c r="BN23" s="592"/>
      <c r="BO23" s="643">
        <v>9.1</v>
      </c>
      <c r="BP23" s="643"/>
      <c r="BQ23" s="643"/>
      <c r="BR23" s="643"/>
      <c r="BS23" s="596" t="s">
        <v>112</v>
      </c>
      <c r="BT23" s="591"/>
      <c r="BU23" s="591"/>
      <c r="BV23" s="591"/>
      <c r="BW23" s="591"/>
      <c r="BX23" s="591"/>
      <c r="BY23" s="591"/>
      <c r="BZ23" s="591"/>
      <c r="CA23" s="591"/>
      <c r="CB23" s="626"/>
      <c r="CD23" s="695" t="s">
        <v>203</v>
      </c>
      <c r="CE23" s="696"/>
      <c r="CF23" s="696"/>
      <c r="CG23" s="696"/>
      <c r="CH23" s="696"/>
      <c r="CI23" s="696"/>
      <c r="CJ23" s="696"/>
      <c r="CK23" s="696"/>
      <c r="CL23" s="696"/>
      <c r="CM23" s="696"/>
      <c r="CN23" s="696"/>
      <c r="CO23" s="696"/>
      <c r="CP23" s="696"/>
      <c r="CQ23" s="697"/>
      <c r="CR23" s="695" t="s">
        <v>265</v>
      </c>
      <c r="CS23" s="696"/>
      <c r="CT23" s="696"/>
      <c r="CU23" s="696"/>
      <c r="CV23" s="696"/>
      <c r="CW23" s="696"/>
      <c r="CX23" s="696"/>
      <c r="CY23" s="697"/>
      <c r="CZ23" s="695" t="s">
        <v>266</v>
      </c>
      <c r="DA23" s="696"/>
      <c r="DB23" s="696"/>
      <c r="DC23" s="697"/>
      <c r="DD23" s="695" t="s">
        <v>267</v>
      </c>
      <c r="DE23" s="696"/>
      <c r="DF23" s="696"/>
      <c r="DG23" s="696"/>
      <c r="DH23" s="696"/>
      <c r="DI23" s="696"/>
      <c r="DJ23" s="696"/>
      <c r="DK23" s="697"/>
      <c r="DL23" s="698" t="s">
        <v>268</v>
      </c>
      <c r="DM23" s="699"/>
      <c r="DN23" s="699"/>
      <c r="DO23" s="699"/>
      <c r="DP23" s="699"/>
      <c r="DQ23" s="699"/>
      <c r="DR23" s="699"/>
      <c r="DS23" s="699"/>
      <c r="DT23" s="699"/>
      <c r="DU23" s="699"/>
      <c r="DV23" s="700"/>
      <c r="DW23" s="695" t="s">
        <v>269</v>
      </c>
      <c r="DX23" s="696"/>
      <c r="DY23" s="696"/>
      <c r="DZ23" s="696"/>
      <c r="EA23" s="696"/>
      <c r="EB23" s="696"/>
      <c r="EC23" s="697"/>
    </row>
    <row r="24" spans="2:133" ht="11.25" customHeight="1" x14ac:dyDescent="0.15">
      <c r="B24" s="587" t="s">
        <v>270</v>
      </c>
      <c r="C24" s="588"/>
      <c r="D24" s="588"/>
      <c r="E24" s="588"/>
      <c r="F24" s="588"/>
      <c r="G24" s="588"/>
      <c r="H24" s="588"/>
      <c r="I24" s="588"/>
      <c r="J24" s="588"/>
      <c r="K24" s="588"/>
      <c r="L24" s="588"/>
      <c r="M24" s="588"/>
      <c r="N24" s="588"/>
      <c r="O24" s="588"/>
      <c r="P24" s="588"/>
      <c r="Q24" s="589"/>
      <c r="R24" s="590">
        <v>121304</v>
      </c>
      <c r="S24" s="591"/>
      <c r="T24" s="591"/>
      <c r="U24" s="591"/>
      <c r="V24" s="591"/>
      <c r="W24" s="591"/>
      <c r="X24" s="591"/>
      <c r="Y24" s="592"/>
      <c r="Z24" s="643">
        <v>0.2</v>
      </c>
      <c r="AA24" s="643"/>
      <c r="AB24" s="643"/>
      <c r="AC24" s="643"/>
      <c r="AD24" s="644" t="s">
        <v>112</v>
      </c>
      <c r="AE24" s="644"/>
      <c r="AF24" s="644"/>
      <c r="AG24" s="644"/>
      <c r="AH24" s="644"/>
      <c r="AI24" s="644"/>
      <c r="AJ24" s="644"/>
      <c r="AK24" s="644"/>
      <c r="AL24" s="613" t="s">
        <v>112</v>
      </c>
      <c r="AM24" s="645"/>
      <c r="AN24" s="645"/>
      <c r="AO24" s="646"/>
      <c r="AP24" s="681" t="s">
        <v>271</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272</v>
      </c>
      <c r="CE24" s="648"/>
      <c r="CF24" s="648"/>
      <c r="CG24" s="648"/>
      <c r="CH24" s="648"/>
      <c r="CI24" s="648"/>
      <c r="CJ24" s="648"/>
      <c r="CK24" s="648"/>
      <c r="CL24" s="648"/>
      <c r="CM24" s="648"/>
      <c r="CN24" s="648"/>
      <c r="CO24" s="648"/>
      <c r="CP24" s="648"/>
      <c r="CQ24" s="649"/>
      <c r="CR24" s="640">
        <v>39179704</v>
      </c>
      <c r="CS24" s="641"/>
      <c r="CT24" s="641"/>
      <c r="CU24" s="641"/>
      <c r="CV24" s="641"/>
      <c r="CW24" s="641"/>
      <c r="CX24" s="641"/>
      <c r="CY24" s="688"/>
      <c r="CZ24" s="692">
        <v>56</v>
      </c>
      <c r="DA24" s="693"/>
      <c r="DB24" s="693"/>
      <c r="DC24" s="694"/>
      <c r="DD24" s="687">
        <v>23562691</v>
      </c>
      <c r="DE24" s="641"/>
      <c r="DF24" s="641"/>
      <c r="DG24" s="641"/>
      <c r="DH24" s="641"/>
      <c r="DI24" s="641"/>
      <c r="DJ24" s="641"/>
      <c r="DK24" s="688"/>
      <c r="DL24" s="687">
        <v>22840747</v>
      </c>
      <c r="DM24" s="641"/>
      <c r="DN24" s="641"/>
      <c r="DO24" s="641"/>
      <c r="DP24" s="641"/>
      <c r="DQ24" s="641"/>
      <c r="DR24" s="641"/>
      <c r="DS24" s="641"/>
      <c r="DT24" s="641"/>
      <c r="DU24" s="641"/>
      <c r="DV24" s="688"/>
      <c r="DW24" s="689">
        <v>55.8</v>
      </c>
      <c r="DX24" s="658"/>
      <c r="DY24" s="658"/>
      <c r="DZ24" s="658"/>
      <c r="EA24" s="658"/>
      <c r="EB24" s="658"/>
      <c r="EC24" s="690"/>
    </row>
    <row r="25" spans="2:133" ht="11.25" customHeight="1" x14ac:dyDescent="0.15">
      <c r="B25" s="587" t="s">
        <v>273</v>
      </c>
      <c r="C25" s="588"/>
      <c r="D25" s="588"/>
      <c r="E25" s="588"/>
      <c r="F25" s="588"/>
      <c r="G25" s="588"/>
      <c r="H25" s="588"/>
      <c r="I25" s="588"/>
      <c r="J25" s="588"/>
      <c r="K25" s="588"/>
      <c r="L25" s="588"/>
      <c r="M25" s="588"/>
      <c r="N25" s="588"/>
      <c r="O25" s="588"/>
      <c r="P25" s="588"/>
      <c r="Q25" s="589"/>
      <c r="R25" s="590">
        <v>12473925</v>
      </c>
      <c r="S25" s="591"/>
      <c r="T25" s="591"/>
      <c r="U25" s="591"/>
      <c r="V25" s="591"/>
      <c r="W25" s="591"/>
      <c r="X25" s="591"/>
      <c r="Y25" s="592"/>
      <c r="Z25" s="643">
        <v>17.399999999999999</v>
      </c>
      <c r="AA25" s="643"/>
      <c r="AB25" s="643"/>
      <c r="AC25" s="643"/>
      <c r="AD25" s="644" t="s">
        <v>112</v>
      </c>
      <c r="AE25" s="644"/>
      <c r="AF25" s="644"/>
      <c r="AG25" s="644"/>
      <c r="AH25" s="644"/>
      <c r="AI25" s="644"/>
      <c r="AJ25" s="644"/>
      <c r="AK25" s="644"/>
      <c r="AL25" s="613" t="s">
        <v>112</v>
      </c>
      <c r="AM25" s="645"/>
      <c r="AN25" s="645"/>
      <c r="AO25" s="646"/>
      <c r="AP25" s="681" t="s">
        <v>274</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275</v>
      </c>
      <c r="CE25" s="624"/>
      <c r="CF25" s="624"/>
      <c r="CG25" s="624"/>
      <c r="CH25" s="624"/>
      <c r="CI25" s="624"/>
      <c r="CJ25" s="624"/>
      <c r="CK25" s="624"/>
      <c r="CL25" s="624"/>
      <c r="CM25" s="624"/>
      <c r="CN25" s="624"/>
      <c r="CO25" s="624"/>
      <c r="CP25" s="624"/>
      <c r="CQ25" s="625"/>
      <c r="CR25" s="590">
        <v>11556424</v>
      </c>
      <c r="CS25" s="609"/>
      <c r="CT25" s="609"/>
      <c r="CU25" s="609"/>
      <c r="CV25" s="609"/>
      <c r="CW25" s="609"/>
      <c r="CX25" s="609"/>
      <c r="CY25" s="610"/>
      <c r="CZ25" s="593">
        <v>16.5</v>
      </c>
      <c r="DA25" s="611"/>
      <c r="DB25" s="611"/>
      <c r="DC25" s="612"/>
      <c r="DD25" s="596">
        <v>10262892</v>
      </c>
      <c r="DE25" s="609"/>
      <c r="DF25" s="609"/>
      <c r="DG25" s="609"/>
      <c r="DH25" s="609"/>
      <c r="DI25" s="609"/>
      <c r="DJ25" s="609"/>
      <c r="DK25" s="610"/>
      <c r="DL25" s="596">
        <v>10195213</v>
      </c>
      <c r="DM25" s="609"/>
      <c r="DN25" s="609"/>
      <c r="DO25" s="609"/>
      <c r="DP25" s="609"/>
      <c r="DQ25" s="609"/>
      <c r="DR25" s="609"/>
      <c r="DS25" s="609"/>
      <c r="DT25" s="609"/>
      <c r="DU25" s="609"/>
      <c r="DV25" s="610"/>
      <c r="DW25" s="613">
        <v>24.9</v>
      </c>
      <c r="DX25" s="614"/>
      <c r="DY25" s="614"/>
      <c r="DZ25" s="614"/>
      <c r="EA25" s="614"/>
      <c r="EB25" s="614"/>
      <c r="EC25" s="615"/>
    </row>
    <row r="26" spans="2:133" ht="11.25" customHeight="1" x14ac:dyDescent="0.15">
      <c r="B26" s="684" t="s">
        <v>276</v>
      </c>
      <c r="C26" s="685"/>
      <c r="D26" s="685"/>
      <c r="E26" s="685"/>
      <c r="F26" s="685"/>
      <c r="G26" s="685"/>
      <c r="H26" s="685"/>
      <c r="I26" s="685"/>
      <c r="J26" s="685"/>
      <c r="K26" s="685"/>
      <c r="L26" s="685"/>
      <c r="M26" s="685"/>
      <c r="N26" s="685"/>
      <c r="O26" s="685"/>
      <c r="P26" s="685"/>
      <c r="Q26" s="686"/>
      <c r="R26" s="590">
        <v>6110</v>
      </c>
      <c r="S26" s="591"/>
      <c r="T26" s="591"/>
      <c r="U26" s="591"/>
      <c r="V26" s="591"/>
      <c r="W26" s="591"/>
      <c r="X26" s="591"/>
      <c r="Y26" s="592"/>
      <c r="Z26" s="643">
        <v>0</v>
      </c>
      <c r="AA26" s="643"/>
      <c r="AB26" s="643"/>
      <c r="AC26" s="643"/>
      <c r="AD26" s="644">
        <v>6110</v>
      </c>
      <c r="AE26" s="644"/>
      <c r="AF26" s="644"/>
      <c r="AG26" s="644"/>
      <c r="AH26" s="644"/>
      <c r="AI26" s="644"/>
      <c r="AJ26" s="644"/>
      <c r="AK26" s="644"/>
      <c r="AL26" s="613">
        <v>0</v>
      </c>
      <c r="AM26" s="645"/>
      <c r="AN26" s="645"/>
      <c r="AO26" s="646"/>
      <c r="AP26" s="681" t="s">
        <v>277</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278</v>
      </c>
      <c r="CE26" s="624"/>
      <c r="CF26" s="624"/>
      <c r="CG26" s="624"/>
      <c r="CH26" s="624"/>
      <c r="CI26" s="624"/>
      <c r="CJ26" s="624"/>
      <c r="CK26" s="624"/>
      <c r="CL26" s="624"/>
      <c r="CM26" s="624"/>
      <c r="CN26" s="624"/>
      <c r="CO26" s="624"/>
      <c r="CP26" s="624"/>
      <c r="CQ26" s="625"/>
      <c r="CR26" s="590">
        <v>7875306</v>
      </c>
      <c r="CS26" s="591"/>
      <c r="CT26" s="591"/>
      <c r="CU26" s="591"/>
      <c r="CV26" s="591"/>
      <c r="CW26" s="591"/>
      <c r="CX26" s="591"/>
      <c r="CY26" s="592"/>
      <c r="CZ26" s="593">
        <v>11.3</v>
      </c>
      <c r="DA26" s="611"/>
      <c r="DB26" s="611"/>
      <c r="DC26" s="612"/>
      <c r="DD26" s="596">
        <v>7050402</v>
      </c>
      <c r="DE26" s="591"/>
      <c r="DF26" s="591"/>
      <c r="DG26" s="591"/>
      <c r="DH26" s="591"/>
      <c r="DI26" s="591"/>
      <c r="DJ26" s="591"/>
      <c r="DK26" s="592"/>
      <c r="DL26" s="596" t="s">
        <v>215</v>
      </c>
      <c r="DM26" s="591"/>
      <c r="DN26" s="591"/>
      <c r="DO26" s="591"/>
      <c r="DP26" s="591"/>
      <c r="DQ26" s="591"/>
      <c r="DR26" s="591"/>
      <c r="DS26" s="591"/>
      <c r="DT26" s="591"/>
      <c r="DU26" s="591"/>
      <c r="DV26" s="592"/>
      <c r="DW26" s="613" t="s">
        <v>215</v>
      </c>
      <c r="DX26" s="614"/>
      <c r="DY26" s="614"/>
      <c r="DZ26" s="614"/>
      <c r="EA26" s="614"/>
      <c r="EB26" s="614"/>
      <c r="EC26" s="615"/>
    </row>
    <row r="27" spans="2:133" ht="11.25" customHeight="1" x14ac:dyDescent="0.15">
      <c r="B27" s="587" t="s">
        <v>279</v>
      </c>
      <c r="C27" s="588"/>
      <c r="D27" s="588"/>
      <c r="E27" s="588"/>
      <c r="F27" s="588"/>
      <c r="G27" s="588"/>
      <c r="H27" s="588"/>
      <c r="I27" s="588"/>
      <c r="J27" s="588"/>
      <c r="K27" s="588"/>
      <c r="L27" s="588"/>
      <c r="M27" s="588"/>
      <c r="N27" s="588"/>
      <c r="O27" s="588"/>
      <c r="P27" s="588"/>
      <c r="Q27" s="589"/>
      <c r="R27" s="590">
        <v>4660101</v>
      </c>
      <c r="S27" s="591"/>
      <c r="T27" s="591"/>
      <c r="U27" s="591"/>
      <c r="V27" s="591"/>
      <c r="W27" s="591"/>
      <c r="X27" s="591"/>
      <c r="Y27" s="592"/>
      <c r="Z27" s="643">
        <v>6.5</v>
      </c>
      <c r="AA27" s="643"/>
      <c r="AB27" s="643"/>
      <c r="AC27" s="643"/>
      <c r="AD27" s="644" t="s">
        <v>112</v>
      </c>
      <c r="AE27" s="644"/>
      <c r="AF27" s="644"/>
      <c r="AG27" s="644"/>
      <c r="AH27" s="644"/>
      <c r="AI27" s="644"/>
      <c r="AJ27" s="644"/>
      <c r="AK27" s="644"/>
      <c r="AL27" s="613" t="s">
        <v>112</v>
      </c>
      <c r="AM27" s="645"/>
      <c r="AN27" s="645"/>
      <c r="AO27" s="646"/>
      <c r="AP27" s="587" t="s">
        <v>280</v>
      </c>
      <c r="AQ27" s="588"/>
      <c r="AR27" s="588"/>
      <c r="AS27" s="588"/>
      <c r="AT27" s="588"/>
      <c r="AU27" s="588"/>
      <c r="AV27" s="588"/>
      <c r="AW27" s="588"/>
      <c r="AX27" s="588"/>
      <c r="AY27" s="588"/>
      <c r="AZ27" s="588"/>
      <c r="BA27" s="588"/>
      <c r="BB27" s="588"/>
      <c r="BC27" s="588"/>
      <c r="BD27" s="588"/>
      <c r="BE27" s="588"/>
      <c r="BF27" s="589"/>
      <c r="BG27" s="590">
        <v>30210368</v>
      </c>
      <c r="BH27" s="591"/>
      <c r="BI27" s="591"/>
      <c r="BJ27" s="591"/>
      <c r="BK27" s="591"/>
      <c r="BL27" s="591"/>
      <c r="BM27" s="591"/>
      <c r="BN27" s="592"/>
      <c r="BO27" s="643">
        <v>100</v>
      </c>
      <c r="BP27" s="643"/>
      <c r="BQ27" s="643"/>
      <c r="BR27" s="643"/>
      <c r="BS27" s="596">
        <v>360930</v>
      </c>
      <c r="BT27" s="591"/>
      <c r="BU27" s="591"/>
      <c r="BV27" s="591"/>
      <c r="BW27" s="591"/>
      <c r="BX27" s="591"/>
      <c r="BY27" s="591"/>
      <c r="BZ27" s="591"/>
      <c r="CA27" s="591"/>
      <c r="CB27" s="626"/>
      <c r="CD27" s="627" t="s">
        <v>281</v>
      </c>
      <c r="CE27" s="624"/>
      <c r="CF27" s="624"/>
      <c r="CG27" s="624"/>
      <c r="CH27" s="624"/>
      <c r="CI27" s="624"/>
      <c r="CJ27" s="624"/>
      <c r="CK27" s="624"/>
      <c r="CL27" s="624"/>
      <c r="CM27" s="624"/>
      <c r="CN27" s="624"/>
      <c r="CO27" s="624"/>
      <c r="CP27" s="624"/>
      <c r="CQ27" s="625"/>
      <c r="CR27" s="590">
        <v>20288993</v>
      </c>
      <c r="CS27" s="609"/>
      <c r="CT27" s="609"/>
      <c r="CU27" s="609"/>
      <c r="CV27" s="609"/>
      <c r="CW27" s="609"/>
      <c r="CX27" s="609"/>
      <c r="CY27" s="610"/>
      <c r="CZ27" s="593">
        <v>29</v>
      </c>
      <c r="DA27" s="611"/>
      <c r="DB27" s="611"/>
      <c r="DC27" s="612"/>
      <c r="DD27" s="596">
        <v>6325506</v>
      </c>
      <c r="DE27" s="609"/>
      <c r="DF27" s="609"/>
      <c r="DG27" s="609"/>
      <c r="DH27" s="609"/>
      <c r="DI27" s="609"/>
      <c r="DJ27" s="609"/>
      <c r="DK27" s="610"/>
      <c r="DL27" s="596">
        <v>5875241</v>
      </c>
      <c r="DM27" s="609"/>
      <c r="DN27" s="609"/>
      <c r="DO27" s="609"/>
      <c r="DP27" s="609"/>
      <c r="DQ27" s="609"/>
      <c r="DR27" s="609"/>
      <c r="DS27" s="609"/>
      <c r="DT27" s="609"/>
      <c r="DU27" s="609"/>
      <c r="DV27" s="610"/>
      <c r="DW27" s="613">
        <v>14.4</v>
      </c>
      <c r="DX27" s="614"/>
      <c r="DY27" s="614"/>
      <c r="DZ27" s="614"/>
      <c r="EA27" s="614"/>
      <c r="EB27" s="614"/>
      <c r="EC27" s="615"/>
    </row>
    <row r="28" spans="2:133" ht="11.25" customHeight="1" x14ac:dyDescent="0.15">
      <c r="B28" s="587" t="s">
        <v>282</v>
      </c>
      <c r="C28" s="588"/>
      <c r="D28" s="588"/>
      <c r="E28" s="588"/>
      <c r="F28" s="588"/>
      <c r="G28" s="588"/>
      <c r="H28" s="588"/>
      <c r="I28" s="588"/>
      <c r="J28" s="588"/>
      <c r="K28" s="588"/>
      <c r="L28" s="588"/>
      <c r="M28" s="588"/>
      <c r="N28" s="588"/>
      <c r="O28" s="588"/>
      <c r="P28" s="588"/>
      <c r="Q28" s="589"/>
      <c r="R28" s="590">
        <v>420878</v>
      </c>
      <c r="S28" s="591"/>
      <c r="T28" s="591"/>
      <c r="U28" s="591"/>
      <c r="V28" s="591"/>
      <c r="W28" s="591"/>
      <c r="X28" s="591"/>
      <c r="Y28" s="592"/>
      <c r="Z28" s="643">
        <v>0.6</v>
      </c>
      <c r="AA28" s="643"/>
      <c r="AB28" s="643"/>
      <c r="AC28" s="643"/>
      <c r="AD28" s="644">
        <v>27471</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283</v>
      </c>
      <c r="CE28" s="624"/>
      <c r="CF28" s="624"/>
      <c r="CG28" s="624"/>
      <c r="CH28" s="624"/>
      <c r="CI28" s="624"/>
      <c r="CJ28" s="624"/>
      <c r="CK28" s="624"/>
      <c r="CL28" s="624"/>
      <c r="CM28" s="624"/>
      <c r="CN28" s="624"/>
      <c r="CO28" s="624"/>
      <c r="CP28" s="624"/>
      <c r="CQ28" s="625"/>
      <c r="CR28" s="590">
        <v>7334287</v>
      </c>
      <c r="CS28" s="591"/>
      <c r="CT28" s="591"/>
      <c r="CU28" s="591"/>
      <c r="CV28" s="591"/>
      <c r="CW28" s="591"/>
      <c r="CX28" s="591"/>
      <c r="CY28" s="592"/>
      <c r="CZ28" s="593">
        <v>10.5</v>
      </c>
      <c r="DA28" s="611"/>
      <c r="DB28" s="611"/>
      <c r="DC28" s="612"/>
      <c r="DD28" s="596">
        <v>6974293</v>
      </c>
      <c r="DE28" s="591"/>
      <c r="DF28" s="591"/>
      <c r="DG28" s="591"/>
      <c r="DH28" s="591"/>
      <c r="DI28" s="591"/>
      <c r="DJ28" s="591"/>
      <c r="DK28" s="592"/>
      <c r="DL28" s="596">
        <v>6770293</v>
      </c>
      <c r="DM28" s="591"/>
      <c r="DN28" s="591"/>
      <c r="DO28" s="591"/>
      <c r="DP28" s="591"/>
      <c r="DQ28" s="591"/>
      <c r="DR28" s="591"/>
      <c r="DS28" s="591"/>
      <c r="DT28" s="591"/>
      <c r="DU28" s="591"/>
      <c r="DV28" s="592"/>
      <c r="DW28" s="613">
        <v>16.5</v>
      </c>
      <c r="DX28" s="614"/>
      <c r="DY28" s="614"/>
      <c r="DZ28" s="614"/>
      <c r="EA28" s="614"/>
      <c r="EB28" s="614"/>
      <c r="EC28" s="615"/>
    </row>
    <row r="29" spans="2:133" ht="11.25" customHeight="1" x14ac:dyDescent="0.15">
      <c r="B29" s="587" t="s">
        <v>284</v>
      </c>
      <c r="C29" s="588"/>
      <c r="D29" s="588"/>
      <c r="E29" s="588"/>
      <c r="F29" s="588"/>
      <c r="G29" s="588"/>
      <c r="H29" s="588"/>
      <c r="I29" s="588"/>
      <c r="J29" s="588"/>
      <c r="K29" s="588"/>
      <c r="L29" s="588"/>
      <c r="M29" s="588"/>
      <c r="N29" s="588"/>
      <c r="O29" s="588"/>
      <c r="P29" s="588"/>
      <c r="Q29" s="589"/>
      <c r="R29" s="590">
        <v>181601</v>
      </c>
      <c r="S29" s="591"/>
      <c r="T29" s="591"/>
      <c r="U29" s="591"/>
      <c r="V29" s="591"/>
      <c r="W29" s="591"/>
      <c r="X29" s="591"/>
      <c r="Y29" s="592"/>
      <c r="Z29" s="643">
        <v>0.3</v>
      </c>
      <c r="AA29" s="643"/>
      <c r="AB29" s="643"/>
      <c r="AC29" s="643"/>
      <c r="AD29" s="644" t="s">
        <v>112</v>
      </c>
      <c r="AE29" s="644"/>
      <c r="AF29" s="644"/>
      <c r="AG29" s="644"/>
      <c r="AH29" s="644"/>
      <c r="AI29" s="644"/>
      <c r="AJ29" s="644"/>
      <c r="AK29" s="644"/>
      <c r="AL29" s="613" t="s">
        <v>112</v>
      </c>
      <c r="AM29" s="645"/>
      <c r="AN29" s="645"/>
      <c r="AO29" s="646"/>
      <c r="AP29" s="650" t="s">
        <v>203</v>
      </c>
      <c r="AQ29" s="651"/>
      <c r="AR29" s="651"/>
      <c r="AS29" s="651"/>
      <c r="AT29" s="651"/>
      <c r="AU29" s="651"/>
      <c r="AV29" s="651"/>
      <c r="AW29" s="651"/>
      <c r="AX29" s="651"/>
      <c r="AY29" s="651"/>
      <c r="AZ29" s="651"/>
      <c r="BA29" s="651"/>
      <c r="BB29" s="651"/>
      <c r="BC29" s="651"/>
      <c r="BD29" s="651"/>
      <c r="BE29" s="651"/>
      <c r="BF29" s="652"/>
      <c r="BG29" s="650" t="s">
        <v>285</v>
      </c>
      <c r="BH29" s="666"/>
      <c r="BI29" s="666"/>
      <c r="BJ29" s="666"/>
      <c r="BK29" s="666"/>
      <c r="BL29" s="666"/>
      <c r="BM29" s="666"/>
      <c r="BN29" s="666"/>
      <c r="BO29" s="666"/>
      <c r="BP29" s="666"/>
      <c r="BQ29" s="667"/>
      <c r="BR29" s="650" t="s">
        <v>286</v>
      </c>
      <c r="BS29" s="666"/>
      <c r="BT29" s="666"/>
      <c r="BU29" s="666"/>
      <c r="BV29" s="666"/>
      <c r="BW29" s="666"/>
      <c r="BX29" s="666"/>
      <c r="BY29" s="666"/>
      <c r="BZ29" s="666"/>
      <c r="CA29" s="666"/>
      <c r="CB29" s="667"/>
      <c r="CD29" s="660" t="s">
        <v>287</v>
      </c>
      <c r="CE29" s="661"/>
      <c r="CF29" s="627" t="s">
        <v>58</v>
      </c>
      <c r="CG29" s="624"/>
      <c r="CH29" s="624"/>
      <c r="CI29" s="624"/>
      <c r="CJ29" s="624"/>
      <c r="CK29" s="624"/>
      <c r="CL29" s="624"/>
      <c r="CM29" s="624"/>
      <c r="CN29" s="624"/>
      <c r="CO29" s="624"/>
      <c r="CP29" s="624"/>
      <c r="CQ29" s="625"/>
      <c r="CR29" s="590">
        <v>7332815</v>
      </c>
      <c r="CS29" s="609"/>
      <c r="CT29" s="609"/>
      <c r="CU29" s="609"/>
      <c r="CV29" s="609"/>
      <c r="CW29" s="609"/>
      <c r="CX29" s="609"/>
      <c r="CY29" s="610"/>
      <c r="CZ29" s="593">
        <v>10.5</v>
      </c>
      <c r="DA29" s="611"/>
      <c r="DB29" s="611"/>
      <c r="DC29" s="612"/>
      <c r="DD29" s="596">
        <v>6972821</v>
      </c>
      <c r="DE29" s="609"/>
      <c r="DF29" s="609"/>
      <c r="DG29" s="609"/>
      <c r="DH29" s="609"/>
      <c r="DI29" s="609"/>
      <c r="DJ29" s="609"/>
      <c r="DK29" s="610"/>
      <c r="DL29" s="596">
        <v>6768821</v>
      </c>
      <c r="DM29" s="609"/>
      <c r="DN29" s="609"/>
      <c r="DO29" s="609"/>
      <c r="DP29" s="609"/>
      <c r="DQ29" s="609"/>
      <c r="DR29" s="609"/>
      <c r="DS29" s="609"/>
      <c r="DT29" s="609"/>
      <c r="DU29" s="609"/>
      <c r="DV29" s="610"/>
      <c r="DW29" s="613">
        <v>16.5</v>
      </c>
      <c r="DX29" s="614"/>
      <c r="DY29" s="614"/>
      <c r="DZ29" s="614"/>
      <c r="EA29" s="614"/>
      <c r="EB29" s="614"/>
      <c r="EC29" s="615"/>
    </row>
    <row r="30" spans="2:133" ht="11.25" customHeight="1" x14ac:dyDescent="0.15">
      <c r="B30" s="587" t="s">
        <v>288</v>
      </c>
      <c r="C30" s="588"/>
      <c r="D30" s="588"/>
      <c r="E30" s="588"/>
      <c r="F30" s="588"/>
      <c r="G30" s="588"/>
      <c r="H30" s="588"/>
      <c r="I30" s="588"/>
      <c r="J30" s="588"/>
      <c r="K30" s="588"/>
      <c r="L30" s="588"/>
      <c r="M30" s="588"/>
      <c r="N30" s="588"/>
      <c r="O30" s="588"/>
      <c r="P30" s="588"/>
      <c r="Q30" s="589"/>
      <c r="R30" s="590">
        <v>764583</v>
      </c>
      <c r="S30" s="591"/>
      <c r="T30" s="591"/>
      <c r="U30" s="591"/>
      <c r="V30" s="591"/>
      <c r="W30" s="591"/>
      <c r="X30" s="591"/>
      <c r="Y30" s="592"/>
      <c r="Z30" s="643">
        <v>1.1000000000000001</v>
      </c>
      <c r="AA30" s="643"/>
      <c r="AB30" s="643"/>
      <c r="AC30" s="643"/>
      <c r="AD30" s="644" t="s">
        <v>112</v>
      </c>
      <c r="AE30" s="644"/>
      <c r="AF30" s="644"/>
      <c r="AG30" s="644"/>
      <c r="AH30" s="644"/>
      <c r="AI30" s="644"/>
      <c r="AJ30" s="644"/>
      <c r="AK30" s="644"/>
      <c r="AL30" s="613" t="s">
        <v>112</v>
      </c>
      <c r="AM30" s="645"/>
      <c r="AN30" s="645"/>
      <c r="AO30" s="646"/>
      <c r="AP30" s="668" t="s">
        <v>289</v>
      </c>
      <c r="AQ30" s="669"/>
      <c r="AR30" s="669"/>
      <c r="AS30" s="669"/>
      <c r="AT30" s="674" t="s">
        <v>290</v>
      </c>
      <c r="AU30" s="184"/>
      <c r="AV30" s="184"/>
      <c r="AW30" s="184"/>
      <c r="AX30" s="677" t="s">
        <v>169</v>
      </c>
      <c r="AY30" s="678"/>
      <c r="AZ30" s="678"/>
      <c r="BA30" s="678"/>
      <c r="BB30" s="678"/>
      <c r="BC30" s="678"/>
      <c r="BD30" s="678"/>
      <c r="BE30" s="678"/>
      <c r="BF30" s="679"/>
      <c r="BG30" s="656">
        <v>99.3</v>
      </c>
      <c r="BH30" s="657"/>
      <c r="BI30" s="657"/>
      <c r="BJ30" s="657"/>
      <c r="BK30" s="657"/>
      <c r="BL30" s="657"/>
      <c r="BM30" s="658">
        <v>97.7</v>
      </c>
      <c r="BN30" s="657"/>
      <c r="BO30" s="657"/>
      <c r="BP30" s="657"/>
      <c r="BQ30" s="659"/>
      <c r="BR30" s="656">
        <v>99.3</v>
      </c>
      <c r="BS30" s="657"/>
      <c r="BT30" s="657"/>
      <c r="BU30" s="657"/>
      <c r="BV30" s="657"/>
      <c r="BW30" s="657"/>
      <c r="BX30" s="658">
        <v>97.4</v>
      </c>
      <c r="BY30" s="657"/>
      <c r="BZ30" s="657"/>
      <c r="CA30" s="657"/>
      <c r="CB30" s="659"/>
      <c r="CD30" s="662"/>
      <c r="CE30" s="663"/>
      <c r="CF30" s="627" t="s">
        <v>291</v>
      </c>
      <c r="CG30" s="624"/>
      <c r="CH30" s="624"/>
      <c r="CI30" s="624"/>
      <c r="CJ30" s="624"/>
      <c r="CK30" s="624"/>
      <c r="CL30" s="624"/>
      <c r="CM30" s="624"/>
      <c r="CN30" s="624"/>
      <c r="CO30" s="624"/>
      <c r="CP30" s="624"/>
      <c r="CQ30" s="625"/>
      <c r="CR30" s="590">
        <v>6703017</v>
      </c>
      <c r="CS30" s="591"/>
      <c r="CT30" s="591"/>
      <c r="CU30" s="591"/>
      <c r="CV30" s="591"/>
      <c r="CW30" s="591"/>
      <c r="CX30" s="591"/>
      <c r="CY30" s="592"/>
      <c r="CZ30" s="593">
        <v>9.6</v>
      </c>
      <c r="DA30" s="611"/>
      <c r="DB30" s="611"/>
      <c r="DC30" s="612"/>
      <c r="DD30" s="596">
        <v>6388496</v>
      </c>
      <c r="DE30" s="591"/>
      <c r="DF30" s="591"/>
      <c r="DG30" s="591"/>
      <c r="DH30" s="591"/>
      <c r="DI30" s="591"/>
      <c r="DJ30" s="591"/>
      <c r="DK30" s="592"/>
      <c r="DL30" s="596">
        <v>6184496</v>
      </c>
      <c r="DM30" s="591"/>
      <c r="DN30" s="591"/>
      <c r="DO30" s="591"/>
      <c r="DP30" s="591"/>
      <c r="DQ30" s="591"/>
      <c r="DR30" s="591"/>
      <c r="DS30" s="591"/>
      <c r="DT30" s="591"/>
      <c r="DU30" s="591"/>
      <c r="DV30" s="592"/>
      <c r="DW30" s="613">
        <v>15.1</v>
      </c>
      <c r="DX30" s="614"/>
      <c r="DY30" s="614"/>
      <c r="DZ30" s="614"/>
      <c r="EA30" s="614"/>
      <c r="EB30" s="614"/>
      <c r="EC30" s="615"/>
    </row>
    <row r="31" spans="2:133" ht="11.25" customHeight="1" x14ac:dyDescent="0.15">
      <c r="B31" s="587" t="s">
        <v>292</v>
      </c>
      <c r="C31" s="588"/>
      <c r="D31" s="588"/>
      <c r="E31" s="588"/>
      <c r="F31" s="588"/>
      <c r="G31" s="588"/>
      <c r="H31" s="588"/>
      <c r="I31" s="588"/>
      <c r="J31" s="588"/>
      <c r="K31" s="588"/>
      <c r="L31" s="588"/>
      <c r="M31" s="588"/>
      <c r="N31" s="588"/>
      <c r="O31" s="588"/>
      <c r="P31" s="588"/>
      <c r="Q31" s="589"/>
      <c r="R31" s="590">
        <v>1788396</v>
      </c>
      <c r="S31" s="591"/>
      <c r="T31" s="591"/>
      <c r="U31" s="591"/>
      <c r="V31" s="591"/>
      <c r="W31" s="591"/>
      <c r="X31" s="591"/>
      <c r="Y31" s="592"/>
      <c r="Z31" s="643">
        <v>2.5</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293</v>
      </c>
      <c r="AV31" s="183"/>
      <c r="AW31" s="183"/>
      <c r="AX31" s="587" t="s">
        <v>294</v>
      </c>
      <c r="AY31" s="588"/>
      <c r="AZ31" s="588"/>
      <c r="BA31" s="588"/>
      <c r="BB31" s="588"/>
      <c r="BC31" s="588"/>
      <c r="BD31" s="588"/>
      <c r="BE31" s="588"/>
      <c r="BF31" s="589"/>
      <c r="BG31" s="654">
        <v>99.1</v>
      </c>
      <c r="BH31" s="609"/>
      <c r="BI31" s="609"/>
      <c r="BJ31" s="609"/>
      <c r="BK31" s="609"/>
      <c r="BL31" s="609"/>
      <c r="BM31" s="645">
        <v>96.7</v>
      </c>
      <c r="BN31" s="655"/>
      <c r="BO31" s="655"/>
      <c r="BP31" s="655"/>
      <c r="BQ31" s="619"/>
      <c r="BR31" s="654">
        <v>99</v>
      </c>
      <c r="BS31" s="609"/>
      <c r="BT31" s="609"/>
      <c r="BU31" s="609"/>
      <c r="BV31" s="609"/>
      <c r="BW31" s="609"/>
      <c r="BX31" s="645">
        <v>96.3</v>
      </c>
      <c r="BY31" s="655"/>
      <c r="BZ31" s="655"/>
      <c r="CA31" s="655"/>
      <c r="CB31" s="619"/>
      <c r="CD31" s="662"/>
      <c r="CE31" s="663"/>
      <c r="CF31" s="627" t="s">
        <v>295</v>
      </c>
      <c r="CG31" s="624"/>
      <c r="CH31" s="624"/>
      <c r="CI31" s="624"/>
      <c r="CJ31" s="624"/>
      <c r="CK31" s="624"/>
      <c r="CL31" s="624"/>
      <c r="CM31" s="624"/>
      <c r="CN31" s="624"/>
      <c r="CO31" s="624"/>
      <c r="CP31" s="624"/>
      <c r="CQ31" s="625"/>
      <c r="CR31" s="590">
        <v>629798</v>
      </c>
      <c r="CS31" s="609"/>
      <c r="CT31" s="609"/>
      <c r="CU31" s="609"/>
      <c r="CV31" s="609"/>
      <c r="CW31" s="609"/>
      <c r="CX31" s="609"/>
      <c r="CY31" s="610"/>
      <c r="CZ31" s="593">
        <v>0.9</v>
      </c>
      <c r="DA31" s="611"/>
      <c r="DB31" s="611"/>
      <c r="DC31" s="612"/>
      <c r="DD31" s="596">
        <v>584325</v>
      </c>
      <c r="DE31" s="609"/>
      <c r="DF31" s="609"/>
      <c r="DG31" s="609"/>
      <c r="DH31" s="609"/>
      <c r="DI31" s="609"/>
      <c r="DJ31" s="609"/>
      <c r="DK31" s="610"/>
      <c r="DL31" s="596">
        <v>584325</v>
      </c>
      <c r="DM31" s="609"/>
      <c r="DN31" s="609"/>
      <c r="DO31" s="609"/>
      <c r="DP31" s="609"/>
      <c r="DQ31" s="609"/>
      <c r="DR31" s="609"/>
      <c r="DS31" s="609"/>
      <c r="DT31" s="609"/>
      <c r="DU31" s="609"/>
      <c r="DV31" s="610"/>
      <c r="DW31" s="613">
        <v>1.4</v>
      </c>
      <c r="DX31" s="614"/>
      <c r="DY31" s="614"/>
      <c r="DZ31" s="614"/>
      <c r="EA31" s="614"/>
      <c r="EB31" s="614"/>
      <c r="EC31" s="615"/>
    </row>
    <row r="32" spans="2:133" ht="11.25" customHeight="1" x14ac:dyDescent="0.15">
      <c r="B32" s="587" t="s">
        <v>296</v>
      </c>
      <c r="C32" s="588"/>
      <c r="D32" s="588"/>
      <c r="E32" s="588"/>
      <c r="F32" s="588"/>
      <c r="G32" s="588"/>
      <c r="H32" s="588"/>
      <c r="I32" s="588"/>
      <c r="J32" s="588"/>
      <c r="K32" s="588"/>
      <c r="L32" s="588"/>
      <c r="M32" s="588"/>
      <c r="N32" s="588"/>
      <c r="O32" s="588"/>
      <c r="P32" s="588"/>
      <c r="Q32" s="589"/>
      <c r="R32" s="590">
        <v>1837556</v>
      </c>
      <c r="S32" s="591"/>
      <c r="T32" s="591"/>
      <c r="U32" s="591"/>
      <c r="V32" s="591"/>
      <c r="W32" s="591"/>
      <c r="X32" s="591"/>
      <c r="Y32" s="592"/>
      <c r="Z32" s="643">
        <v>2.6</v>
      </c>
      <c r="AA32" s="643"/>
      <c r="AB32" s="643"/>
      <c r="AC32" s="643"/>
      <c r="AD32" s="644">
        <v>20667</v>
      </c>
      <c r="AE32" s="644"/>
      <c r="AF32" s="644"/>
      <c r="AG32" s="644"/>
      <c r="AH32" s="644"/>
      <c r="AI32" s="644"/>
      <c r="AJ32" s="644"/>
      <c r="AK32" s="644"/>
      <c r="AL32" s="613">
        <v>0.1</v>
      </c>
      <c r="AM32" s="645"/>
      <c r="AN32" s="645"/>
      <c r="AO32" s="646"/>
      <c r="AP32" s="672"/>
      <c r="AQ32" s="673"/>
      <c r="AR32" s="673"/>
      <c r="AS32" s="673"/>
      <c r="AT32" s="676"/>
      <c r="AU32" s="185"/>
      <c r="AV32" s="185"/>
      <c r="AW32" s="185"/>
      <c r="AX32" s="571" t="s">
        <v>297</v>
      </c>
      <c r="AY32" s="572"/>
      <c r="AZ32" s="572"/>
      <c r="BA32" s="572"/>
      <c r="BB32" s="572"/>
      <c r="BC32" s="572"/>
      <c r="BD32" s="572"/>
      <c r="BE32" s="572"/>
      <c r="BF32" s="573"/>
      <c r="BG32" s="653">
        <v>99.5</v>
      </c>
      <c r="BH32" s="575"/>
      <c r="BI32" s="575"/>
      <c r="BJ32" s="575"/>
      <c r="BK32" s="575"/>
      <c r="BL32" s="575"/>
      <c r="BM32" s="638">
        <v>98.5</v>
      </c>
      <c r="BN32" s="575"/>
      <c r="BO32" s="575"/>
      <c r="BP32" s="575"/>
      <c r="BQ32" s="632"/>
      <c r="BR32" s="653">
        <v>99.5</v>
      </c>
      <c r="BS32" s="575"/>
      <c r="BT32" s="575"/>
      <c r="BU32" s="575"/>
      <c r="BV32" s="575"/>
      <c r="BW32" s="575"/>
      <c r="BX32" s="638">
        <v>98.3</v>
      </c>
      <c r="BY32" s="575"/>
      <c r="BZ32" s="575"/>
      <c r="CA32" s="575"/>
      <c r="CB32" s="632"/>
      <c r="CD32" s="664"/>
      <c r="CE32" s="665"/>
      <c r="CF32" s="627" t="s">
        <v>298</v>
      </c>
      <c r="CG32" s="624"/>
      <c r="CH32" s="624"/>
      <c r="CI32" s="624"/>
      <c r="CJ32" s="624"/>
      <c r="CK32" s="624"/>
      <c r="CL32" s="624"/>
      <c r="CM32" s="624"/>
      <c r="CN32" s="624"/>
      <c r="CO32" s="624"/>
      <c r="CP32" s="624"/>
      <c r="CQ32" s="625"/>
      <c r="CR32" s="590">
        <v>1472</v>
      </c>
      <c r="CS32" s="591"/>
      <c r="CT32" s="591"/>
      <c r="CU32" s="591"/>
      <c r="CV32" s="591"/>
      <c r="CW32" s="591"/>
      <c r="CX32" s="591"/>
      <c r="CY32" s="592"/>
      <c r="CZ32" s="593">
        <v>0</v>
      </c>
      <c r="DA32" s="611"/>
      <c r="DB32" s="611"/>
      <c r="DC32" s="612"/>
      <c r="DD32" s="596">
        <v>1472</v>
      </c>
      <c r="DE32" s="591"/>
      <c r="DF32" s="591"/>
      <c r="DG32" s="591"/>
      <c r="DH32" s="591"/>
      <c r="DI32" s="591"/>
      <c r="DJ32" s="591"/>
      <c r="DK32" s="592"/>
      <c r="DL32" s="596">
        <v>1472</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299</v>
      </c>
      <c r="C33" s="588"/>
      <c r="D33" s="588"/>
      <c r="E33" s="588"/>
      <c r="F33" s="588"/>
      <c r="G33" s="588"/>
      <c r="H33" s="588"/>
      <c r="I33" s="588"/>
      <c r="J33" s="588"/>
      <c r="K33" s="588"/>
      <c r="L33" s="588"/>
      <c r="M33" s="588"/>
      <c r="N33" s="588"/>
      <c r="O33" s="588"/>
      <c r="P33" s="588"/>
      <c r="Q33" s="589"/>
      <c r="R33" s="590">
        <v>6167306</v>
      </c>
      <c r="S33" s="591"/>
      <c r="T33" s="591"/>
      <c r="U33" s="591"/>
      <c r="V33" s="591"/>
      <c r="W33" s="591"/>
      <c r="X33" s="591"/>
      <c r="Y33" s="592"/>
      <c r="Z33" s="643">
        <v>8.6</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300</v>
      </c>
      <c r="CE33" s="624"/>
      <c r="CF33" s="624"/>
      <c r="CG33" s="624"/>
      <c r="CH33" s="624"/>
      <c r="CI33" s="624"/>
      <c r="CJ33" s="624"/>
      <c r="CK33" s="624"/>
      <c r="CL33" s="624"/>
      <c r="CM33" s="624"/>
      <c r="CN33" s="624"/>
      <c r="CO33" s="624"/>
      <c r="CP33" s="624"/>
      <c r="CQ33" s="625"/>
      <c r="CR33" s="590">
        <v>23597344</v>
      </c>
      <c r="CS33" s="609"/>
      <c r="CT33" s="609"/>
      <c r="CU33" s="609"/>
      <c r="CV33" s="609"/>
      <c r="CW33" s="609"/>
      <c r="CX33" s="609"/>
      <c r="CY33" s="610"/>
      <c r="CZ33" s="593">
        <v>33.700000000000003</v>
      </c>
      <c r="DA33" s="611"/>
      <c r="DB33" s="611"/>
      <c r="DC33" s="612"/>
      <c r="DD33" s="596">
        <v>19264982</v>
      </c>
      <c r="DE33" s="609"/>
      <c r="DF33" s="609"/>
      <c r="DG33" s="609"/>
      <c r="DH33" s="609"/>
      <c r="DI33" s="609"/>
      <c r="DJ33" s="609"/>
      <c r="DK33" s="610"/>
      <c r="DL33" s="596">
        <v>15578446</v>
      </c>
      <c r="DM33" s="609"/>
      <c r="DN33" s="609"/>
      <c r="DO33" s="609"/>
      <c r="DP33" s="609"/>
      <c r="DQ33" s="609"/>
      <c r="DR33" s="609"/>
      <c r="DS33" s="609"/>
      <c r="DT33" s="609"/>
      <c r="DU33" s="609"/>
      <c r="DV33" s="610"/>
      <c r="DW33" s="613">
        <v>38.1</v>
      </c>
      <c r="DX33" s="614"/>
      <c r="DY33" s="614"/>
      <c r="DZ33" s="614"/>
      <c r="EA33" s="614"/>
      <c r="EB33" s="614"/>
      <c r="EC33" s="615"/>
    </row>
    <row r="34" spans="2:133" ht="11.25" customHeight="1" x14ac:dyDescent="0.15">
      <c r="B34" s="587" t="s">
        <v>301</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302</v>
      </c>
      <c r="AR34" s="651"/>
      <c r="AS34" s="651"/>
      <c r="AT34" s="651"/>
      <c r="AU34" s="651"/>
      <c r="AV34" s="651"/>
      <c r="AW34" s="651"/>
      <c r="AX34" s="651"/>
      <c r="AY34" s="651"/>
      <c r="AZ34" s="651"/>
      <c r="BA34" s="651"/>
      <c r="BB34" s="651"/>
      <c r="BC34" s="651"/>
      <c r="BD34" s="651"/>
      <c r="BE34" s="651"/>
      <c r="BF34" s="652"/>
      <c r="BG34" s="650" t="s">
        <v>303</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304</v>
      </c>
      <c r="CE34" s="624"/>
      <c r="CF34" s="624"/>
      <c r="CG34" s="624"/>
      <c r="CH34" s="624"/>
      <c r="CI34" s="624"/>
      <c r="CJ34" s="624"/>
      <c r="CK34" s="624"/>
      <c r="CL34" s="624"/>
      <c r="CM34" s="624"/>
      <c r="CN34" s="624"/>
      <c r="CO34" s="624"/>
      <c r="CP34" s="624"/>
      <c r="CQ34" s="625"/>
      <c r="CR34" s="590">
        <v>8921378</v>
      </c>
      <c r="CS34" s="591"/>
      <c r="CT34" s="591"/>
      <c r="CU34" s="591"/>
      <c r="CV34" s="591"/>
      <c r="CW34" s="591"/>
      <c r="CX34" s="591"/>
      <c r="CY34" s="592"/>
      <c r="CZ34" s="593">
        <v>12.8</v>
      </c>
      <c r="DA34" s="611"/>
      <c r="DB34" s="611"/>
      <c r="DC34" s="612"/>
      <c r="DD34" s="596">
        <v>6718064</v>
      </c>
      <c r="DE34" s="591"/>
      <c r="DF34" s="591"/>
      <c r="DG34" s="591"/>
      <c r="DH34" s="591"/>
      <c r="DI34" s="591"/>
      <c r="DJ34" s="591"/>
      <c r="DK34" s="592"/>
      <c r="DL34" s="596">
        <v>5778371</v>
      </c>
      <c r="DM34" s="591"/>
      <c r="DN34" s="591"/>
      <c r="DO34" s="591"/>
      <c r="DP34" s="591"/>
      <c r="DQ34" s="591"/>
      <c r="DR34" s="591"/>
      <c r="DS34" s="591"/>
      <c r="DT34" s="591"/>
      <c r="DU34" s="591"/>
      <c r="DV34" s="592"/>
      <c r="DW34" s="613">
        <v>14.1</v>
      </c>
      <c r="DX34" s="614"/>
      <c r="DY34" s="614"/>
      <c r="DZ34" s="614"/>
      <c r="EA34" s="614"/>
      <c r="EB34" s="614"/>
      <c r="EC34" s="615"/>
    </row>
    <row r="35" spans="2:133" ht="11.25" customHeight="1" x14ac:dyDescent="0.15">
      <c r="B35" s="587" t="s">
        <v>305</v>
      </c>
      <c r="C35" s="588"/>
      <c r="D35" s="588"/>
      <c r="E35" s="588"/>
      <c r="F35" s="588"/>
      <c r="G35" s="588"/>
      <c r="H35" s="588"/>
      <c r="I35" s="588"/>
      <c r="J35" s="588"/>
      <c r="K35" s="588"/>
      <c r="L35" s="588"/>
      <c r="M35" s="588"/>
      <c r="N35" s="588"/>
      <c r="O35" s="588"/>
      <c r="P35" s="588"/>
      <c r="Q35" s="589"/>
      <c r="R35" s="590">
        <v>3067806</v>
      </c>
      <c r="S35" s="591"/>
      <c r="T35" s="591"/>
      <c r="U35" s="591"/>
      <c r="V35" s="591"/>
      <c r="W35" s="591"/>
      <c r="X35" s="591"/>
      <c r="Y35" s="592"/>
      <c r="Z35" s="643">
        <v>4.3</v>
      </c>
      <c r="AA35" s="643"/>
      <c r="AB35" s="643"/>
      <c r="AC35" s="643"/>
      <c r="AD35" s="644" t="s">
        <v>112</v>
      </c>
      <c r="AE35" s="644"/>
      <c r="AF35" s="644"/>
      <c r="AG35" s="644"/>
      <c r="AH35" s="644"/>
      <c r="AI35" s="644"/>
      <c r="AJ35" s="644"/>
      <c r="AK35" s="644"/>
      <c r="AL35" s="613" t="s">
        <v>112</v>
      </c>
      <c r="AM35" s="645"/>
      <c r="AN35" s="645"/>
      <c r="AO35" s="646"/>
      <c r="AP35" s="188"/>
      <c r="AQ35" s="647" t="s">
        <v>306</v>
      </c>
      <c r="AR35" s="648"/>
      <c r="AS35" s="648"/>
      <c r="AT35" s="648"/>
      <c r="AU35" s="648"/>
      <c r="AV35" s="648"/>
      <c r="AW35" s="648"/>
      <c r="AX35" s="648"/>
      <c r="AY35" s="649"/>
      <c r="AZ35" s="640">
        <v>9557330</v>
      </c>
      <c r="BA35" s="641"/>
      <c r="BB35" s="641"/>
      <c r="BC35" s="641"/>
      <c r="BD35" s="641"/>
      <c r="BE35" s="641"/>
      <c r="BF35" s="642"/>
      <c r="BG35" s="647" t="s">
        <v>307</v>
      </c>
      <c r="BH35" s="648"/>
      <c r="BI35" s="648"/>
      <c r="BJ35" s="648"/>
      <c r="BK35" s="648"/>
      <c r="BL35" s="648"/>
      <c r="BM35" s="648"/>
      <c r="BN35" s="648"/>
      <c r="BO35" s="648"/>
      <c r="BP35" s="648"/>
      <c r="BQ35" s="648"/>
      <c r="BR35" s="648"/>
      <c r="BS35" s="648"/>
      <c r="BT35" s="648"/>
      <c r="BU35" s="649"/>
      <c r="BV35" s="640">
        <v>1231633</v>
      </c>
      <c r="BW35" s="641"/>
      <c r="BX35" s="641"/>
      <c r="BY35" s="641"/>
      <c r="BZ35" s="641"/>
      <c r="CA35" s="641"/>
      <c r="CB35" s="642"/>
      <c r="CD35" s="627" t="s">
        <v>308</v>
      </c>
      <c r="CE35" s="624"/>
      <c r="CF35" s="624"/>
      <c r="CG35" s="624"/>
      <c r="CH35" s="624"/>
      <c r="CI35" s="624"/>
      <c r="CJ35" s="624"/>
      <c r="CK35" s="624"/>
      <c r="CL35" s="624"/>
      <c r="CM35" s="624"/>
      <c r="CN35" s="624"/>
      <c r="CO35" s="624"/>
      <c r="CP35" s="624"/>
      <c r="CQ35" s="625"/>
      <c r="CR35" s="590">
        <v>380769</v>
      </c>
      <c r="CS35" s="609"/>
      <c r="CT35" s="609"/>
      <c r="CU35" s="609"/>
      <c r="CV35" s="609"/>
      <c r="CW35" s="609"/>
      <c r="CX35" s="609"/>
      <c r="CY35" s="610"/>
      <c r="CZ35" s="593">
        <v>0.5</v>
      </c>
      <c r="DA35" s="611"/>
      <c r="DB35" s="611"/>
      <c r="DC35" s="612"/>
      <c r="DD35" s="596">
        <v>368373</v>
      </c>
      <c r="DE35" s="609"/>
      <c r="DF35" s="609"/>
      <c r="DG35" s="609"/>
      <c r="DH35" s="609"/>
      <c r="DI35" s="609"/>
      <c r="DJ35" s="609"/>
      <c r="DK35" s="610"/>
      <c r="DL35" s="596">
        <v>352800</v>
      </c>
      <c r="DM35" s="609"/>
      <c r="DN35" s="609"/>
      <c r="DO35" s="609"/>
      <c r="DP35" s="609"/>
      <c r="DQ35" s="609"/>
      <c r="DR35" s="609"/>
      <c r="DS35" s="609"/>
      <c r="DT35" s="609"/>
      <c r="DU35" s="609"/>
      <c r="DV35" s="610"/>
      <c r="DW35" s="613">
        <v>0.9</v>
      </c>
      <c r="DX35" s="614"/>
      <c r="DY35" s="614"/>
      <c r="DZ35" s="614"/>
      <c r="EA35" s="614"/>
      <c r="EB35" s="614"/>
      <c r="EC35" s="615"/>
    </row>
    <row r="36" spans="2:133" ht="11.25" customHeight="1" x14ac:dyDescent="0.15">
      <c r="B36" s="571" t="s">
        <v>309</v>
      </c>
      <c r="C36" s="572"/>
      <c r="D36" s="572"/>
      <c r="E36" s="572"/>
      <c r="F36" s="572"/>
      <c r="G36" s="572"/>
      <c r="H36" s="572"/>
      <c r="I36" s="572"/>
      <c r="J36" s="572"/>
      <c r="K36" s="572"/>
      <c r="L36" s="572"/>
      <c r="M36" s="572"/>
      <c r="N36" s="572"/>
      <c r="O36" s="572"/>
      <c r="P36" s="572"/>
      <c r="Q36" s="573"/>
      <c r="R36" s="574">
        <v>71797022</v>
      </c>
      <c r="S36" s="631"/>
      <c r="T36" s="631"/>
      <c r="U36" s="631"/>
      <c r="V36" s="631"/>
      <c r="W36" s="631"/>
      <c r="X36" s="631"/>
      <c r="Y36" s="634"/>
      <c r="Z36" s="635">
        <v>100</v>
      </c>
      <c r="AA36" s="635"/>
      <c r="AB36" s="635"/>
      <c r="AC36" s="635"/>
      <c r="AD36" s="636">
        <v>37866854</v>
      </c>
      <c r="AE36" s="636"/>
      <c r="AF36" s="636"/>
      <c r="AG36" s="636"/>
      <c r="AH36" s="636"/>
      <c r="AI36" s="636"/>
      <c r="AJ36" s="636"/>
      <c r="AK36" s="636"/>
      <c r="AL36" s="637">
        <v>100</v>
      </c>
      <c r="AM36" s="638"/>
      <c r="AN36" s="638"/>
      <c r="AO36" s="639"/>
      <c r="AQ36" s="616" t="s">
        <v>310</v>
      </c>
      <c r="AR36" s="617"/>
      <c r="AS36" s="617"/>
      <c r="AT36" s="617"/>
      <c r="AU36" s="617"/>
      <c r="AV36" s="617"/>
      <c r="AW36" s="617"/>
      <c r="AX36" s="617"/>
      <c r="AY36" s="618"/>
      <c r="AZ36" s="590">
        <v>2029437</v>
      </c>
      <c r="BA36" s="591"/>
      <c r="BB36" s="591"/>
      <c r="BC36" s="591"/>
      <c r="BD36" s="609"/>
      <c r="BE36" s="609"/>
      <c r="BF36" s="619"/>
      <c r="BG36" s="627" t="s">
        <v>311</v>
      </c>
      <c r="BH36" s="624"/>
      <c r="BI36" s="624"/>
      <c r="BJ36" s="624"/>
      <c r="BK36" s="624"/>
      <c r="BL36" s="624"/>
      <c r="BM36" s="624"/>
      <c r="BN36" s="624"/>
      <c r="BO36" s="624"/>
      <c r="BP36" s="624"/>
      <c r="BQ36" s="624"/>
      <c r="BR36" s="624"/>
      <c r="BS36" s="624"/>
      <c r="BT36" s="624"/>
      <c r="BU36" s="625"/>
      <c r="BV36" s="590">
        <v>-65477</v>
      </c>
      <c r="BW36" s="591"/>
      <c r="BX36" s="591"/>
      <c r="BY36" s="591"/>
      <c r="BZ36" s="591"/>
      <c r="CA36" s="591"/>
      <c r="CB36" s="626"/>
      <c r="CD36" s="627" t="s">
        <v>312</v>
      </c>
      <c r="CE36" s="624"/>
      <c r="CF36" s="624"/>
      <c r="CG36" s="624"/>
      <c r="CH36" s="624"/>
      <c r="CI36" s="624"/>
      <c r="CJ36" s="624"/>
      <c r="CK36" s="624"/>
      <c r="CL36" s="624"/>
      <c r="CM36" s="624"/>
      <c r="CN36" s="624"/>
      <c r="CO36" s="624"/>
      <c r="CP36" s="624"/>
      <c r="CQ36" s="625"/>
      <c r="CR36" s="590">
        <v>6240829</v>
      </c>
      <c r="CS36" s="591"/>
      <c r="CT36" s="591"/>
      <c r="CU36" s="591"/>
      <c r="CV36" s="591"/>
      <c r="CW36" s="591"/>
      <c r="CX36" s="591"/>
      <c r="CY36" s="592"/>
      <c r="CZ36" s="593">
        <v>8.9</v>
      </c>
      <c r="DA36" s="611"/>
      <c r="DB36" s="611"/>
      <c r="DC36" s="612"/>
      <c r="DD36" s="596">
        <v>5925789</v>
      </c>
      <c r="DE36" s="591"/>
      <c r="DF36" s="591"/>
      <c r="DG36" s="591"/>
      <c r="DH36" s="591"/>
      <c r="DI36" s="591"/>
      <c r="DJ36" s="591"/>
      <c r="DK36" s="592"/>
      <c r="DL36" s="596">
        <v>5066216</v>
      </c>
      <c r="DM36" s="591"/>
      <c r="DN36" s="591"/>
      <c r="DO36" s="591"/>
      <c r="DP36" s="591"/>
      <c r="DQ36" s="591"/>
      <c r="DR36" s="591"/>
      <c r="DS36" s="591"/>
      <c r="DT36" s="591"/>
      <c r="DU36" s="591"/>
      <c r="DV36" s="592"/>
      <c r="DW36" s="613">
        <v>12.4</v>
      </c>
      <c r="DX36" s="614"/>
      <c r="DY36" s="614"/>
      <c r="DZ36" s="614"/>
      <c r="EA36" s="614"/>
      <c r="EB36" s="614"/>
      <c r="EC36" s="615"/>
    </row>
    <row r="37" spans="2:133" ht="11.25" customHeight="1" x14ac:dyDescent="0.15">
      <c r="AQ37" s="616" t="s">
        <v>313</v>
      </c>
      <c r="AR37" s="617"/>
      <c r="AS37" s="617"/>
      <c r="AT37" s="617"/>
      <c r="AU37" s="617"/>
      <c r="AV37" s="617"/>
      <c r="AW37" s="617"/>
      <c r="AX37" s="617"/>
      <c r="AY37" s="618"/>
      <c r="AZ37" s="590">
        <v>1343853</v>
      </c>
      <c r="BA37" s="591"/>
      <c r="BB37" s="591"/>
      <c r="BC37" s="591"/>
      <c r="BD37" s="609"/>
      <c r="BE37" s="609"/>
      <c r="BF37" s="619"/>
      <c r="BG37" s="627" t="s">
        <v>314</v>
      </c>
      <c r="BH37" s="624"/>
      <c r="BI37" s="624"/>
      <c r="BJ37" s="624"/>
      <c r="BK37" s="624"/>
      <c r="BL37" s="624"/>
      <c r="BM37" s="624"/>
      <c r="BN37" s="624"/>
      <c r="BO37" s="624"/>
      <c r="BP37" s="624"/>
      <c r="BQ37" s="624"/>
      <c r="BR37" s="624"/>
      <c r="BS37" s="624"/>
      <c r="BT37" s="624"/>
      <c r="BU37" s="625"/>
      <c r="BV37" s="590">
        <v>27439</v>
      </c>
      <c r="BW37" s="591"/>
      <c r="BX37" s="591"/>
      <c r="BY37" s="591"/>
      <c r="BZ37" s="591"/>
      <c r="CA37" s="591"/>
      <c r="CB37" s="626"/>
      <c r="CD37" s="627" t="s">
        <v>315</v>
      </c>
      <c r="CE37" s="624"/>
      <c r="CF37" s="624"/>
      <c r="CG37" s="624"/>
      <c r="CH37" s="624"/>
      <c r="CI37" s="624"/>
      <c r="CJ37" s="624"/>
      <c r="CK37" s="624"/>
      <c r="CL37" s="624"/>
      <c r="CM37" s="624"/>
      <c r="CN37" s="624"/>
      <c r="CO37" s="624"/>
      <c r="CP37" s="624"/>
      <c r="CQ37" s="625"/>
      <c r="CR37" s="590">
        <v>792102</v>
      </c>
      <c r="CS37" s="609"/>
      <c r="CT37" s="609"/>
      <c r="CU37" s="609"/>
      <c r="CV37" s="609"/>
      <c r="CW37" s="609"/>
      <c r="CX37" s="609"/>
      <c r="CY37" s="610"/>
      <c r="CZ37" s="593">
        <v>1.1000000000000001</v>
      </c>
      <c r="DA37" s="611"/>
      <c r="DB37" s="611"/>
      <c r="DC37" s="612"/>
      <c r="DD37" s="596">
        <v>792102</v>
      </c>
      <c r="DE37" s="609"/>
      <c r="DF37" s="609"/>
      <c r="DG37" s="609"/>
      <c r="DH37" s="609"/>
      <c r="DI37" s="609"/>
      <c r="DJ37" s="609"/>
      <c r="DK37" s="610"/>
      <c r="DL37" s="596">
        <v>612187</v>
      </c>
      <c r="DM37" s="609"/>
      <c r="DN37" s="609"/>
      <c r="DO37" s="609"/>
      <c r="DP37" s="609"/>
      <c r="DQ37" s="609"/>
      <c r="DR37" s="609"/>
      <c r="DS37" s="609"/>
      <c r="DT37" s="609"/>
      <c r="DU37" s="609"/>
      <c r="DV37" s="610"/>
      <c r="DW37" s="613">
        <v>1.5</v>
      </c>
      <c r="DX37" s="614"/>
      <c r="DY37" s="614"/>
      <c r="DZ37" s="614"/>
      <c r="EA37" s="614"/>
      <c r="EB37" s="614"/>
      <c r="EC37" s="615"/>
    </row>
    <row r="38" spans="2:133" ht="11.25" customHeight="1" x14ac:dyDescent="0.15">
      <c r="AQ38" s="616" t="s">
        <v>316</v>
      </c>
      <c r="AR38" s="617"/>
      <c r="AS38" s="617"/>
      <c r="AT38" s="617"/>
      <c r="AU38" s="617"/>
      <c r="AV38" s="617"/>
      <c r="AW38" s="617"/>
      <c r="AX38" s="617"/>
      <c r="AY38" s="618"/>
      <c r="AZ38" s="590">
        <v>229952</v>
      </c>
      <c r="BA38" s="591"/>
      <c r="BB38" s="591"/>
      <c r="BC38" s="591"/>
      <c r="BD38" s="609"/>
      <c r="BE38" s="609"/>
      <c r="BF38" s="619"/>
      <c r="BG38" s="627" t="s">
        <v>317</v>
      </c>
      <c r="BH38" s="624"/>
      <c r="BI38" s="624"/>
      <c r="BJ38" s="624"/>
      <c r="BK38" s="624"/>
      <c r="BL38" s="624"/>
      <c r="BM38" s="624"/>
      <c r="BN38" s="624"/>
      <c r="BO38" s="624"/>
      <c r="BP38" s="624"/>
      <c r="BQ38" s="624"/>
      <c r="BR38" s="624"/>
      <c r="BS38" s="624"/>
      <c r="BT38" s="624"/>
      <c r="BU38" s="625"/>
      <c r="BV38" s="590">
        <v>44153</v>
      </c>
      <c r="BW38" s="591"/>
      <c r="BX38" s="591"/>
      <c r="BY38" s="591"/>
      <c r="BZ38" s="591"/>
      <c r="CA38" s="591"/>
      <c r="CB38" s="626"/>
      <c r="CD38" s="627" t="s">
        <v>318</v>
      </c>
      <c r="CE38" s="624"/>
      <c r="CF38" s="624"/>
      <c r="CG38" s="624"/>
      <c r="CH38" s="624"/>
      <c r="CI38" s="624"/>
      <c r="CJ38" s="624"/>
      <c r="CK38" s="624"/>
      <c r="CL38" s="624"/>
      <c r="CM38" s="624"/>
      <c r="CN38" s="624"/>
      <c r="CO38" s="624"/>
      <c r="CP38" s="624"/>
      <c r="CQ38" s="625"/>
      <c r="CR38" s="590">
        <v>5806227</v>
      </c>
      <c r="CS38" s="591"/>
      <c r="CT38" s="591"/>
      <c r="CU38" s="591"/>
      <c r="CV38" s="591"/>
      <c r="CW38" s="591"/>
      <c r="CX38" s="591"/>
      <c r="CY38" s="592"/>
      <c r="CZ38" s="593">
        <v>8.3000000000000007</v>
      </c>
      <c r="DA38" s="611"/>
      <c r="DB38" s="611"/>
      <c r="DC38" s="612"/>
      <c r="DD38" s="596">
        <v>4601507</v>
      </c>
      <c r="DE38" s="591"/>
      <c r="DF38" s="591"/>
      <c r="DG38" s="591"/>
      <c r="DH38" s="591"/>
      <c r="DI38" s="591"/>
      <c r="DJ38" s="591"/>
      <c r="DK38" s="592"/>
      <c r="DL38" s="596">
        <v>4376199</v>
      </c>
      <c r="DM38" s="591"/>
      <c r="DN38" s="591"/>
      <c r="DO38" s="591"/>
      <c r="DP38" s="591"/>
      <c r="DQ38" s="591"/>
      <c r="DR38" s="591"/>
      <c r="DS38" s="591"/>
      <c r="DT38" s="591"/>
      <c r="DU38" s="591"/>
      <c r="DV38" s="592"/>
      <c r="DW38" s="613">
        <v>10.7</v>
      </c>
      <c r="DX38" s="614"/>
      <c r="DY38" s="614"/>
      <c r="DZ38" s="614"/>
      <c r="EA38" s="614"/>
      <c r="EB38" s="614"/>
      <c r="EC38" s="615"/>
    </row>
    <row r="39" spans="2:133" ht="11.25" customHeight="1" x14ac:dyDescent="0.15">
      <c r="AQ39" s="616" t="s">
        <v>319</v>
      </c>
      <c r="AR39" s="617"/>
      <c r="AS39" s="617"/>
      <c r="AT39" s="617"/>
      <c r="AU39" s="617"/>
      <c r="AV39" s="617"/>
      <c r="AW39" s="617"/>
      <c r="AX39" s="617"/>
      <c r="AY39" s="618"/>
      <c r="AZ39" s="590">
        <v>147409</v>
      </c>
      <c r="BA39" s="591"/>
      <c r="BB39" s="591"/>
      <c r="BC39" s="591"/>
      <c r="BD39" s="609"/>
      <c r="BE39" s="609"/>
      <c r="BF39" s="619"/>
      <c r="BG39" s="620" t="s">
        <v>320</v>
      </c>
      <c r="BH39" s="621"/>
      <c r="BI39" s="621"/>
      <c r="BJ39" s="621"/>
      <c r="BK39" s="621"/>
      <c r="BL39" s="189"/>
      <c r="BM39" s="624" t="s">
        <v>321</v>
      </c>
      <c r="BN39" s="624"/>
      <c r="BO39" s="624"/>
      <c r="BP39" s="624"/>
      <c r="BQ39" s="624"/>
      <c r="BR39" s="624"/>
      <c r="BS39" s="624"/>
      <c r="BT39" s="624"/>
      <c r="BU39" s="625"/>
      <c r="BV39" s="590">
        <v>97</v>
      </c>
      <c r="BW39" s="591"/>
      <c r="BX39" s="591"/>
      <c r="BY39" s="591"/>
      <c r="BZ39" s="591"/>
      <c r="CA39" s="591"/>
      <c r="CB39" s="626"/>
      <c r="CD39" s="627" t="s">
        <v>322</v>
      </c>
      <c r="CE39" s="624"/>
      <c r="CF39" s="624"/>
      <c r="CG39" s="624"/>
      <c r="CH39" s="624"/>
      <c r="CI39" s="624"/>
      <c r="CJ39" s="624"/>
      <c r="CK39" s="624"/>
      <c r="CL39" s="624"/>
      <c r="CM39" s="624"/>
      <c r="CN39" s="624"/>
      <c r="CO39" s="624"/>
      <c r="CP39" s="624"/>
      <c r="CQ39" s="625"/>
      <c r="CR39" s="590">
        <v>1833246</v>
      </c>
      <c r="CS39" s="609"/>
      <c r="CT39" s="609"/>
      <c r="CU39" s="609"/>
      <c r="CV39" s="609"/>
      <c r="CW39" s="609"/>
      <c r="CX39" s="609"/>
      <c r="CY39" s="610"/>
      <c r="CZ39" s="593">
        <v>2.6</v>
      </c>
      <c r="DA39" s="611"/>
      <c r="DB39" s="611"/>
      <c r="DC39" s="612"/>
      <c r="DD39" s="596">
        <v>1646389</v>
      </c>
      <c r="DE39" s="609"/>
      <c r="DF39" s="609"/>
      <c r="DG39" s="609"/>
      <c r="DH39" s="609"/>
      <c r="DI39" s="609"/>
      <c r="DJ39" s="609"/>
      <c r="DK39" s="610"/>
      <c r="DL39" s="596" t="s">
        <v>323</v>
      </c>
      <c r="DM39" s="609"/>
      <c r="DN39" s="609"/>
      <c r="DO39" s="609"/>
      <c r="DP39" s="609"/>
      <c r="DQ39" s="609"/>
      <c r="DR39" s="609"/>
      <c r="DS39" s="609"/>
      <c r="DT39" s="609"/>
      <c r="DU39" s="609"/>
      <c r="DV39" s="610"/>
      <c r="DW39" s="613" t="s">
        <v>323</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324</v>
      </c>
      <c r="AR40" s="617"/>
      <c r="AS40" s="617"/>
      <c r="AT40" s="617"/>
      <c r="AU40" s="617"/>
      <c r="AV40" s="617"/>
      <c r="AW40" s="617"/>
      <c r="AX40" s="617"/>
      <c r="AY40" s="618"/>
      <c r="AZ40" s="590">
        <v>1920609</v>
      </c>
      <c r="BA40" s="591"/>
      <c r="BB40" s="591"/>
      <c r="BC40" s="591"/>
      <c r="BD40" s="609"/>
      <c r="BE40" s="609"/>
      <c r="BF40" s="619"/>
      <c r="BG40" s="620"/>
      <c r="BH40" s="621"/>
      <c r="BI40" s="621"/>
      <c r="BJ40" s="621"/>
      <c r="BK40" s="621"/>
      <c r="BL40" s="189"/>
      <c r="BM40" s="624" t="s">
        <v>325</v>
      </c>
      <c r="BN40" s="624"/>
      <c r="BO40" s="624"/>
      <c r="BP40" s="624"/>
      <c r="BQ40" s="624"/>
      <c r="BR40" s="624"/>
      <c r="BS40" s="624"/>
      <c r="BT40" s="624"/>
      <c r="BU40" s="625"/>
      <c r="BV40" s="590">
        <v>112</v>
      </c>
      <c r="BW40" s="591"/>
      <c r="BX40" s="591"/>
      <c r="BY40" s="591"/>
      <c r="BZ40" s="591"/>
      <c r="CA40" s="591"/>
      <c r="CB40" s="626"/>
      <c r="CD40" s="627" t="s">
        <v>326</v>
      </c>
      <c r="CE40" s="624"/>
      <c r="CF40" s="624"/>
      <c r="CG40" s="624"/>
      <c r="CH40" s="624"/>
      <c r="CI40" s="624"/>
      <c r="CJ40" s="624"/>
      <c r="CK40" s="624"/>
      <c r="CL40" s="624"/>
      <c r="CM40" s="624"/>
      <c r="CN40" s="624"/>
      <c r="CO40" s="624"/>
      <c r="CP40" s="624"/>
      <c r="CQ40" s="625"/>
      <c r="CR40" s="590">
        <v>414895</v>
      </c>
      <c r="CS40" s="591"/>
      <c r="CT40" s="591"/>
      <c r="CU40" s="591"/>
      <c r="CV40" s="591"/>
      <c r="CW40" s="591"/>
      <c r="CX40" s="591"/>
      <c r="CY40" s="592"/>
      <c r="CZ40" s="593">
        <v>0.6</v>
      </c>
      <c r="DA40" s="611"/>
      <c r="DB40" s="611"/>
      <c r="DC40" s="612"/>
      <c r="DD40" s="596">
        <v>4860</v>
      </c>
      <c r="DE40" s="591"/>
      <c r="DF40" s="591"/>
      <c r="DG40" s="591"/>
      <c r="DH40" s="591"/>
      <c r="DI40" s="591"/>
      <c r="DJ40" s="591"/>
      <c r="DK40" s="592"/>
      <c r="DL40" s="596">
        <v>4860</v>
      </c>
      <c r="DM40" s="591"/>
      <c r="DN40" s="591"/>
      <c r="DO40" s="591"/>
      <c r="DP40" s="591"/>
      <c r="DQ40" s="591"/>
      <c r="DR40" s="591"/>
      <c r="DS40" s="591"/>
      <c r="DT40" s="591"/>
      <c r="DU40" s="591"/>
      <c r="DV40" s="592"/>
      <c r="DW40" s="613">
        <v>0</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327</v>
      </c>
      <c r="AR41" s="629"/>
      <c r="AS41" s="629"/>
      <c r="AT41" s="629"/>
      <c r="AU41" s="629"/>
      <c r="AV41" s="629"/>
      <c r="AW41" s="629"/>
      <c r="AX41" s="629"/>
      <c r="AY41" s="630"/>
      <c r="AZ41" s="574">
        <v>3886070</v>
      </c>
      <c r="BA41" s="631"/>
      <c r="BB41" s="631"/>
      <c r="BC41" s="631"/>
      <c r="BD41" s="575"/>
      <c r="BE41" s="575"/>
      <c r="BF41" s="632"/>
      <c r="BG41" s="622"/>
      <c r="BH41" s="623"/>
      <c r="BI41" s="623"/>
      <c r="BJ41" s="623"/>
      <c r="BK41" s="623"/>
      <c r="BL41" s="191"/>
      <c r="BM41" s="629" t="s">
        <v>328</v>
      </c>
      <c r="BN41" s="629"/>
      <c r="BO41" s="629"/>
      <c r="BP41" s="629"/>
      <c r="BQ41" s="629"/>
      <c r="BR41" s="629"/>
      <c r="BS41" s="629"/>
      <c r="BT41" s="629"/>
      <c r="BU41" s="630"/>
      <c r="BV41" s="574">
        <v>320</v>
      </c>
      <c r="BW41" s="631"/>
      <c r="BX41" s="631"/>
      <c r="BY41" s="631"/>
      <c r="BZ41" s="631"/>
      <c r="CA41" s="631"/>
      <c r="CB41" s="633"/>
      <c r="CD41" s="627" t="s">
        <v>329</v>
      </c>
      <c r="CE41" s="624"/>
      <c r="CF41" s="624"/>
      <c r="CG41" s="624"/>
      <c r="CH41" s="624"/>
      <c r="CI41" s="624"/>
      <c r="CJ41" s="624"/>
      <c r="CK41" s="624"/>
      <c r="CL41" s="624"/>
      <c r="CM41" s="624"/>
      <c r="CN41" s="624"/>
      <c r="CO41" s="624"/>
      <c r="CP41" s="624"/>
      <c r="CQ41" s="625"/>
      <c r="CR41" s="590" t="s">
        <v>330</v>
      </c>
      <c r="CS41" s="609"/>
      <c r="CT41" s="609"/>
      <c r="CU41" s="609"/>
      <c r="CV41" s="609"/>
      <c r="CW41" s="609"/>
      <c r="CX41" s="609"/>
      <c r="CY41" s="610"/>
      <c r="CZ41" s="593" t="s">
        <v>330</v>
      </c>
      <c r="DA41" s="611"/>
      <c r="DB41" s="611"/>
      <c r="DC41" s="612"/>
      <c r="DD41" s="596" t="s">
        <v>330</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332</v>
      </c>
      <c r="CE42" s="588"/>
      <c r="CF42" s="588"/>
      <c r="CG42" s="588"/>
      <c r="CH42" s="588"/>
      <c r="CI42" s="588"/>
      <c r="CJ42" s="588"/>
      <c r="CK42" s="588"/>
      <c r="CL42" s="588"/>
      <c r="CM42" s="588"/>
      <c r="CN42" s="588"/>
      <c r="CO42" s="588"/>
      <c r="CP42" s="588"/>
      <c r="CQ42" s="589"/>
      <c r="CR42" s="590">
        <v>7162750</v>
      </c>
      <c r="CS42" s="591"/>
      <c r="CT42" s="591"/>
      <c r="CU42" s="591"/>
      <c r="CV42" s="591"/>
      <c r="CW42" s="591"/>
      <c r="CX42" s="591"/>
      <c r="CY42" s="592"/>
      <c r="CZ42" s="593">
        <v>10.199999999999999</v>
      </c>
      <c r="DA42" s="594"/>
      <c r="DB42" s="594"/>
      <c r="DC42" s="595"/>
      <c r="DD42" s="596">
        <v>1695863</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334</v>
      </c>
      <c r="CE43" s="588"/>
      <c r="CF43" s="588"/>
      <c r="CG43" s="588"/>
      <c r="CH43" s="588"/>
      <c r="CI43" s="588"/>
      <c r="CJ43" s="588"/>
      <c r="CK43" s="588"/>
      <c r="CL43" s="588"/>
      <c r="CM43" s="588"/>
      <c r="CN43" s="588"/>
      <c r="CO43" s="588"/>
      <c r="CP43" s="588"/>
      <c r="CQ43" s="589"/>
      <c r="CR43" s="590">
        <v>114615</v>
      </c>
      <c r="CS43" s="609"/>
      <c r="CT43" s="609"/>
      <c r="CU43" s="609"/>
      <c r="CV43" s="609"/>
      <c r="CW43" s="609"/>
      <c r="CX43" s="609"/>
      <c r="CY43" s="610"/>
      <c r="CZ43" s="593">
        <v>0.2</v>
      </c>
      <c r="DA43" s="611"/>
      <c r="DB43" s="611"/>
      <c r="DC43" s="612"/>
      <c r="DD43" s="596">
        <v>114615</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335</v>
      </c>
      <c r="CD44" s="603" t="s">
        <v>287</v>
      </c>
      <c r="CE44" s="604"/>
      <c r="CF44" s="587" t="s">
        <v>336</v>
      </c>
      <c r="CG44" s="588"/>
      <c r="CH44" s="588"/>
      <c r="CI44" s="588"/>
      <c r="CJ44" s="588"/>
      <c r="CK44" s="588"/>
      <c r="CL44" s="588"/>
      <c r="CM44" s="588"/>
      <c r="CN44" s="588"/>
      <c r="CO44" s="588"/>
      <c r="CP44" s="588"/>
      <c r="CQ44" s="589"/>
      <c r="CR44" s="590">
        <v>7162750</v>
      </c>
      <c r="CS44" s="591"/>
      <c r="CT44" s="591"/>
      <c r="CU44" s="591"/>
      <c r="CV44" s="591"/>
      <c r="CW44" s="591"/>
      <c r="CX44" s="591"/>
      <c r="CY44" s="592"/>
      <c r="CZ44" s="593">
        <v>10.199999999999999</v>
      </c>
      <c r="DA44" s="594"/>
      <c r="DB44" s="594"/>
      <c r="DC44" s="595"/>
      <c r="DD44" s="596">
        <v>1695863</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337</v>
      </c>
      <c r="CG45" s="588"/>
      <c r="CH45" s="588"/>
      <c r="CI45" s="588"/>
      <c r="CJ45" s="588"/>
      <c r="CK45" s="588"/>
      <c r="CL45" s="588"/>
      <c r="CM45" s="588"/>
      <c r="CN45" s="588"/>
      <c r="CO45" s="588"/>
      <c r="CP45" s="588"/>
      <c r="CQ45" s="589"/>
      <c r="CR45" s="590">
        <v>1897691</v>
      </c>
      <c r="CS45" s="609"/>
      <c r="CT45" s="609"/>
      <c r="CU45" s="609"/>
      <c r="CV45" s="609"/>
      <c r="CW45" s="609"/>
      <c r="CX45" s="609"/>
      <c r="CY45" s="610"/>
      <c r="CZ45" s="593">
        <v>2.7</v>
      </c>
      <c r="DA45" s="611"/>
      <c r="DB45" s="611"/>
      <c r="DC45" s="612"/>
      <c r="DD45" s="596">
        <v>44877</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338</v>
      </c>
      <c r="CG46" s="588"/>
      <c r="CH46" s="588"/>
      <c r="CI46" s="588"/>
      <c r="CJ46" s="588"/>
      <c r="CK46" s="588"/>
      <c r="CL46" s="588"/>
      <c r="CM46" s="588"/>
      <c r="CN46" s="588"/>
      <c r="CO46" s="588"/>
      <c r="CP46" s="588"/>
      <c r="CQ46" s="589"/>
      <c r="CR46" s="590">
        <v>5211508</v>
      </c>
      <c r="CS46" s="591"/>
      <c r="CT46" s="591"/>
      <c r="CU46" s="591"/>
      <c r="CV46" s="591"/>
      <c r="CW46" s="591"/>
      <c r="CX46" s="591"/>
      <c r="CY46" s="592"/>
      <c r="CZ46" s="593">
        <v>7.5</v>
      </c>
      <c r="DA46" s="594"/>
      <c r="DB46" s="594"/>
      <c r="DC46" s="595"/>
      <c r="DD46" s="596">
        <v>1628935</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339</v>
      </c>
      <c r="CG47" s="588"/>
      <c r="CH47" s="588"/>
      <c r="CI47" s="588"/>
      <c r="CJ47" s="588"/>
      <c r="CK47" s="588"/>
      <c r="CL47" s="588"/>
      <c r="CM47" s="588"/>
      <c r="CN47" s="588"/>
      <c r="CO47" s="588"/>
      <c r="CP47" s="588"/>
      <c r="CQ47" s="589"/>
      <c r="CR47" s="590" t="s">
        <v>112</v>
      </c>
      <c r="CS47" s="609"/>
      <c r="CT47" s="609"/>
      <c r="CU47" s="609"/>
      <c r="CV47" s="609"/>
      <c r="CW47" s="609"/>
      <c r="CX47" s="609"/>
      <c r="CY47" s="610"/>
      <c r="CZ47" s="593" t="s">
        <v>112</v>
      </c>
      <c r="DA47" s="611"/>
      <c r="DB47" s="611"/>
      <c r="DC47" s="612"/>
      <c r="DD47" s="596" t="s">
        <v>112</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340</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341</v>
      </c>
      <c r="CE49" s="572"/>
      <c r="CF49" s="572"/>
      <c r="CG49" s="572"/>
      <c r="CH49" s="572"/>
      <c r="CI49" s="572"/>
      <c r="CJ49" s="572"/>
      <c r="CK49" s="572"/>
      <c r="CL49" s="572"/>
      <c r="CM49" s="572"/>
      <c r="CN49" s="572"/>
      <c r="CO49" s="572"/>
      <c r="CP49" s="572"/>
      <c r="CQ49" s="573"/>
      <c r="CR49" s="574">
        <v>69939798</v>
      </c>
      <c r="CS49" s="575"/>
      <c r="CT49" s="575"/>
      <c r="CU49" s="575"/>
      <c r="CV49" s="575"/>
      <c r="CW49" s="575"/>
      <c r="CX49" s="575"/>
      <c r="CY49" s="576"/>
      <c r="CZ49" s="577">
        <v>100</v>
      </c>
      <c r="DA49" s="578"/>
      <c r="DB49" s="578"/>
      <c r="DC49" s="579"/>
      <c r="DD49" s="580">
        <v>44523536</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343</v>
      </c>
      <c r="DK2" s="1110"/>
      <c r="DL2" s="1110"/>
      <c r="DM2" s="1110"/>
      <c r="DN2" s="1110"/>
      <c r="DO2" s="1111"/>
      <c r="DP2" s="202"/>
      <c r="DQ2" s="1109" t="s">
        <v>344</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347</v>
      </c>
      <c r="B5" s="995"/>
      <c r="C5" s="995"/>
      <c r="D5" s="995"/>
      <c r="E5" s="995"/>
      <c r="F5" s="995"/>
      <c r="G5" s="995"/>
      <c r="H5" s="995"/>
      <c r="I5" s="995"/>
      <c r="J5" s="995"/>
      <c r="K5" s="995"/>
      <c r="L5" s="995"/>
      <c r="M5" s="995"/>
      <c r="N5" s="995"/>
      <c r="O5" s="995"/>
      <c r="P5" s="996"/>
      <c r="Q5" s="1000" t="s">
        <v>348</v>
      </c>
      <c r="R5" s="1001"/>
      <c r="S5" s="1001"/>
      <c r="T5" s="1001"/>
      <c r="U5" s="1002"/>
      <c r="V5" s="1000" t="s">
        <v>349</v>
      </c>
      <c r="W5" s="1001"/>
      <c r="X5" s="1001"/>
      <c r="Y5" s="1001"/>
      <c r="Z5" s="1002"/>
      <c r="AA5" s="1000" t="s">
        <v>350</v>
      </c>
      <c r="AB5" s="1001"/>
      <c r="AC5" s="1001"/>
      <c r="AD5" s="1001"/>
      <c r="AE5" s="1001"/>
      <c r="AF5" s="1112" t="s">
        <v>351</v>
      </c>
      <c r="AG5" s="1001"/>
      <c r="AH5" s="1001"/>
      <c r="AI5" s="1001"/>
      <c r="AJ5" s="1016"/>
      <c r="AK5" s="1001" t="s">
        <v>352</v>
      </c>
      <c r="AL5" s="1001"/>
      <c r="AM5" s="1001"/>
      <c r="AN5" s="1001"/>
      <c r="AO5" s="1002"/>
      <c r="AP5" s="1000" t="s">
        <v>353</v>
      </c>
      <c r="AQ5" s="1001"/>
      <c r="AR5" s="1001"/>
      <c r="AS5" s="1001"/>
      <c r="AT5" s="1002"/>
      <c r="AU5" s="1000" t="s">
        <v>354</v>
      </c>
      <c r="AV5" s="1001"/>
      <c r="AW5" s="1001"/>
      <c r="AX5" s="1001"/>
      <c r="AY5" s="1016"/>
      <c r="AZ5" s="209"/>
      <c r="BA5" s="209"/>
      <c r="BB5" s="209"/>
      <c r="BC5" s="209"/>
      <c r="BD5" s="209"/>
      <c r="BE5" s="210"/>
      <c r="BF5" s="210"/>
      <c r="BG5" s="210"/>
      <c r="BH5" s="210"/>
      <c r="BI5" s="210"/>
      <c r="BJ5" s="210"/>
      <c r="BK5" s="210"/>
      <c r="BL5" s="210"/>
      <c r="BM5" s="210"/>
      <c r="BN5" s="210"/>
      <c r="BO5" s="210"/>
      <c r="BP5" s="210"/>
      <c r="BQ5" s="994" t="s">
        <v>355</v>
      </c>
      <c r="BR5" s="995"/>
      <c r="BS5" s="995"/>
      <c r="BT5" s="995"/>
      <c r="BU5" s="995"/>
      <c r="BV5" s="995"/>
      <c r="BW5" s="995"/>
      <c r="BX5" s="995"/>
      <c r="BY5" s="995"/>
      <c r="BZ5" s="995"/>
      <c r="CA5" s="995"/>
      <c r="CB5" s="995"/>
      <c r="CC5" s="995"/>
      <c r="CD5" s="995"/>
      <c r="CE5" s="995"/>
      <c r="CF5" s="995"/>
      <c r="CG5" s="996"/>
      <c r="CH5" s="1000" t="s">
        <v>356</v>
      </c>
      <c r="CI5" s="1001"/>
      <c r="CJ5" s="1001"/>
      <c r="CK5" s="1001"/>
      <c r="CL5" s="1002"/>
      <c r="CM5" s="1000" t="s">
        <v>357</v>
      </c>
      <c r="CN5" s="1001"/>
      <c r="CO5" s="1001"/>
      <c r="CP5" s="1001"/>
      <c r="CQ5" s="1002"/>
      <c r="CR5" s="1000" t="s">
        <v>358</v>
      </c>
      <c r="CS5" s="1001"/>
      <c r="CT5" s="1001"/>
      <c r="CU5" s="1001"/>
      <c r="CV5" s="1002"/>
      <c r="CW5" s="1000" t="s">
        <v>359</v>
      </c>
      <c r="CX5" s="1001"/>
      <c r="CY5" s="1001"/>
      <c r="CZ5" s="1001"/>
      <c r="DA5" s="1002"/>
      <c r="DB5" s="1000" t="s">
        <v>360</v>
      </c>
      <c r="DC5" s="1001"/>
      <c r="DD5" s="1001"/>
      <c r="DE5" s="1001"/>
      <c r="DF5" s="1002"/>
      <c r="DG5" s="1097" t="s">
        <v>361</v>
      </c>
      <c r="DH5" s="1098"/>
      <c r="DI5" s="1098"/>
      <c r="DJ5" s="1098"/>
      <c r="DK5" s="1099"/>
      <c r="DL5" s="1097" t="s">
        <v>362</v>
      </c>
      <c r="DM5" s="1098"/>
      <c r="DN5" s="1098"/>
      <c r="DO5" s="1098"/>
      <c r="DP5" s="1099"/>
      <c r="DQ5" s="1000" t="s">
        <v>363</v>
      </c>
      <c r="DR5" s="1001"/>
      <c r="DS5" s="1001"/>
      <c r="DT5" s="1001"/>
      <c r="DU5" s="1002"/>
      <c r="DV5" s="1000" t="s">
        <v>354</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364</v>
      </c>
      <c r="C7" s="1050"/>
      <c r="D7" s="1050"/>
      <c r="E7" s="1050"/>
      <c r="F7" s="1050"/>
      <c r="G7" s="1050"/>
      <c r="H7" s="1050"/>
      <c r="I7" s="1050"/>
      <c r="J7" s="1050"/>
      <c r="K7" s="1050"/>
      <c r="L7" s="1050"/>
      <c r="M7" s="1050"/>
      <c r="N7" s="1050"/>
      <c r="O7" s="1050"/>
      <c r="P7" s="1051"/>
      <c r="Q7" s="1103">
        <v>71776</v>
      </c>
      <c r="R7" s="1104"/>
      <c r="S7" s="1104"/>
      <c r="T7" s="1104"/>
      <c r="U7" s="1104"/>
      <c r="V7" s="1104">
        <v>69919</v>
      </c>
      <c r="W7" s="1104"/>
      <c r="X7" s="1104"/>
      <c r="Y7" s="1104"/>
      <c r="Z7" s="1104"/>
      <c r="AA7" s="1104">
        <v>1857</v>
      </c>
      <c r="AB7" s="1104"/>
      <c r="AC7" s="1104"/>
      <c r="AD7" s="1104"/>
      <c r="AE7" s="1105"/>
      <c r="AF7" s="1106">
        <v>576</v>
      </c>
      <c r="AG7" s="1107"/>
      <c r="AH7" s="1107"/>
      <c r="AI7" s="1107"/>
      <c r="AJ7" s="1108"/>
      <c r="AK7" s="1090">
        <v>965</v>
      </c>
      <c r="AL7" s="1091"/>
      <c r="AM7" s="1091"/>
      <c r="AN7" s="1091"/>
      <c r="AO7" s="1091"/>
      <c r="AP7" s="1091">
        <v>62815</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t="s">
        <v>551</v>
      </c>
      <c r="BS7" s="1094" t="s">
        <v>552</v>
      </c>
      <c r="BT7" s="1095"/>
      <c r="BU7" s="1095"/>
      <c r="BV7" s="1095"/>
      <c r="BW7" s="1095"/>
      <c r="BX7" s="1095"/>
      <c r="BY7" s="1095"/>
      <c r="BZ7" s="1095"/>
      <c r="CA7" s="1095"/>
      <c r="CB7" s="1095"/>
      <c r="CC7" s="1095"/>
      <c r="CD7" s="1095"/>
      <c r="CE7" s="1095"/>
      <c r="CF7" s="1095"/>
      <c r="CG7" s="1096"/>
      <c r="CH7" s="1087">
        <v>-35</v>
      </c>
      <c r="CI7" s="1088"/>
      <c r="CJ7" s="1088"/>
      <c r="CK7" s="1088"/>
      <c r="CL7" s="1089"/>
      <c r="CM7" s="1087">
        <v>6287</v>
      </c>
      <c r="CN7" s="1088"/>
      <c r="CO7" s="1088"/>
      <c r="CP7" s="1088"/>
      <c r="CQ7" s="1089"/>
      <c r="CR7" s="1087">
        <v>110</v>
      </c>
      <c r="CS7" s="1088"/>
      <c r="CT7" s="1088"/>
      <c r="CU7" s="1088"/>
      <c r="CV7" s="1089"/>
      <c r="CW7" s="1087">
        <v>30</v>
      </c>
      <c r="CX7" s="1088"/>
      <c r="CY7" s="1088"/>
      <c r="CZ7" s="1088"/>
      <c r="DA7" s="1089"/>
      <c r="DB7" s="1087" t="s">
        <v>560</v>
      </c>
      <c r="DC7" s="1088"/>
      <c r="DD7" s="1088"/>
      <c r="DE7" s="1088"/>
      <c r="DF7" s="1089"/>
      <c r="DG7" s="1087" t="s">
        <v>560</v>
      </c>
      <c r="DH7" s="1088"/>
      <c r="DI7" s="1088"/>
      <c r="DJ7" s="1088"/>
      <c r="DK7" s="1089"/>
      <c r="DL7" s="1087" t="s">
        <v>561</v>
      </c>
      <c r="DM7" s="1088"/>
      <c r="DN7" s="1088"/>
      <c r="DO7" s="1088"/>
      <c r="DP7" s="1089"/>
      <c r="DQ7" s="1087" t="s">
        <v>561</v>
      </c>
      <c r="DR7" s="1088"/>
      <c r="DS7" s="1088"/>
      <c r="DT7" s="1088"/>
      <c r="DU7" s="1089"/>
      <c r="DV7" s="1114"/>
      <c r="DW7" s="1115"/>
      <c r="DX7" s="1115"/>
      <c r="DY7" s="1115"/>
      <c r="DZ7" s="1116"/>
      <c r="EA7" s="207"/>
    </row>
    <row r="8" spans="1:131" s="208" customFormat="1" ht="26.25" customHeight="1" x14ac:dyDescent="0.15">
      <c r="A8" s="214">
        <v>2</v>
      </c>
      <c r="B8" s="1036" t="s">
        <v>365</v>
      </c>
      <c r="C8" s="1037"/>
      <c r="D8" s="1037"/>
      <c r="E8" s="1037"/>
      <c r="F8" s="1037"/>
      <c r="G8" s="1037"/>
      <c r="H8" s="1037"/>
      <c r="I8" s="1037"/>
      <c r="J8" s="1037"/>
      <c r="K8" s="1037"/>
      <c r="L8" s="1037"/>
      <c r="M8" s="1037"/>
      <c r="N8" s="1037"/>
      <c r="O8" s="1037"/>
      <c r="P8" s="1038"/>
      <c r="Q8" s="1042">
        <v>32</v>
      </c>
      <c r="R8" s="1043"/>
      <c r="S8" s="1043"/>
      <c r="T8" s="1043"/>
      <c r="U8" s="1043"/>
      <c r="V8" s="1043">
        <v>31</v>
      </c>
      <c r="W8" s="1043"/>
      <c r="X8" s="1043"/>
      <c r="Y8" s="1043"/>
      <c r="Z8" s="1043"/>
      <c r="AA8" s="1043">
        <v>0</v>
      </c>
      <c r="AB8" s="1043"/>
      <c r="AC8" s="1043"/>
      <c r="AD8" s="1043"/>
      <c r="AE8" s="1044"/>
      <c r="AF8" s="1018" t="s">
        <v>560</v>
      </c>
      <c r="AG8" s="1019"/>
      <c r="AH8" s="1019"/>
      <c r="AI8" s="1019"/>
      <c r="AJ8" s="1020"/>
      <c r="AK8" s="1085" t="s">
        <v>560</v>
      </c>
      <c r="AL8" s="1086"/>
      <c r="AM8" s="1086"/>
      <c r="AN8" s="1086"/>
      <c r="AO8" s="1086"/>
      <c r="AP8" s="1086" t="s">
        <v>560</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553</v>
      </c>
      <c r="BT8" s="1014"/>
      <c r="BU8" s="1014"/>
      <c r="BV8" s="1014"/>
      <c r="BW8" s="1014"/>
      <c r="BX8" s="1014"/>
      <c r="BY8" s="1014"/>
      <c r="BZ8" s="1014"/>
      <c r="CA8" s="1014"/>
      <c r="CB8" s="1014"/>
      <c r="CC8" s="1014"/>
      <c r="CD8" s="1014"/>
      <c r="CE8" s="1014"/>
      <c r="CF8" s="1014"/>
      <c r="CG8" s="1015"/>
      <c r="CH8" s="988">
        <v>-4</v>
      </c>
      <c r="CI8" s="989"/>
      <c r="CJ8" s="989"/>
      <c r="CK8" s="989"/>
      <c r="CL8" s="990"/>
      <c r="CM8" s="988">
        <v>596</v>
      </c>
      <c r="CN8" s="989"/>
      <c r="CO8" s="989"/>
      <c r="CP8" s="989"/>
      <c r="CQ8" s="990"/>
      <c r="CR8" s="988">
        <v>30</v>
      </c>
      <c r="CS8" s="989"/>
      <c r="CT8" s="989"/>
      <c r="CU8" s="989"/>
      <c r="CV8" s="990"/>
      <c r="CW8" s="988">
        <v>41</v>
      </c>
      <c r="CX8" s="989"/>
      <c r="CY8" s="989"/>
      <c r="CZ8" s="989"/>
      <c r="DA8" s="990"/>
      <c r="DB8" s="988" t="s">
        <v>560</v>
      </c>
      <c r="DC8" s="989"/>
      <c r="DD8" s="989"/>
      <c r="DE8" s="989"/>
      <c r="DF8" s="990"/>
      <c r="DG8" s="988" t="s">
        <v>561</v>
      </c>
      <c r="DH8" s="989"/>
      <c r="DI8" s="989"/>
      <c r="DJ8" s="989"/>
      <c r="DK8" s="990"/>
      <c r="DL8" s="988" t="s">
        <v>560</v>
      </c>
      <c r="DM8" s="989"/>
      <c r="DN8" s="989"/>
      <c r="DO8" s="989"/>
      <c r="DP8" s="990"/>
      <c r="DQ8" s="988" t="s">
        <v>561</v>
      </c>
      <c r="DR8" s="989"/>
      <c r="DS8" s="989"/>
      <c r="DT8" s="989"/>
      <c r="DU8" s="990"/>
      <c r="DV8" s="991"/>
      <c r="DW8" s="992"/>
      <c r="DX8" s="992"/>
      <c r="DY8" s="992"/>
      <c r="DZ8" s="993"/>
      <c r="EA8" s="207"/>
    </row>
    <row r="9" spans="1:131" s="208" customFormat="1" ht="26.25" customHeight="1" x14ac:dyDescent="0.15">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t="s">
        <v>554</v>
      </c>
      <c r="BT9" s="1014"/>
      <c r="BU9" s="1014"/>
      <c r="BV9" s="1014"/>
      <c r="BW9" s="1014"/>
      <c r="BX9" s="1014"/>
      <c r="BY9" s="1014"/>
      <c r="BZ9" s="1014"/>
      <c r="CA9" s="1014"/>
      <c r="CB9" s="1014"/>
      <c r="CC9" s="1014"/>
      <c r="CD9" s="1014"/>
      <c r="CE9" s="1014"/>
      <c r="CF9" s="1014"/>
      <c r="CG9" s="1015"/>
      <c r="CH9" s="988">
        <v>3</v>
      </c>
      <c r="CI9" s="989"/>
      <c r="CJ9" s="989"/>
      <c r="CK9" s="989"/>
      <c r="CL9" s="990"/>
      <c r="CM9" s="988">
        <v>278</v>
      </c>
      <c r="CN9" s="989"/>
      <c r="CO9" s="989"/>
      <c r="CP9" s="989"/>
      <c r="CQ9" s="990"/>
      <c r="CR9" s="988">
        <v>200</v>
      </c>
      <c r="CS9" s="989"/>
      <c r="CT9" s="989"/>
      <c r="CU9" s="989"/>
      <c r="CV9" s="990"/>
      <c r="CW9" s="988">
        <v>45</v>
      </c>
      <c r="CX9" s="989"/>
      <c r="CY9" s="989"/>
      <c r="CZ9" s="989"/>
      <c r="DA9" s="990"/>
      <c r="DB9" s="988" t="s">
        <v>561</v>
      </c>
      <c r="DC9" s="989"/>
      <c r="DD9" s="989"/>
      <c r="DE9" s="989"/>
      <c r="DF9" s="990"/>
      <c r="DG9" s="988" t="s">
        <v>560</v>
      </c>
      <c r="DH9" s="989"/>
      <c r="DI9" s="989"/>
      <c r="DJ9" s="989"/>
      <c r="DK9" s="990"/>
      <c r="DL9" s="988" t="s">
        <v>560</v>
      </c>
      <c r="DM9" s="989"/>
      <c r="DN9" s="989"/>
      <c r="DO9" s="989"/>
      <c r="DP9" s="990"/>
      <c r="DQ9" s="988" t="s">
        <v>561</v>
      </c>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t="s">
        <v>555</v>
      </c>
      <c r="BT10" s="1014"/>
      <c r="BU10" s="1014"/>
      <c r="BV10" s="1014"/>
      <c r="BW10" s="1014"/>
      <c r="BX10" s="1014"/>
      <c r="BY10" s="1014"/>
      <c r="BZ10" s="1014"/>
      <c r="CA10" s="1014"/>
      <c r="CB10" s="1014"/>
      <c r="CC10" s="1014"/>
      <c r="CD10" s="1014"/>
      <c r="CE10" s="1014"/>
      <c r="CF10" s="1014"/>
      <c r="CG10" s="1015"/>
      <c r="CH10" s="988">
        <v>15</v>
      </c>
      <c r="CI10" s="989"/>
      <c r="CJ10" s="989"/>
      <c r="CK10" s="989"/>
      <c r="CL10" s="990"/>
      <c r="CM10" s="988">
        <v>654</v>
      </c>
      <c r="CN10" s="989"/>
      <c r="CO10" s="989"/>
      <c r="CP10" s="989"/>
      <c r="CQ10" s="990"/>
      <c r="CR10" s="988">
        <v>359</v>
      </c>
      <c r="CS10" s="989"/>
      <c r="CT10" s="989"/>
      <c r="CU10" s="989"/>
      <c r="CV10" s="990"/>
      <c r="CW10" s="988" t="s">
        <v>560</v>
      </c>
      <c r="CX10" s="989"/>
      <c r="CY10" s="989"/>
      <c r="CZ10" s="989"/>
      <c r="DA10" s="990"/>
      <c r="DB10" s="988">
        <v>20</v>
      </c>
      <c r="DC10" s="989"/>
      <c r="DD10" s="989"/>
      <c r="DE10" s="989"/>
      <c r="DF10" s="990"/>
      <c r="DG10" s="988" t="s">
        <v>560</v>
      </c>
      <c r="DH10" s="989"/>
      <c r="DI10" s="989"/>
      <c r="DJ10" s="989"/>
      <c r="DK10" s="990"/>
      <c r="DL10" s="988" t="s">
        <v>560</v>
      </c>
      <c r="DM10" s="989"/>
      <c r="DN10" s="989"/>
      <c r="DO10" s="989"/>
      <c r="DP10" s="990"/>
      <c r="DQ10" s="988" t="s">
        <v>561</v>
      </c>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t="s">
        <v>556</v>
      </c>
      <c r="BT11" s="1014"/>
      <c r="BU11" s="1014"/>
      <c r="BV11" s="1014"/>
      <c r="BW11" s="1014"/>
      <c r="BX11" s="1014"/>
      <c r="BY11" s="1014"/>
      <c r="BZ11" s="1014"/>
      <c r="CA11" s="1014"/>
      <c r="CB11" s="1014"/>
      <c r="CC11" s="1014"/>
      <c r="CD11" s="1014"/>
      <c r="CE11" s="1014"/>
      <c r="CF11" s="1014"/>
      <c r="CG11" s="1015"/>
      <c r="CH11" s="988">
        <v>-10</v>
      </c>
      <c r="CI11" s="989"/>
      <c r="CJ11" s="989"/>
      <c r="CK11" s="989"/>
      <c r="CL11" s="990"/>
      <c r="CM11" s="988">
        <v>124</v>
      </c>
      <c r="CN11" s="989"/>
      <c r="CO11" s="989"/>
      <c r="CP11" s="989"/>
      <c r="CQ11" s="990"/>
      <c r="CR11" s="988">
        <v>40</v>
      </c>
      <c r="CS11" s="989"/>
      <c r="CT11" s="989"/>
      <c r="CU11" s="989"/>
      <c r="CV11" s="990"/>
      <c r="CW11" s="988" t="s">
        <v>560</v>
      </c>
      <c r="CX11" s="989"/>
      <c r="CY11" s="989"/>
      <c r="CZ11" s="989"/>
      <c r="DA11" s="990"/>
      <c r="DB11" s="988" t="s">
        <v>560</v>
      </c>
      <c r="DC11" s="989"/>
      <c r="DD11" s="989"/>
      <c r="DE11" s="989"/>
      <c r="DF11" s="990"/>
      <c r="DG11" s="988" t="s">
        <v>560</v>
      </c>
      <c r="DH11" s="989"/>
      <c r="DI11" s="989"/>
      <c r="DJ11" s="989"/>
      <c r="DK11" s="990"/>
      <c r="DL11" s="988" t="s">
        <v>560</v>
      </c>
      <c r="DM11" s="989"/>
      <c r="DN11" s="989"/>
      <c r="DO11" s="989"/>
      <c r="DP11" s="990"/>
      <c r="DQ11" s="988" t="s">
        <v>561</v>
      </c>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t="s">
        <v>557</v>
      </c>
      <c r="BT12" s="1014"/>
      <c r="BU12" s="1014"/>
      <c r="BV12" s="1014"/>
      <c r="BW12" s="1014"/>
      <c r="BX12" s="1014"/>
      <c r="BY12" s="1014"/>
      <c r="BZ12" s="1014"/>
      <c r="CA12" s="1014"/>
      <c r="CB12" s="1014"/>
      <c r="CC12" s="1014"/>
      <c r="CD12" s="1014"/>
      <c r="CE12" s="1014"/>
      <c r="CF12" s="1014"/>
      <c r="CG12" s="1015"/>
      <c r="CH12" s="988" t="s">
        <v>560</v>
      </c>
      <c r="CI12" s="989"/>
      <c r="CJ12" s="989"/>
      <c r="CK12" s="989"/>
      <c r="CL12" s="990"/>
      <c r="CM12" s="988" t="s">
        <v>560</v>
      </c>
      <c r="CN12" s="989"/>
      <c r="CO12" s="989"/>
      <c r="CP12" s="989"/>
      <c r="CQ12" s="990"/>
      <c r="CR12" s="988">
        <v>30</v>
      </c>
      <c r="CS12" s="989"/>
      <c r="CT12" s="989"/>
      <c r="CU12" s="989"/>
      <c r="CV12" s="990"/>
      <c r="CW12" s="988" t="s">
        <v>561</v>
      </c>
      <c r="CX12" s="989"/>
      <c r="CY12" s="989"/>
      <c r="CZ12" s="989"/>
      <c r="DA12" s="990"/>
      <c r="DB12" s="988" t="s">
        <v>561</v>
      </c>
      <c r="DC12" s="989"/>
      <c r="DD12" s="989"/>
      <c r="DE12" s="989"/>
      <c r="DF12" s="990"/>
      <c r="DG12" s="988" t="s">
        <v>560</v>
      </c>
      <c r="DH12" s="989"/>
      <c r="DI12" s="989"/>
      <c r="DJ12" s="989"/>
      <c r="DK12" s="990"/>
      <c r="DL12" s="988" t="s">
        <v>560</v>
      </c>
      <c r="DM12" s="989"/>
      <c r="DN12" s="989"/>
      <c r="DO12" s="989"/>
      <c r="DP12" s="990"/>
      <c r="DQ12" s="988" t="s">
        <v>561</v>
      </c>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t="s">
        <v>558</v>
      </c>
      <c r="BT13" s="1014"/>
      <c r="BU13" s="1014"/>
      <c r="BV13" s="1014"/>
      <c r="BW13" s="1014"/>
      <c r="BX13" s="1014"/>
      <c r="BY13" s="1014"/>
      <c r="BZ13" s="1014"/>
      <c r="CA13" s="1014"/>
      <c r="CB13" s="1014"/>
      <c r="CC13" s="1014"/>
      <c r="CD13" s="1014"/>
      <c r="CE13" s="1014"/>
      <c r="CF13" s="1014"/>
      <c r="CG13" s="1015"/>
      <c r="CH13" s="988" t="s">
        <v>561</v>
      </c>
      <c r="CI13" s="989"/>
      <c r="CJ13" s="989"/>
      <c r="CK13" s="989"/>
      <c r="CL13" s="990"/>
      <c r="CM13" s="988" t="s">
        <v>561</v>
      </c>
      <c r="CN13" s="989"/>
      <c r="CO13" s="989"/>
      <c r="CP13" s="989"/>
      <c r="CQ13" s="990"/>
      <c r="CR13" s="988">
        <v>250</v>
      </c>
      <c r="CS13" s="989"/>
      <c r="CT13" s="989"/>
      <c r="CU13" s="989"/>
      <c r="CV13" s="990"/>
      <c r="CW13" s="988" t="s">
        <v>560</v>
      </c>
      <c r="CX13" s="989"/>
      <c r="CY13" s="989"/>
      <c r="CZ13" s="989"/>
      <c r="DA13" s="990"/>
      <c r="DB13" s="988" t="s">
        <v>560</v>
      </c>
      <c r="DC13" s="989"/>
      <c r="DD13" s="989"/>
      <c r="DE13" s="989"/>
      <c r="DF13" s="990"/>
      <c r="DG13" s="988" t="s">
        <v>560</v>
      </c>
      <c r="DH13" s="989"/>
      <c r="DI13" s="989"/>
      <c r="DJ13" s="989"/>
      <c r="DK13" s="990"/>
      <c r="DL13" s="988" t="s">
        <v>561</v>
      </c>
      <c r="DM13" s="989"/>
      <c r="DN13" s="989"/>
      <c r="DO13" s="989"/>
      <c r="DP13" s="990"/>
      <c r="DQ13" s="988" t="s">
        <v>560</v>
      </c>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t="s">
        <v>551</v>
      </c>
      <c r="BS14" s="1013" t="s">
        <v>559</v>
      </c>
      <c r="BT14" s="1014"/>
      <c r="BU14" s="1014"/>
      <c r="BV14" s="1014"/>
      <c r="BW14" s="1014"/>
      <c r="BX14" s="1014"/>
      <c r="BY14" s="1014"/>
      <c r="BZ14" s="1014"/>
      <c r="CA14" s="1014"/>
      <c r="CB14" s="1014"/>
      <c r="CC14" s="1014"/>
      <c r="CD14" s="1014"/>
      <c r="CE14" s="1014"/>
      <c r="CF14" s="1014"/>
      <c r="CG14" s="1015"/>
      <c r="CH14" s="988">
        <v>8</v>
      </c>
      <c r="CI14" s="989"/>
      <c r="CJ14" s="989"/>
      <c r="CK14" s="989"/>
      <c r="CL14" s="990"/>
      <c r="CM14" s="988">
        <v>2236</v>
      </c>
      <c r="CN14" s="989"/>
      <c r="CO14" s="989"/>
      <c r="CP14" s="989"/>
      <c r="CQ14" s="990"/>
      <c r="CR14" s="988">
        <v>4</v>
      </c>
      <c r="CS14" s="989"/>
      <c r="CT14" s="989"/>
      <c r="CU14" s="989"/>
      <c r="CV14" s="990"/>
      <c r="CW14" s="988" t="s">
        <v>562</v>
      </c>
      <c r="CX14" s="989"/>
      <c r="CY14" s="989"/>
      <c r="CZ14" s="989"/>
      <c r="DA14" s="990"/>
      <c r="DB14" s="988" t="s">
        <v>560</v>
      </c>
      <c r="DC14" s="989"/>
      <c r="DD14" s="989"/>
      <c r="DE14" s="989"/>
      <c r="DF14" s="990"/>
      <c r="DG14" s="988" t="s">
        <v>560</v>
      </c>
      <c r="DH14" s="989"/>
      <c r="DI14" s="989"/>
      <c r="DJ14" s="989"/>
      <c r="DK14" s="990"/>
      <c r="DL14" s="988">
        <v>58</v>
      </c>
      <c r="DM14" s="989"/>
      <c r="DN14" s="989"/>
      <c r="DO14" s="989"/>
      <c r="DP14" s="990"/>
      <c r="DQ14" s="988">
        <v>6</v>
      </c>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366</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367</v>
      </c>
      <c r="B23" s="943" t="s">
        <v>368</v>
      </c>
      <c r="C23" s="944"/>
      <c r="D23" s="944"/>
      <c r="E23" s="944"/>
      <c r="F23" s="944"/>
      <c r="G23" s="944"/>
      <c r="H23" s="944"/>
      <c r="I23" s="944"/>
      <c r="J23" s="944"/>
      <c r="K23" s="944"/>
      <c r="L23" s="944"/>
      <c r="M23" s="944"/>
      <c r="N23" s="944"/>
      <c r="O23" s="944"/>
      <c r="P23" s="945"/>
      <c r="Q23" s="1067">
        <v>71798</v>
      </c>
      <c r="R23" s="1068"/>
      <c r="S23" s="1068"/>
      <c r="T23" s="1068"/>
      <c r="U23" s="1068"/>
      <c r="V23" s="1068">
        <v>69940</v>
      </c>
      <c r="W23" s="1068"/>
      <c r="X23" s="1068"/>
      <c r="Y23" s="1068"/>
      <c r="Z23" s="1068"/>
      <c r="AA23" s="1068">
        <v>1857</v>
      </c>
      <c r="AB23" s="1068"/>
      <c r="AC23" s="1068"/>
      <c r="AD23" s="1068"/>
      <c r="AE23" s="1069"/>
      <c r="AF23" s="1070">
        <v>577</v>
      </c>
      <c r="AG23" s="1068"/>
      <c r="AH23" s="1068"/>
      <c r="AI23" s="1068"/>
      <c r="AJ23" s="1071"/>
      <c r="AK23" s="1072"/>
      <c r="AL23" s="1073"/>
      <c r="AM23" s="1073"/>
      <c r="AN23" s="1073"/>
      <c r="AO23" s="1073"/>
      <c r="AP23" s="1068">
        <v>62815</v>
      </c>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369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347</v>
      </c>
      <c r="B26" s="995"/>
      <c r="C26" s="995"/>
      <c r="D26" s="995"/>
      <c r="E26" s="995"/>
      <c r="F26" s="995"/>
      <c r="G26" s="995"/>
      <c r="H26" s="995"/>
      <c r="I26" s="995"/>
      <c r="J26" s="995"/>
      <c r="K26" s="995"/>
      <c r="L26" s="995"/>
      <c r="M26" s="995"/>
      <c r="N26" s="995"/>
      <c r="O26" s="995"/>
      <c r="P26" s="996"/>
      <c r="Q26" s="1000" t="s">
        <v>371</v>
      </c>
      <c r="R26" s="1001"/>
      <c r="S26" s="1001"/>
      <c r="T26" s="1001"/>
      <c r="U26" s="1002"/>
      <c r="V26" s="1000" t="s">
        <v>372</v>
      </c>
      <c r="W26" s="1001"/>
      <c r="X26" s="1001"/>
      <c r="Y26" s="1001"/>
      <c r="Z26" s="1002"/>
      <c r="AA26" s="1000" t="s">
        <v>373</v>
      </c>
      <c r="AB26" s="1001"/>
      <c r="AC26" s="1001"/>
      <c r="AD26" s="1001"/>
      <c r="AE26" s="1001"/>
      <c r="AF26" s="1058" t="s">
        <v>374</v>
      </c>
      <c r="AG26" s="1007"/>
      <c r="AH26" s="1007"/>
      <c r="AI26" s="1007"/>
      <c r="AJ26" s="1059"/>
      <c r="AK26" s="1001" t="s">
        <v>375</v>
      </c>
      <c r="AL26" s="1001"/>
      <c r="AM26" s="1001"/>
      <c r="AN26" s="1001"/>
      <c r="AO26" s="1002"/>
      <c r="AP26" s="1000" t="s">
        <v>376</v>
      </c>
      <c r="AQ26" s="1001"/>
      <c r="AR26" s="1001"/>
      <c r="AS26" s="1001"/>
      <c r="AT26" s="1002"/>
      <c r="AU26" s="1000" t="s">
        <v>377</v>
      </c>
      <c r="AV26" s="1001"/>
      <c r="AW26" s="1001"/>
      <c r="AX26" s="1001"/>
      <c r="AY26" s="1002"/>
      <c r="AZ26" s="1000" t="s">
        <v>378</v>
      </c>
      <c r="BA26" s="1001"/>
      <c r="BB26" s="1001"/>
      <c r="BC26" s="1001"/>
      <c r="BD26" s="1002"/>
      <c r="BE26" s="1000" t="s">
        <v>354</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379</v>
      </c>
      <c r="C28" s="1050"/>
      <c r="D28" s="1050"/>
      <c r="E28" s="1050"/>
      <c r="F28" s="1050"/>
      <c r="G28" s="1050"/>
      <c r="H28" s="1050"/>
      <c r="I28" s="1050"/>
      <c r="J28" s="1050"/>
      <c r="K28" s="1050"/>
      <c r="L28" s="1050"/>
      <c r="M28" s="1050"/>
      <c r="N28" s="1050"/>
      <c r="O28" s="1050"/>
      <c r="P28" s="1051"/>
      <c r="Q28" s="1052">
        <v>24805</v>
      </c>
      <c r="R28" s="1053"/>
      <c r="S28" s="1053"/>
      <c r="T28" s="1053"/>
      <c r="U28" s="1053"/>
      <c r="V28" s="1053">
        <v>23573</v>
      </c>
      <c r="W28" s="1053"/>
      <c r="X28" s="1053"/>
      <c r="Y28" s="1053"/>
      <c r="Z28" s="1053"/>
      <c r="AA28" s="1053">
        <v>1232</v>
      </c>
      <c r="AB28" s="1053"/>
      <c r="AC28" s="1053"/>
      <c r="AD28" s="1053"/>
      <c r="AE28" s="1054"/>
      <c r="AF28" s="1055">
        <v>1232</v>
      </c>
      <c r="AG28" s="1053"/>
      <c r="AH28" s="1053"/>
      <c r="AI28" s="1053"/>
      <c r="AJ28" s="1056"/>
      <c r="AK28" s="1057">
        <v>1921</v>
      </c>
      <c r="AL28" s="1045"/>
      <c r="AM28" s="1045"/>
      <c r="AN28" s="1045"/>
      <c r="AO28" s="1045"/>
      <c r="AP28" s="1045" t="s">
        <v>560</v>
      </c>
      <c r="AQ28" s="1045"/>
      <c r="AR28" s="1045"/>
      <c r="AS28" s="1045"/>
      <c r="AT28" s="1045"/>
      <c r="AU28" s="1045" t="s">
        <v>561</v>
      </c>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380</v>
      </c>
      <c r="C29" s="1037"/>
      <c r="D29" s="1037"/>
      <c r="E29" s="1037"/>
      <c r="F29" s="1037"/>
      <c r="G29" s="1037"/>
      <c r="H29" s="1037"/>
      <c r="I29" s="1037"/>
      <c r="J29" s="1037"/>
      <c r="K29" s="1037"/>
      <c r="L29" s="1037"/>
      <c r="M29" s="1037"/>
      <c r="N29" s="1037"/>
      <c r="O29" s="1037"/>
      <c r="P29" s="1038"/>
      <c r="Q29" s="1042">
        <v>12084</v>
      </c>
      <c r="R29" s="1043"/>
      <c r="S29" s="1043"/>
      <c r="T29" s="1043"/>
      <c r="U29" s="1043"/>
      <c r="V29" s="1043">
        <v>11769</v>
      </c>
      <c r="W29" s="1043"/>
      <c r="X29" s="1043"/>
      <c r="Y29" s="1043"/>
      <c r="Z29" s="1043"/>
      <c r="AA29" s="1043">
        <v>316</v>
      </c>
      <c r="AB29" s="1043"/>
      <c r="AC29" s="1043"/>
      <c r="AD29" s="1043"/>
      <c r="AE29" s="1044"/>
      <c r="AF29" s="1018">
        <v>316</v>
      </c>
      <c r="AG29" s="1019"/>
      <c r="AH29" s="1019"/>
      <c r="AI29" s="1019"/>
      <c r="AJ29" s="1020"/>
      <c r="AK29" s="979">
        <v>1915</v>
      </c>
      <c r="AL29" s="970"/>
      <c r="AM29" s="970"/>
      <c r="AN29" s="970"/>
      <c r="AO29" s="970"/>
      <c r="AP29" s="970" t="s">
        <v>560</v>
      </c>
      <c r="AQ29" s="970"/>
      <c r="AR29" s="970"/>
      <c r="AS29" s="970"/>
      <c r="AT29" s="970"/>
      <c r="AU29" s="970" t="s">
        <v>560</v>
      </c>
      <c r="AV29" s="970"/>
      <c r="AW29" s="970"/>
      <c r="AX29" s="970"/>
      <c r="AY29" s="970"/>
      <c r="AZ29" s="1041"/>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381</v>
      </c>
      <c r="C30" s="1037"/>
      <c r="D30" s="1037"/>
      <c r="E30" s="1037"/>
      <c r="F30" s="1037"/>
      <c r="G30" s="1037"/>
      <c r="H30" s="1037"/>
      <c r="I30" s="1037"/>
      <c r="J30" s="1037"/>
      <c r="K30" s="1037"/>
      <c r="L30" s="1037"/>
      <c r="M30" s="1037"/>
      <c r="N30" s="1037"/>
      <c r="O30" s="1037"/>
      <c r="P30" s="1038"/>
      <c r="Q30" s="1042">
        <v>2564</v>
      </c>
      <c r="R30" s="1043"/>
      <c r="S30" s="1043"/>
      <c r="T30" s="1043"/>
      <c r="U30" s="1043"/>
      <c r="V30" s="1043">
        <v>2561</v>
      </c>
      <c r="W30" s="1043"/>
      <c r="X30" s="1043"/>
      <c r="Y30" s="1043"/>
      <c r="Z30" s="1043"/>
      <c r="AA30" s="1043">
        <v>3</v>
      </c>
      <c r="AB30" s="1043"/>
      <c r="AC30" s="1043"/>
      <c r="AD30" s="1043"/>
      <c r="AE30" s="1044"/>
      <c r="AF30" s="1018">
        <v>3</v>
      </c>
      <c r="AG30" s="1019"/>
      <c r="AH30" s="1019"/>
      <c r="AI30" s="1019"/>
      <c r="AJ30" s="1020"/>
      <c r="AK30" s="979">
        <v>447</v>
      </c>
      <c r="AL30" s="970"/>
      <c r="AM30" s="970"/>
      <c r="AN30" s="970"/>
      <c r="AO30" s="970"/>
      <c r="AP30" s="970" t="s">
        <v>560</v>
      </c>
      <c r="AQ30" s="970"/>
      <c r="AR30" s="970"/>
      <c r="AS30" s="970"/>
      <c r="AT30" s="970"/>
      <c r="AU30" s="970" t="s">
        <v>560</v>
      </c>
      <c r="AV30" s="970"/>
      <c r="AW30" s="970"/>
      <c r="AX30" s="970"/>
      <c r="AY30" s="970"/>
      <c r="AZ30" s="1041"/>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382</v>
      </c>
      <c r="C31" s="1037"/>
      <c r="D31" s="1037"/>
      <c r="E31" s="1037"/>
      <c r="F31" s="1037"/>
      <c r="G31" s="1037"/>
      <c r="H31" s="1037"/>
      <c r="I31" s="1037"/>
      <c r="J31" s="1037"/>
      <c r="K31" s="1037"/>
      <c r="L31" s="1037"/>
      <c r="M31" s="1037"/>
      <c r="N31" s="1037"/>
      <c r="O31" s="1037"/>
      <c r="P31" s="1038"/>
      <c r="Q31" s="1042">
        <v>10</v>
      </c>
      <c r="R31" s="1043"/>
      <c r="S31" s="1043"/>
      <c r="T31" s="1043"/>
      <c r="U31" s="1043"/>
      <c r="V31" s="1043">
        <v>10</v>
      </c>
      <c r="W31" s="1043"/>
      <c r="X31" s="1043"/>
      <c r="Y31" s="1043"/>
      <c r="Z31" s="1043"/>
      <c r="AA31" s="1043">
        <v>0</v>
      </c>
      <c r="AB31" s="1043"/>
      <c r="AC31" s="1043"/>
      <c r="AD31" s="1043"/>
      <c r="AE31" s="1044"/>
      <c r="AF31" s="1018" t="s">
        <v>561</v>
      </c>
      <c r="AG31" s="1019"/>
      <c r="AH31" s="1019"/>
      <c r="AI31" s="1019"/>
      <c r="AJ31" s="1020"/>
      <c r="AK31" s="979">
        <v>9095</v>
      </c>
      <c r="AL31" s="970"/>
      <c r="AM31" s="970"/>
      <c r="AN31" s="970"/>
      <c r="AO31" s="970"/>
      <c r="AP31" s="970" t="s">
        <v>560</v>
      </c>
      <c r="AQ31" s="970"/>
      <c r="AR31" s="970"/>
      <c r="AS31" s="970"/>
      <c r="AT31" s="970"/>
      <c r="AU31" s="970" t="s">
        <v>561</v>
      </c>
      <c r="AV31" s="970"/>
      <c r="AW31" s="970"/>
      <c r="AX31" s="970"/>
      <c r="AY31" s="970"/>
      <c r="AZ31" s="1041"/>
      <c r="BA31" s="1041"/>
      <c r="BB31" s="1041"/>
      <c r="BC31" s="1041"/>
      <c r="BD31" s="1041"/>
      <c r="BE31" s="1031"/>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383</v>
      </c>
      <c r="C32" s="1037"/>
      <c r="D32" s="1037"/>
      <c r="E32" s="1037"/>
      <c r="F32" s="1037"/>
      <c r="G32" s="1037"/>
      <c r="H32" s="1037"/>
      <c r="I32" s="1037"/>
      <c r="J32" s="1037"/>
      <c r="K32" s="1037"/>
      <c r="L32" s="1037"/>
      <c r="M32" s="1037"/>
      <c r="N32" s="1037"/>
      <c r="O32" s="1037"/>
      <c r="P32" s="1038"/>
      <c r="Q32" s="1042">
        <v>3745</v>
      </c>
      <c r="R32" s="1043"/>
      <c r="S32" s="1043"/>
      <c r="T32" s="1043"/>
      <c r="U32" s="1043"/>
      <c r="V32" s="1043">
        <v>3377</v>
      </c>
      <c r="W32" s="1043"/>
      <c r="X32" s="1043"/>
      <c r="Y32" s="1043"/>
      <c r="Z32" s="1043"/>
      <c r="AA32" s="1043">
        <v>368</v>
      </c>
      <c r="AB32" s="1043"/>
      <c r="AC32" s="1043"/>
      <c r="AD32" s="1043"/>
      <c r="AE32" s="1044"/>
      <c r="AF32" s="1018">
        <v>1843</v>
      </c>
      <c r="AG32" s="1019"/>
      <c r="AH32" s="1019"/>
      <c r="AI32" s="1019"/>
      <c r="AJ32" s="1020"/>
      <c r="AK32" s="979">
        <v>147</v>
      </c>
      <c r="AL32" s="970"/>
      <c r="AM32" s="970"/>
      <c r="AN32" s="970"/>
      <c r="AO32" s="970"/>
      <c r="AP32" s="970">
        <v>12940</v>
      </c>
      <c r="AQ32" s="970"/>
      <c r="AR32" s="970"/>
      <c r="AS32" s="970"/>
      <c r="AT32" s="970"/>
      <c r="AU32" s="970">
        <v>1514</v>
      </c>
      <c r="AV32" s="970"/>
      <c r="AW32" s="970"/>
      <c r="AX32" s="970"/>
      <c r="AY32" s="970"/>
      <c r="AZ32" s="1041"/>
      <c r="BA32" s="1041"/>
      <c r="BB32" s="1041"/>
      <c r="BC32" s="1041"/>
      <c r="BD32" s="1041"/>
      <c r="BE32" s="1031" t="s">
        <v>384</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t="s">
        <v>385</v>
      </c>
      <c r="C33" s="1037"/>
      <c r="D33" s="1037"/>
      <c r="E33" s="1037"/>
      <c r="F33" s="1037"/>
      <c r="G33" s="1037"/>
      <c r="H33" s="1037"/>
      <c r="I33" s="1037"/>
      <c r="J33" s="1037"/>
      <c r="K33" s="1037"/>
      <c r="L33" s="1037"/>
      <c r="M33" s="1037"/>
      <c r="N33" s="1037"/>
      <c r="O33" s="1037"/>
      <c r="P33" s="1038"/>
      <c r="Q33" s="1042">
        <v>364</v>
      </c>
      <c r="R33" s="1043"/>
      <c r="S33" s="1043"/>
      <c r="T33" s="1043"/>
      <c r="U33" s="1043"/>
      <c r="V33" s="1043">
        <v>300</v>
      </c>
      <c r="W33" s="1043"/>
      <c r="X33" s="1043"/>
      <c r="Y33" s="1043"/>
      <c r="Z33" s="1043"/>
      <c r="AA33" s="1043">
        <v>64</v>
      </c>
      <c r="AB33" s="1043"/>
      <c r="AC33" s="1043"/>
      <c r="AD33" s="1043"/>
      <c r="AE33" s="1044"/>
      <c r="AF33" s="1018">
        <v>1161</v>
      </c>
      <c r="AG33" s="1019"/>
      <c r="AH33" s="1019"/>
      <c r="AI33" s="1019"/>
      <c r="AJ33" s="1020"/>
      <c r="AK33" s="979">
        <v>0</v>
      </c>
      <c r="AL33" s="970"/>
      <c r="AM33" s="970"/>
      <c r="AN33" s="970"/>
      <c r="AO33" s="970"/>
      <c r="AP33" s="970">
        <v>477</v>
      </c>
      <c r="AQ33" s="970"/>
      <c r="AR33" s="970"/>
      <c r="AS33" s="970"/>
      <c r="AT33" s="970"/>
      <c r="AU33" s="970" t="s">
        <v>560</v>
      </c>
      <c r="AV33" s="970"/>
      <c r="AW33" s="970"/>
      <c r="AX33" s="970"/>
      <c r="AY33" s="970"/>
      <c r="AZ33" s="1041"/>
      <c r="BA33" s="1041"/>
      <c r="BB33" s="1041"/>
      <c r="BC33" s="1041"/>
      <c r="BD33" s="1041"/>
      <c r="BE33" s="1031" t="s">
        <v>384</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t="s">
        <v>386</v>
      </c>
      <c r="C34" s="1037"/>
      <c r="D34" s="1037"/>
      <c r="E34" s="1037"/>
      <c r="F34" s="1037"/>
      <c r="G34" s="1037"/>
      <c r="H34" s="1037"/>
      <c r="I34" s="1037"/>
      <c r="J34" s="1037"/>
      <c r="K34" s="1037"/>
      <c r="L34" s="1037"/>
      <c r="M34" s="1037"/>
      <c r="N34" s="1037"/>
      <c r="O34" s="1037"/>
      <c r="P34" s="1038"/>
      <c r="Q34" s="1042">
        <v>2334</v>
      </c>
      <c r="R34" s="1043"/>
      <c r="S34" s="1043"/>
      <c r="T34" s="1043"/>
      <c r="U34" s="1043"/>
      <c r="V34" s="1043">
        <v>2306</v>
      </c>
      <c r="W34" s="1043"/>
      <c r="X34" s="1043"/>
      <c r="Y34" s="1043"/>
      <c r="Z34" s="1043"/>
      <c r="AA34" s="1043">
        <v>28</v>
      </c>
      <c r="AB34" s="1043"/>
      <c r="AC34" s="1043"/>
      <c r="AD34" s="1043"/>
      <c r="AE34" s="1044"/>
      <c r="AF34" s="1018">
        <v>891</v>
      </c>
      <c r="AG34" s="1019"/>
      <c r="AH34" s="1019"/>
      <c r="AI34" s="1019"/>
      <c r="AJ34" s="1020"/>
      <c r="AK34" s="979">
        <v>230</v>
      </c>
      <c r="AL34" s="970"/>
      <c r="AM34" s="970"/>
      <c r="AN34" s="970"/>
      <c r="AO34" s="970"/>
      <c r="AP34" s="970">
        <v>400</v>
      </c>
      <c r="AQ34" s="970"/>
      <c r="AR34" s="970"/>
      <c r="AS34" s="970"/>
      <c r="AT34" s="970"/>
      <c r="AU34" s="970">
        <v>120</v>
      </c>
      <c r="AV34" s="970"/>
      <c r="AW34" s="970"/>
      <c r="AX34" s="970"/>
      <c r="AY34" s="970"/>
      <c r="AZ34" s="1041"/>
      <c r="BA34" s="1041"/>
      <c r="BB34" s="1041"/>
      <c r="BC34" s="1041"/>
      <c r="BD34" s="1041"/>
      <c r="BE34" s="1031" t="s">
        <v>384</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t="s">
        <v>387</v>
      </c>
      <c r="C35" s="1037"/>
      <c r="D35" s="1037"/>
      <c r="E35" s="1037"/>
      <c r="F35" s="1037"/>
      <c r="G35" s="1037"/>
      <c r="H35" s="1037"/>
      <c r="I35" s="1037"/>
      <c r="J35" s="1037"/>
      <c r="K35" s="1037"/>
      <c r="L35" s="1037"/>
      <c r="M35" s="1037"/>
      <c r="N35" s="1037"/>
      <c r="O35" s="1037"/>
      <c r="P35" s="1038"/>
      <c r="Q35" s="1042">
        <v>11349</v>
      </c>
      <c r="R35" s="1043"/>
      <c r="S35" s="1043"/>
      <c r="T35" s="1043"/>
      <c r="U35" s="1043"/>
      <c r="V35" s="1043">
        <v>11592</v>
      </c>
      <c r="W35" s="1043"/>
      <c r="X35" s="1043"/>
      <c r="Y35" s="1043"/>
      <c r="Z35" s="1043"/>
      <c r="AA35" s="1043">
        <v>242</v>
      </c>
      <c r="AB35" s="1043"/>
      <c r="AC35" s="1043"/>
      <c r="AD35" s="1043"/>
      <c r="AE35" s="1044"/>
      <c r="AF35" s="1018">
        <v>831</v>
      </c>
      <c r="AG35" s="1019"/>
      <c r="AH35" s="1019"/>
      <c r="AI35" s="1019"/>
      <c r="AJ35" s="1020"/>
      <c r="AK35" s="979">
        <v>1524</v>
      </c>
      <c r="AL35" s="970"/>
      <c r="AM35" s="970"/>
      <c r="AN35" s="970"/>
      <c r="AO35" s="970"/>
      <c r="AP35" s="970">
        <v>2774</v>
      </c>
      <c r="AQ35" s="970"/>
      <c r="AR35" s="970"/>
      <c r="AS35" s="970"/>
      <c r="AT35" s="970"/>
      <c r="AU35" s="970">
        <v>2624</v>
      </c>
      <c r="AV35" s="970"/>
      <c r="AW35" s="970"/>
      <c r="AX35" s="970"/>
      <c r="AY35" s="970"/>
      <c r="AZ35" s="1041"/>
      <c r="BA35" s="1041"/>
      <c r="BB35" s="1041"/>
      <c r="BC35" s="1041"/>
      <c r="BD35" s="1041"/>
      <c r="BE35" s="1031" t="s">
        <v>384</v>
      </c>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t="s">
        <v>388</v>
      </c>
      <c r="C36" s="1037"/>
      <c r="D36" s="1037"/>
      <c r="E36" s="1037"/>
      <c r="F36" s="1037"/>
      <c r="G36" s="1037"/>
      <c r="H36" s="1037"/>
      <c r="I36" s="1037"/>
      <c r="J36" s="1037"/>
      <c r="K36" s="1037"/>
      <c r="L36" s="1037"/>
      <c r="M36" s="1037"/>
      <c r="N36" s="1037"/>
      <c r="O36" s="1037"/>
      <c r="P36" s="1038"/>
      <c r="Q36" s="1042">
        <v>4801</v>
      </c>
      <c r="R36" s="1043"/>
      <c r="S36" s="1043"/>
      <c r="T36" s="1043"/>
      <c r="U36" s="1043"/>
      <c r="V36" s="1043">
        <v>4384</v>
      </c>
      <c r="W36" s="1043"/>
      <c r="X36" s="1043"/>
      <c r="Y36" s="1043"/>
      <c r="Z36" s="1043"/>
      <c r="AA36" s="1043">
        <v>417</v>
      </c>
      <c r="AB36" s="1043"/>
      <c r="AC36" s="1043"/>
      <c r="AD36" s="1043"/>
      <c r="AE36" s="1044"/>
      <c r="AF36" s="1018">
        <v>506</v>
      </c>
      <c r="AG36" s="1019"/>
      <c r="AH36" s="1019"/>
      <c r="AI36" s="1019"/>
      <c r="AJ36" s="1020"/>
      <c r="AK36" s="979">
        <v>2028</v>
      </c>
      <c r="AL36" s="970"/>
      <c r="AM36" s="970"/>
      <c r="AN36" s="970"/>
      <c r="AO36" s="970"/>
      <c r="AP36" s="970">
        <v>34205</v>
      </c>
      <c r="AQ36" s="970"/>
      <c r="AR36" s="970"/>
      <c r="AS36" s="970"/>
      <c r="AT36" s="970"/>
      <c r="AU36" s="970">
        <v>17958</v>
      </c>
      <c r="AV36" s="970"/>
      <c r="AW36" s="970"/>
      <c r="AX36" s="970"/>
      <c r="AY36" s="970"/>
      <c r="AZ36" s="1041"/>
      <c r="BA36" s="1041"/>
      <c r="BB36" s="1041"/>
      <c r="BC36" s="1041"/>
      <c r="BD36" s="1041"/>
      <c r="BE36" s="1031" t="s">
        <v>384</v>
      </c>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t="s">
        <v>389</v>
      </c>
      <c r="C37" s="1037"/>
      <c r="D37" s="1037"/>
      <c r="E37" s="1037"/>
      <c r="F37" s="1037"/>
      <c r="G37" s="1037"/>
      <c r="H37" s="1037"/>
      <c r="I37" s="1037"/>
      <c r="J37" s="1037"/>
      <c r="K37" s="1037"/>
      <c r="L37" s="1037"/>
      <c r="M37" s="1037"/>
      <c r="N37" s="1037"/>
      <c r="O37" s="1037"/>
      <c r="P37" s="1038"/>
      <c r="Q37" s="1042">
        <v>12561</v>
      </c>
      <c r="R37" s="1043"/>
      <c r="S37" s="1043"/>
      <c r="T37" s="1043"/>
      <c r="U37" s="1043"/>
      <c r="V37" s="1043">
        <v>12471</v>
      </c>
      <c r="W37" s="1043"/>
      <c r="X37" s="1043"/>
      <c r="Y37" s="1043"/>
      <c r="Z37" s="1043"/>
      <c r="AA37" s="1043">
        <v>90</v>
      </c>
      <c r="AB37" s="1043"/>
      <c r="AC37" s="1043"/>
      <c r="AD37" s="1043"/>
      <c r="AE37" s="1044"/>
      <c r="AF37" s="1018">
        <v>556</v>
      </c>
      <c r="AG37" s="1019"/>
      <c r="AH37" s="1019"/>
      <c r="AI37" s="1019"/>
      <c r="AJ37" s="1020"/>
      <c r="AK37" s="979">
        <v>0</v>
      </c>
      <c r="AL37" s="970"/>
      <c r="AM37" s="970"/>
      <c r="AN37" s="970"/>
      <c r="AO37" s="970"/>
      <c r="AP37" s="970">
        <v>189</v>
      </c>
      <c r="AQ37" s="970"/>
      <c r="AR37" s="970"/>
      <c r="AS37" s="970"/>
      <c r="AT37" s="970"/>
      <c r="AU37" s="970" t="s">
        <v>561</v>
      </c>
      <c r="AV37" s="970"/>
      <c r="AW37" s="970"/>
      <c r="AX37" s="970"/>
      <c r="AY37" s="970"/>
      <c r="AZ37" s="1041"/>
      <c r="BA37" s="1041"/>
      <c r="BB37" s="1041"/>
      <c r="BC37" s="1041"/>
      <c r="BD37" s="1041"/>
      <c r="BE37" s="1031" t="s">
        <v>384</v>
      </c>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390</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367</v>
      </c>
      <c r="B63" s="943" t="s">
        <v>391</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7340</v>
      </c>
      <c r="AG63" s="958"/>
      <c r="AH63" s="958"/>
      <c r="AI63" s="958"/>
      <c r="AJ63" s="1029"/>
      <c r="AK63" s="1030"/>
      <c r="AL63" s="962"/>
      <c r="AM63" s="962"/>
      <c r="AN63" s="962"/>
      <c r="AO63" s="962"/>
      <c r="AP63" s="958">
        <v>50985</v>
      </c>
      <c r="AQ63" s="958"/>
      <c r="AR63" s="958"/>
      <c r="AS63" s="958"/>
      <c r="AT63" s="958"/>
      <c r="AU63" s="958">
        <v>22216</v>
      </c>
      <c r="AV63" s="958"/>
      <c r="AW63" s="958"/>
      <c r="AX63" s="958"/>
      <c r="AY63" s="958"/>
      <c r="AZ63" s="1024"/>
      <c r="BA63" s="1024"/>
      <c r="BB63" s="1024"/>
      <c r="BC63" s="1024"/>
      <c r="BD63" s="1024"/>
      <c r="BE63" s="959"/>
      <c r="BF63" s="959"/>
      <c r="BG63" s="959"/>
      <c r="BH63" s="959"/>
      <c r="BI63" s="960"/>
      <c r="BJ63" s="1025" t="s">
        <v>392</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394</v>
      </c>
      <c r="B66" s="995"/>
      <c r="C66" s="995"/>
      <c r="D66" s="995"/>
      <c r="E66" s="995"/>
      <c r="F66" s="995"/>
      <c r="G66" s="995"/>
      <c r="H66" s="995"/>
      <c r="I66" s="995"/>
      <c r="J66" s="995"/>
      <c r="K66" s="995"/>
      <c r="L66" s="995"/>
      <c r="M66" s="995"/>
      <c r="N66" s="995"/>
      <c r="O66" s="995"/>
      <c r="P66" s="996"/>
      <c r="Q66" s="1000" t="s">
        <v>395</v>
      </c>
      <c r="R66" s="1001"/>
      <c r="S66" s="1001"/>
      <c r="T66" s="1001"/>
      <c r="U66" s="1002"/>
      <c r="V66" s="1000" t="s">
        <v>396</v>
      </c>
      <c r="W66" s="1001"/>
      <c r="X66" s="1001"/>
      <c r="Y66" s="1001"/>
      <c r="Z66" s="1002"/>
      <c r="AA66" s="1000" t="s">
        <v>397</v>
      </c>
      <c r="AB66" s="1001"/>
      <c r="AC66" s="1001"/>
      <c r="AD66" s="1001"/>
      <c r="AE66" s="1002"/>
      <c r="AF66" s="1006" t="s">
        <v>398</v>
      </c>
      <c r="AG66" s="1007"/>
      <c r="AH66" s="1007"/>
      <c r="AI66" s="1007"/>
      <c r="AJ66" s="1008"/>
      <c r="AK66" s="1000" t="s">
        <v>399</v>
      </c>
      <c r="AL66" s="995"/>
      <c r="AM66" s="995"/>
      <c r="AN66" s="995"/>
      <c r="AO66" s="996"/>
      <c r="AP66" s="1000" t="s">
        <v>400</v>
      </c>
      <c r="AQ66" s="1001"/>
      <c r="AR66" s="1001"/>
      <c r="AS66" s="1001"/>
      <c r="AT66" s="1002"/>
      <c r="AU66" s="1000" t="s">
        <v>401</v>
      </c>
      <c r="AV66" s="1001"/>
      <c r="AW66" s="1001"/>
      <c r="AX66" s="1001"/>
      <c r="AY66" s="1002"/>
      <c r="AZ66" s="1000" t="s">
        <v>354</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547</v>
      </c>
      <c r="C68" s="985"/>
      <c r="D68" s="985"/>
      <c r="E68" s="985"/>
      <c r="F68" s="985"/>
      <c r="G68" s="985"/>
      <c r="H68" s="985"/>
      <c r="I68" s="985"/>
      <c r="J68" s="985"/>
      <c r="K68" s="985"/>
      <c r="L68" s="985"/>
      <c r="M68" s="985"/>
      <c r="N68" s="985"/>
      <c r="O68" s="985"/>
      <c r="P68" s="986"/>
      <c r="Q68" s="987">
        <v>212</v>
      </c>
      <c r="R68" s="981"/>
      <c r="S68" s="981"/>
      <c r="T68" s="981"/>
      <c r="U68" s="981"/>
      <c r="V68" s="981">
        <v>190</v>
      </c>
      <c r="W68" s="981"/>
      <c r="X68" s="981"/>
      <c r="Y68" s="981"/>
      <c r="Z68" s="981"/>
      <c r="AA68" s="981">
        <v>22</v>
      </c>
      <c r="AB68" s="981"/>
      <c r="AC68" s="981"/>
      <c r="AD68" s="981"/>
      <c r="AE68" s="981"/>
      <c r="AF68" s="981">
        <v>22</v>
      </c>
      <c r="AG68" s="981"/>
      <c r="AH68" s="981"/>
      <c r="AI68" s="981"/>
      <c r="AJ68" s="981"/>
      <c r="AK68" s="981" t="s">
        <v>560</v>
      </c>
      <c r="AL68" s="981"/>
      <c r="AM68" s="981"/>
      <c r="AN68" s="981"/>
      <c r="AO68" s="981"/>
      <c r="AP68" s="981">
        <v>131</v>
      </c>
      <c r="AQ68" s="981"/>
      <c r="AR68" s="981"/>
      <c r="AS68" s="981"/>
      <c r="AT68" s="981"/>
      <c r="AU68" s="981">
        <v>15</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548</v>
      </c>
      <c r="C69" s="974"/>
      <c r="D69" s="974"/>
      <c r="E69" s="974"/>
      <c r="F69" s="974"/>
      <c r="G69" s="974"/>
      <c r="H69" s="974"/>
      <c r="I69" s="974"/>
      <c r="J69" s="974"/>
      <c r="K69" s="974"/>
      <c r="L69" s="974"/>
      <c r="M69" s="974"/>
      <c r="N69" s="974"/>
      <c r="O69" s="974"/>
      <c r="P69" s="975"/>
      <c r="Q69" s="976">
        <v>495</v>
      </c>
      <c r="R69" s="970"/>
      <c r="S69" s="970"/>
      <c r="T69" s="970"/>
      <c r="U69" s="970"/>
      <c r="V69" s="970">
        <v>348</v>
      </c>
      <c r="W69" s="970"/>
      <c r="X69" s="970"/>
      <c r="Y69" s="970"/>
      <c r="Z69" s="970"/>
      <c r="AA69" s="970">
        <v>148</v>
      </c>
      <c r="AB69" s="970"/>
      <c r="AC69" s="970"/>
      <c r="AD69" s="970"/>
      <c r="AE69" s="970"/>
      <c r="AF69" s="970">
        <v>148</v>
      </c>
      <c r="AG69" s="970"/>
      <c r="AH69" s="970"/>
      <c r="AI69" s="970"/>
      <c r="AJ69" s="970"/>
      <c r="AK69" s="970">
        <v>176</v>
      </c>
      <c r="AL69" s="970"/>
      <c r="AM69" s="970"/>
      <c r="AN69" s="970"/>
      <c r="AO69" s="970"/>
      <c r="AP69" s="970" t="s">
        <v>560</v>
      </c>
      <c r="AQ69" s="970"/>
      <c r="AR69" s="970"/>
      <c r="AS69" s="970"/>
      <c r="AT69" s="970"/>
      <c r="AU69" s="970" t="s">
        <v>561</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549</v>
      </c>
      <c r="C70" s="974"/>
      <c r="D70" s="974"/>
      <c r="E70" s="974"/>
      <c r="F70" s="974"/>
      <c r="G70" s="974"/>
      <c r="H70" s="974"/>
      <c r="I70" s="974"/>
      <c r="J70" s="974"/>
      <c r="K70" s="974"/>
      <c r="L70" s="974"/>
      <c r="M70" s="974"/>
      <c r="N70" s="974"/>
      <c r="O70" s="974"/>
      <c r="P70" s="975"/>
      <c r="Q70" s="976">
        <v>707526</v>
      </c>
      <c r="R70" s="970"/>
      <c r="S70" s="970"/>
      <c r="T70" s="970"/>
      <c r="U70" s="970"/>
      <c r="V70" s="970">
        <v>687045</v>
      </c>
      <c r="W70" s="970"/>
      <c r="X70" s="970"/>
      <c r="Y70" s="970"/>
      <c r="Z70" s="970"/>
      <c r="AA70" s="970">
        <v>20481</v>
      </c>
      <c r="AB70" s="970"/>
      <c r="AC70" s="970"/>
      <c r="AD70" s="970"/>
      <c r="AE70" s="970"/>
      <c r="AF70" s="970">
        <v>20481</v>
      </c>
      <c r="AG70" s="970"/>
      <c r="AH70" s="970"/>
      <c r="AI70" s="970"/>
      <c r="AJ70" s="970"/>
      <c r="AK70" s="970">
        <v>3255</v>
      </c>
      <c r="AL70" s="970"/>
      <c r="AM70" s="970"/>
      <c r="AN70" s="970"/>
      <c r="AO70" s="970"/>
      <c r="AP70" s="970" t="s">
        <v>560</v>
      </c>
      <c r="AQ70" s="970"/>
      <c r="AR70" s="970"/>
      <c r="AS70" s="970"/>
      <c r="AT70" s="970"/>
      <c r="AU70" s="970" t="s">
        <v>561</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550</v>
      </c>
      <c r="C71" s="974"/>
      <c r="D71" s="974"/>
      <c r="E71" s="974"/>
      <c r="F71" s="974"/>
      <c r="G71" s="974"/>
      <c r="H71" s="974"/>
      <c r="I71" s="974"/>
      <c r="J71" s="974"/>
      <c r="K71" s="974"/>
      <c r="L71" s="974"/>
      <c r="M71" s="974"/>
      <c r="N71" s="974"/>
      <c r="O71" s="974"/>
      <c r="P71" s="975"/>
      <c r="Q71" s="976">
        <v>5056</v>
      </c>
      <c r="R71" s="970"/>
      <c r="S71" s="970"/>
      <c r="T71" s="970"/>
      <c r="U71" s="970"/>
      <c r="V71" s="970">
        <v>4209</v>
      </c>
      <c r="W71" s="970"/>
      <c r="X71" s="970"/>
      <c r="Y71" s="970"/>
      <c r="Z71" s="970"/>
      <c r="AA71" s="970">
        <v>847</v>
      </c>
      <c r="AB71" s="970"/>
      <c r="AC71" s="970"/>
      <c r="AD71" s="970"/>
      <c r="AE71" s="970"/>
      <c r="AF71" s="970">
        <v>847</v>
      </c>
      <c r="AG71" s="970"/>
      <c r="AH71" s="970"/>
      <c r="AI71" s="970"/>
      <c r="AJ71" s="970"/>
      <c r="AK71" s="970">
        <v>2399</v>
      </c>
      <c r="AL71" s="970"/>
      <c r="AM71" s="970"/>
      <c r="AN71" s="970"/>
      <c r="AO71" s="970"/>
      <c r="AP71" s="970">
        <v>13015</v>
      </c>
      <c r="AQ71" s="970"/>
      <c r="AR71" s="970"/>
      <c r="AS71" s="970"/>
      <c r="AT71" s="970"/>
      <c r="AU71" s="970">
        <v>4156</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367</v>
      </c>
      <c r="B88" s="943" t="s">
        <v>402</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21498</v>
      </c>
      <c r="AG88" s="958"/>
      <c r="AH88" s="958"/>
      <c r="AI88" s="958"/>
      <c r="AJ88" s="958"/>
      <c r="AK88" s="962"/>
      <c r="AL88" s="962"/>
      <c r="AM88" s="962"/>
      <c r="AN88" s="962"/>
      <c r="AO88" s="962"/>
      <c r="AP88" s="958">
        <v>13146</v>
      </c>
      <c r="AQ88" s="958"/>
      <c r="AR88" s="958"/>
      <c r="AS88" s="958"/>
      <c r="AT88" s="958"/>
      <c r="AU88" s="958">
        <v>4171</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43" t="s">
        <v>403</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1023</v>
      </c>
      <c r="CS102" s="950"/>
      <c r="CT102" s="950"/>
      <c r="CU102" s="950"/>
      <c r="CV102" s="951"/>
      <c r="CW102" s="949">
        <v>116</v>
      </c>
      <c r="CX102" s="950"/>
      <c r="CY102" s="950"/>
      <c r="CZ102" s="950"/>
      <c r="DA102" s="951"/>
      <c r="DB102" s="949">
        <v>20</v>
      </c>
      <c r="DC102" s="950"/>
      <c r="DD102" s="950"/>
      <c r="DE102" s="950"/>
      <c r="DF102" s="951"/>
      <c r="DG102" s="949" t="s">
        <v>560</v>
      </c>
      <c r="DH102" s="950"/>
      <c r="DI102" s="950"/>
      <c r="DJ102" s="950"/>
      <c r="DK102" s="951"/>
      <c r="DL102" s="949">
        <v>58</v>
      </c>
      <c r="DM102" s="950"/>
      <c r="DN102" s="950"/>
      <c r="DO102" s="950"/>
      <c r="DP102" s="951"/>
      <c r="DQ102" s="949">
        <v>6</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404</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405</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408</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409</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410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411</v>
      </c>
      <c r="AB109" s="893"/>
      <c r="AC109" s="893"/>
      <c r="AD109" s="893"/>
      <c r="AE109" s="894"/>
      <c r="AF109" s="895" t="s">
        <v>286</v>
      </c>
      <c r="AG109" s="893"/>
      <c r="AH109" s="893"/>
      <c r="AI109" s="893"/>
      <c r="AJ109" s="894"/>
      <c r="AK109" s="895" t="s">
        <v>285</v>
      </c>
      <c r="AL109" s="893"/>
      <c r="AM109" s="893"/>
      <c r="AN109" s="893"/>
      <c r="AO109" s="894"/>
      <c r="AP109" s="895" t="s">
        <v>412</v>
      </c>
      <c r="AQ109" s="893"/>
      <c r="AR109" s="893"/>
      <c r="AS109" s="893"/>
      <c r="AT109" s="924"/>
      <c r="AU109" s="892" t="s">
        <v>410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411</v>
      </c>
      <c r="BR109" s="893"/>
      <c r="BS109" s="893"/>
      <c r="BT109" s="893"/>
      <c r="BU109" s="894"/>
      <c r="BV109" s="895" t="s">
        <v>286</v>
      </c>
      <c r="BW109" s="893"/>
      <c r="BX109" s="893"/>
      <c r="BY109" s="893"/>
      <c r="BZ109" s="894"/>
      <c r="CA109" s="895" t="s">
        <v>285</v>
      </c>
      <c r="CB109" s="893"/>
      <c r="CC109" s="893"/>
      <c r="CD109" s="893"/>
      <c r="CE109" s="894"/>
      <c r="CF109" s="931" t="s">
        <v>412</v>
      </c>
      <c r="CG109" s="931"/>
      <c r="CH109" s="931"/>
      <c r="CI109" s="931"/>
      <c r="CJ109" s="931"/>
      <c r="CK109" s="895" t="s">
        <v>413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411</v>
      </c>
      <c r="DH109" s="893"/>
      <c r="DI109" s="893"/>
      <c r="DJ109" s="893"/>
      <c r="DK109" s="894"/>
      <c r="DL109" s="895" t="s">
        <v>286</v>
      </c>
      <c r="DM109" s="893"/>
      <c r="DN109" s="893"/>
      <c r="DO109" s="893"/>
      <c r="DP109" s="894"/>
      <c r="DQ109" s="895" t="s">
        <v>285</v>
      </c>
      <c r="DR109" s="893"/>
      <c r="DS109" s="893"/>
      <c r="DT109" s="893"/>
      <c r="DU109" s="894"/>
      <c r="DV109" s="895" t="s">
        <v>412</v>
      </c>
      <c r="DW109" s="893"/>
      <c r="DX109" s="893"/>
      <c r="DY109" s="893"/>
      <c r="DZ109" s="924"/>
    </row>
    <row r="110" spans="1:131" s="199" customFormat="1" ht="26.25" customHeight="1" x14ac:dyDescent="0.15">
      <c r="A110" s="795" t="s">
        <v>414</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8824810</v>
      </c>
      <c r="AB110" s="886"/>
      <c r="AC110" s="886"/>
      <c r="AD110" s="886"/>
      <c r="AE110" s="887"/>
      <c r="AF110" s="888">
        <v>7148181</v>
      </c>
      <c r="AG110" s="886"/>
      <c r="AH110" s="886"/>
      <c r="AI110" s="886"/>
      <c r="AJ110" s="887"/>
      <c r="AK110" s="888">
        <v>7240557</v>
      </c>
      <c r="AL110" s="886"/>
      <c r="AM110" s="886"/>
      <c r="AN110" s="886"/>
      <c r="AO110" s="887"/>
      <c r="AP110" s="889">
        <v>20.8</v>
      </c>
      <c r="AQ110" s="890"/>
      <c r="AR110" s="890"/>
      <c r="AS110" s="890"/>
      <c r="AT110" s="891"/>
      <c r="AU110" s="925" t="s">
        <v>61</v>
      </c>
      <c r="AV110" s="926"/>
      <c r="AW110" s="926"/>
      <c r="AX110" s="926"/>
      <c r="AY110" s="926"/>
      <c r="AZ110" s="851" t="s">
        <v>415</v>
      </c>
      <c r="BA110" s="796"/>
      <c r="BB110" s="796"/>
      <c r="BC110" s="796"/>
      <c r="BD110" s="796"/>
      <c r="BE110" s="796"/>
      <c r="BF110" s="796"/>
      <c r="BG110" s="796"/>
      <c r="BH110" s="796"/>
      <c r="BI110" s="796"/>
      <c r="BJ110" s="796"/>
      <c r="BK110" s="796"/>
      <c r="BL110" s="796"/>
      <c r="BM110" s="796"/>
      <c r="BN110" s="796"/>
      <c r="BO110" s="796"/>
      <c r="BP110" s="797"/>
      <c r="BQ110" s="852">
        <v>64471756</v>
      </c>
      <c r="BR110" s="833"/>
      <c r="BS110" s="833"/>
      <c r="BT110" s="833"/>
      <c r="BU110" s="833"/>
      <c r="BV110" s="833">
        <v>63239097</v>
      </c>
      <c r="BW110" s="833"/>
      <c r="BX110" s="833"/>
      <c r="BY110" s="833"/>
      <c r="BZ110" s="833"/>
      <c r="CA110" s="833">
        <v>62814902</v>
      </c>
      <c r="CB110" s="833"/>
      <c r="CC110" s="833"/>
      <c r="CD110" s="833"/>
      <c r="CE110" s="833"/>
      <c r="CF110" s="857">
        <v>180.9</v>
      </c>
      <c r="CG110" s="858"/>
      <c r="CH110" s="858"/>
      <c r="CI110" s="858"/>
      <c r="CJ110" s="858"/>
      <c r="CK110" s="921" t="s">
        <v>416</v>
      </c>
      <c r="CL110" s="807"/>
      <c r="CM110" s="882" t="s">
        <v>417</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x14ac:dyDescent="0.15">
      <c r="A111" s="762" t="s">
        <v>418</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419</v>
      </c>
      <c r="BA111" s="738"/>
      <c r="BB111" s="738"/>
      <c r="BC111" s="738"/>
      <c r="BD111" s="738"/>
      <c r="BE111" s="738"/>
      <c r="BF111" s="738"/>
      <c r="BG111" s="738"/>
      <c r="BH111" s="738"/>
      <c r="BI111" s="738"/>
      <c r="BJ111" s="738"/>
      <c r="BK111" s="738"/>
      <c r="BL111" s="738"/>
      <c r="BM111" s="738"/>
      <c r="BN111" s="738"/>
      <c r="BO111" s="738"/>
      <c r="BP111" s="739"/>
      <c r="BQ111" s="804">
        <v>388518</v>
      </c>
      <c r="BR111" s="805"/>
      <c r="BS111" s="805"/>
      <c r="BT111" s="805"/>
      <c r="BU111" s="805"/>
      <c r="BV111" s="805">
        <v>367390</v>
      </c>
      <c r="BW111" s="805"/>
      <c r="BX111" s="805"/>
      <c r="BY111" s="805"/>
      <c r="BZ111" s="805"/>
      <c r="CA111" s="805">
        <v>350343</v>
      </c>
      <c r="CB111" s="805"/>
      <c r="CC111" s="805"/>
      <c r="CD111" s="805"/>
      <c r="CE111" s="805"/>
      <c r="CF111" s="866">
        <v>1</v>
      </c>
      <c r="CG111" s="867"/>
      <c r="CH111" s="867"/>
      <c r="CI111" s="867"/>
      <c r="CJ111" s="867"/>
      <c r="CK111" s="922"/>
      <c r="CL111" s="809"/>
      <c r="CM111" s="812" t="s">
        <v>420</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x14ac:dyDescent="0.15">
      <c r="A112" s="907" t="s">
        <v>421</v>
      </c>
      <c r="B112" s="908"/>
      <c r="C112" s="738" t="s">
        <v>422</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423</v>
      </c>
      <c r="BA112" s="738"/>
      <c r="BB112" s="738"/>
      <c r="BC112" s="738"/>
      <c r="BD112" s="738"/>
      <c r="BE112" s="738"/>
      <c r="BF112" s="738"/>
      <c r="BG112" s="738"/>
      <c r="BH112" s="738"/>
      <c r="BI112" s="738"/>
      <c r="BJ112" s="738"/>
      <c r="BK112" s="738"/>
      <c r="BL112" s="738"/>
      <c r="BM112" s="738"/>
      <c r="BN112" s="738"/>
      <c r="BO112" s="738"/>
      <c r="BP112" s="739"/>
      <c r="BQ112" s="804">
        <v>26426895</v>
      </c>
      <c r="BR112" s="805"/>
      <c r="BS112" s="805"/>
      <c r="BT112" s="805"/>
      <c r="BU112" s="805"/>
      <c r="BV112" s="805">
        <v>24056112</v>
      </c>
      <c r="BW112" s="805"/>
      <c r="BX112" s="805"/>
      <c r="BY112" s="805"/>
      <c r="BZ112" s="805"/>
      <c r="CA112" s="805">
        <v>22216113</v>
      </c>
      <c r="CB112" s="805"/>
      <c r="CC112" s="805"/>
      <c r="CD112" s="805"/>
      <c r="CE112" s="805"/>
      <c r="CF112" s="866">
        <v>64</v>
      </c>
      <c r="CG112" s="867"/>
      <c r="CH112" s="867"/>
      <c r="CI112" s="867"/>
      <c r="CJ112" s="867"/>
      <c r="CK112" s="922"/>
      <c r="CL112" s="809"/>
      <c r="CM112" s="812" t="s">
        <v>424</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x14ac:dyDescent="0.15">
      <c r="A113" s="909"/>
      <c r="B113" s="910"/>
      <c r="C113" s="738" t="s">
        <v>425</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2436144</v>
      </c>
      <c r="AB113" s="914"/>
      <c r="AC113" s="914"/>
      <c r="AD113" s="914"/>
      <c r="AE113" s="915"/>
      <c r="AF113" s="916">
        <v>2499257</v>
      </c>
      <c r="AG113" s="914"/>
      <c r="AH113" s="914"/>
      <c r="AI113" s="914"/>
      <c r="AJ113" s="915"/>
      <c r="AK113" s="916">
        <v>2542934</v>
      </c>
      <c r="AL113" s="914"/>
      <c r="AM113" s="914"/>
      <c r="AN113" s="914"/>
      <c r="AO113" s="915"/>
      <c r="AP113" s="917">
        <v>7.3</v>
      </c>
      <c r="AQ113" s="918"/>
      <c r="AR113" s="918"/>
      <c r="AS113" s="918"/>
      <c r="AT113" s="919"/>
      <c r="AU113" s="927"/>
      <c r="AV113" s="928"/>
      <c r="AW113" s="928"/>
      <c r="AX113" s="928"/>
      <c r="AY113" s="928"/>
      <c r="AZ113" s="803" t="s">
        <v>426</v>
      </c>
      <c r="BA113" s="738"/>
      <c r="BB113" s="738"/>
      <c r="BC113" s="738"/>
      <c r="BD113" s="738"/>
      <c r="BE113" s="738"/>
      <c r="BF113" s="738"/>
      <c r="BG113" s="738"/>
      <c r="BH113" s="738"/>
      <c r="BI113" s="738"/>
      <c r="BJ113" s="738"/>
      <c r="BK113" s="738"/>
      <c r="BL113" s="738"/>
      <c r="BM113" s="738"/>
      <c r="BN113" s="738"/>
      <c r="BO113" s="738"/>
      <c r="BP113" s="739"/>
      <c r="BQ113" s="804">
        <v>3476733</v>
      </c>
      <c r="BR113" s="805"/>
      <c r="BS113" s="805"/>
      <c r="BT113" s="805"/>
      <c r="BU113" s="805"/>
      <c r="BV113" s="805">
        <v>4493465</v>
      </c>
      <c r="BW113" s="805"/>
      <c r="BX113" s="805"/>
      <c r="BY113" s="805"/>
      <c r="BZ113" s="805"/>
      <c r="CA113" s="805">
        <v>4171401</v>
      </c>
      <c r="CB113" s="805"/>
      <c r="CC113" s="805"/>
      <c r="CD113" s="805"/>
      <c r="CE113" s="805"/>
      <c r="CF113" s="866">
        <v>12</v>
      </c>
      <c r="CG113" s="867"/>
      <c r="CH113" s="867"/>
      <c r="CI113" s="867"/>
      <c r="CJ113" s="867"/>
      <c r="CK113" s="922"/>
      <c r="CL113" s="809"/>
      <c r="CM113" s="812" t="s">
        <v>427</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x14ac:dyDescent="0.15">
      <c r="A114" s="909"/>
      <c r="B114" s="910"/>
      <c r="C114" s="738" t="s">
        <v>428</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59606</v>
      </c>
      <c r="AB114" s="768"/>
      <c r="AC114" s="768"/>
      <c r="AD114" s="768"/>
      <c r="AE114" s="769"/>
      <c r="AF114" s="770">
        <v>96299</v>
      </c>
      <c r="AG114" s="768"/>
      <c r="AH114" s="768"/>
      <c r="AI114" s="768"/>
      <c r="AJ114" s="769"/>
      <c r="AK114" s="770">
        <v>229490</v>
      </c>
      <c r="AL114" s="768"/>
      <c r="AM114" s="768"/>
      <c r="AN114" s="768"/>
      <c r="AO114" s="769"/>
      <c r="AP114" s="815">
        <v>0.7</v>
      </c>
      <c r="AQ114" s="816"/>
      <c r="AR114" s="816"/>
      <c r="AS114" s="816"/>
      <c r="AT114" s="817"/>
      <c r="AU114" s="927"/>
      <c r="AV114" s="928"/>
      <c r="AW114" s="928"/>
      <c r="AX114" s="928"/>
      <c r="AY114" s="928"/>
      <c r="AZ114" s="803" t="s">
        <v>429</v>
      </c>
      <c r="BA114" s="738"/>
      <c r="BB114" s="738"/>
      <c r="BC114" s="738"/>
      <c r="BD114" s="738"/>
      <c r="BE114" s="738"/>
      <c r="BF114" s="738"/>
      <c r="BG114" s="738"/>
      <c r="BH114" s="738"/>
      <c r="BI114" s="738"/>
      <c r="BJ114" s="738"/>
      <c r="BK114" s="738"/>
      <c r="BL114" s="738"/>
      <c r="BM114" s="738"/>
      <c r="BN114" s="738"/>
      <c r="BO114" s="738"/>
      <c r="BP114" s="739"/>
      <c r="BQ114" s="804">
        <v>7248430</v>
      </c>
      <c r="BR114" s="805"/>
      <c r="BS114" s="805"/>
      <c r="BT114" s="805"/>
      <c r="BU114" s="805"/>
      <c r="BV114" s="805">
        <v>6940321</v>
      </c>
      <c r="BW114" s="805"/>
      <c r="BX114" s="805"/>
      <c r="BY114" s="805"/>
      <c r="BZ114" s="805"/>
      <c r="CA114" s="805">
        <v>6907646</v>
      </c>
      <c r="CB114" s="805"/>
      <c r="CC114" s="805"/>
      <c r="CD114" s="805"/>
      <c r="CE114" s="805"/>
      <c r="CF114" s="866">
        <v>19.899999999999999</v>
      </c>
      <c r="CG114" s="867"/>
      <c r="CH114" s="867"/>
      <c r="CI114" s="867"/>
      <c r="CJ114" s="867"/>
      <c r="CK114" s="922"/>
      <c r="CL114" s="809"/>
      <c r="CM114" s="812" t="s">
        <v>430</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x14ac:dyDescent="0.15">
      <c r="A115" s="909"/>
      <c r="B115" s="910"/>
      <c r="C115" s="738" t="s">
        <v>431</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27162</v>
      </c>
      <c r="AB115" s="914"/>
      <c r="AC115" s="914"/>
      <c r="AD115" s="914"/>
      <c r="AE115" s="915"/>
      <c r="AF115" s="916">
        <v>21839</v>
      </c>
      <c r="AG115" s="914"/>
      <c r="AH115" s="914"/>
      <c r="AI115" s="914"/>
      <c r="AJ115" s="915"/>
      <c r="AK115" s="916">
        <v>21713</v>
      </c>
      <c r="AL115" s="914"/>
      <c r="AM115" s="914"/>
      <c r="AN115" s="914"/>
      <c r="AO115" s="915"/>
      <c r="AP115" s="917">
        <v>0.1</v>
      </c>
      <c r="AQ115" s="918"/>
      <c r="AR115" s="918"/>
      <c r="AS115" s="918"/>
      <c r="AT115" s="919"/>
      <c r="AU115" s="927"/>
      <c r="AV115" s="928"/>
      <c r="AW115" s="928"/>
      <c r="AX115" s="928"/>
      <c r="AY115" s="928"/>
      <c r="AZ115" s="803" t="s">
        <v>432</v>
      </c>
      <c r="BA115" s="738"/>
      <c r="BB115" s="738"/>
      <c r="BC115" s="738"/>
      <c r="BD115" s="738"/>
      <c r="BE115" s="738"/>
      <c r="BF115" s="738"/>
      <c r="BG115" s="738"/>
      <c r="BH115" s="738"/>
      <c r="BI115" s="738"/>
      <c r="BJ115" s="738"/>
      <c r="BK115" s="738"/>
      <c r="BL115" s="738"/>
      <c r="BM115" s="738"/>
      <c r="BN115" s="738"/>
      <c r="BO115" s="738"/>
      <c r="BP115" s="739"/>
      <c r="BQ115" s="804">
        <v>47585</v>
      </c>
      <c r="BR115" s="805"/>
      <c r="BS115" s="805"/>
      <c r="BT115" s="805"/>
      <c r="BU115" s="805"/>
      <c r="BV115" s="805">
        <v>39626</v>
      </c>
      <c r="BW115" s="805"/>
      <c r="BX115" s="805"/>
      <c r="BY115" s="805"/>
      <c r="BZ115" s="805"/>
      <c r="CA115" s="805">
        <v>13090</v>
      </c>
      <c r="CB115" s="805"/>
      <c r="CC115" s="805"/>
      <c r="CD115" s="805"/>
      <c r="CE115" s="805"/>
      <c r="CF115" s="866">
        <v>0</v>
      </c>
      <c r="CG115" s="867"/>
      <c r="CH115" s="867"/>
      <c r="CI115" s="867"/>
      <c r="CJ115" s="867"/>
      <c r="CK115" s="922"/>
      <c r="CL115" s="809"/>
      <c r="CM115" s="803" t="s">
        <v>433</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x14ac:dyDescent="0.15">
      <c r="A116" s="911"/>
      <c r="B116" s="912"/>
      <c r="C116" s="871" t="s">
        <v>434</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112</v>
      </c>
      <c r="AB116" s="768"/>
      <c r="AC116" s="768"/>
      <c r="AD116" s="768"/>
      <c r="AE116" s="769"/>
      <c r="AF116" s="770" t="s">
        <v>112</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435</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436</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112</v>
      </c>
      <c r="DH116" s="768"/>
      <c r="DI116" s="768"/>
      <c r="DJ116" s="768"/>
      <c r="DK116" s="769"/>
      <c r="DL116" s="770" t="s">
        <v>112</v>
      </c>
      <c r="DM116" s="768"/>
      <c r="DN116" s="768"/>
      <c r="DO116" s="768"/>
      <c r="DP116" s="769"/>
      <c r="DQ116" s="770" t="s">
        <v>112</v>
      </c>
      <c r="DR116" s="768"/>
      <c r="DS116" s="768"/>
      <c r="DT116" s="768"/>
      <c r="DU116" s="769"/>
      <c r="DV116" s="815" t="s">
        <v>112</v>
      </c>
      <c r="DW116" s="816"/>
      <c r="DX116" s="816"/>
      <c r="DY116" s="816"/>
      <c r="DZ116" s="817"/>
    </row>
    <row r="117" spans="1:130" s="199" customFormat="1" ht="26.25" customHeight="1" x14ac:dyDescent="0.15">
      <c r="A117" s="892"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437</v>
      </c>
      <c r="Z117" s="894"/>
      <c r="AA117" s="899">
        <v>11347722</v>
      </c>
      <c r="AB117" s="900"/>
      <c r="AC117" s="900"/>
      <c r="AD117" s="900"/>
      <c r="AE117" s="901"/>
      <c r="AF117" s="902">
        <v>9765576</v>
      </c>
      <c r="AG117" s="900"/>
      <c r="AH117" s="900"/>
      <c r="AI117" s="900"/>
      <c r="AJ117" s="901"/>
      <c r="AK117" s="902">
        <v>10034694</v>
      </c>
      <c r="AL117" s="900"/>
      <c r="AM117" s="900"/>
      <c r="AN117" s="900"/>
      <c r="AO117" s="901"/>
      <c r="AP117" s="903"/>
      <c r="AQ117" s="904"/>
      <c r="AR117" s="904"/>
      <c r="AS117" s="904"/>
      <c r="AT117" s="905"/>
      <c r="AU117" s="927"/>
      <c r="AV117" s="928"/>
      <c r="AW117" s="928"/>
      <c r="AX117" s="928"/>
      <c r="AY117" s="928"/>
      <c r="AZ117" s="854" t="s">
        <v>438</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439</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x14ac:dyDescent="0.15">
      <c r="A118" s="892" t="s">
        <v>413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411</v>
      </c>
      <c r="AB118" s="893"/>
      <c r="AC118" s="893"/>
      <c r="AD118" s="893"/>
      <c r="AE118" s="894"/>
      <c r="AF118" s="895" t="s">
        <v>286</v>
      </c>
      <c r="AG118" s="893"/>
      <c r="AH118" s="893"/>
      <c r="AI118" s="893"/>
      <c r="AJ118" s="894"/>
      <c r="AK118" s="895" t="s">
        <v>285</v>
      </c>
      <c r="AL118" s="893"/>
      <c r="AM118" s="893"/>
      <c r="AN118" s="893"/>
      <c r="AO118" s="894"/>
      <c r="AP118" s="896" t="s">
        <v>412</v>
      </c>
      <c r="AQ118" s="897"/>
      <c r="AR118" s="897"/>
      <c r="AS118" s="897"/>
      <c r="AT118" s="898"/>
      <c r="AU118" s="927"/>
      <c r="AV118" s="928"/>
      <c r="AW118" s="928"/>
      <c r="AX118" s="928"/>
      <c r="AY118" s="928"/>
      <c r="AZ118" s="870" t="s">
        <v>440</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441</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x14ac:dyDescent="0.15">
      <c r="A119" s="806" t="s">
        <v>416</v>
      </c>
      <c r="B119" s="807"/>
      <c r="C119" s="882" t="s">
        <v>417</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868" t="s">
        <v>442</v>
      </c>
      <c r="BP119" s="869"/>
      <c r="BQ119" s="873">
        <v>102059917</v>
      </c>
      <c r="BR119" s="836"/>
      <c r="BS119" s="836"/>
      <c r="BT119" s="836"/>
      <c r="BU119" s="836"/>
      <c r="BV119" s="836">
        <v>99136011</v>
      </c>
      <c r="BW119" s="836"/>
      <c r="BX119" s="836"/>
      <c r="BY119" s="836"/>
      <c r="BZ119" s="836"/>
      <c r="CA119" s="836">
        <v>96473495</v>
      </c>
      <c r="CB119" s="836"/>
      <c r="CC119" s="836"/>
      <c r="CD119" s="836"/>
      <c r="CE119" s="836"/>
      <c r="CF119" s="734"/>
      <c r="CG119" s="735"/>
      <c r="CH119" s="735"/>
      <c r="CI119" s="735"/>
      <c r="CJ119" s="825"/>
      <c r="CK119" s="923"/>
      <c r="CL119" s="811"/>
      <c r="CM119" s="829" t="s">
        <v>443</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388518</v>
      </c>
      <c r="DH119" s="751"/>
      <c r="DI119" s="751"/>
      <c r="DJ119" s="751"/>
      <c r="DK119" s="752"/>
      <c r="DL119" s="753">
        <v>367390</v>
      </c>
      <c r="DM119" s="751"/>
      <c r="DN119" s="751"/>
      <c r="DO119" s="751"/>
      <c r="DP119" s="752"/>
      <c r="DQ119" s="753">
        <v>350343</v>
      </c>
      <c r="DR119" s="751"/>
      <c r="DS119" s="751"/>
      <c r="DT119" s="751"/>
      <c r="DU119" s="752"/>
      <c r="DV119" s="839">
        <v>1</v>
      </c>
      <c r="DW119" s="840"/>
      <c r="DX119" s="840"/>
      <c r="DY119" s="840"/>
      <c r="DZ119" s="841"/>
    </row>
    <row r="120" spans="1:130" s="199" customFormat="1" ht="26.25" customHeight="1" x14ac:dyDescent="0.15">
      <c r="A120" s="808"/>
      <c r="B120" s="809"/>
      <c r="C120" s="812" t="s">
        <v>420</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444</v>
      </c>
      <c r="AV120" s="875"/>
      <c r="AW120" s="875"/>
      <c r="AX120" s="875"/>
      <c r="AY120" s="876"/>
      <c r="AZ120" s="851" t="s">
        <v>445</v>
      </c>
      <c r="BA120" s="796"/>
      <c r="BB120" s="796"/>
      <c r="BC120" s="796"/>
      <c r="BD120" s="796"/>
      <c r="BE120" s="796"/>
      <c r="BF120" s="796"/>
      <c r="BG120" s="796"/>
      <c r="BH120" s="796"/>
      <c r="BI120" s="796"/>
      <c r="BJ120" s="796"/>
      <c r="BK120" s="796"/>
      <c r="BL120" s="796"/>
      <c r="BM120" s="796"/>
      <c r="BN120" s="796"/>
      <c r="BO120" s="796"/>
      <c r="BP120" s="797"/>
      <c r="BQ120" s="852">
        <v>11376009</v>
      </c>
      <c r="BR120" s="833"/>
      <c r="BS120" s="833"/>
      <c r="BT120" s="833"/>
      <c r="BU120" s="833"/>
      <c r="BV120" s="833">
        <v>12258076</v>
      </c>
      <c r="BW120" s="833"/>
      <c r="BX120" s="833"/>
      <c r="BY120" s="833"/>
      <c r="BZ120" s="833"/>
      <c r="CA120" s="833">
        <v>13588058</v>
      </c>
      <c r="CB120" s="833"/>
      <c r="CC120" s="833"/>
      <c r="CD120" s="833"/>
      <c r="CE120" s="833"/>
      <c r="CF120" s="857">
        <v>39.1</v>
      </c>
      <c r="CG120" s="858"/>
      <c r="CH120" s="858"/>
      <c r="CI120" s="858"/>
      <c r="CJ120" s="858"/>
      <c r="CK120" s="859" t="s">
        <v>446</v>
      </c>
      <c r="CL120" s="843"/>
      <c r="CM120" s="843"/>
      <c r="CN120" s="843"/>
      <c r="CO120" s="844"/>
      <c r="CP120" s="863" t="s">
        <v>388</v>
      </c>
      <c r="CQ120" s="864"/>
      <c r="CR120" s="864"/>
      <c r="CS120" s="864"/>
      <c r="CT120" s="864"/>
      <c r="CU120" s="864"/>
      <c r="CV120" s="864"/>
      <c r="CW120" s="864"/>
      <c r="CX120" s="864"/>
      <c r="CY120" s="864"/>
      <c r="CZ120" s="864"/>
      <c r="DA120" s="864"/>
      <c r="DB120" s="864"/>
      <c r="DC120" s="864"/>
      <c r="DD120" s="864"/>
      <c r="DE120" s="864"/>
      <c r="DF120" s="865"/>
      <c r="DG120" s="852">
        <v>20030420</v>
      </c>
      <c r="DH120" s="833"/>
      <c r="DI120" s="833"/>
      <c r="DJ120" s="833"/>
      <c r="DK120" s="833"/>
      <c r="DL120" s="833">
        <v>18925824</v>
      </c>
      <c r="DM120" s="833"/>
      <c r="DN120" s="833"/>
      <c r="DO120" s="833"/>
      <c r="DP120" s="833"/>
      <c r="DQ120" s="833">
        <v>17957536</v>
      </c>
      <c r="DR120" s="833"/>
      <c r="DS120" s="833"/>
      <c r="DT120" s="833"/>
      <c r="DU120" s="833"/>
      <c r="DV120" s="834">
        <v>51.7</v>
      </c>
      <c r="DW120" s="834"/>
      <c r="DX120" s="834"/>
      <c r="DY120" s="834"/>
      <c r="DZ120" s="835"/>
    </row>
    <row r="121" spans="1:130" s="199" customFormat="1" ht="26.25" customHeight="1" x14ac:dyDescent="0.15">
      <c r="A121" s="808"/>
      <c r="B121" s="809"/>
      <c r="C121" s="854" t="s">
        <v>447</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448</v>
      </c>
      <c r="BA121" s="738"/>
      <c r="BB121" s="738"/>
      <c r="BC121" s="738"/>
      <c r="BD121" s="738"/>
      <c r="BE121" s="738"/>
      <c r="BF121" s="738"/>
      <c r="BG121" s="738"/>
      <c r="BH121" s="738"/>
      <c r="BI121" s="738"/>
      <c r="BJ121" s="738"/>
      <c r="BK121" s="738"/>
      <c r="BL121" s="738"/>
      <c r="BM121" s="738"/>
      <c r="BN121" s="738"/>
      <c r="BO121" s="738"/>
      <c r="BP121" s="739"/>
      <c r="BQ121" s="804">
        <v>19005555</v>
      </c>
      <c r="BR121" s="805"/>
      <c r="BS121" s="805"/>
      <c r="BT121" s="805"/>
      <c r="BU121" s="805"/>
      <c r="BV121" s="805">
        <v>16516927</v>
      </c>
      <c r="BW121" s="805"/>
      <c r="BX121" s="805"/>
      <c r="BY121" s="805"/>
      <c r="BZ121" s="805"/>
      <c r="CA121" s="805">
        <v>15767975</v>
      </c>
      <c r="CB121" s="805"/>
      <c r="CC121" s="805"/>
      <c r="CD121" s="805"/>
      <c r="CE121" s="805"/>
      <c r="CF121" s="866">
        <v>45.4</v>
      </c>
      <c r="CG121" s="867"/>
      <c r="CH121" s="867"/>
      <c r="CI121" s="867"/>
      <c r="CJ121" s="867"/>
      <c r="CK121" s="860"/>
      <c r="CL121" s="846"/>
      <c r="CM121" s="846"/>
      <c r="CN121" s="846"/>
      <c r="CO121" s="847"/>
      <c r="CP121" s="826" t="s">
        <v>387</v>
      </c>
      <c r="CQ121" s="827"/>
      <c r="CR121" s="827"/>
      <c r="CS121" s="827"/>
      <c r="CT121" s="827"/>
      <c r="CU121" s="827"/>
      <c r="CV121" s="827"/>
      <c r="CW121" s="827"/>
      <c r="CX121" s="827"/>
      <c r="CY121" s="827"/>
      <c r="CZ121" s="827"/>
      <c r="DA121" s="827"/>
      <c r="DB121" s="827"/>
      <c r="DC121" s="827"/>
      <c r="DD121" s="827"/>
      <c r="DE121" s="827"/>
      <c r="DF121" s="828"/>
      <c r="DG121" s="804">
        <v>3484065</v>
      </c>
      <c r="DH121" s="805"/>
      <c r="DI121" s="805"/>
      <c r="DJ121" s="805"/>
      <c r="DK121" s="805"/>
      <c r="DL121" s="805">
        <v>3079421</v>
      </c>
      <c r="DM121" s="805"/>
      <c r="DN121" s="805"/>
      <c r="DO121" s="805"/>
      <c r="DP121" s="805"/>
      <c r="DQ121" s="805">
        <v>2624360</v>
      </c>
      <c r="DR121" s="805"/>
      <c r="DS121" s="805"/>
      <c r="DT121" s="805"/>
      <c r="DU121" s="805"/>
      <c r="DV121" s="782">
        <v>7.6</v>
      </c>
      <c r="DW121" s="782"/>
      <c r="DX121" s="782"/>
      <c r="DY121" s="782"/>
      <c r="DZ121" s="783"/>
    </row>
    <row r="122" spans="1:130" s="199" customFormat="1" ht="26.25" customHeight="1" x14ac:dyDescent="0.15">
      <c r="A122" s="808"/>
      <c r="B122" s="809"/>
      <c r="C122" s="812" t="s">
        <v>430</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449</v>
      </c>
      <c r="BA122" s="871"/>
      <c r="BB122" s="871"/>
      <c r="BC122" s="871"/>
      <c r="BD122" s="871"/>
      <c r="BE122" s="871"/>
      <c r="BF122" s="871"/>
      <c r="BG122" s="871"/>
      <c r="BH122" s="871"/>
      <c r="BI122" s="871"/>
      <c r="BJ122" s="871"/>
      <c r="BK122" s="871"/>
      <c r="BL122" s="871"/>
      <c r="BM122" s="871"/>
      <c r="BN122" s="871"/>
      <c r="BO122" s="871"/>
      <c r="BP122" s="872"/>
      <c r="BQ122" s="873">
        <v>64737162</v>
      </c>
      <c r="BR122" s="836"/>
      <c r="BS122" s="836"/>
      <c r="BT122" s="836"/>
      <c r="BU122" s="836"/>
      <c r="BV122" s="836">
        <v>65427527</v>
      </c>
      <c r="BW122" s="836"/>
      <c r="BX122" s="836"/>
      <c r="BY122" s="836"/>
      <c r="BZ122" s="836"/>
      <c r="CA122" s="836">
        <v>65408587</v>
      </c>
      <c r="CB122" s="836"/>
      <c r="CC122" s="836"/>
      <c r="CD122" s="836"/>
      <c r="CE122" s="836"/>
      <c r="CF122" s="837">
        <v>188.3</v>
      </c>
      <c r="CG122" s="838"/>
      <c r="CH122" s="838"/>
      <c r="CI122" s="838"/>
      <c r="CJ122" s="838"/>
      <c r="CK122" s="860"/>
      <c r="CL122" s="846"/>
      <c r="CM122" s="846"/>
      <c r="CN122" s="846"/>
      <c r="CO122" s="847"/>
      <c r="CP122" s="826" t="s">
        <v>383</v>
      </c>
      <c r="CQ122" s="827"/>
      <c r="CR122" s="827"/>
      <c r="CS122" s="827"/>
      <c r="CT122" s="827"/>
      <c r="CU122" s="827"/>
      <c r="CV122" s="827"/>
      <c r="CW122" s="827"/>
      <c r="CX122" s="827"/>
      <c r="CY122" s="827"/>
      <c r="CZ122" s="827"/>
      <c r="DA122" s="827"/>
      <c r="DB122" s="827"/>
      <c r="DC122" s="827"/>
      <c r="DD122" s="827"/>
      <c r="DE122" s="827"/>
      <c r="DF122" s="828"/>
      <c r="DG122" s="804">
        <v>2232077</v>
      </c>
      <c r="DH122" s="805"/>
      <c r="DI122" s="805"/>
      <c r="DJ122" s="805"/>
      <c r="DK122" s="805"/>
      <c r="DL122" s="805">
        <v>1808347</v>
      </c>
      <c r="DM122" s="805"/>
      <c r="DN122" s="805"/>
      <c r="DO122" s="805"/>
      <c r="DP122" s="805"/>
      <c r="DQ122" s="805">
        <v>1513937</v>
      </c>
      <c r="DR122" s="805"/>
      <c r="DS122" s="805"/>
      <c r="DT122" s="805"/>
      <c r="DU122" s="805"/>
      <c r="DV122" s="782">
        <v>4.4000000000000004</v>
      </c>
      <c r="DW122" s="782"/>
      <c r="DX122" s="782"/>
      <c r="DY122" s="782"/>
      <c r="DZ122" s="783"/>
    </row>
    <row r="123" spans="1:130" s="199" customFormat="1" ht="26.25" customHeight="1" x14ac:dyDescent="0.15">
      <c r="A123" s="808"/>
      <c r="B123" s="809"/>
      <c r="C123" s="812" t="s">
        <v>436</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11414</v>
      </c>
      <c r="AB123" s="768"/>
      <c r="AC123" s="768"/>
      <c r="AD123" s="768"/>
      <c r="AE123" s="769"/>
      <c r="AF123" s="770">
        <v>11291</v>
      </c>
      <c r="AG123" s="768"/>
      <c r="AH123" s="768"/>
      <c r="AI123" s="768"/>
      <c r="AJ123" s="769"/>
      <c r="AK123" s="770">
        <v>11165</v>
      </c>
      <c r="AL123" s="768"/>
      <c r="AM123" s="768"/>
      <c r="AN123" s="768"/>
      <c r="AO123" s="769"/>
      <c r="AP123" s="815">
        <v>0</v>
      </c>
      <c r="AQ123" s="816"/>
      <c r="AR123" s="816"/>
      <c r="AS123" s="816"/>
      <c r="AT123" s="817"/>
      <c r="AU123" s="880"/>
      <c r="AV123" s="881"/>
      <c r="AW123" s="881"/>
      <c r="AX123" s="881"/>
      <c r="AY123" s="881"/>
      <c r="AZ123" s="230" t="s">
        <v>169</v>
      </c>
      <c r="BA123" s="230"/>
      <c r="BB123" s="230"/>
      <c r="BC123" s="230"/>
      <c r="BD123" s="230"/>
      <c r="BE123" s="230"/>
      <c r="BF123" s="230"/>
      <c r="BG123" s="230"/>
      <c r="BH123" s="230"/>
      <c r="BI123" s="230"/>
      <c r="BJ123" s="230"/>
      <c r="BK123" s="230"/>
      <c r="BL123" s="230"/>
      <c r="BM123" s="230"/>
      <c r="BN123" s="230"/>
      <c r="BO123" s="868" t="s">
        <v>450</v>
      </c>
      <c r="BP123" s="869"/>
      <c r="BQ123" s="823">
        <v>95118726</v>
      </c>
      <c r="BR123" s="824"/>
      <c r="BS123" s="824"/>
      <c r="BT123" s="824"/>
      <c r="BU123" s="824"/>
      <c r="BV123" s="824">
        <v>94202530</v>
      </c>
      <c r="BW123" s="824"/>
      <c r="BX123" s="824"/>
      <c r="BY123" s="824"/>
      <c r="BZ123" s="824"/>
      <c r="CA123" s="824">
        <v>94764620</v>
      </c>
      <c r="CB123" s="824"/>
      <c r="CC123" s="824"/>
      <c r="CD123" s="824"/>
      <c r="CE123" s="824"/>
      <c r="CF123" s="734"/>
      <c r="CG123" s="735"/>
      <c r="CH123" s="735"/>
      <c r="CI123" s="735"/>
      <c r="CJ123" s="825"/>
      <c r="CK123" s="860"/>
      <c r="CL123" s="846"/>
      <c r="CM123" s="846"/>
      <c r="CN123" s="846"/>
      <c r="CO123" s="847"/>
      <c r="CP123" s="826" t="s">
        <v>386</v>
      </c>
      <c r="CQ123" s="827"/>
      <c r="CR123" s="827"/>
      <c r="CS123" s="827"/>
      <c r="CT123" s="827"/>
      <c r="CU123" s="827"/>
      <c r="CV123" s="827"/>
      <c r="CW123" s="827"/>
      <c r="CX123" s="827"/>
      <c r="CY123" s="827"/>
      <c r="CZ123" s="827"/>
      <c r="DA123" s="827"/>
      <c r="DB123" s="827"/>
      <c r="DC123" s="827"/>
      <c r="DD123" s="827"/>
      <c r="DE123" s="827"/>
      <c r="DF123" s="828"/>
      <c r="DG123" s="767">
        <v>73907</v>
      </c>
      <c r="DH123" s="768"/>
      <c r="DI123" s="768"/>
      <c r="DJ123" s="768"/>
      <c r="DK123" s="769"/>
      <c r="DL123" s="770">
        <v>95337</v>
      </c>
      <c r="DM123" s="768"/>
      <c r="DN123" s="768"/>
      <c r="DO123" s="768"/>
      <c r="DP123" s="769"/>
      <c r="DQ123" s="770">
        <v>120280</v>
      </c>
      <c r="DR123" s="768"/>
      <c r="DS123" s="768"/>
      <c r="DT123" s="768"/>
      <c r="DU123" s="769"/>
      <c r="DV123" s="815">
        <v>0.3</v>
      </c>
      <c r="DW123" s="816"/>
      <c r="DX123" s="816"/>
      <c r="DY123" s="816"/>
      <c r="DZ123" s="817"/>
    </row>
    <row r="124" spans="1:130" s="199" customFormat="1" ht="26.25" customHeight="1" thickBot="1" x14ac:dyDescent="0.2">
      <c r="A124" s="808"/>
      <c r="B124" s="809"/>
      <c r="C124" s="812" t="s">
        <v>439</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451</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20.9</v>
      </c>
      <c r="BR124" s="822"/>
      <c r="BS124" s="822"/>
      <c r="BT124" s="822"/>
      <c r="BU124" s="822"/>
      <c r="BV124" s="822">
        <v>14.3</v>
      </c>
      <c r="BW124" s="822"/>
      <c r="BX124" s="822"/>
      <c r="BY124" s="822"/>
      <c r="BZ124" s="822"/>
      <c r="CA124" s="822">
        <v>4.9000000000000004</v>
      </c>
      <c r="CB124" s="822"/>
      <c r="CC124" s="822"/>
      <c r="CD124" s="822"/>
      <c r="CE124" s="822"/>
      <c r="CF124" s="712"/>
      <c r="CG124" s="713"/>
      <c r="CH124" s="713"/>
      <c r="CI124" s="713"/>
      <c r="CJ124" s="853"/>
      <c r="CK124" s="861"/>
      <c r="CL124" s="861"/>
      <c r="CM124" s="861"/>
      <c r="CN124" s="861"/>
      <c r="CO124" s="862"/>
      <c r="CP124" s="826" t="s">
        <v>452</v>
      </c>
      <c r="CQ124" s="827"/>
      <c r="CR124" s="827"/>
      <c r="CS124" s="827"/>
      <c r="CT124" s="827"/>
      <c r="CU124" s="827"/>
      <c r="CV124" s="827"/>
      <c r="CW124" s="827"/>
      <c r="CX124" s="827"/>
      <c r="CY124" s="827"/>
      <c r="CZ124" s="827"/>
      <c r="DA124" s="827"/>
      <c r="DB124" s="827"/>
      <c r="DC124" s="827"/>
      <c r="DD124" s="827"/>
      <c r="DE124" s="827"/>
      <c r="DF124" s="828"/>
      <c r="DG124" s="750">
        <v>606426</v>
      </c>
      <c r="DH124" s="751"/>
      <c r="DI124" s="751"/>
      <c r="DJ124" s="751"/>
      <c r="DK124" s="752"/>
      <c r="DL124" s="753">
        <v>147183</v>
      </c>
      <c r="DM124" s="751"/>
      <c r="DN124" s="751"/>
      <c r="DO124" s="751"/>
      <c r="DP124" s="752"/>
      <c r="DQ124" s="753" t="s">
        <v>453</v>
      </c>
      <c r="DR124" s="751"/>
      <c r="DS124" s="751"/>
      <c r="DT124" s="751"/>
      <c r="DU124" s="752"/>
      <c r="DV124" s="839" t="s">
        <v>453</v>
      </c>
      <c r="DW124" s="840"/>
      <c r="DX124" s="840"/>
      <c r="DY124" s="840"/>
      <c r="DZ124" s="841"/>
    </row>
    <row r="125" spans="1:130" s="199" customFormat="1" ht="26.25" customHeight="1" x14ac:dyDescent="0.15">
      <c r="A125" s="808"/>
      <c r="B125" s="809"/>
      <c r="C125" s="812" t="s">
        <v>441</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453</v>
      </c>
      <c r="AB125" s="768"/>
      <c r="AC125" s="768"/>
      <c r="AD125" s="768"/>
      <c r="AE125" s="769"/>
      <c r="AF125" s="770" t="s">
        <v>453</v>
      </c>
      <c r="AG125" s="768"/>
      <c r="AH125" s="768"/>
      <c r="AI125" s="768"/>
      <c r="AJ125" s="769"/>
      <c r="AK125" s="770" t="s">
        <v>453</v>
      </c>
      <c r="AL125" s="768"/>
      <c r="AM125" s="768"/>
      <c r="AN125" s="768"/>
      <c r="AO125" s="769"/>
      <c r="AP125" s="815" t="s">
        <v>453</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454</v>
      </c>
      <c r="CL125" s="843"/>
      <c r="CM125" s="843"/>
      <c r="CN125" s="843"/>
      <c r="CO125" s="844"/>
      <c r="CP125" s="851" t="s">
        <v>455</v>
      </c>
      <c r="CQ125" s="796"/>
      <c r="CR125" s="796"/>
      <c r="CS125" s="796"/>
      <c r="CT125" s="796"/>
      <c r="CU125" s="796"/>
      <c r="CV125" s="796"/>
      <c r="CW125" s="796"/>
      <c r="CX125" s="796"/>
      <c r="CY125" s="796"/>
      <c r="CZ125" s="796"/>
      <c r="DA125" s="796"/>
      <c r="DB125" s="796"/>
      <c r="DC125" s="796"/>
      <c r="DD125" s="796"/>
      <c r="DE125" s="796"/>
      <c r="DF125" s="797"/>
      <c r="DG125" s="852" t="s">
        <v>453</v>
      </c>
      <c r="DH125" s="833"/>
      <c r="DI125" s="833"/>
      <c r="DJ125" s="833"/>
      <c r="DK125" s="833"/>
      <c r="DL125" s="833" t="s">
        <v>453</v>
      </c>
      <c r="DM125" s="833"/>
      <c r="DN125" s="833"/>
      <c r="DO125" s="833"/>
      <c r="DP125" s="833"/>
      <c r="DQ125" s="833" t="s">
        <v>453</v>
      </c>
      <c r="DR125" s="833"/>
      <c r="DS125" s="833"/>
      <c r="DT125" s="833"/>
      <c r="DU125" s="833"/>
      <c r="DV125" s="834" t="s">
        <v>453</v>
      </c>
      <c r="DW125" s="834"/>
      <c r="DX125" s="834"/>
      <c r="DY125" s="834"/>
      <c r="DZ125" s="835"/>
    </row>
    <row r="126" spans="1:130" s="199" customFormat="1" ht="26.25" customHeight="1" thickBot="1" x14ac:dyDescent="0.2">
      <c r="A126" s="808"/>
      <c r="B126" s="809"/>
      <c r="C126" s="812" t="s">
        <v>443</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15748</v>
      </c>
      <c r="AB126" s="768"/>
      <c r="AC126" s="768"/>
      <c r="AD126" s="768"/>
      <c r="AE126" s="769"/>
      <c r="AF126" s="770">
        <v>10548</v>
      </c>
      <c r="AG126" s="768"/>
      <c r="AH126" s="768"/>
      <c r="AI126" s="768"/>
      <c r="AJ126" s="769"/>
      <c r="AK126" s="770">
        <v>10548</v>
      </c>
      <c r="AL126" s="768"/>
      <c r="AM126" s="768"/>
      <c r="AN126" s="768"/>
      <c r="AO126" s="769"/>
      <c r="AP126" s="815">
        <v>0</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456</v>
      </c>
      <c r="CQ126" s="738"/>
      <c r="CR126" s="738"/>
      <c r="CS126" s="738"/>
      <c r="CT126" s="738"/>
      <c r="CU126" s="738"/>
      <c r="CV126" s="738"/>
      <c r="CW126" s="738"/>
      <c r="CX126" s="738"/>
      <c r="CY126" s="738"/>
      <c r="CZ126" s="738"/>
      <c r="DA126" s="738"/>
      <c r="DB126" s="738"/>
      <c r="DC126" s="738"/>
      <c r="DD126" s="738"/>
      <c r="DE126" s="738"/>
      <c r="DF126" s="739"/>
      <c r="DG126" s="804" t="s">
        <v>453</v>
      </c>
      <c r="DH126" s="805"/>
      <c r="DI126" s="805"/>
      <c r="DJ126" s="805"/>
      <c r="DK126" s="805"/>
      <c r="DL126" s="805" t="s">
        <v>453</v>
      </c>
      <c r="DM126" s="805"/>
      <c r="DN126" s="805"/>
      <c r="DO126" s="805"/>
      <c r="DP126" s="805"/>
      <c r="DQ126" s="805" t="s">
        <v>453</v>
      </c>
      <c r="DR126" s="805"/>
      <c r="DS126" s="805"/>
      <c r="DT126" s="805"/>
      <c r="DU126" s="805"/>
      <c r="DV126" s="782" t="s">
        <v>453</v>
      </c>
      <c r="DW126" s="782"/>
      <c r="DX126" s="782"/>
      <c r="DY126" s="782"/>
      <c r="DZ126" s="783"/>
    </row>
    <row r="127" spans="1:130" s="199" customFormat="1" ht="26.25" customHeight="1" x14ac:dyDescent="0.15">
      <c r="A127" s="810"/>
      <c r="B127" s="811"/>
      <c r="C127" s="829" t="s">
        <v>457</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453</v>
      </c>
      <c r="AB127" s="768"/>
      <c r="AC127" s="768"/>
      <c r="AD127" s="768"/>
      <c r="AE127" s="769"/>
      <c r="AF127" s="770" t="s">
        <v>453</v>
      </c>
      <c r="AG127" s="768"/>
      <c r="AH127" s="768"/>
      <c r="AI127" s="768"/>
      <c r="AJ127" s="769"/>
      <c r="AK127" s="770" t="s">
        <v>453</v>
      </c>
      <c r="AL127" s="768"/>
      <c r="AM127" s="768"/>
      <c r="AN127" s="768"/>
      <c r="AO127" s="769"/>
      <c r="AP127" s="815" t="s">
        <v>453</v>
      </c>
      <c r="AQ127" s="816"/>
      <c r="AR127" s="816"/>
      <c r="AS127" s="816"/>
      <c r="AT127" s="817"/>
      <c r="AU127" s="235"/>
      <c r="AV127" s="235"/>
      <c r="AW127" s="235"/>
      <c r="AX127" s="832" t="s">
        <v>458</v>
      </c>
      <c r="AY127" s="800"/>
      <c r="AZ127" s="800"/>
      <c r="BA127" s="800"/>
      <c r="BB127" s="800"/>
      <c r="BC127" s="800"/>
      <c r="BD127" s="800"/>
      <c r="BE127" s="801"/>
      <c r="BF127" s="799" t="s">
        <v>459</v>
      </c>
      <c r="BG127" s="800"/>
      <c r="BH127" s="800"/>
      <c r="BI127" s="800"/>
      <c r="BJ127" s="800"/>
      <c r="BK127" s="800"/>
      <c r="BL127" s="801"/>
      <c r="BM127" s="799" t="s">
        <v>460</v>
      </c>
      <c r="BN127" s="800"/>
      <c r="BO127" s="800"/>
      <c r="BP127" s="800"/>
      <c r="BQ127" s="800"/>
      <c r="BR127" s="800"/>
      <c r="BS127" s="801"/>
      <c r="BT127" s="799" t="s">
        <v>461</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462</v>
      </c>
      <c r="CQ127" s="738"/>
      <c r="CR127" s="738"/>
      <c r="CS127" s="738"/>
      <c r="CT127" s="738"/>
      <c r="CU127" s="738"/>
      <c r="CV127" s="738"/>
      <c r="CW127" s="738"/>
      <c r="CX127" s="738"/>
      <c r="CY127" s="738"/>
      <c r="CZ127" s="738"/>
      <c r="DA127" s="738"/>
      <c r="DB127" s="738"/>
      <c r="DC127" s="738"/>
      <c r="DD127" s="738"/>
      <c r="DE127" s="738"/>
      <c r="DF127" s="739"/>
      <c r="DG127" s="804" t="s">
        <v>453</v>
      </c>
      <c r="DH127" s="805"/>
      <c r="DI127" s="805"/>
      <c r="DJ127" s="805"/>
      <c r="DK127" s="805"/>
      <c r="DL127" s="805" t="s">
        <v>453</v>
      </c>
      <c r="DM127" s="805"/>
      <c r="DN127" s="805"/>
      <c r="DO127" s="805"/>
      <c r="DP127" s="805"/>
      <c r="DQ127" s="805" t="s">
        <v>453</v>
      </c>
      <c r="DR127" s="805"/>
      <c r="DS127" s="805"/>
      <c r="DT127" s="805"/>
      <c r="DU127" s="805"/>
      <c r="DV127" s="782" t="s">
        <v>453</v>
      </c>
      <c r="DW127" s="782"/>
      <c r="DX127" s="782"/>
      <c r="DY127" s="782"/>
      <c r="DZ127" s="783"/>
    </row>
    <row r="128" spans="1:130" s="199" customFormat="1" ht="26.25" customHeight="1" thickBot="1" x14ac:dyDescent="0.2">
      <c r="A128" s="784" t="s">
        <v>463</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464</v>
      </c>
      <c r="X128" s="786"/>
      <c r="Y128" s="786"/>
      <c r="Z128" s="787"/>
      <c r="AA128" s="788">
        <v>2277613</v>
      </c>
      <c r="AB128" s="789"/>
      <c r="AC128" s="789"/>
      <c r="AD128" s="789"/>
      <c r="AE128" s="790"/>
      <c r="AF128" s="791">
        <v>1988473</v>
      </c>
      <c r="AG128" s="789"/>
      <c r="AH128" s="789"/>
      <c r="AI128" s="789"/>
      <c r="AJ128" s="790"/>
      <c r="AK128" s="791">
        <v>2255391</v>
      </c>
      <c r="AL128" s="789"/>
      <c r="AM128" s="789"/>
      <c r="AN128" s="789"/>
      <c r="AO128" s="790"/>
      <c r="AP128" s="792"/>
      <c r="AQ128" s="793"/>
      <c r="AR128" s="793"/>
      <c r="AS128" s="793"/>
      <c r="AT128" s="794"/>
      <c r="AU128" s="235"/>
      <c r="AV128" s="235"/>
      <c r="AW128" s="235"/>
      <c r="AX128" s="795" t="s">
        <v>465</v>
      </c>
      <c r="AY128" s="796"/>
      <c r="AZ128" s="796"/>
      <c r="BA128" s="796"/>
      <c r="BB128" s="796"/>
      <c r="BC128" s="796"/>
      <c r="BD128" s="796"/>
      <c r="BE128" s="797"/>
      <c r="BF128" s="774" t="s">
        <v>112</v>
      </c>
      <c r="BG128" s="775"/>
      <c r="BH128" s="775"/>
      <c r="BI128" s="775"/>
      <c r="BJ128" s="775"/>
      <c r="BK128" s="775"/>
      <c r="BL128" s="798"/>
      <c r="BM128" s="774">
        <v>11.46</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466</v>
      </c>
      <c r="CQ128" s="716"/>
      <c r="CR128" s="716"/>
      <c r="CS128" s="716"/>
      <c r="CT128" s="716"/>
      <c r="CU128" s="716"/>
      <c r="CV128" s="716"/>
      <c r="CW128" s="716"/>
      <c r="CX128" s="716"/>
      <c r="CY128" s="716"/>
      <c r="CZ128" s="716"/>
      <c r="DA128" s="716"/>
      <c r="DB128" s="716"/>
      <c r="DC128" s="716"/>
      <c r="DD128" s="716"/>
      <c r="DE128" s="716"/>
      <c r="DF128" s="717"/>
      <c r="DG128" s="778">
        <v>47585</v>
      </c>
      <c r="DH128" s="779"/>
      <c r="DI128" s="779"/>
      <c r="DJ128" s="779"/>
      <c r="DK128" s="779"/>
      <c r="DL128" s="779">
        <v>39626</v>
      </c>
      <c r="DM128" s="779"/>
      <c r="DN128" s="779"/>
      <c r="DO128" s="779"/>
      <c r="DP128" s="779"/>
      <c r="DQ128" s="779">
        <v>13090</v>
      </c>
      <c r="DR128" s="779"/>
      <c r="DS128" s="779"/>
      <c r="DT128" s="779"/>
      <c r="DU128" s="779"/>
      <c r="DV128" s="780">
        <v>0</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467</v>
      </c>
      <c r="X129" s="765"/>
      <c r="Y129" s="765"/>
      <c r="Z129" s="766"/>
      <c r="AA129" s="767">
        <v>38618875</v>
      </c>
      <c r="AB129" s="768"/>
      <c r="AC129" s="768"/>
      <c r="AD129" s="768"/>
      <c r="AE129" s="769"/>
      <c r="AF129" s="770">
        <v>39545241</v>
      </c>
      <c r="AG129" s="768"/>
      <c r="AH129" s="768"/>
      <c r="AI129" s="768"/>
      <c r="AJ129" s="769"/>
      <c r="AK129" s="770">
        <v>40030324</v>
      </c>
      <c r="AL129" s="768"/>
      <c r="AM129" s="768"/>
      <c r="AN129" s="768"/>
      <c r="AO129" s="769"/>
      <c r="AP129" s="771"/>
      <c r="AQ129" s="772"/>
      <c r="AR129" s="772"/>
      <c r="AS129" s="772"/>
      <c r="AT129" s="773"/>
      <c r="AU129" s="237"/>
      <c r="AV129" s="237"/>
      <c r="AW129" s="237"/>
      <c r="AX129" s="737" t="s">
        <v>468</v>
      </c>
      <c r="AY129" s="738"/>
      <c r="AZ129" s="738"/>
      <c r="BA129" s="738"/>
      <c r="BB129" s="738"/>
      <c r="BC129" s="738"/>
      <c r="BD129" s="738"/>
      <c r="BE129" s="739"/>
      <c r="BF129" s="757" t="s">
        <v>453</v>
      </c>
      <c r="BG129" s="758"/>
      <c r="BH129" s="758"/>
      <c r="BI129" s="758"/>
      <c r="BJ129" s="758"/>
      <c r="BK129" s="758"/>
      <c r="BL129" s="759"/>
      <c r="BM129" s="757">
        <v>16.46</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469</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470</v>
      </c>
      <c r="X130" s="765"/>
      <c r="Y130" s="765"/>
      <c r="Z130" s="766"/>
      <c r="AA130" s="767">
        <v>5414534</v>
      </c>
      <c r="AB130" s="768"/>
      <c r="AC130" s="768"/>
      <c r="AD130" s="768"/>
      <c r="AE130" s="769"/>
      <c r="AF130" s="770">
        <v>5166651</v>
      </c>
      <c r="AG130" s="768"/>
      <c r="AH130" s="768"/>
      <c r="AI130" s="768"/>
      <c r="AJ130" s="769"/>
      <c r="AK130" s="770">
        <v>5298920</v>
      </c>
      <c r="AL130" s="768"/>
      <c r="AM130" s="768"/>
      <c r="AN130" s="768"/>
      <c r="AO130" s="769"/>
      <c r="AP130" s="771"/>
      <c r="AQ130" s="772"/>
      <c r="AR130" s="772"/>
      <c r="AS130" s="772"/>
      <c r="AT130" s="773"/>
      <c r="AU130" s="237"/>
      <c r="AV130" s="237"/>
      <c r="AW130" s="237"/>
      <c r="AX130" s="737" t="s">
        <v>471</v>
      </c>
      <c r="AY130" s="738"/>
      <c r="AZ130" s="738"/>
      <c r="BA130" s="738"/>
      <c r="BB130" s="738"/>
      <c r="BC130" s="738"/>
      <c r="BD130" s="738"/>
      <c r="BE130" s="739"/>
      <c r="BF130" s="740">
        <v>8.5</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472</v>
      </c>
      <c r="X131" s="748"/>
      <c r="Y131" s="748"/>
      <c r="Z131" s="749"/>
      <c r="AA131" s="750">
        <v>33204341</v>
      </c>
      <c r="AB131" s="751"/>
      <c r="AC131" s="751"/>
      <c r="AD131" s="751"/>
      <c r="AE131" s="752"/>
      <c r="AF131" s="753">
        <v>34378590</v>
      </c>
      <c r="AG131" s="751"/>
      <c r="AH131" s="751"/>
      <c r="AI131" s="751"/>
      <c r="AJ131" s="752"/>
      <c r="AK131" s="753">
        <v>34731404</v>
      </c>
      <c r="AL131" s="751"/>
      <c r="AM131" s="751"/>
      <c r="AN131" s="751"/>
      <c r="AO131" s="752"/>
      <c r="AP131" s="754"/>
      <c r="AQ131" s="755"/>
      <c r="AR131" s="755"/>
      <c r="AS131" s="755"/>
      <c r="AT131" s="756"/>
      <c r="AU131" s="237"/>
      <c r="AV131" s="237"/>
      <c r="AW131" s="237"/>
      <c r="AX131" s="715" t="s">
        <v>473</v>
      </c>
      <c r="AY131" s="716"/>
      <c r="AZ131" s="716"/>
      <c r="BA131" s="716"/>
      <c r="BB131" s="716"/>
      <c r="BC131" s="716"/>
      <c r="BD131" s="716"/>
      <c r="BE131" s="717"/>
      <c r="BF131" s="718">
        <v>4.9000000000000004</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474</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475</v>
      </c>
      <c r="W132" s="728"/>
      <c r="X132" s="728"/>
      <c r="Y132" s="728"/>
      <c r="Z132" s="729"/>
      <c r="AA132" s="730">
        <v>11.009328569999999</v>
      </c>
      <c r="AB132" s="731"/>
      <c r="AC132" s="731"/>
      <c r="AD132" s="731"/>
      <c r="AE132" s="732"/>
      <c r="AF132" s="733">
        <v>7.59324917</v>
      </c>
      <c r="AG132" s="731"/>
      <c r="AH132" s="731"/>
      <c r="AI132" s="731"/>
      <c r="AJ132" s="732"/>
      <c r="AK132" s="733">
        <v>7.1416142709999999</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476</v>
      </c>
      <c r="W133" s="707"/>
      <c r="X133" s="707"/>
      <c r="Y133" s="707"/>
      <c r="Z133" s="708"/>
      <c r="AA133" s="709">
        <v>9.4</v>
      </c>
      <c r="AB133" s="710"/>
      <c r="AC133" s="710"/>
      <c r="AD133" s="710"/>
      <c r="AE133" s="711"/>
      <c r="AF133" s="709">
        <v>8.4</v>
      </c>
      <c r="AG133" s="710"/>
      <c r="AH133" s="710"/>
      <c r="AI133" s="710"/>
      <c r="AJ133" s="711"/>
      <c r="AK133" s="709">
        <v>8.5</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election activeCell="H30" sqref="H30"/>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477</v>
      </c>
      <c r="B5" s="248"/>
      <c r="C5" s="248"/>
      <c r="D5" s="248"/>
      <c r="E5" s="248"/>
      <c r="F5" s="248"/>
      <c r="G5" s="248"/>
      <c r="H5" s="248"/>
      <c r="I5" s="248"/>
      <c r="J5" s="248"/>
      <c r="K5" s="248"/>
      <c r="L5" s="248"/>
      <c r="M5" s="248"/>
      <c r="N5" s="248"/>
      <c r="O5" s="249"/>
    </row>
    <row r="6" spans="1:16" x14ac:dyDescent="0.15">
      <c r="A6" s="250"/>
      <c r="B6" s="246"/>
      <c r="C6" s="246"/>
      <c r="D6" s="246"/>
      <c r="E6" s="246"/>
      <c r="F6" s="246"/>
      <c r="G6" s="251" t="s">
        <v>478</v>
      </c>
      <c r="H6" s="251"/>
      <c r="I6" s="251"/>
      <c r="J6" s="251"/>
      <c r="K6" s="246"/>
      <c r="L6" s="246"/>
      <c r="M6" s="246"/>
      <c r="N6" s="246"/>
    </row>
    <row r="7" spans="1:16" x14ac:dyDescent="0.15">
      <c r="A7" s="250"/>
      <c r="B7" s="246"/>
      <c r="C7" s="246"/>
      <c r="D7" s="246"/>
      <c r="E7" s="246"/>
      <c r="F7" s="246"/>
      <c r="G7" s="253"/>
      <c r="H7" s="254"/>
      <c r="I7" s="254"/>
      <c r="J7" s="255"/>
      <c r="K7" s="1122" t="s">
        <v>479</v>
      </c>
      <c r="L7" s="256"/>
      <c r="M7" s="257" t="s">
        <v>480</v>
      </c>
      <c r="N7" s="258"/>
    </row>
    <row r="8" spans="1:16" x14ac:dyDescent="0.15">
      <c r="A8" s="250"/>
      <c r="B8" s="246"/>
      <c r="C8" s="246"/>
      <c r="D8" s="246"/>
      <c r="E8" s="246"/>
      <c r="F8" s="246"/>
      <c r="G8" s="259"/>
      <c r="H8" s="260"/>
      <c r="I8" s="260"/>
      <c r="J8" s="261"/>
      <c r="K8" s="1123"/>
      <c r="L8" s="262" t="s">
        <v>481</v>
      </c>
      <c r="M8" s="263" t="s">
        <v>482</v>
      </c>
      <c r="N8" s="264" t="s">
        <v>483</v>
      </c>
    </row>
    <row r="9" spans="1:16" x14ac:dyDescent="0.15">
      <c r="A9" s="250"/>
      <c r="B9" s="246"/>
      <c r="C9" s="246"/>
      <c r="D9" s="246"/>
      <c r="E9" s="246"/>
      <c r="F9" s="246"/>
      <c r="G9" s="1136" t="s">
        <v>484</v>
      </c>
      <c r="H9" s="1137"/>
      <c r="I9" s="1137"/>
      <c r="J9" s="1138"/>
      <c r="K9" s="265">
        <v>11556424</v>
      </c>
      <c r="L9" s="266">
        <v>57248</v>
      </c>
      <c r="M9" s="267">
        <v>56186</v>
      </c>
      <c r="N9" s="268">
        <v>1.9</v>
      </c>
    </row>
    <row r="10" spans="1:16" x14ac:dyDescent="0.15">
      <c r="A10" s="250"/>
      <c r="B10" s="246"/>
      <c r="C10" s="246"/>
      <c r="D10" s="246"/>
      <c r="E10" s="246"/>
      <c r="F10" s="246"/>
      <c r="G10" s="1136" t="s">
        <v>485</v>
      </c>
      <c r="H10" s="1137"/>
      <c r="I10" s="1137"/>
      <c r="J10" s="1138"/>
      <c r="K10" s="269">
        <v>682268</v>
      </c>
      <c r="L10" s="270">
        <v>3380</v>
      </c>
      <c r="M10" s="271">
        <v>3767</v>
      </c>
      <c r="N10" s="272">
        <v>-10.3</v>
      </c>
    </row>
    <row r="11" spans="1:16" ht="13.5" customHeight="1" x14ac:dyDescent="0.15">
      <c r="A11" s="250"/>
      <c r="B11" s="246"/>
      <c r="C11" s="246"/>
      <c r="D11" s="246"/>
      <c r="E11" s="246"/>
      <c r="F11" s="246"/>
      <c r="G11" s="1136" t="s">
        <v>486</v>
      </c>
      <c r="H11" s="1137"/>
      <c r="I11" s="1137"/>
      <c r="J11" s="1138"/>
      <c r="K11" s="269">
        <v>157172</v>
      </c>
      <c r="L11" s="270">
        <v>779</v>
      </c>
      <c r="M11" s="271">
        <v>1509</v>
      </c>
      <c r="N11" s="272">
        <v>-48.4</v>
      </c>
    </row>
    <row r="12" spans="1:16" ht="13.5" customHeight="1" x14ac:dyDescent="0.15">
      <c r="A12" s="250"/>
      <c r="B12" s="246"/>
      <c r="C12" s="246"/>
      <c r="D12" s="246"/>
      <c r="E12" s="246"/>
      <c r="F12" s="246"/>
      <c r="G12" s="1136" t="s">
        <v>487</v>
      </c>
      <c r="H12" s="1137"/>
      <c r="I12" s="1137"/>
      <c r="J12" s="1138"/>
      <c r="K12" s="269">
        <v>309018</v>
      </c>
      <c r="L12" s="270">
        <v>1531</v>
      </c>
      <c r="M12" s="271">
        <v>918</v>
      </c>
      <c r="N12" s="272">
        <v>66.8</v>
      </c>
    </row>
    <row r="13" spans="1:16" ht="13.5" customHeight="1" x14ac:dyDescent="0.15">
      <c r="A13" s="250"/>
      <c r="B13" s="246"/>
      <c r="C13" s="246"/>
      <c r="D13" s="246"/>
      <c r="E13" s="246"/>
      <c r="F13" s="246"/>
      <c r="G13" s="1136" t="s">
        <v>488</v>
      </c>
      <c r="H13" s="1137"/>
      <c r="I13" s="1137"/>
      <c r="J13" s="1138"/>
      <c r="K13" s="269" t="s">
        <v>489</v>
      </c>
      <c r="L13" s="270" t="s">
        <v>489</v>
      </c>
      <c r="M13" s="271">
        <v>18</v>
      </c>
      <c r="N13" s="272" t="s">
        <v>489</v>
      </c>
    </row>
    <row r="14" spans="1:16" ht="13.5" customHeight="1" x14ac:dyDescent="0.15">
      <c r="A14" s="250"/>
      <c r="B14" s="246"/>
      <c r="C14" s="246"/>
      <c r="D14" s="246"/>
      <c r="E14" s="246"/>
      <c r="F14" s="246"/>
      <c r="G14" s="1136" t="s">
        <v>490</v>
      </c>
      <c r="H14" s="1137"/>
      <c r="I14" s="1137"/>
      <c r="J14" s="1138"/>
      <c r="K14" s="269">
        <v>331250</v>
      </c>
      <c r="L14" s="270">
        <v>1641</v>
      </c>
      <c r="M14" s="271">
        <v>2305</v>
      </c>
      <c r="N14" s="272">
        <v>-28.8</v>
      </c>
    </row>
    <row r="15" spans="1:16" ht="13.5" customHeight="1" x14ac:dyDescent="0.15">
      <c r="A15" s="250"/>
      <c r="B15" s="246"/>
      <c r="C15" s="246"/>
      <c r="D15" s="246"/>
      <c r="E15" s="246"/>
      <c r="F15" s="246"/>
      <c r="G15" s="1136" t="s">
        <v>491</v>
      </c>
      <c r="H15" s="1137"/>
      <c r="I15" s="1137"/>
      <c r="J15" s="1138"/>
      <c r="K15" s="269">
        <v>114615</v>
      </c>
      <c r="L15" s="270">
        <v>568</v>
      </c>
      <c r="M15" s="271">
        <v>1282</v>
      </c>
      <c r="N15" s="272">
        <v>-55.7</v>
      </c>
    </row>
    <row r="16" spans="1:16" x14ac:dyDescent="0.15">
      <c r="A16" s="250"/>
      <c r="B16" s="246"/>
      <c r="C16" s="246"/>
      <c r="D16" s="246"/>
      <c r="E16" s="246"/>
      <c r="F16" s="246"/>
      <c r="G16" s="1139" t="s">
        <v>492</v>
      </c>
      <c r="H16" s="1140"/>
      <c r="I16" s="1140"/>
      <c r="J16" s="1141"/>
      <c r="K16" s="270">
        <v>-327598</v>
      </c>
      <c r="L16" s="270">
        <v>-1623</v>
      </c>
      <c r="M16" s="271">
        <v>-4349</v>
      </c>
      <c r="N16" s="272">
        <v>-62.7</v>
      </c>
    </row>
    <row r="17" spans="1:16" x14ac:dyDescent="0.15">
      <c r="A17" s="250"/>
      <c r="B17" s="246"/>
      <c r="C17" s="246"/>
      <c r="D17" s="246"/>
      <c r="E17" s="246"/>
      <c r="F17" s="246"/>
      <c r="G17" s="1139" t="s">
        <v>169</v>
      </c>
      <c r="H17" s="1140"/>
      <c r="I17" s="1140"/>
      <c r="J17" s="1141"/>
      <c r="K17" s="270">
        <v>12823149</v>
      </c>
      <c r="L17" s="270">
        <v>63523</v>
      </c>
      <c r="M17" s="271">
        <v>61636</v>
      </c>
      <c r="N17" s="272">
        <v>3.1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493</v>
      </c>
      <c r="H19" s="246"/>
      <c r="I19" s="246"/>
      <c r="J19" s="246"/>
      <c r="K19" s="246"/>
      <c r="L19" s="246"/>
      <c r="M19" s="246"/>
      <c r="N19" s="246"/>
    </row>
    <row r="20" spans="1:16" x14ac:dyDescent="0.15">
      <c r="A20" s="250"/>
      <c r="B20" s="246"/>
      <c r="C20" s="246"/>
      <c r="D20" s="246"/>
      <c r="E20" s="246"/>
      <c r="F20" s="246"/>
      <c r="G20" s="274"/>
      <c r="H20" s="275"/>
      <c r="I20" s="275"/>
      <c r="J20" s="276"/>
      <c r="K20" s="277" t="s">
        <v>494</v>
      </c>
      <c r="L20" s="278" t="s">
        <v>495</v>
      </c>
      <c r="M20" s="279" t="s">
        <v>496</v>
      </c>
      <c r="N20" s="280"/>
    </row>
    <row r="21" spans="1:16" s="286" customFormat="1" x14ac:dyDescent="0.15">
      <c r="A21" s="281"/>
      <c r="B21" s="251"/>
      <c r="C21" s="251"/>
      <c r="D21" s="251"/>
      <c r="E21" s="251"/>
      <c r="F21" s="251"/>
      <c r="G21" s="1133" t="s">
        <v>497</v>
      </c>
      <c r="H21" s="1134"/>
      <c r="I21" s="1134"/>
      <c r="J21" s="1135"/>
      <c r="K21" s="282">
        <v>6.31</v>
      </c>
      <c r="L21" s="283">
        <v>6.07</v>
      </c>
      <c r="M21" s="284">
        <v>0.24</v>
      </c>
      <c r="N21" s="251"/>
      <c r="O21" s="285"/>
      <c r="P21" s="281"/>
    </row>
    <row r="22" spans="1:16" s="286" customFormat="1" x14ac:dyDescent="0.15">
      <c r="A22" s="281"/>
      <c r="B22" s="251"/>
      <c r="C22" s="251"/>
      <c r="D22" s="251"/>
      <c r="E22" s="251"/>
      <c r="F22" s="251"/>
      <c r="G22" s="1133" t="s">
        <v>498</v>
      </c>
      <c r="H22" s="1134"/>
      <c r="I22" s="1134"/>
      <c r="J22" s="1135"/>
      <c r="K22" s="287">
        <v>100.5</v>
      </c>
      <c r="L22" s="288">
        <v>100.6</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501</v>
      </c>
      <c r="H29" s="251"/>
      <c r="I29" s="251"/>
      <c r="J29" s="251"/>
      <c r="K29" s="246"/>
      <c r="L29" s="246"/>
      <c r="M29" s="246"/>
      <c r="N29" s="246"/>
      <c r="O29" s="295"/>
    </row>
    <row r="30" spans="1:16" x14ac:dyDescent="0.15">
      <c r="A30" s="250"/>
      <c r="B30" s="246"/>
      <c r="C30" s="246"/>
      <c r="D30" s="246"/>
      <c r="E30" s="246"/>
      <c r="F30" s="246"/>
      <c r="G30" s="253"/>
      <c r="H30" s="254"/>
      <c r="I30" s="254"/>
      <c r="J30" s="255"/>
      <c r="K30" s="1122" t="s">
        <v>479</v>
      </c>
      <c r="L30" s="256"/>
      <c r="M30" s="257" t="s">
        <v>480</v>
      </c>
      <c r="N30" s="258"/>
    </row>
    <row r="31" spans="1:16" x14ac:dyDescent="0.15">
      <c r="A31" s="250"/>
      <c r="B31" s="246"/>
      <c r="C31" s="246"/>
      <c r="D31" s="246"/>
      <c r="E31" s="246"/>
      <c r="F31" s="246"/>
      <c r="G31" s="259"/>
      <c r="H31" s="260"/>
      <c r="I31" s="260"/>
      <c r="J31" s="261"/>
      <c r="K31" s="1123"/>
      <c r="L31" s="262" t="s">
        <v>481</v>
      </c>
      <c r="M31" s="263" t="s">
        <v>482</v>
      </c>
      <c r="N31" s="264" t="s">
        <v>483</v>
      </c>
    </row>
    <row r="32" spans="1:16" ht="27" customHeight="1" x14ac:dyDescent="0.15">
      <c r="A32" s="250"/>
      <c r="B32" s="246"/>
      <c r="C32" s="246"/>
      <c r="D32" s="246"/>
      <c r="E32" s="246"/>
      <c r="F32" s="246"/>
      <c r="G32" s="1124" t="s">
        <v>502</v>
      </c>
      <c r="H32" s="1125"/>
      <c r="I32" s="1125"/>
      <c r="J32" s="1126"/>
      <c r="K32" s="296">
        <v>7240557</v>
      </c>
      <c r="L32" s="296">
        <v>35868</v>
      </c>
      <c r="M32" s="297">
        <v>26755</v>
      </c>
      <c r="N32" s="298">
        <v>34.1</v>
      </c>
    </row>
    <row r="33" spans="1:16" ht="13.5" customHeight="1" x14ac:dyDescent="0.15">
      <c r="A33" s="250"/>
      <c r="B33" s="246"/>
      <c r="C33" s="246"/>
      <c r="D33" s="246"/>
      <c r="E33" s="246"/>
      <c r="F33" s="246"/>
      <c r="G33" s="1124" t="s">
        <v>503</v>
      </c>
      <c r="H33" s="1125"/>
      <c r="I33" s="1125"/>
      <c r="J33" s="1126"/>
      <c r="K33" s="296" t="s">
        <v>489</v>
      </c>
      <c r="L33" s="296" t="s">
        <v>489</v>
      </c>
      <c r="M33" s="297" t="s">
        <v>489</v>
      </c>
      <c r="N33" s="298" t="s">
        <v>489</v>
      </c>
    </row>
    <row r="34" spans="1:16" ht="27" customHeight="1" x14ac:dyDescent="0.15">
      <c r="A34" s="250"/>
      <c r="B34" s="246"/>
      <c r="C34" s="246"/>
      <c r="D34" s="246"/>
      <c r="E34" s="246"/>
      <c r="F34" s="246"/>
      <c r="G34" s="1124" t="s">
        <v>504</v>
      </c>
      <c r="H34" s="1125"/>
      <c r="I34" s="1125"/>
      <c r="J34" s="1126"/>
      <c r="K34" s="296" t="s">
        <v>489</v>
      </c>
      <c r="L34" s="296" t="s">
        <v>489</v>
      </c>
      <c r="M34" s="297">
        <v>35</v>
      </c>
      <c r="N34" s="298" t="s">
        <v>489</v>
      </c>
    </row>
    <row r="35" spans="1:16" ht="27" customHeight="1" x14ac:dyDescent="0.15">
      <c r="A35" s="250"/>
      <c r="B35" s="246"/>
      <c r="C35" s="246"/>
      <c r="D35" s="246"/>
      <c r="E35" s="246"/>
      <c r="F35" s="246"/>
      <c r="G35" s="1124" t="s">
        <v>505</v>
      </c>
      <c r="H35" s="1125"/>
      <c r="I35" s="1125"/>
      <c r="J35" s="1126"/>
      <c r="K35" s="296">
        <v>2542934</v>
      </c>
      <c r="L35" s="296">
        <v>12597</v>
      </c>
      <c r="M35" s="297">
        <v>6876</v>
      </c>
      <c r="N35" s="298">
        <v>83.2</v>
      </c>
    </row>
    <row r="36" spans="1:16" ht="27" customHeight="1" x14ac:dyDescent="0.15">
      <c r="A36" s="250"/>
      <c r="B36" s="246"/>
      <c r="C36" s="246"/>
      <c r="D36" s="246"/>
      <c r="E36" s="246"/>
      <c r="F36" s="246"/>
      <c r="G36" s="1124" t="s">
        <v>506</v>
      </c>
      <c r="H36" s="1125"/>
      <c r="I36" s="1125"/>
      <c r="J36" s="1126"/>
      <c r="K36" s="296">
        <v>229490</v>
      </c>
      <c r="L36" s="296">
        <v>1137</v>
      </c>
      <c r="M36" s="297">
        <v>711</v>
      </c>
      <c r="N36" s="298">
        <v>59.9</v>
      </c>
    </row>
    <row r="37" spans="1:16" ht="13.5" customHeight="1" x14ac:dyDescent="0.15">
      <c r="A37" s="250"/>
      <c r="B37" s="246"/>
      <c r="C37" s="246"/>
      <c r="D37" s="246"/>
      <c r="E37" s="246"/>
      <c r="F37" s="246"/>
      <c r="G37" s="1124" t="s">
        <v>507</v>
      </c>
      <c r="H37" s="1125"/>
      <c r="I37" s="1125"/>
      <c r="J37" s="1126"/>
      <c r="K37" s="296">
        <v>21713</v>
      </c>
      <c r="L37" s="296">
        <v>108</v>
      </c>
      <c r="M37" s="297">
        <v>1771</v>
      </c>
      <c r="N37" s="298">
        <v>-93.9</v>
      </c>
    </row>
    <row r="38" spans="1:16" ht="27" customHeight="1" x14ac:dyDescent="0.15">
      <c r="A38" s="250"/>
      <c r="B38" s="246"/>
      <c r="C38" s="246"/>
      <c r="D38" s="246"/>
      <c r="E38" s="246"/>
      <c r="F38" s="246"/>
      <c r="G38" s="1127" t="s">
        <v>508</v>
      </c>
      <c r="H38" s="1128"/>
      <c r="I38" s="1128"/>
      <c r="J38" s="1129"/>
      <c r="K38" s="299" t="s">
        <v>489</v>
      </c>
      <c r="L38" s="299" t="s">
        <v>489</v>
      </c>
      <c r="M38" s="300">
        <v>0</v>
      </c>
      <c r="N38" s="301" t="s">
        <v>489</v>
      </c>
      <c r="O38" s="295"/>
    </row>
    <row r="39" spans="1:16" x14ac:dyDescent="0.15">
      <c r="A39" s="250"/>
      <c r="B39" s="246"/>
      <c r="C39" s="246"/>
      <c r="D39" s="246"/>
      <c r="E39" s="246"/>
      <c r="F39" s="246"/>
      <c r="G39" s="1127" t="s">
        <v>509</v>
      </c>
      <c r="H39" s="1128"/>
      <c r="I39" s="1128"/>
      <c r="J39" s="1129"/>
      <c r="K39" s="302">
        <v>-2255391</v>
      </c>
      <c r="L39" s="302">
        <v>-11173</v>
      </c>
      <c r="M39" s="303">
        <v>-7763</v>
      </c>
      <c r="N39" s="304">
        <v>43.9</v>
      </c>
      <c r="O39" s="295"/>
    </row>
    <row r="40" spans="1:16" ht="27" customHeight="1" x14ac:dyDescent="0.15">
      <c r="A40" s="250"/>
      <c r="B40" s="246"/>
      <c r="C40" s="246"/>
      <c r="D40" s="246"/>
      <c r="E40" s="246"/>
      <c r="F40" s="246"/>
      <c r="G40" s="1124" t="s">
        <v>510</v>
      </c>
      <c r="H40" s="1125"/>
      <c r="I40" s="1125"/>
      <c r="J40" s="1126"/>
      <c r="K40" s="302">
        <v>-5298920</v>
      </c>
      <c r="L40" s="302">
        <v>-26250</v>
      </c>
      <c r="M40" s="303">
        <v>-22050</v>
      </c>
      <c r="N40" s="304">
        <v>19</v>
      </c>
      <c r="O40" s="295"/>
    </row>
    <row r="41" spans="1:16" x14ac:dyDescent="0.15">
      <c r="A41" s="250"/>
      <c r="B41" s="246"/>
      <c r="C41" s="246"/>
      <c r="D41" s="246"/>
      <c r="E41" s="246"/>
      <c r="F41" s="246"/>
      <c r="G41" s="1130" t="s">
        <v>280</v>
      </c>
      <c r="H41" s="1131"/>
      <c r="I41" s="1131"/>
      <c r="J41" s="1132"/>
      <c r="K41" s="296">
        <v>2480383</v>
      </c>
      <c r="L41" s="302">
        <v>12287</v>
      </c>
      <c r="M41" s="303">
        <v>6336</v>
      </c>
      <c r="N41" s="304">
        <v>93.9</v>
      </c>
      <c r="O41" s="295"/>
    </row>
    <row r="42" spans="1:16" x14ac:dyDescent="0.15">
      <c r="A42" s="250"/>
      <c r="B42" s="246"/>
      <c r="C42" s="246"/>
      <c r="D42" s="246"/>
      <c r="E42" s="246"/>
      <c r="F42" s="246"/>
      <c r="G42" s="305" t="s">
        <v>511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513</v>
      </c>
      <c r="H48" s="310"/>
      <c r="I48" s="310"/>
      <c r="J48" s="310"/>
      <c r="K48" s="310"/>
      <c r="L48" s="310"/>
      <c r="M48" s="311"/>
      <c r="N48" s="310"/>
    </row>
    <row r="49" spans="1:14" ht="13.5" customHeight="1" x14ac:dyDescent="0.15">
      <c r="A49" s="250"/>
      <c r="B49" s="246"/>
      <c r="C49" s="246"/>
      <c r="D49" s="246"/>
      <c r="E49" s="246"/>
      <c r="F49" s="246"/>
      <c r="G49" s="312"/>
      <c r="H49" s="313"/>
      <c r="I49" s="1117" t="s">
        <v>479</v>
      </c>
      <c r="J49" s="1119" t="s">
        <v>514</v>
      </c>
      <c r="K49" s="1120"/>
      <c r="L49" s="1120"/>
      <c r="M49" s="1120"/>
      <c r="N49" s="1121"/>
    </row>
    <row r="50" spans="1:14" x14ac:dyDescent="0.15">
      <c r="A50" s="250"/>
      <c r="B50" s="246"/>
      <c r="C50" s="246"/>
      <c r="D50" s="246"/>
      <c r="E50" s="246"/>
      <c r="F50" s="246"/>
      <c r="G50" s="314"/>
      <c r="H50" s="315"/>
      <c r="I50" s="1118"/>
      <c r="J50" s="316" t="s">
        <v>515</v>
      </c>
      <c r="K50" s="317" t="s">
        <v>516</v>
      </c>
      <c r="L50" s="318" t="s">
        <v>517</v>
      </c>
      <c r="M50" s="319" t="s">
        <v>518</v>
      </c>
      <c r="N50" s="320" t="s">
        <v>519</v>
      </c>
    </row>
    <row r="51" spans="1:14" x14ac:dyDescent="0.15">
      <c r="A51" s="250"/>
      <c r="B51" s="246"/>
      <c r="C51" s="246"/>
      <c r="D51" s="246"/>
      <c r="E51" s="246"/>
      <c r="F51" s="246"/>
      <c r="G51" s="312" t="s">
        <v>520</v>
      </c>
      <c r="H51" s="313"/>
      <c r="I51" s="321">
        <v>3067072</v>
      </c>
      <c r="J51" s="322">
        <v>15241</v>
      </c>
      <c r="K51" s="323">
        <v>-39.799999999999997</v>
      </c>
      <c r="L51" s="324">
        <v>39425</v>
      </c>
      <c r="M51" s="325">
        <v>2.1</v>
      </c>
      <c r="N51" s="326">
        <v>-41.9</v>
      </c>
    </row>
    <row r="52" spans="1:14" x14ac:dyDescent="0.15">
      <c r="A52" s="250"/>
      <c r="B52" s="246"/>
      <c r="C52" s="246"/>
      <c r="D52" s="246"/>
      <c r="E52" s="246"/>
      <c r="F52" s="246"/>
      <c r="G52" s="327"/>
      <c r="H52" s="328" t="s">
        <v>521</v>
      </c>
      <c r="I52" s="329">
        <v>2511701</v>
      </c>
      <c r="J52" s="330">
        <v>12481</v>
      </c>
      <c r="K52" s="331">
        <v>36.799999999999997</v>
      </c>
      <c r="L52" s="332">
        <v>22414</v>
      </c>
      <c r="M52" s="333">
        <v>-0.1</v>
      </c>
      <c r="N52" s="334">
        <v>36.9</v>
      </c>
    </row>
    <row r="53" spans="1:14" x14ac:dyDescent="0.15">
      <c r="A53" s="250"/>
      <c r="B53" s="246"/>
      <c r="C53" s="246"/>
      <c r="D53" s="246"/>
      <c r="E53" s="246"/>
      <c r="F53" s="246"/>
      <c r="G53" s="312" t="s">
        <v>522</v>
      </c>
      <c r="H53" s="313"/>
      <c r="I53" s="321">
        <v>5088614</v>
      </c>
      <c r="J53" s="322">
        <v>25221</v>
      </c>
      <c r="K53" s="323">
        <v>65.5</v>
      </c>
      <c r="L53" s="324">
        <v>43141</v>
      </c>
      <c r="M53" s="325">
        <v>9.4</v>
      </c>
      <c r="N53" s="326">
        <v>56.1</v>
      </c>
    </row>
    <row r="54" spans="1:14" x14ac:dyDescent="0.15">
      <c r="A54" s="250"/>
      <c r="B54" s="246"/>
      <c r="C54" s="246"/>
      <c r="D54" s="246"/>
      <c r="E54" s="246"/>
      <c r="F54" s="246"/>
      <c r="G54" s="327"/>
      <c r="H54" s="328" t="s">
        <v>521</v>
      </c>
      <c r="I54" s="329">
        <v>2689126</v>
      </c>
      <c r="J54" s="330">
        <v>13328</v>
      </c>
      <c r="K54" s="331">
        <v>6.8</v>
      </c>
      <c r="L54" s="332">
        <v>21887</v>
      </c>
      <c r="M54" s="333">
        <v>-2.4</v>
      </c>
      <c r="N54" s="334">
        <v>9.1999999999999993</v>
      </c>
    </row>
    <row r="55" spans="1:14" x14ac:dyDescent="0.15">
      <c r="A55" s="250"/>
      <c r="B55" s="246"/>
      <c r="C55" s="246"/>
      <c r="D55" s="246"/>
      <c r="E55" s="246"/>
      <c r="F55" s="246"/>
      <c r="G55" s="312" t="s">
        <v>523</v>
      </c>
      <c r="H55" s="313"/>
      <c r="I55" s="321">
        <v>6651555</v>
      </c>
      <c r="J55" s="322">
        <v>32943</v>
      </c>
      <c r="K55" s="323">
        <v>30.6</v>
      </c>
      <c r="L55" s="324">
        <v>45117</v>
      </c>
      <c r="M55" s="325">
        <v>4.5999999999999996</v>
      </c>
      <c r="N55" s="326">
        <v>26</v>
      </c>
    </row>
    <row r="56" spans="1:14" x14ac:dyDescent="0.15">
      <c r="A56" s="250"/>
      <c r="B56" s="246"/>
      <c r="C56" s="246"/>
      <c r="D56" s="246"/>
      <c r="E56" s="246"/>
      <c r="F56" s="246"/>
      <c r="G56" s="327"/>
      <c r="H56" s="328" t="s">
        <v>521</v>
      </c>
      <c r="I56" s="329">
        <v>4508673</v>
      </c>
      <c r="J56" s="330">
        <v>22330</v>
      </c>
      <c r="K56" s="331">
        <v>67.5</v>
      </c>
      <c r="L56" s="332">
        <v>25589</v>
      </c>
      <c r="M56" s="333">
        <v>16.899999999999999</v>
      </c>
      <c r="N56" s="334">
        <v>50.6</v>
      </c>
    </row>
    <row r="57" spans="1:14" x14ac:dyDescent="0.15">
      <c r="A57" s="250"/>
      <c r="B57" s="246"/>
      <c r="C57" s="246"/>
      <c r="D57" s="246"/>
      <c r="E57" s="246"/>
      <c r="F57" s="246"/>
      <c r="G57" s="312" t="s">
        <v>524</v>
      </c>
      <c r="H57" s="313"/>
      <c r="I57" s="321">
        <v>4629421</v>
      </c>
      <c r="J57" s="322">
        <v>22914</v>
      </c>
      <c r="K57" s="323">
        <v>-30.4</v>
      </c>
      <c r="L57" s="324">
        <v>39951</v>
      </c>
      <c r="M57" s="325">
        <v>-11.5</v>
      </c>
      <c r="N57" s="326">
        <v>-18.899999999999999</v>
      </c>
    </row>
    <row r="58" spans="1:14" x14ac:dyDescent="0.15">
      <c r="A58" s="250"/>
      <c r="B58" s="246"/>
      <c r="C58" s="246"/>
      <c r="D58" s="246"/>
      <c r="E58" s="246"/>
      <c r="F58" s="246"/>
      <c r="G58" s="327"/>
      <c r="H58" s="328" t="s">
        <v>521</v>
      </c>
      <c r="I58" s="329">
        <v>3934187</v>
      </c>
      <c r="J58" s="330">
        <v>19473</v>
      </c>
      <c r="K58" s="331">
        <v>-12.8</v>
      </c>
      <c r="L58" s="332">
        <v>22555</v>
      </c>
      <c r="M58" s="333">
        <v>-11.9</v>
      </c>
      <c r="N58" s="334">
        <v>-0.9</v>
      </c>
    </row>
    <row r="59" spans="1:14" x14ac:dyDescent="0.15">
      <c r="A59" s="250"/>
      <c r="B59" s="246"/>
      <c r="C59" s="246"/>
      <c r="D59" s="246"/>
      <c r="E59" s="246"/>
      <c r="F59" s="246"/>
      <c r="G59" s="312" t="s">
        <v>525</v>
      </c>
      <c r="H59" s="313"/>
      <c r="I59" s="321">
        <v>7162750</v>
      </c>
      <c r="J59" s="322">
        <v>35483</v>
      </c>
      <c r="K59" s="323">
        <v>54.9</v>
      </c>
      <c r="L59" s="324">
        <v>39893</v>
      </c>
      <c r="M59" s="325">
        <v>-0.1</v>
      </c>
      <c r="N59" s="326">
        <v>55</v>
      </c>
    </row>
    <row r="60" spans="1:14" x14ac:dyDescent="0.15">
      <c r="A60" s="250"/>
      <c r="B60" s="246"/>
      <c r="C60" s="246"/>
      <c r="D60" s="246"/>
      <c r="E60" s="246"/>
      <c r="F60" s="246"/>
      <c r="G60" s="327"/>
      <c r="H60" s="328" t="s">
        <v>521</v>
      </c>
      <c r="I60" s="335">
        <v>5211508</v>
      </c>
      <c r="J60" s="330">
        <v>25817</v>
      </c>
      <c r="K60" s="331">
        <v>32.6</v>
      </c>
      <c r="L60" s="332">
        <v>26170</v>
      </c>
      <c r="M60" s="333">
        <v>16</v>
      </c>
      <c r="N60" s="334">
        <v>16.600000000000001</v>
      </c>
    </row>
    <row r="61" spans="1:14" x14ac:dyDescent="0.15">
      <c r="A61" s="250"/>
      <c r="B61" s="246"/>
      <c r="C61" s="246"/>
      <c r="D61" s="246"/>
      <c r="E61" s="246"/>
      <c r="F61" s="246"/>
      <c r="G61" s="312" t="s">
        <v>526</v>
      </c>
      <c r="H61" s="336"/>
      <c r="I61" s="337">
        <v>5319882</v>
      </c>
      <c r="J61" s="338">
        <v>26360</v>
      </c>
      <c r="K61" s="339">
        <v>16.2</v>
      </c>
      <c r="L61" s="340">
        <v>41505</v>
      </c>
      <c r="M61" s="341">
        <v>0.9</v>
      </c>
      <c r="N61" s="326">
        <v>15.3</v>
      </c>
    </row>
    <row r="62" spans="1:14" x14ac:dyDescent="0.15">
      <c r="A62" s="250"/>
      <c r="B62" s="246"/>
      <c r="C62" s="246"/>
      <c r="D62" s="246"/>
      <c r="E62" s="246"/>
      <c r="F62" s="246"/>
      <c r="G62" s="327"/>
      <c r="H62" s="328" t="s">
        <v>521</v>
      </c>
      <c r="I62" s="329">
        <v>3771039</v>
      </c>
      <c r="J62" s="330">
        <v>18686</v>
      </c>
      <c r="K62" s="331">
        <v>26.2</v>
      </c>
      <c r="L62" s="332">
        <v>23723</v>
      </c>
      <c r="M62" s="333">
        <v>3.7</v>
      </c>
      <c r="N62" s="334">
        <v>22.5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42" t="s">
        <v>3</v>
      </c>
      <c r="D47" s="1142"/>
      <c r="E47" s="1143"/>
      <c r="F47" s="11">
        <v>15.31</v>
      </c>
      <c r="G47" s="12">
        <v>16.23</v>
      </c>
      <c r="H47" s="12">
        <v>16.72</v>
      </c>
      <c r="I47" s="12">
        <v>17.73</v>
      </c>
      <c r="J47" s="13">
        <v>19.25</v>
      </c>
    </row>
    <row r="48" spans="2:10" ht="57.75" customHeight="1" x14ac:dyDescent="0.15">
      <c r="B48" s="14"/>
      <c r="C48" s="1144" t="s">
        <v>4</v>
      </c>
      <c r="D48" s="1144"/>
      <c r="E48" s="1145"/>
      <c r="F48" s="15">
        <v>1.22</v>
      </c>
      <c r="G48" s="16">
        <v>1.9</v>
      </c>
      <c r="H48" s="16">
        <v>2.02</v>
      </c>
      <c r="I48" s="16">
        <v>1.79</v>
      </c>
      <c r="J48" s="17">
        <v>1.44</v>
      </c>
    </row>
    <row r="49" spans="2:10" ht="57.75" customHeight="1" thickBot="1" x14ac:dyDescent="0.2">
      <c r="B49" s="18"/>
      <c r="C49" s="1146" t="s">
        <v>5</v>
      </c>
      <c r="D49" s="1146"/>
      <c r="E49" s="1147"/>
      <c r="F49" s="19" t="s">
        <v>533</v>
      </c>
      <c r="G49" s="20">
        <v>2.2400000000000002</v>
      </c>
      <c r="H49" s="20">
        <v>1</v>
      </c>
      <c r="I49" s="20">
        <v>1.92</v>
      </c>
      <c r="J49" s="21">
        <v>1.92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2018-02-28T07:59:53Z</cp:lastPrinted>
  <dcterms:created xsi:type="dcterms:W3CDTF">2018-01-24T05:35:44Z</dcterms:created>
  <dcterms:modified xsi:type="dcterms:W3CDTF">2018-12-17T23:51:27Z</dcterms:modified>
  <cp:category/>
</cp:coreProperties>
</file>