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00976\Desktop\【財政状況資料集】_282294_たつの市_2016\02回答\"/>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O36" i="9"/>
  <c r="CO35" i="9"/>
  <c r="CO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c r="U35" i="9" s="1"/>
  <c r="U36" i="9" s="1"/>
  <c r="AM34" i="9" l="1"/>
  <c r="AM35" i="9" s="1"/>
  <c r="AM36" i="9" s="1"/>
  <c r="BW34" i="9" l="1"/>
  <c r="BW35" i="9" s="1"/>
  <c r="BW36" i="9" s="1"/>
  <c r="BW37" i="9" s="1"/>
  <c r="BW38" i="9" s="1"/>
  <c r="BW39" i="9" s="1"/>
  <c r="BW40" i="9" s="1"/>
  <c r="BW41" i="9" s="1"/>
  <c r="BW42" i="9" s="1"/>
  <c r="BE34" i="9"/>
  <c r="BE35" i="9" s="1"/>
  <c r="BE36" i="9" s="1"/>
  <c r="BE37" i="9" s="1"/>
</calcChain>
</file>

<file path=xl/sharedStrings.xml><?xml version="1.0" encoding="utf-8"?>
<sst xmlns="http://schemas.openxmlformats.org/spreadsheetml/2006/main" count="1047" uniqueCount="577">
  <si>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</si>
  <si>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</si>
  <si>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</si>
  <si>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</si>
  <si>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</si>
  <si>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</si>
  <si>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</si>
  <si>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</si>
  <si>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</si>
  <si>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</si>
  <si>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</si>
  <si>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</si>
  <si>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</si>
  <si>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</si>
  <si>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</si>
  <si>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</si>
  <si>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</si>
  <si>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</si>
  <si>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</si>
  <si>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</si>
  <si>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</si>
  <si>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</si>
  <si>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</si>
  <si>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</si>
  <si>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</si>
  <si>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</si>
  <si>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</si>
  <si>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</si>
  <si>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</si>
  <si>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</si>
  <si>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</si>
  <si>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</si>
  <si>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</si>
  <si>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</si>
  <si>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</si>
  <si>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</si>
  <si>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</si>
  <si>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</si>
  <si>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</si>
  <si>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</si>
  <si>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</si>
  <si>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</si>
  <si>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</si>
  <si>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</si>
  <si>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</si>
  <si>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</si>
  <si>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</si>
  <si>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</si>
  <si>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</si>
  <si>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</si>
  <si>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</si>
  <si>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</si>
  <si>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</si>
  <si>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</si>
  <si>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</si>
  <si>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</si>
  <si>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</si>
  <si>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</si>
  <si>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</si>
  <si>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</si>
  <si>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</si>
  <si>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</si>
  <si>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</si>
  <si>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</si>
  <si>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</si>
  <si>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</si>
  <si>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</si>
  <si>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</si>
  <si>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</si>
  <si>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</si>
  <si>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</si>
  <si>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</si>
  <si>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</si>
  <si>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</si>
  <si>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</si>
  <si>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</si>
  <si>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</si>
  <si>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</si>
  <si>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</si>
  <si>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</si>
  <si>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</si>
  <si>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</si>
  <si>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たつの市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</si>
  <si>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</si>
  <si>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</si>
  <si>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</si>
  <si>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</si>
  <si>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</si>
  <si>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</si>
  <si>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</si>
  <si>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</si>
  <si>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</si>
  <si>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</si>
  <si>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</si>
  <si>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</si>
  <si>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</si>
  <si>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</si>
  <si>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</si>
  <si>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</si>
  <si>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</si>
  <si>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</si>
  <si>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</si>
  <si>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</si>
  <si>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</si>
  <si>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</si>
  <si>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</si>
  <si>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</si>
  <si>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</si>
  <si>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</si>
  <si>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</si>
  <si>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</si>
  <si>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</si>
  <si>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</si>
  <si>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</si>
  <si>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</si>
  <si>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</si>
  <si>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</si>
  <si>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</si>
  <si>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</si>
  <si>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</si>
  <si>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</si>
  <si>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</si>
  <si>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</si>
  <si>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</si>
  <si>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</si>
  <si>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</si>
  <si>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</si>
  <si>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</si>
  <si>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</si>
  <si>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</si>
  <si>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</si>
  <si>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</si>
  <si>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</si>
  <si>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</si>
  <si>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</si>
  <si>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</si>
  <si>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</si>
  <si>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病院事業会計</t>
    <phoneticPr fontId="5"/>
  </si>
  <si>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</si>
  <si>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</si>
  <si>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</si>
  <si>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</si>
  <si>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</si>
  <si>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</si>
  <si>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</si>
  <si>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</si>
  <si>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</si>
  <si>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</si>
  <si>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</si>
  <si>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</si>
  <si>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</si>
  <si>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</si>
  <si>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</si>
  <si>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</si>
  <si>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</si>
  <si>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</si>
  <si>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</si>
  <si>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</si>
  <si>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</si>
  <si>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</si>
  <si>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</si>
  <si>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</si>
  <si>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</si>
  <si>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</si>
  <si>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</si>
  <si>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</si>
  <si>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</si>
  <si>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</si>
  <si>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</si>
  <si>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</si>
  <si>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</si>
  <si>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</si>
  <si>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</si>
  <si>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</si>
  <si>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</si>
  <si>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</si>
  <si>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</si>
  <si>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</si>
  <si>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</si>
  <si>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</si>
  <si>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</si>
  <si>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</si>
  <si>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</si>
  <si>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</si>
  <si>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</si>
  <si>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</si>
  <si>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</si>
  <si>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</si>
  <si>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</si>
  <si>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</si>
  <si>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</si>
  <si>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</si>
  <si>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</si>
  <si>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</si>
  <si>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</si>
  <si>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</si>
  <si>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</si>
  <si>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</si>
  <si>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兵庫県たつの市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</si>
  <si>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</si>
  <si>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</si>
  <si>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</si>
  <si>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</si>
  <si>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</si>
  <si>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</si>
  <si>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</si>
  <si>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</si>
  <si>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</si>
  <si>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</si>
  <si>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</si>
  <si>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</si>
  <si>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</si>
  <si>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</si>
  <si>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</si>
  <si>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</si>
  <si>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</si>
  <si>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</si>
  <si>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</si>
  <si>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</si>
  <si>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</si>
  <si>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</si>
  <si>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</si>
  <si>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</si>
  <si>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</si>
  <si>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</si>
  <si>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</si>
  <si>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</si>
  <si>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</si>
  <si>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</si>
  <si>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</si>
  <si>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</si>
  <si>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</si>
  <si>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</si>
  <si>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</si>
  <si>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</si>
  <si>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</si>
  <si>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</si>
  <si>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</si>
  <si>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</si>
  <si>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</si>
  <si>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</si>
  <si>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</si>
  <si>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</si>
  <si>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</si>
  <si>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</si>
  <si>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</si>
  <si>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</si>
  <si>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</si>
  <si>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</si>
  <si>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</si>
  <si>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</si>
  <si>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</si>
  <si>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</si>
  <si>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</si>
  <si>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</si>
  <si>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</si>
  <si>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</si>
  <si>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</si>
  <si>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</si>
  <si>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</si>
  <si>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</si>
  <si>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</si>
  <si>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</si>
  <si>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</si>
  <si>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</si>
  <si>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</si>
  <si>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</si>
  <si>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</si>
  <si>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</si>
  <si>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</si>
  <si>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</si>
  <si>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</si>
  <si>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</si>
  <si>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</si>
  <si>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</si>
  <si>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</si>
  <si>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</si>
  <si>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</si>
  <si>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</si>
  <si>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</si>
  <si>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</si>
  <si>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</si>
  <si>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</si>
  <si>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</si>
  <si>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</si>
  <si>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</si>
  <si>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</si>
  <si>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</si>
  <si>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</si>
  <si>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</si>
  <si>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</si>
  <si>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</si>
  <si>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</si>
  <si>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</si>
  <si>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</si>
  <si>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</si>
  <si>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</si>
  <si>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</si>
  <si>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</si>
  <si>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</si>
  <si>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</si>
  <si>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</si>
  <si>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</si>
  <si>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</si>
  <si>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</si>
  <si>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</si>
  <si>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</si>
  <si>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</si>
  <si>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</si>
  <si>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</si>
  <si>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</si>
  <si>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</si>
  <si>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</si>
  <si>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</si>
  <si>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</si>
  <si>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</si>
  <si>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</si>
  <si>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</si>
  <si>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</si>
  <si>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</si>
  <si>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</si>
  <si>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</si>
  <si>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</si>
  <si>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</si>
  <si>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</si>
  <si>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</si>
  <si>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</si>
  <si>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</si>
  <si>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</si>
  <si>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</si>
  <si>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</si>
  <si>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</si>
  <si>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</si>
  <si>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</si>
  <si>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</si>
  <si>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</si>
  <si>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</si>
  <si>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</si>
  <si>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</si>
  <si>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</si>
  <si>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</si>
  <si>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</si>
  <si>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</si>
  <si>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</si>
  <si>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</si>
  <si>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</si>
  <si>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</si>
  <si>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</si>
  <si>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兵庫県たつの市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</si>
  <si>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</si>
  <si>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</si>
  <si>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</si>
  <si>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</si>
  <si>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</si>
  <si>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</si>
  <si>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</si>
  <si>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</si>
  <si>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</si>
  <si>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</si>
  <si>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</si>
  <si>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</si>
  <si>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</si>
  <si>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</si>
  <si>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</si>
  <si>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</si>
  <si>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</si>
  <si>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</si>
  <si>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</si>
  <si>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</si>
  <si>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</si>
  <si>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土地取得造成事業特別会計</t>
    <phoneticPr fontId="5"/>
  </si>
  <si>
    <t>揖龍公平委員会事業特別会計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</si>
  <si>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</si>
  <si>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</si>
  <si>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</si>
  <si>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</si>
  <si>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</si>
  <si>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</si>
  <si>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</si>
  <si>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</si>
  <si>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</si>
  <si>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</si>
  <si>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</si>
  <si>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</si>
  <si>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</si>
  <si>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</si>
  <si>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</si>
  <si>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</si>
  <si>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</si>
  <si>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</si>
  <si>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</si>
  <si>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国民宿舎事業会計</t>
    <phoneticPr fontId="5"/>
  </si>
  <si>
    <t>下水道事業特別会計</t>
    <phoneticPr fontId="5"/>
  </si>
  <si>
    <t>法非適用企業</t>
    <phoneticPr fontId="5"/>
  </si>
  <si>
    <t>農業集落排水事業特別会計</t>
    <phoneticPr fontId="5"/>
  </si>
  <si>
    <t>前処理場事業特別会計</t>
    <phoneticPr fontId="5"/>
  </si>
  <si>
    <t>と畜場事業特別会計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</si>
  <si>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</si>
  <si>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</si>
  <si>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</si>
  <si>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</si>
  <si>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</si>
  <si>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</si>
  <si>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</si>
  <si>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</si>
  <si>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</si>
  <si>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</si>
  <si>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</si>
  <si>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</si>
  <si>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</si>
  <si>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</si>
  <si>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</si>
  <si>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</si>
  <si>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</si>
  <si>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</si>
  <si>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</si>
  <si>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</si>
  <si>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</si>
  <si>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</si>
  <si>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</si>
  <si>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</si>
  <si>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</si>
  <si>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</si>
  <si>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</si>
  <si>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</si>
  <si>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</si>
  <si>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</si>
  <si>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</si>
  <si>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</si>
  <si>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</si>
  <si>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</si>
  <si>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</si>
  <si>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</si>
  <si>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</si>
  <si>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</si>
  <si>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</si>
  <si>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</si>
  <si>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</si>
  <si>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</si>
  <si>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</si>
  <si>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</si>
  <si>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</si>
  <si>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</si>
  <si>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</si>
  <si>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</si>
  <si>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</si>
  <si>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</si>
  <si>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</si>
  <si>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</si>
  <si>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</si>
  <si>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</si>
  <si>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</si>
  <si>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</si>
  <si>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</si>
  <si>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</si>
  <si>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</si>
  <si>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</si>
  <si>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</si>
  <si>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</si>
  <si>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</si>
  <si>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</si>
  <si>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</si>
  <si>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</si>
  <si>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</si>
  <si>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</si>
  <si>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</si>
  <si>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</si>
  <si>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</si>
  <si>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</si>
  <si>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</si>
  <si>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</si>
  <si>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</si>
  <si>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</si>
  <si>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</si>
  <si>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</si>
  <si>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</si>
  <si>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</si>
  <si>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</si>
  <si>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</si>
  <si>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</si>
  <si>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</si>
  <si>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</si>
  <si>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</si>
  <si>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</si>
  <si>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</si>
  <si>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</si>
  <si>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</si>
  <si>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</si>
  <si>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</si>
  <si>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</si>
  <si>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</si>
  <si>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</si>
  <si>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</si>
  <si>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</si>
  <si>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</si>
  <si>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</si>
  <si>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</si>
  <si>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</si>
  <si>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</si>
  <si>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</si>
  <si>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</si>
  <si>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</si>
  <si>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</si>
  <si>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</si>
  <si>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</si>
  <si>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</si>
  <si>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</si>
  <si>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</si>
  <si>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</si>
  <si>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</si>
  <si>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</si>
  <si>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</si>
  <si>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</si>
  <si>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</si>
  <si>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</si>
  <si>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</si>
  <si>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</si>
  <si>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</si>
  <si>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</si>
  <si>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</si>
  <si>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</si>
  <si>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</si>
  <si>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</si>
  <si>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</si>
  <si>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</si>
  <si>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</si>
  <si>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</si>
  <si>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</si>
  <si>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</si>
  <si>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</si>
  <si>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</si>
  <si>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</si>
  <si>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0.31</t>
  </si>
  <si>
    <t>病院事業会計</t>
  </si>
  <si>
    <t>▲ 0.38</t>
  </si>
  <si>
    <t>▲ 0.10</t>
  </si>
  <si>
    <t>▲ 0.06</t>
  </si>
  <si>
    <t>▲ 0.57</t>
  </si>
  <si>
    <t>▲ 0.53</t>
  </si>
  <si>
    <t>水道事業会計</t>
  </si>
  <si>
    <t>一般会計</t>
  </si>
  <si>
    <t>介護保険事業特別会計</t>
  </si>
  <si>
    <t>国民健康保険事業特別会計</t>
  </si>
  <si>
    <t>後期高齢者医療事業特別会計</t>
  </si>
  <si>
    <t>国民宿舎事業会計</t>
  </si>
  <si>
    <t>▲ 0.60</t>
  </si>
  <si>
    <t>▲ 1.31</t>
  </si>
  <si>
    <t>学校給食センター事業特別会計</t>
  </si>
  <si>
    <t>その他会計（赤字）</t>
  </si>
  <si>
    <t>その他会計（黒字）</t>
  </si>
  <si>
    <t>播磨高原広域事務組合</t>
    <rPh sb="0" eb="2">
      <t>ハリマ</t>
    </rPh>
    <rPh sb="2" eb="4">
      <t>コウゲン</t>
    </rPh>
    <rPh sb="4" eb="6">
      <t>コウイキ</t>
    </rPh>
    <rPh sb="6" eb="8">
      <t>ジム</t>
    </rPh>
    <rPh sb="8" eb="10">
      <t>クミアイ</t>
    </rPh>
    <phoneticPr fontId="2"/>
  </si>
  <si>
    <t>揖龍保健衛生施設事務組合</t>
    <rPh sb="0" eb="2">
      <t>イリュウ</t>
    </rPh>
    <rPh sb="2" eb="4">
      <t>ホケン</t>
    </rPh>
    <rPh sb="4" eb="6">
      <t>エイセイ</t>
    </rPh>
    <rPh sb="6" eb="8">
      <t>シセツ</t>
    </rPh>
    <rPh sb="8" eb="10">
      <t>ジム</t>
    </rPh>
    <rPh sb="10" eb="12">
      <t>クミアイ</t>
    </rPh>
    <phoneticPr fontId="2"/>
  </si>
  <si>
    <t>にしはりま環境事務組合</t>
    <rPh sb="5" eb="7">
      <t>カンキョウ</t>
    </rPh>
    <rPh sb="7" eb="9">
      <t>ジム</t>
    </rPh>
    <rPh sb="9" eb="11">
      <t>クミアイ</t>
    </rPh>
    <phoneticPr fontId="2"/>
  </si>
  <si>
    <t>西播磨水道企業団</t>
    <rPh sb="0" eb="1">
      <t>ニシ</t>
    </rPh>
    <rPh sb="1" eb="3">
      <t>ハリマ</t>
    </rPh>
    <rPh sb="3" eb="5">
      <t>スイドウ</t>
    </rPh>
    <rPh sb="5" eb="7">
      <t>キギョウ</t>
    </rPh>
    <rPh sb="7" eb="8">
      <t>ダン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</si>
  <si>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</si>
  <si>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</si>
  <si>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</si>
  <si>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</si>
  <si>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西はりま消防組合</t>
    <rPh sb="0" eb="1">
      <t>ニシ</t>
    </rPh>
    <rPh sb="4" eb="6">
      <t>ショウボウ</t>
    </rPh>
    <rPh sb="6" eb="8">
      <t>クミアイ</t>
    </rPh>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</si>
  <si>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</si>
  <si>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</si>
  <si>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</si>
  <si>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</si>
  <si>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</si>
  <si>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</si>
  <si>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</si>
  <si>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</si>
  <si>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</si>
  <si>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</si>
  <si>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</si>
  <si>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</si>
  <si>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</si>
  <si>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</si>
  <si>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</si>
  <si>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</si>
  <si>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</si>
  <si>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将来負担比率、実質公債費比率とも類似団体内平均と比較して高いものとなっている。これは合併以降の大型事業の進展に伴い合併特例債の発行・償還が増加していることが要因であるが、
今後は下水道事業等の償還が進み、いずれの数値も改善していくと想定している。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</si>
</sst>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extLst>
            <c:ext xmlns:c16="http://schemas.microsoft.com/office/drawing/2014/chart" uri="{C3380CC4-5D6E-409C-BE32-E72D297353CC}">
              <c16:uniqueId val="{00000000-5614-494C-BB56-7C60AB7BC4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32802</c:v>
                </c:pt>
                <c:pt idx="1">
                  <c:v>30445</c:v>
                </c:pt>
                <c:pt idx="2">
                  <c:v>35119</c:v>
                </c:pt>
                <c:pt idx="3">
                  <c:v>32594</c:v>
                </c:pt>
                <c:pt idx="4">
                  <c:v>61644</c:v>
                </c:pt>
              </c:numCache>
            </c:numRef>
          </c:val>
          <c:smooth val="0"/>
          <c:extLst>
            <c:ext xmlns:c16="http://schemas.microsoft.com/office/drawing/2014/chart" uri="{C3380CC4-5D6E-409C-BE32-E72D297353CC}">
              <c16:uniqueId val="{00000001-5614-494C-BB56-7C60AB7BC486}"/>
            </c:ext>
          </c:extLst>
        </c:ser>
        <c:dLbls>
          <c:showLegendKey val="0"/>
          <c:showVal val="0"/>
          <c:showCatName val="0"/>
          <c:showSerName val="0"/>
          <c:showPercent val="0"/>
          <c:showBubbleSize val="0"/>
        </c:dLbls>
        <c:marker val="1"/>
        <c:smooth val="0"/>
        <c:axId val="91540480"/>
        <c:axId val="91546752"/>
      </c:lineChart>
      <c:catAx>
        <c:axId val="9154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46752"/>
        <c:crosses val="autoZero"/>
        <c:auto val="1"/>
        <c:lblAlgn val="ctr"/>
        <c:lblOffset val="100"/>
        <c:tickLblSkip val="1"/>
        <c:tickMarkSkip val="1"/>
        <c:noMultiLvlLbl val="0"/>
      </c:catAx>
      <c:valAx>
        <c:axId val="915467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4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5.91</c:v>
                </c:pt>
                <c:pt idx="1">
                  <c:v>5.78</c:v>
                </c:pt>
                <c:pt idx="2">
                  <c:v>4.3600000000000003</c:v>
                </c:pt>
                <c:pt idx="3">
                  <c:v>6.09</c:v>
                </c:pt>
                <c:pt idx="4">
                  <c:v>3.57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24.12</c:v>
                </c:pt>
                <c:pt idx="1">
                  <c:v>27.97</c:v>
                </c:pt>
                <c:pt idx="2">
                  <c:v>30.94</c:v>
                </c:pt>
                <c:pt idx="3">
                  <c:v>34.799999999999997</c:v>
                </c:pt>
                <c:pt idx="4">
                  <c:v>37.56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955968"/>
        <c:axId val="91957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3.43</c:v>
                </c:pt>
                <c:pt idx="1">
                  <c:v>5.51</c:v>
                </c:pt>
                <c:pt idx="2">
                  <c:v>1.64</c:v>
                </c:pt>
                <c:pt idx="3">
                  <c:v>5.97</c:v>
                </c:pt>
                <c:pt idx="4">
                  <c:v>-0.31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955968"/>
        <c:axId val="91957888"/>
      </c:lineChart>
      <c:catAx>
        <c:axId val="919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57888"/>
        <c:crosses val="autoZero"/>
        <c:auto val="1"/>
        <c:lblAlgn val="ctr"/>
        <c:lblOffset val="100"/>
        <c:tickLblSkip val="1"/>
        <c:tickMarkSkip val="1"/>
        <c:noMultiLvlLbl val="0"/>
      </c:catAx>
      <c:valAx>
        <c:axId val="9195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学校給食センター事業特別会計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国民宿舎事業会計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0.6</c:v>
                </c:pt>
                <c:pt idx="1">
                  <c:v>#N/A</c:v>
                </c:pt>
                <c:pt idx="2">
                  <c:v>1.31</c:v>
                </c:pt>
                <c:pt idx="3">
                  <c:v>#N/A</c:v>
                </c:pt>
                <c:pt idx="4">
                  <c:v>#N/A</c:v>
                </c:pt>
                <c:pt idx="5">
                  <c:v>0.15</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0.09</c:v>
                </c:pt>
                <c:pt idx="4">
                  <c:v>#N/A</c:v>
                </c:pt>
                <c:pt idx="5">
                  <c:v>0.08</c:v>
                </c:pt>
                <c:pt idx="6">
                  <c:v>#N/A</c:v>
                </c:pt>
                <c:pt idx="7">
                  <c:v>0.09</c:v>
                </c:pt>
                <c:pt idx="8">
                  <c:v>#N/A</c:v>
                </c:pt>
                <c:pt idx="9">
                  <c:v>0.11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0.22</c:v>
                </c:pt>
                <c:pt idx="4">
                  <c:v>#N/A</c:v>
                </c:pt>
                <c:pt idx="5">
                  <c:v>0.47</c:v>
                </c:pt>
                <c:pt idx="6">
                  <c:v>#N/A</c:v>
                </c:pt>
                <c:pt idx="7">
                  <c:v>7.0000000000000007E-2</c:v>
                </c:pt>
                <c:pt idx="8">
                  <c:v>#N/A</c:v>
                </c:pt>
                <c:pt idx="9">
                  <c:v>0.41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0.2</c:v>
                </c:pt>
                <c:pt idx="4">
                  <c:v>#N/A</c:v>
                </c:pt>
                <c:pt idx="5">
                  <c:v>0.34</c:v>
                </c:pt>
                <c:pt idx="6">
                  <c:v>#N/A</c:v>
                </c:pt>
                <c:pt idx="7">
                  <c:v>0.7</c:v>
                </c:pt>
                <c:pt idx="8">
                  <c:v>#N/A</c:v>
                </c:pt>
                <c:pt idx="9">
                  <c:v>0.7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5.9</c:v>
                </c:pt>
                <c:pt idx="2">
                  <c:v>#N/A</c:v>
                </c:pt>
                <c:pt idx="3">
                  <c:v>5.76</c:v>
                </c:pt>
                <c:pt idx="4">
                  <c:v>#N/A</c:v>
                </c:pt>
                <c:pt idx="5">
                  <c:v>4.3499999999999996</c:v>
                </c:pt>
                <c:pt idx="6">
                  <c:v>#N/A</c:v>
                </c:pt>
                <c:pt idx="7">
                  <c:v>6.08</c:v>
                </c:pt>
                <c:pt idx="8">
                  <c:v>#N/A</c:v>
                </c:pt>
                <c:pt idx="9">
                  <c:v>3.56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9.9600000000000009</c:v>
                </c:pt>
                <c:pt idx="2">
                  <c:v>#N/A</c:v>
                </c:pt>
                <c:pt idx="3">
                  <c:v>10.77</c:v>
                </c:pt>
                <c:pt idx="4">
                  <c:v>#N/A</c:v>
                </c:pt>
                <c:pt idx="5">
                  <c:v>12.11</c:v>
                </c:pt>
                <c:pt idx="6">
                  <c:v>#N/A</c:v>
                </c:pt>
                <c:pt idx="7">
                  <c:v>12.54</c:v>
                </c:pt>
                <c:pt idx="8">
                  <c:v>#N/A</c:v>
                </c:pt>
                <c:pt idx="9">
                  <c:v>4.2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0.38</c:v>
                </c:pt>
                <c:pt idx="1">
                  <c:v>#N/A</c:v>
                </c:pt>
                <c:pt idx="2">
                  <c:v>0.1</c:v>
                </c:pt>
                <c:pt idx="3">
                  <c:v>#N/A</c:v>
                </c:pt>
                <c:pt idx="4">
                  <c:v>0.06</c:v>
                </c:pt>
                <c:pt idx="5">
                  <c:v>#N/A</c:v>
                </c:pt>
                <c:pt idx="6">
                  <c:v>0.56999999999999995</c:v>
                </c:pt>
                <c:pt idx="7">
                  <c:v>#N/A</c:v>
                </c:pt>
                <c:pt idx="8">
                  <c:v>0.53</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6875904"/>
        <c:axId val="126885888"/>
      </c:barChart>
      <c:catAx>
        <c:axId val="1268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85888"/>
        <c:crosses val="autoZero"/>
        <c:auto val="1"/>
        <c:lblAlgn val="ctr"/>
        <c:lblOffset val="100"/>
        <c:tickLblSkip val="1"/>
        <c:tickMarkSkip val="1"/>
        <c:noMultiLvlLbl val="0"/>
      </c:catAx>
      <c:valAx>
        <c:axId val="12688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7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4872</c:v>
                </c:pt>
                <c:pt idx="5">
                  <c:v>4982</c:v>
                </c:pt>
                <c:pt idx="8">
                  <c:v>5266</c:v>
                </c:pt>
                <c:pt idx="11">
                  <c:v>5164</c:v>
                </c:pt>
                <c:pt idx="14">
                  <c:v>5141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334</c:v>
                </c:pt>
                <c:pt idx="3">
                  <c:v>317</c:v>
                </c:pt>
                <c:pt idx="6">
                  <c:v>308</c:v>
                </c:pt>
                <c:pt idx="9">
                  <c:v>329</c:v>
                </c:pt>
                <c:pt idx="12">
                  <c:v>346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3195</c:v>
                </c:pt>
                <c:pt idx="3">
                  <c:v>3103</c:v>
                </c:pt>
                <c:pt idx="6">
                  <c:v>3243</c:v>
                </c:pt>
                <c:pt idx="9">
                  <c:v>3334</c:v>
                </c:pt>
                <c:pt idx="12">
                  <c:v>3295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3914</c:v>
                </c:pt>
                <c:pt idx="3">
                  <c:v>3847</c:v>
                </c:pt>
                <c:pt idx="6">
                  <c:v>3832</c:v>
                </c:pt>
                <c:pt idx="9">
                  <c:v>3741</c:v>
                </c:pt>
                <c:pt idx="12">
                  <c:v>3589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485056"/>
        <c:axId val="109499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2604</c:v>
                </c:pt>
                <c:pt idx="2">
                  <c:v>#N/A</c:v>
                </c:pt>
                <c:pt idx="3">
                  <c:v>#N/A</c:v>
                </c:pt>
                <c:pt idx="4">
                  <c:v>2318</c:v>
                </c:pt>
                <c:pt idx="5">
                  <c:v>#N/A</c:v>
                </c:pt>
                <c:pt idx="6">
                  <c:v>#N/A</c:v>
                </c:pt>
                <c:pt idx="7">
                  <c:v>2150</c:v>
                </c:pt>
                <c:pt idx="8">
                  <c:v>#N/A</c:v>
                </c:pt>
                <c:pt idx="9">
                  <c:v>#N/A</c:v>
                </c:pt>
                <c:pt idx="10">
                  <c:v>2273</c:v>
                </c:pt>
                <c:pt idx="11">
                  <c:v>#N/A</c:v>
                </c:pt>
                <c:pt idx="12">
                  <c:v>#N/A</c:v>
                </c:pt>
                <c:pt idx="13">
                  <c:v>2122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485056"/>
        <c:axId val="109499520"/>
      </c:lineChart>
      <c:catAx>
        <c:axId val="10948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99520"/>
        <c:crosses val="autoZero"/>
        <c:auto val="1"/>
        <c:lblAlgn val="ctr"/>
        <c:lblOffset val="100"/>
        <c:tickLblSkip val="1"/>
        <c:tickMarkSkip val="1"/>
        <c:noMultiLvlLbl val="0"/>
      </c:catAx>
      <c:valAx>
        <c:axId val="10949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8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51929</c:v>
                </c:pt>
                <c:pt idx="5">
                  <c:v>50793</c:v>
                </c:pt>
                <c:pt idx="8">
                  <c:v>49795</c:v>
                </c:pt>
                <c:pt idx="11">
                  <c:v>48778</c:v>
                </c:pt>
                <c:pt idx="14">
                  <c:v>48817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6236</c:v>
                </c:pt>
                <c:pt idx="5">
                  <c:v>5798</c:v>
                </c:pt>
                <c:pt idx="8">
                  <c:v>5333</c:v>
                </c:pt>
                <c:pt idx="11">
                  <c:v>4923</c:v>
                </c:pt>
                <c:pt idx="14">
                  <c:v>4607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10818</c:v>
                </c:pt>
                <c:pt idx="5">
                  <c:v>12288</c:v>
                </c:pt>
                <c:pt idx="8">
                  <c:v>12900</c:v>
                </c:pt>
                <c:pt idx="11">
                  <c:v>15157</c:v>
                </c:pt>
                <c:pt idx="14">
                  <c:v>16168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4412</c:v>
                </c:pt>
                <c:pt idx="3">
                  <c:v>4398</c:v>
                </c:pt>
                <c:pt idx="6">
                  <c:v>3826</c:v>
                </c:pt>
                <c:pt idx="9">
                  <c:v>3400</c:v>
                </c:pt>
                <c:pt idx="12">
                  <c:v>3468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4087</c:v>
                </c:pt>
                <c:pt idx="3">
                  <c:v>3507</c:v>
                </c:pt>
                <c:pt idx="6">
                  <c:v>3018</c:v>
                </c:pt>
                <c:pt idx="9">
                  <c:v>2795</c:v>
                </c:pt>
                <c:pt idx="12">
                  <c:v>2388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37160</c:v>
                </c:pt>
                <c:pt idx="3">
                  <c:v>37022</c:v>
                </c:pt>
                <c:pt idx="6">
                  <c:v>34976</c:v>
                </c:pt>
                <c:pt idx="9">
                  <c:v>33150</c:v>
                </c:pt>
                <c:pt idx="12">
                  <c:v>31340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37778</c:v>
                </c:pt>
                <c:pt idx="3">
                  <c:v>37067</c:v>
                </c:pt>
                <c:pt idx="6">
                  <c:v>37104</c:v>
                </c:pt>
                <c:pt idx="9">
                  <c:v>37210</c:v>
                </c:pt>
                <c:pt idx="12">
                  <c:v>38778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6368000"/>
        <c:axId val="12638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14454</c:v>
                </c:pt>
                <c:pt idx="2">
                  <c:v>#N/A</c:v>
                </c:pt>
                <c:pt idx="3">
                  <c:v>#N/A</c:v>
                </c:pt>
                <c:pt idx="4">
                  <c:v>13114</c:v>
                </c:pt>
                <c:pt idx="5">
                  <c:v>#N/A</c:v>
                </c:pt>
                <c:pt idx="6">
                  <c:v>#N/A</c:v>
                </c:pt>
                <c:pt idx="7">
                  <c:v>10895</c:v>
                </c:pt>
                <c:pt idx="8">
                  <c:v>#N/A</c:v>
                </c:pt>
                <c:pt idx="9">
                  <c:v>#N/A</c:v>
                </c:pt>
                <c:pt idx="10">
                  <c:v>7697</c:v>
                </c:pt>
                <c:pt idx="11">
                  <c:v>#N/A</c:v>
                </c:pt>
                <c:pt idx="12">
                  <c:v>#N/A</c:v>
                </c:pt>
                <c:pt idx="13">
                  <c:v>6382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6368000"/>
        <c:axId val="126386560"/>
      </c:lineChart>
      <c:catAx>
        <c:axId val="12636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386560"/>
        <c:crosses val="autoZero"/>
        <c:auto val="1"/>
        <c:lblAlgn val="ctr"/>
        <c:lblOffset val="100"/>
        <c:tickLblSkip val="1"/>
        <c:tickMarkSkip val="1"/>
        <c:noMultiLvlLbl val="0"/>
      </c:catAx>
      <c:valAx>
        <c:axId val="12638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6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{A9002F93-B6AC-4D96-8CAE-B3236D26A2D7}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0ED-4041-9005-1EF513521CC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{99B38885-79EE-4AFD-B26D-2D1F6F03317D}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0ED-4041-9005-1EF513521CC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{2332F6D7-D8C7-45C2-A9F6-A2614A6ADD36}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0ED-4041-9005-1EF513521CC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{B14195EF-CC7C-484B-A40E-B92B07AD52D6}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0ED-4041-9005-1EF513521CC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{04CF1A5D-CA14-4C48-AFBA-8D9B2B58336F}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0ED-4041-9005-1EF513521C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0ED-4041-9005-1EF513521CC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{36A6B8FE-334E-4E66-8F14-14CE90785416}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0ED-4041-9005-1EF513521CC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{C420573E-DB34-4297-AA88-F63D661CC3F2}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0ED-4041-9005-1EF513521CC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{8DB34287-DE84-449B-8C6F-E2CCD4E65C5C}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0ED-4041-9005-1EF513521CC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{87418BF1-0E47-4B25-9D15-31E82FEC49F8}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0ED-4041-9005-1EF513521CC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{F5251844-6888-4963-B7F0-2B21A95FBBC8}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0ED-4041-9005-1EF513521C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0ED-4041-9005-1EF513521CC4}"/>
            </c:ext>
          </c:extLst>
        </c:ser>
        <c:dLbls>
          <c:showLegendKey val="0"/>
          <c:showVal val="0"/>
          <c:showCatName val="0"/>
          <c:showSerName val="0"/>
          <c:showPercent val="0"/>
          <c:showBubbleSize val="0"/>
        </c:dLbls>
        <c:axId val="72639616"/>
        <c:axId val="72641536"/>
      </c:scatterChart>
      <c:valAx>
        <c:axId val="72639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41536"/>
        <c:crosses val="autoZero"/>
        <c:crossBetween val="midCat"/>
      </c:valAx>
      <c:valAx>
        <c:axId val="72641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39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{9E13B7C2-D7B5-451E-B2C2-29E5E766DC28}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1EB-4769-85F9-B43C734CF7D4}"/>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{37A20B76-2510-4586-8CAB-B021E5936F06}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1EB-4769-85F9-B43C734CF7D4}"/>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{6CA87DBC-F154-4BCE-A733-198D292EC8B0}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1EB-4769-85F9-B43C734CF7D4}"/>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{B68BAE82-F53C-4644-B3A0-C2509F3FB3C5}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1EB-4769-85F9-B43C734CF7D4}"/>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{579ABFCE-E617-40A5-9AAC-FCBD36A4820D}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1EB-4769-85F9-B43C734CF7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15.1</c:v>
                </c:pt>
                <c:pt idx="2">
                  <c:v>14</c:v>
                </c:pt>
                <c:pt idx="3">
                  <c:v>13.3</c:v>
                </c:pt>
                <c:pt idx="4">
                  <c:v>12.9</c:v>
                </c:pt>
              </c:numCache>
            </c:numRef>
          </c:xVal>
          <c:yVal>
            <c:numRef>
              <c:f>公会計指標分析・財政指標組合せ分析表!$K$73:$O$73</c:f>
              <c:numCache>
                <c:formatCode>#,##0.0;"▲ "#,##0.0</c:formatCode>
                <c:ptCount val="5"/>
                <c:pt idx="0">
                  <c:v>85.6</c:v>
                </c:pt>
                <c:pt idx="1">
                  <c:v>77.400000000000006</c:v>
                </c:pt>
                <c:pt idx="2">
                  <c:v>65.2</c:v>
                </c:pt>
                <c:pt idx="3">
                  <c:v>45.1</c:v>
                </c:pt>
                <c:pt idx="4">
                  <c:v>38</c:v>
                </c:pt>
              </c:numCache>
            </c:numRef>
          </c:yVal>
          <c:smooth val="0"/>
          <c:extLst>
            <c:ext xmlns:c16="http://schemas.microsoft.com/office/drawing/2014/chart" uri="{C3380CC4-5D6E-409C-BE32-E72D297353CC}">
              <c16:uniqueId val="{00000005-A1EB-4769-85F9-B43C734CF7D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{63323362-D31E-45EE-942A-5FB63A5239FF}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1EB-4769-85F9-B43C734CF7D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{061B59C8-63D5-442E-9BFB-8AEAF1F0E732}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1EB-4769-85F9-B43C734CF7D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{15894691-6B7A-4D3D-A7CE-652704FE2250}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1EB-4769-85F9-B43C734CF7D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{551052F5-C2E5-4975-B68B-1C4AC63B27E7}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1EB-4769-85F9-B43C734CF7D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{0EEF8AAF-2D74-4A5E-B75E-9E6E08CDD323}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1EB-4769-85F9-B43C734CF7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c:ext xmlns:c16="http://schemas.microsoft.com/office/drawing/2014/chart" uri="{C3380CC4-5D6E-409C-BE32-E72D297353CC}">
              <c16:uniqueId val="{0000000B-A1EB-4769-85F9-B43C734CF7D4}"/>
            </c:ext>
          </c:extLst>
        </c:ser>
        <c:dLbls>
          <c:showLegendKey val="0"/>
          <c:showVal val="0"/>
          <c:showCatName val="0"/>
          <c:showSerName val="0"/>
          <c:showPercent val="0"/>
          <c:showBubbleSize val="0"/>
        </c:dLbls>
        <c:axId val="72536832"/>
        <c:axId val="72538752"/>
      </c:scatterChart>
      <c:valAx>
        <c:axId val="72536832"/>
        <c:scaling>
          <c:orientation val="minMax"/>
          <c:max val="16.400000000000002"/>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38752"/>
        <c:crosses val="autoZero"/>
        <c:crossBetween val="midCat"/>
      </c:valAx>
      <c:valAx>
        <c:axId val="72538752"/>
        <c:scaling>
          <c:orientation val="minMax"/>
          <c:max val="9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36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普通会計、企業会計とも市債の償還が順調に進み、実質公債費比率は前年度比で</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％改善した。今後は普通会計において合併特例債の発行の増加が見込まれるため、指数の悪化が懸念されるが、事業の精査及び事業実施年度の調整を図ることで、</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％未満となるよう努めていく。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普通会計において、中央学校給食センター建設に伴い、残高が微増したものの、下水道事業特別会計において、残高が大幅に減少したため、将来負担比率は前年度比で</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％改善した。今後も平成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年度までは、合併特例債を活用した大型投資事業が実施される予定であるが、下水道事業を中心に企業会計債の残高が減少していくことが見込まれ、指数は改善していくと推測される。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D3018EC-1BE3-405C-821F-7C944A734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5C75E74-C14F-4C31-A947-F24AC29A5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BBE00078-8440-474D-9963-387AB405D53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59CFDB4C-D66B-4E29-95A8-FEFA2C2BC3D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34E1A31B-1F01-42DC-9525-531EF7D82DA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89C1300B-AFC5-41B1-82AB-4EAF46CFBA8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F63EFB07-F13A-4919-89EF-96B6AFE27A1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D46F2BAC-006E-47D8-8386-E2A9D6C3BFF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6F85D199-D6D9-4DCB-8025-FD3971A9D0B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816C3D84-7291-400C-BC86-56A21831A0D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AD1A11E6-EBEF-47AC-BFA5-2753446DF1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3B36B360-66DB-459B-A8E4-99841D9FBFC2}"/>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78,231
77,787
210.87
36,824,843
35,894,712
763,515
21,372,267
38,778,318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E296D678-E0B7-4C4F-85C9-3DF001603B8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233362F8-EF9E-436E-B120-60B2662AFD3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77D6A6EE-7FD6-4F4F-ACE2-1DAA6FF5632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26AD2CC4-3F06-4568-83EC-2D069DAC523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F4CD9463-A53F-4F6A-B91C-DFDA0975CD8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D7A3BEE6-1A15-4EB9-9A28-A0A9B031758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C7834DDA-6C8F-4214-A144-01E73C9E365E}"/>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87F29A21-2CCA-43D4-A06B-63BA98345A89}"/>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B7EA4064-E7FF-45DF-BC0A-E05FA2F24195}"/>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5CBC9E2E-9FA0-42B4-AD64-798E7813B5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CDAD58D7-DB1B-4400-A7D8-F21B5CD268F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D9454723-6EFD-43CB-A0CD-20A838ECB5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FDD726A0-FFA7-4E10-AA9C-014A68F9ED23}"/>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882F77F6-0BAB-419D-A10E-AFC5AA602161}"/>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9C3BCE49-C467-4E42-B49F-1B59F90CA56B}"/>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AECD3774-61B6-46ED-9F02-21222020548E}"/>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52AF2E98-6B81-433D-B8A3-B2BAB17462E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2B20CB68-0DF4-4AB1-9A41-91270A11F03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CBA4B5CB-4C68-4190-A4D5-1DA2E78F208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54E6B4E-851D-4AA2-BD87-35613FD3FC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97F885D7-65A7-4CAA-A74F-D39325A5B12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93B1F70C-4D2F-46EC-A3D3-7D29C96DAB5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827DA7FC-64B4-4302-94DC-EF847D2348B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2AE56AA4-1EDC-46FD-B735-161199234E6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154BA77D-3C59-40DB-A415-BBC0A643E4C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3A348F80-3A1E-4C69-8728-301AC65EB63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35746155-BE4C-4835-ADA7-E4F3DF078CC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FAC799C6-8D85-4F85-A48E-C66DEF5E325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C517E082-631B-4257-A965-4C58CF683B5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8BD9F14A-BD1B-450B-830E-D3279EE9A0AE}"/>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E429735D-B776-4C7F-8F60-61E86D9C447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4E683A7E-0140-46D3-9A77-A6423E25DFC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8D978584-4C2B-4D3A-93F0-7E8CC828F7B6}"/>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7BA0E486-C822-4135-B82D-9B3A2239344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5E94C083-40EA-4191-A87F-1E7D5BE251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798CFBC0-404C-40EF-85B4-50DC54558D3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4D800FD2-A37F-4798-8E97-51FE2B5435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8BFA8C12-E81D-49C7-9682-A99BB56F8DF2}"/>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89DC391A-5D48-477A-B4F7-B588A848840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E7913F93-EF4B-4046-A52D-7203F7219F2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65A1F740-9457-4401-B413-E6701E57F27D}"/>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CE6024CC-82A2-4C18-B001-059FE9698B82}"/>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66461D5E-23A8-413C-9167-C192E320CBD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A0204B9C-8AC2-4CF7-BE4F-00A7B24DE20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68914B8B-94B5-4910-93F2-77AD625B87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5474F309-68AC-4032-92C5-703F903983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442EB08E-50EB-4CA7-9F0D-969EC2421D6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7A2B4070-55C5-4DEB-B617-695EA01E20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A40BE65A-E9D8-4875-9E4F-517A8501B1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985F0340-929C-46E3-9B01-9AD89C3165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74C60F86-65F4-428F-819C-2D3D84F8B8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EE0750C6-CB60-48AD-8AFC-D00F18AD3A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962B7EC-E8E2-49CF-A282-AC29EB500D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73C8A4EE-246B-4C4C-811C-BD02489C7FD9}"/>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78,231
77,787
210.87
36,824,843
35,894,712
763,515
21,372,267
38,778,318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CB91AF8-5B06-4DD3-93A9-34332DC0604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5C03322D-A797-4234-8754-4F71CDDC45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1E803D5-A0D5-475B-AC36-F65C601DD25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9674F485-D8FE-41E4-AA6A-4637D0F3BA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DF0ACE2-46A3-40CB-85FD-7A105CB560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BDBAB37C-103B-49AE-BD68-508FAF89E8F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40D9BD8C-8F87-4927-895A-C6ACBE82EC9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8888B296-8CB0-4056-8663-7486DC9FEA3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4D17BCD6-77A2-4395-A0BB-D548A3E9B03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EFD19B74-9331-4212-965C-1D53B68F343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A87DC31F-7C60-46C5-8638-65E0D042548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7B143112-14D5-48F6-BF62-746C2A447F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F5319F7A-98E0-4683-B6D2-59C86BD4FC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7ED61650-5CF2-45C7-B5B7-A9DB8559AF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720C7D4A-3022-4AB6-9D01-1CD94EE1B1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43160509-9DAD-4492-AD38-B2A8F8FF9E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42261A38-C5D9-4CCB-B479-F4CE02B9AB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71E83B30-C6DF-4654-B1AE-B4519188D8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4DCB01D0-30B8-4E38-9F30-83DC2421691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7D9F974-9AC6-4422-86BE-CEA065755B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806E39D-7E07-4BA5-A07B-AB161E674D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3C219B2-C08C-42F7-8115-15B2B97D24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14B733A4-744F-4EBC-8CF5-D1094D0063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589FB012-97F9-473C-8CCB-136F83E55E5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78,231
77,787
210.87
36,824,843
35,894,712
763,515
21,372,267
38,778,318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B179B804-6F14-4F19-A3E8-89C84CA3D1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203F974-7BA5-46D5-9EC2-51A14AB25E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C03503DD-3B1A-4648-8E7B-624185401B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563414EE-7B45-4B9E-A32A-7F9457E6FE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4090352A-A7BD-4A10-9053-FDF3D2BA56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ED367951-6FEA-4E9E-BBBC-D1A014B9B2B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305A856B-11C2-4C7E-B6DE-A3A1238930E3}"/>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86CFDF94-C92A-499E-ABC4-2D461976E205}"/>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C62DB009-9FFF-430B-95C9-7DE965079A74}"/>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A4545101-1E0E-48A8-82C6-5F348A618FA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1D2CE725-146C-4890-8E67-333DC658B61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34CFF895-05E2-4550-B53A-C2D57092AE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D8F7CEB4-46DF-4B3D-A8E6-1041DF9065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92B536F8-5A4D-421B-9AC5-7EF856D892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78,231
77,787
210.87
36,824,843
35,894,712
763,515
21,372,267
38,778,318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３ヶ年平均では下げ止まりしているものの、類似団体との比較では依然として低い水準にとどまっている。今後は、公共建築物の再編による維持管理経費の削減を図るとともに、定員管理、給与の適正化による歳出の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普通交付税、地方消費税交付金等の大幅な減少により、前年度に比べ</a:t>
          </a:r>
          <a:r>
            <a:rPr kumimoji="1" lang="en-US" altLang="ja-JP" sz="1300">
              <a:latin typeface="ＭＳ Ｐゴシック"/>
            </a:rPr>
            <a:t>3.4%</a:t>
          </a:r>
          <a:r>
            <a:rPr kumimoji="1" lang="ja-JP" altLang="en-US" sz="1300">
              <a:latin typeface="ＭＳ Ｐゴシック"/>
            </a:rPr>
            <a:t>悪化した。近年の傾向から扶助費や施設の維持補修費が増加傾向にあり、財政の硬直化が懸念されるため、下水道使用料の見直し等により繰出金の抑制に努めるとともに、税の徴収率の向上を図り、歳入の確保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62</xdr:row>
      <xdr:rowOff>68580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6174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103294</xdr:rowOff>
    </xdr:from>
    <xdr:to>
      <xdr:col>6</xdr:col>
      <xdr:colOff>0</xdr:colOff>
      <xdr:row>62</xdr:row>
      <xdr:rowOff>12277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617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12277</xdr:rowOff>
    </xdr:from>
    <xdr:to>
      <xdr:col>4</xdr:col>
      <xdr:colOff>482600</xdr:colOff>
      <xdr:row>62</xdr:row>
      <xdr:rowOff>28363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4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25206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62</xdr:row>
      <xdr:rowOff>72602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5826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132927</xdr:rowOff>
    </xdr:from>
    <xdr:to>
      <xdr:col>4</xdr:col>
      <xdr:colOff>533400</xdr:colOff>
      <xdr:row>62</xdr:row>
      <xdr:rowOff>63077</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73254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り、人件費、物件費等の削減を図り、類似団体平均に比べ下回っている。今後も引き続き職員定員適正化計画を着実に実行するとともに、諸手当の見直しを進めるなど、総人件費の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22884</xdr:rowOff>
    </xdr:from>
    <xdr:to>
      <xdr:col>7</xdr:col>
      <xdr:colOff>152400</xdr:colOff>
      <xdr:row>81</xdr:row>
      <xdr:rowOff>25313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10334"/>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10090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97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22884</xdr:rowOff>
    </xdr:from>
    <xdr:to>
      <xdr:col>6</xdr:col>
      <xdr:colOff>0</xdr:colOff>
      <xdr:row>81</xdr:row>
      <xdr:rowOff>25019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10334"/>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22933</xdr:rowOff>
    </xdr:from>
    <xdr:to>
      <xdr:col>4</xdr:col>
      <xdr:colOff>482600</xdr:colOff>
      <xdr:row>81</xdr:row>
      <xdr:rowOff>25019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0383"/>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22933</xdr:rowOff>
    </xdr:from>
    <xdr:to>
      <xdr:col>3</xdr:col>
      <xdr:colOff>279400</xdr:colOff>
      <xdr:row>81</xdr:row>
      <xdr:rowOff>47230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10383"/>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a:extLst>
            <a:ext uri="{FF2B5EF4-FFF2-40B4-BE49-F238E27FC236}">
              <a16:creationId xmlns:a16="http://schemas.microsoft.com/office/drawing/2014/main" id="{00000000-0008-0000-0300-0000D1000000}"/>
            </a:ext>
          </a:extLst>
        </xdr:cNvPr>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103640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145963</xdr:rowOff>
    </xdr:from>
    <xdr:to>
      <xdr:col>7</xdr:col>
      <xdr:colOff>203200</xdr:colOff>
      <xdr:row>81</xdr:row>
      <xdr:rowOff>76113</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902200" y="13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67240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143534</xdr:rowOff>
    </xdr:from>
    <xdr:to>
      <xdr:col>6</xdr:col>
      <xdr:colOff>50800</xdr:colOff>
      <xdr:row>81</xdr:row>
      <xdr:rowOff>73684</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4064000" y="138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83861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2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96,961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145669</xdr:rowOff>
    </xdr:from>
    <xdr:to>
      <xdr:col>4</xdr:col>
      <xdr:colOff>533400</xdr:colOff>
      <xdr:row>81</xdr:row>
      <xdr:rowOff>75819</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3175000" y="138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85996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3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143583</xdr:rowOff>
    </xdr:from>
    <xdr:to>
      <xdr:col>3</xdr:col>
      <xdr:colOff>330200</xdr:colOff>
      <xdr:row>81</xdr:row>
      <xdr:rowOff>73733</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2286000" y="138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167880</xdr:rowOff>
    </xdr:from>
    <xdr:to>
      <xdr:col>2</xdr:col>
      <xdr:colOff>127000</xdr:colOff>
      <xdr:row>81</xdr:row>
      <xdr:rowOff>98030</xdr:rowOff>
    </xdr:to>
    <xdr:sp macro="" textlink="">
      <xdr:nvSpPr>
        <xdr:cNvPr id="224" name="円/楕円 223">
          <a:extLst>
            <a:ext uri="{FF2B5EF4-FFF2-40B4-BE49-F238E27FC236}">
              <a16:creationId xmlns:a16="http://schemas.microsoft.com/office/drawing/2014/main" id="{00000000-0008-0000-0300-0000E0000000}"/>
            </a:ext>
          </a:extLst>
        </xdr:cNvPr>
        <xdr:cNvSpPr/>
      </xdr:nvSpPr>
      <xdr:spPr>
        <a:xfrm>
          <a:off x="1397000" y="1388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82807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7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類似団体内順位の中位に位置しているが、今後も国の動向等を見定めながら、職員数の適正化や昇給昇格等の適正な運営に努めていく。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156332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522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83</xdr:row>
      <xdr:rowOff>167821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83</xdr:row>
      <xdr:rowOff>167821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23888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86682"/>
          <a:ext cx="889000" cy="8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a:extLst>
            <a:ext uri="{FF2B5EF4-FFF2-40B4-BE49-F238E27FC236}">
              <a16:creationId xmlns:a16="http://schemas.microsoft.com/office/drawing/2014/main" id="{00000000-0008-0000-0300-00000F010000}"/>
            </a:ext>
          </a:extLst>
        </xdr:cNvPr>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a:extLst>
            <a:ext uri="{FF2B5EF4-FFF2-40B4-BE49-F238E27FC236}">
              <a16:creationId xmlns:a16="http://schemas.microsoft.com/office/drawing/2014/main" id="{00000000-0008-0000-0300-000011010000}"/>
            </a:ext>
          </a:extLst>
        </xdr:cNvPr>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20459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2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6" name="円/楕円 285">
          <a:extLst>
            <a:ext uri="{FF2B5EF4-FFF2-40B4-BE49-F238E27FC236}">
              <a16:creationId xmlns:a16="http://schemas.microsoft.com/office/drawing/2014/main" id="{00000000-0008-0000-0300-00001E010000}"/>
            </a:ext>
          </a:extLst>
        </xdr:cNvPr>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20459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8" name="円/楕円 287">
          <a:extLst>
            <a:ext uri="{FF2B5EF4-FFF2-40B4-BE49-F238E27FC236}">
              <a16:creationId xmlns:a16="http://schemas.microsoft.com/office/drawing/2014/main" id="{00000000-0008-0000-0300-000020010000}"/>
            </a:ext>
          </a:extLst>
        </xdr:cNvPr>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職員定員適正化計画に基づき、新規雇用等を管理しており、前年度比で</a:t>
          </a:r>
          <a:r>
            <a:rPr kumimoji="1" lang="en-US" altLang="ja-JP" sz="1300">
              <a:latin typeface="ＭＳ Ｐゴシック"/>
            </a:rPr>
            <a:t>0.02</a:t>
          </a:r>
          <a:r>
            <a:rPr kumimoji="1" lang="ja-JP" altLang="en-US" sz="1300">
              <a:latin typeface="ＭＳ Ｐゴシック"/>
            </a:rPr>
            <a:t>人減少した。今後も引き続き、事務の効率化や民間の活用を図ることで、定員管理に努めていく。</a:t>
          </a:r>
        </a:p>
      </xdr:txBody>
    </xdr:sp>
    <xdr:clientData/>
  </xdr:twoCellAnchor>
  <xdr:oneCellAnchor>
    <xdr:from>
      <xdr:col>18</xdr:col>
      <xdr:colOff>444500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115888</xdr:rowOff>
    </xdr:from>
    <xdr:to>
      <xdr:col>24</xdr:col>
      <xdr:colOff>558800</xdr:colOff>
      <xdr:row>60</xdr:row>
      <xdr:rowOff>119909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0288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89746</xdr:rowOff>
    </xdr:from>
    <xdr:to>
      <xdr:col>23</xdr:col>
      <xdr:colOff>406400</xdr:colOff>
      <xdr:row>60</xdr:row>
      <xdr:rowOff>119909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767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71649</xdr:rowOff>
    </xdr:from>
    <xdr:to>
      <xdr:col>22</xdr:col>
      <xdr:colOff>203200</xdr:colOff>
      <xdr:row>60</xdr:row>
      <xdr:rowOff>89746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864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71649</xdr:rowOff>
    </xdr:from>
    <xdr:to>
      <xdr:col>21</xdr:col>
      <xdr:colOff>0</xdr:colOff>
      <xdr:row>60</xdr:row>
      <xdr:rowOff>115888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5864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a:extLst>
            <a:ext uri="{FF2B5EF4-FFF2-40B4-BE49-F238E27FC236}">
              <a16:creationId xmlns:a16="http://schemas.microsoft.com/office/drawing/2014/main" id="{00000000-0008-0000-0300-000050010000}"/>
            </a:ext>
          </a:extLst>
        </xdr:cNvPr>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65088</xdr:rowOff>
    </xdr:from>
    <xdr:to>
      <xdr:col>24</xdr:col>
      <xdr:colOff>609600</xdr:colOff>
      <xdr:row>60</xdr:row>
      <xdr:rowOff>166688</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81615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69109</xdr:rowOff>
    </xdr:from>
    <xdr:to>
      <xdr:col>23</xdr:col>
      <xdr:colOff>457200</xdr:colOff>
      <xdr:row>60</xdr:row>
      <xdr:rowOff>170709</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6129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9436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2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38946</xdr:rowOff>
    </xdr:from>
    <xdr:to>
      <xdr:col>22</xdr:col>
      <xdr:colOff>254000</xdr:colOff>
      <xdr:row>60</xdr:row>
      <xdr:rowOff>140546</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150723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20849</xdr:rowOff>
    </xdr:from>
    <xdr:to>
      <xdr:col>21</xdr:col>
      <xdr:colOff>50800</xdr:colOff>
      <xdr:row>60</xdr:row>
      <xdr:rowOff>122449</xdr:rowOff>
    </xdr:to>
    <xdr:sp macro="" textlink="">
      <xdr:nvSpPr>
        <xdr:cNvPr id="349" name="円/楕円 348">
          <a:extLst>
            <a:ext uri="{FF2B5EF4-FFF2-40B4-BE49-F238E27FC236}">
              <a16:creationId xmlns:a16="http://schemas.microsoft.com/office/drawing/2014/main" id="{00000000-0008-0000-0300-00005D010000}"/>
            </a:ext>
          </a:extLst>
        </xdr:cNvPr>
        <xdr:cNvSpPr/>
      </xdr:nvSpPr>
      <xdr:spPr>
        <a:xfrm>
          <a:off x="14351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65088</xdr:rowOff>
    </xdr:from>
    <xdr:to>
      <xdr:col>19</xdr:col>
      <xdr:colOff>533400</xdr:colOff>
      <xdr:row>60</xdr:row>
      <xdr:rowOff>166688</xdr:rowOff>
    </xdr:to>
    <xdr:sp macro="" textlink="">
      <xdr:nvSpPr>
        <xdr:cNvPr id="351" name="円/楕円 350">
          <a:extLst>
            <a:ext uri="{FF2B5EF4-FFF2-40B4-BE49-F238E27FC236}">
              <a16:creationId xmlns:a16="http://schemas.microsoft.com/office/drawing/2014/main" id="{00000000-0008-0000-0300-00005F010000}"/>
            </a:ext>
          </a:extLst>
        </xdr:cNvPr>
        <xdr:cNvSpPr/>
      </xdr:nvSpPr>
      <xdr:spPr>
        <a:xfrm>
          <a:off x="13462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5415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公債費及び公営企業債償還財源繰入金の減少により、前年度に比べ</a:t>
          </a:r>
          <a:r>
            <a:rPr kumimoji="1" lang="en-US" altLang="ja-JP" sz="1300">
              <a:latin typeface="ＭＳ Ｐゴシック"/>
            </a:rPr>
            <a:t>0.4</a:t>
          </a:r>
          <a:r>
            <a:rPr kumimoji="1" lang="ja-JP" altLang="en-US" sz="1300">
              <a:latin typeface="ＭＳ Ｐゴシック"/>
            </a:rPr>
            <a:t>％改善した。今後は、大型投資事業実施に伴う合併特例債の発行が進むことと、下水道事業の償還額もしばらくは高止まりの状態にあることから、数値の悪化が見込まれるため、事業精査を再度行うとともに基金を活用することで、</a:t>
          </a:r>
          <a:r>
            <a:rPr kumimoji="1" lang="en-US" altLang="ja-JP" sz="1300">
              <a:latin typeface="ＭＳ Ｐゴシック"/>
            </a:rPr>
            <a:t>3</a:t>
          </a:r>
          <a:r>
            <a:rPr kumimoji="1" lang="ja-JP" altLang="en-US" sz="1300">
              <a:latin typeface="ＭＳ Ｐゴシック"/>
            </a:rPr>
            <a:t>ヶ年平均で</a:t>
          </a:r>
          <a:r>
            <a:rPr kumimoji="1" lang="en-US" altLang="ja-JP" sz="1300">
              <a:latin typeface="ＭＳ Ｐゴシック"/>
            </a:rPr>
            <a:t>15</a:t>
          </a:r>
          <a:r>
            <a:rPr kumimoji="1" lang="ja-JP" altLang="en-US" sz="1300">
              <a:latin typeface="ＭＳ Ｐゴシック"/>
            </a:rPr>
            <a:t>％台を維持できるよう努めていく。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156391</xdr:rowOff>
    </xdr:from>
    <xdr:to>
      <xdr:col>24</xdr:col>
      <xdr:colOff>558800</xdr:colOff>
      <xdr:row>43</xdr:row>
      <xdr:rowOff>12519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35729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12519</xdr:rowOff>
    </xdr:from>
    <xdr:to>
      <xdr:col>23</xdr:col>
      <xdr:colOff>406400</xdr:colOff>
      <xdr:row>43</xdr:row>
      <xdr:rowOff>60778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3848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43</xdr:row>
      <xdr:rowOff>136616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43312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136616</xdr:rowOff>
    </xdr:from>
    <xdr:to>
      <xdr:col>21</xdr:col>
      <xdr:colOff>0</xdr:colOff>
      <xdr:row>44</xdr:row>
      <xdr:rowOff>6531</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50896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45011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a:extLst>
            <a:ext uri="{FF2B5EF4-FFF2-40B4-BE49-F238E27FC236}">
              <a16:creationId xmlns:a16="http://schemas.microsoft.com/office/drawing/2014/main" id="{00000000-0008-0000-0300-00008F010000}"/>
            </a:ext>
          </a:extLst>
        </xdr:cNvPr>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107060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105591</xdr:rowOff>
    </xdr:from>
    <xdr:to>
      <xdr:col>24</xdr:col>
      <xdr:colOff>609600</xdr:colOff>
      <xdr:row>43</xdr:row>
      <xdr:rowOff>35741</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69672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77668</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133169</xdr:rowOff>
    </xdr:from>
    <xdr:to>
      <xdr:col>23</xdr:col>
      <xdr:colOff>457200</xdr:colOff>
      <xdr:row>43</xdr:row>
      <xdr:rowOff>63319</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6129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48096</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42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96355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85816</xdr:rowOff>
    </xdr:from>
    <xdr:to>
      <xdr:col>21</xdr:col>
      <xdr:colOff>50800</xdr:colOff>
      <xdr:row>44</xdr:row>
      <xdr:rowOff>15966</xdr:rowOff>
    </xdr:to>
    <xdr:sp macro="" textlink="">
      <xdr:nvSpPr>
        <xdr:cNvPr id="412" name="円/楕円 411">
          <a:extLst>
            <a:ext uri="{FF2B5EF4-FFF2-40B4-BE49-F238E27FC236}">
              <a16:creationId xmlns:a16="http://schemas.microsoft.com/office/drawing/2014/main" id="{00000000-0008-0000-0300-00009C010000}"/>
            </a:ext>
          </a:extLst>
        </xdr:cNvPr>
        <xdr:cNvSpPr/>
      </xdr:nvSpPr>
      <xdr:spPr>
        <a:xfrm>
          <a:off x="14351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743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127181</xdr:rowOff>
    </xdr:from>
    <xdr:to>
      <xdr:col>19</xdr:col>
      <xdr:colOff>533400</xdr:colOff>
      <xdr:row>44</xdr:row>
      <xdr:rowOff>57331</xdr:rowOff>
    </xdr:to>
    <xdr:sp macro="" textlink="">
      <xdr:nvSpPr>
        <xdr:cNvPr id="414" name="円/楕円 413">
          <a:extLst>
            <a:ext uri="{FF2B5EF4-FFF2-40B4-BE49-F238E27FC236}">
              <a16:creationId xmlns:a16="http://schemas.microsoft.com/office/drawing/2014/main" id="{00000000-0008-0000-0300-00009E010000}"/>
            </a:ext>
          </a:extLst>
        </xdr:cNvPr>
        <xdr:cNvSpPr/>
      </xdr:nvSpPr>
      <xdr:spPr>
        <a:xfrm>
          <a:off x="13462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42108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下水道債の償還が着実に進み、市債残高が減少傾向にあり、前年度比で</a:t>
          </a:r>
          <a:r>
            <a:rPr kumimoji="1" lang="en-US" altLang="ja-JP" sz="1300">
              <a:latin typeface="ＭＳ Ｐゴシック"/>
            </a:rPr>
            <a:t>7.1</a:t>
          </a:r>
          <a:r>
            <a:rPr kumimoji="1" lang="ja-JP" altLang="en-US" sz="1300">
              <a:latin typeface="ＭＳ Ｐゴシック"/>
            </a:rPr>
            <a:t>％改善した。平成</a:t>
          </a:r>
          <a:r>
            <a:rPr kumimoji="1" lang="en-US" altLang="ja-JP" sz="1300">
              <a:latin typeface="ＭＳ Ｐゴシック"/>
            </a:rPr>
            <a:t>32</a:t>
          </a:r>
          <a:r>
            <a:rPr kumimoji="1" lang="ja-JP" altLang="en-US" sz="1300">
              <a:latin typeface="ＭＳ Ｐゴシック"/>
            </a:rPr>
            <a:t>年度までは新市建設計画に基づく大型事業の実施に伴い、起債発行額の増加が見込まれるが、引き続き合併特例債など有利な起債を活用するとともに、年次計画の見直しや事業精査による発行額の抑制、平準化を行い、将来の大きな負担とならないよう努め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104563</xdr:rowOff>
    </xdr:from>
    <xdr:to>
      <xdr:col>24</xdr:col>
      <xdr:colOff>558800</xdr:colOff>
      <xdr:row>15</xdr:row>
      <xdr:rowOff>161671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676313"/>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161671</xdr:rowOff>
    </xdr:from>
    <xdr:to>
      <xdr:col>23</xdr:col>
      <xdr:colOff>406400</xdr:colOff>
      <xdr:row>16</xdr:row>
      <xdr:rowOff>151892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733421"/>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151892</xdr:rowOff>
    </xdr:from>
    <xdr:to>
      <xdr:col>22</xdr:col>
      <xdr:colOff>203200</xdr:colOff>
      <xdr:row>17</xdr:row>
      <xdr:rowOff>78571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895092"/>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78571</xdr:rowOff>
    </xdr:from>
    <xdr:to>
      <xdr:col>21</xdr:col>
      <xdr:colOff>0</xdr:colOff>
      <xdr:row>17</xdr:row>
      <xdr:rowOff>144526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993221"/>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a:extLst>
            <a:ext uri="{FF2B5EF4-FFF2-40B4-BE49-F238E27FC236}">
              <a16:creationId xmlns:a16="http://schemas.microsoft.com/office/drawing/2014/main" id="{00000000-0008-0000-0300-0000CB010000}"/>
            </a:ext>
          </a:extLst>
        </xdr:cNvPr>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a:extLst>
            <a:ext uri="{FF2B5EF4-FFF2-40B4-BE49-F238E27FC236}">
              <a16:creationId xmlns:a16="http://schemas.microsoft.com/office/drawing/2014/main" id="{00000000-0008-0000-0300-0000CD010000}"/>
            </a:ext>
          </a:extLst>
        </xdr:cNvPr>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53763</xdr:rowOff>
    </xdr:from>
    <xdr:to>
      <xdr:col>24</xdr:col>
      <xdr:colOff>609600</xdr:colOff>
      <xdr:row>15</xdr:row>
      <xdr:rowOff>155363</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25840</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59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110871</xdr:rowOff>
    </xdr:from>
    <xdr:to>
      <xdr:col>23</xdr:col>
      <xdr:colOff>457200</xdr:colOff>
      <xdr:row>16</xdr:row>
      <xdr:rowOff>41021</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6129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25798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76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101092</xdr:rowOff>
    </xdr:from>
    <xdr:to>
      <xdr:col>22</xdr:col>
      <xdr:colOff>254000</xdr:colOff>
      <xdr:row>17</xdr:row>
      <xdr:rowOff>31242</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5240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16019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27771</xdr:rowOff>
    </xdr:from>
    <xdr:to>
      <xdr:col>21</xdr:col>
      <xdr:colOff>50800</xdr:colOff>
      <xdr:row>17</xdr:row>
      <xdr:rowOff>129371</xdr:rowOff>
    </xdr:to>
    <xdr:sp macro="" textlink="">
      <xdr:nvSpPr>
        <xdr:cNvPr id="474" name="円/楕円 473">
          <a:extLst>
            <a:ext uri="{FF2B5EF4-FFF2-40B4-BE49-F238E27FC236}">
              <a16:creationId xmlns:a16="http://schemas.microsoft.com/office/drawing/2014/main" id="{00000000-0008-0000-0300-0000DA010000}"/>
            </a:ext>
          </a:extLst>
        </xdr:cNvPr>
        <xdr:cNvSpPr/>
      </xdr:nvSpPr>
      <xdr:spPr>
        <a:xfrm>
          <a:off x="143510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114148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02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93726</xdr:rowOff>
    </xdr:from>
    <xdr:to>
      <xdr:col>19</xdr:col>
      <xdr:colOff>533400</xdr:colOff>
      <xdr:row>18</xdr:row>
      <xdr:rowOff>23876</xdr:rowOff>
    </xdr:to>
    <xdr:sp macro="" textlink="">
      <xdr:nvSpPr>
        <xdr:cNvPr id="476" name="円/楕円 475">
          <a:extLst>
            <a:ext uri="{FF2B5EF4-FFF2-40B4-BE49-F238E27FC236}">
              <a16:creationId xmlns:a16="http://schemas.microsoft.com/office/drawing/2014/main" id="{00000000-0008-0000-0300-0000DC010000}"/>
            </a:ext>
          </a:extLst>
        </xdr:cNvPr>
        <xdr:cNvSpPr/>
      </xdr:nvSpPr>
      <xdr:spPr>
        <a:xfrm>
          <a:off x="13462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8653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78,231
77,787
210.87
36,824,843
35,894,712
763,515
21,372,267
38,778,318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指数は前年度比で</a:t>
          </a:r>
          <a:r>
            <a:rPr kumimoji="1" lang="en-US" altLang="ja-JP" sz="1300">
              <a:latin typeface="ＭＳ Ｐゴシック"/>
            </a:rPr>
            <a:t>0.9</a:t>
          </a:r>
          <a:r>
            <a:rPr kumimoji="1" lang="ja-JP" altLang="en-US" sz="1300">
              <a:latin typeface="ＭＳ Ｐゴシック"/>
            </a:rPr>
            <a:t>％悪化したが、類似団体内でも依然として良好な指数となっており、人件費の決算総額でも前年度比で</a:t>
          </a:r>
          <a:r>
            <a:rPr kumimoji="1" lang="en-US" altLang="ja-JP" sz="1300">
              <a:latin typeface="ＭＳ Ｐゴシック"/>
            </a:rPr>
            <a:t>23</a:t>
          </a:r>
          <a:r>
            <a:rPr kumimoji="1" lang="ja-JP" altLang="en-US" sz="1300">
              <a:latin typeface="ＭＳ Ｐゴシック"/>
            </a:rPr>
            <a:t>百万円の減少した。今後も引き続き、職員定員適正化計画に基づき、定数の管理に努めるとともに、民間業者、指定管理者制度等を活用し、総人件費の抑制に努めていく。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33</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50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92710</xdr:rowOff>
    </xdr:from>
    <xdr:to>
      <xdr:col>5</xdr:col>
      <xdr:colOff>549275</xdr:colOff>
      <xdr:row>33</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5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146050</xdr:rowOff>
    </xdr:from>
    <xdr:to>
      <xdr:col>4</xdr:col>
      <xdr:colOff>346075</xdr:colOff>
      <xdr:row>34</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0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27940</xdr:rowOff>
    </xdr:from>
    <xdr:to>
      <xdr:col>3</xdr:col>
      <xdr:colOff>142875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572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110490</xdr:rowOff>
    </xdr:from>
    <xdr:to>
      <xdr:col>7</xdr:col>
      <xdr:colOff>66675</xdr:colOff>
      <xdr:row>34</xdr:row>
      <xdr:rowOff>40640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19067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41910</xdr:rowOff>
    </xdr:from>
    <xdr:to>
      <xdr:col>5</xdr:col>
      <xdr:colOff>600075</xdr:colOff>
      <xdr:row>33</xdr:row>
      <xdr:rowOff>143510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95250</xdr:rowOff>
    </xdr:from>
    <xdr:to>
      <xdr:col>4</xdr:col>
      <xdr:colOff>396875</xdr:colOff>
      <xdr:row>34</xdr:row>
      <xdr:rowOff>25400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148590</xdr:rowOff>
    </xdr:from>
    <xdr:to>
      <xdr:col>3</xdr:col>
      <xdr:colOff>193675</xdr:colOff>
      <xdr:row>34</xdr:row>
      <xdr:rowOff>78740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物件費に係る経常収支比率は類似団体平均を</a:t>
          </a:r>
          <a:r>
            <a:rPr kumimoji="1" lang="en-US" altLang="ja-JP" sz="1300">
              <a:latin typeface="ＭＳ Ｐゴシック"/>
            </a:rPr>
            <a:t>5.7</a:t>
          </a:r>
          <a:r>
            <a:rPr kumimoji="1" lang="ja-JP" altLang="en-US" sz="1300">
              <a:latin typeface="ＭＳ Ｐゴシック"/>
            </a:rPr>
            <a:t>％下回っており、今後もこの水準を維持するよう努める。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80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80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123190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6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障害者自立支援、私立保育所等運営費等の影響により、扶助費は年々増加傾向にある。経常収支比率も前年度比で</a:t>
          </a:r>
          <a:r>
            <a:rPr kumimoji="1" lang="en-US" altLang="ja-JP" sz="1300">
              <a:latin typeface="ＭＳ Ｐゴシック"/>
            </a:rPr>
            <a:t>0.5</a:t>
          </a:r>
          <a:r>
            <a:rPr kumimoji="1" lang="ja-JP" altLang="en-US" sz="1300">
              <a:latin typeface="ＭＳ Ｐゴシック"/>
            </a:rPr>
            <a:t>％悪化し、将来的にも更なる上昇が推測されるため、資格審査等の適正化や各種手当への特別加算等の見直しを進めていくことで、財政を圧迫する傾向に歯止めをかけるよう努める。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982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26307</xdr:rowOff>
    </xdr:from>
    <xdr:to>
      <xdr:col>5</xdr:col>
      <xdr:colOff>549275</xdr:colOff>
      <xdr:row>54</xdr:row>
      <xdr:rowOff>39915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131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26307</xdr:rowOff>
    </xdr:from>
    <xdr:to>
      <xdr:col>4</xdr:col>
      <xdr:colOff>346075</xdr:colOff>
      <xdr:row>53</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13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2012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102507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151692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146957</xdr:rowOff>
    </xdr:from>
    <xdr:to>
      <xdr:col>4</xdr:col>
      <xdr:colOff>396875</xdr:colOff>
      <xdr:row>53</xdr:row>
      <xdr:rowOff>77107</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87284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40822</xdr:rowOff>
    </xdr:from>
    <xdr:to>
      <xdr:col>1</xdr:col>
      <xdr:colOff>676275</xdr:colOff>
      <xdr:row>53</xdr:row>
      <xdr:rowOff>142422</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152599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皮革汚水・集落排水を含む）に多額の繰出をしている。今後、下水道事業について資本費の適正な管理に努めるとともに、維持管理費の削減や不明水対策による有収率向上、使用料改定の着実な実施により繰出金の削減に取り組んでいく。</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48078</xdr:rowOff>
    </xdr:from>
    <xdr:to>
      <xdr:col>24</xdr:col>
      <xdr:colOff>31750</xdr:colOff>
      <xdr:row>61</xdr:row>
      <xdr:rowOff>124278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506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48078</xdr:rowOff>
    </xdr:from>
    <xdr:to>
      <xdr:col>22</xdr:col>
      <xdr:colOff>565150</xdr:colOff>
      <xdr:row>61</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506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58965</xdr:rowOff>
    </xdr:from>
    <xdr:to>
      <xdr:col>21</xdr:col>
      <xdr:colOff>361950</xdr:colOff>
      <xdr:row>61</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517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58965</xdr:rowOff>
    </xdr:from>
    <xdr:to>
      <xdr:col>20</xdr:col>
      <xdr:colOff>158750</xdr:colOff>
      <xdr:row>61</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517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73478</xdr:rowOff>
    </xdr:from>
    <xdr:to>
      <xdr:col>24</xdr:col>
      <xdr:colOff>82550</xdr:colOff>
      <xdr:row>62</xdr:row>
      <xdr:rowOff>3628</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153505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44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168728</xdr:rowOff>
    </xdr:from>
    <xdr:to>
      <xdr:col>22</xdr:col>
      <xdr:colOff>615950</xdr:colOff>
      <xdr:row>61</xdr:row>
      <xdr:rowOff>98878</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83655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95250</xdr:rowOff>
    </xdr:from>
    <xdr:to>
      <xdr:col>21</xdr:col>
      <xdr:colOff>412750</xdr:colOff>
      <xdr:row>62</xdr:row>
      <xdr:rowOff>25400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8165</xdr:rowOff>
    </xdr:from>
    <xdr:to>
      <xdr:col>20</xdr:col>
      <xdr:colOff>209550</xdr:colOff>
      <xdr:row>61</xdr:row>
      <xdr:rowOff>109765</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94542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19050</xdr:rowOff>
    </xdr:from>
    <xdr:to>
      <xdr:col>19</xdr:col>
      <xdr:colOff>6350</xdr:colOff>
      <xdr:row>61</xdr:row>
      <xdr:rowOff>120650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新たな補助金等の交付は抑制しているが、平成</a:t>
          </a:r>
          <a:r>
            <a:rPr kumimoji="1" lang="en-US" altLang="ja-JP" sz="1300">
              <a:latin typeface="ＭＳ Ｐゴシック"/>
            </a:rPr>
            <a:t>25</a:t>
          </a:r>
          <a:r>
            <a:rPr kumimoji="1" lang="ja-JP" altLang="en-US" sz="1300">
              <a:latin typeface="ＭＳ Ｐゴシック"/>
            </a:rPr>
            <a:t>年度の西はりま消防組合の設立以降、類似団体平均を上回っている。今後は事務事業評価等を実施し、補助金の効果等を検証したうえ、不適当な補助金については廃止していくこととし、抑制に努めていく。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127000</xdr:rowOff>
    </xdr:from>
    <xdr:to>
      <xdr:col>24</xdr:col>
      <xdr:colOff>31750</xdr:colOff>
      <xdr:row>38</xdr:row>
      <xdr:rowOff>155575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42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109855</xdr:rowOff>
    </xdr:from>
    <xdr:to>
      <xdr:col>22</xdr:col>
      <xdr:colOff>565150</xdr:colOff>
      <xdr:row>38</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249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109855</xdr:rowOff>
    </xdr:from>
    <xdr:to>
      <xdr:col>21</xdr:col>
      <xdr:colOff>361950</xdr:colOff>
      <xdr:row>38</xdr:row>
      <xdr:rowOff>109855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24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56532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38</xdr:row>
      <xdr:rowOff>109855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6778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104775</xdr:rowOff>
    </xdr:from>
    <xdr:to>
      <xdr:col>24</xdr:col>
      <xdr:colOff>82550</xdr:colOff>
      <xdr:row>39</xdr:row>
      <xdr:rowOff>34925</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76852</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59055</xdr:rowOff>
    </xdr:from>
    <xdr:to>
      <xdr:col>21</xdr:col>
      <xdr:colOff>412750</xdr:colOff>
      <xdr:row>38</xdr:row>
      <xdr:rowOff>160655</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145432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59055</xdr:rowOff>
    </xdr:from>
    <xdr:to>
      <xdr:col>20</xdr:col>
      <xdr:colOff>209550</xdr:colOff>
      <xdr:row>38</xdr:row>
      <xdr:rowOff>160655</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145432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指数は前年度比で</a:t>
          </a:r>
          <a:r>
            <a:rPr kumimoji="1" lang="en-US" altLang="ja-JP" sz="1300">
              <a:latin typeface="ＭＳ Ｐゴシック"/>
            </a:rPr>
            <a:t>0.3</a:t>
          </a:r>
          <a:r>
            <a:rPr kumimoji="1" lang="ja-JP" altLang="en-US" sz="1300">
              <a:latin typeface="ＭＳ Ｐゴシック"/>
            </a:rPr>
            <a:t>％悪化したものの、近年の事業精査による市債発行抑制の効果もあり、公債費総額は前年度比で</a:t>
          </a:r>
          <a:r>
            <a:rPr kumimoji="1" lang="en-US" altLang="ja-JP" sz="1300">
              <a:latin typeface="ＭＳ Ｐゴシック"/>
            </a:rPr>
            <a:t>149</a:t>
          </a:r>
          <a:r>
            <a:rPr kumimoji="1" lang="ja-JP" altLang="en-US" sz="1300">
              <a:latin typeface="ＭＳ Ｐゴシック"/>
            </a:rPr>
            <a:t>百万円の減額となった。今後は合併特例債の発行期限である平成</a:t>
          </a:r>
          <a:r>
            <a:rPr kumimoji="1" lang="en-US" altLang="ja-JP" sz="1300">
              <a:latin typeface="ＭＳ Ｐゴシック"/>
            </a:rPr>
            <a:t>32</a:t>
          </a:r>
          <a:r>
            <a:rPr kumimoji="1" lang="ja-JP" altLang="en-US" sz="1300">
              <a:latin typeface="ＭＳ Ｐゴシック"/>
            </a:rPr>
            <a:t>年度に向けて市債の発行が一時的に増加することが予想されるが、事業実施年度、事業内容を精査したうえ、負担の平準化を図るよう努めていく。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77</xdr:row>
      <xdr:rowOff>133858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21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77</xdr:row>
      <xdr:rowOff>165863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217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77</xdr:row>
      <xdr:rowOff>170435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26415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55135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155719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指数は類似団体平均比で</a:t>
          </a:r>
          <a:r>
            <a:rPr kumimoji="1" lang="en-US" altLang="ja-JP" sz="1300">
              <a:latin typeface="ＭＳ Ｐゴシック"/>
            </a:rPr>
            <a:t>3.8</a:t>
          </a:r>
          <a:r>
            <a:rPr kumimoji="1" lang="ja-JP" altLang="en-US" sz="1300">
              <a:latin typeface="ＭＳ Ｐゴシック"/>
            </a:rPr>
            <a:t>％下回っているが、普通交付税、地方消費税交付金等の経常収入が前年度比で大幅に減少したことから、全般的に悪化している。今後は繰出金の抑制、補助金の廃止、人件費の削減などに引き続き取り組むとともに、市税の徴収率向上や各種使用料見直しといった歳入確保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130810</xdr:rowOff>
    </xdr:from>
    <xdr:to>
      <xdr:col>24</xdr:col>
      <xdr:colOff>31750</xdr:colOff>
      <xdr:row>75</xdr:row>
      <xdr:rowOff>77470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1811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74</xdr:row>
      <xdr:rowOff>168910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18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168910</xdr:rowOff>
    </xdr:from>
    <xdr:to>
      <xdr:col>21</xdr:col>
      <xdr:colOff>361950</xdr:colOff>
      <xdr:row>75</xdr:row>
      <xdr:rowOff>8890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xdr:rowOff>
    </xdr:from>
    <xdr:to>
      <xdr:col>20</xdr:col>
      <xdr:colOff>158750</xdr:colOff>
      <xdr:row>75</xdr:row>
      <xdr:rowOff>27940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867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26670</xdr:rowOff>
    </xdr:from>
    <xdr:to>
      <xdr:col>24</xdr:col>
      <xdr:colOff>82550</xdr:colOff>
      <xdr:row>75</xdr:row>
      <xdr:rowOff>128270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43197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118110</xdr:rowOff>
    </xdr:from>
    <xdr:to>
      <xdr:col>21</xdr:col>
      <xdr:colOff>412750</xdr:colOff>
      <xdr:row>75</xdr:row>
      <xdr:rowOff>48260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58437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129540</xdr:rowOff>
    </xdr:from>
    <xdr:to>
      <xdr:col>20</xdr:col>
      <xdr:colOff>209550</xdr:colOff>
      <xdr:row>75</xdr:row>
      <xdr:rowOff>59690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69867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兵庫県たつの市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121114</xdr:rowOff>
    </xdr:from>
    <xdr:to>
      <xdr:col>4</xdr:col>
      <xdr:colOff>1117600</xdr:colOff>
      <xdr:row>15</xdr:row>
      <xdr:rowOff>154280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40489"/>
          <a:ext cx="647700" cy="33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121114</xdr:rowOff>
    </xdr:from>
    <xdr:to>
      <xdr:col>4</xdr:col>
      <xdr:colOff>469900</xdr:colOff>
      <xdr:row>15</xdr:row>
      <xdr:rowOff>152394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40489"/>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152394</xdr:rowOff>
    </xdr:from>
    <xdr:to>
      <xdr:col>3</xdr:col>
      <xdr:colOff>904875</xdr:colOff>
      <xdr:row>15</xdr:row>
      <xdr:rowOff>152965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71769"/>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121457</xdr:rowOff>
    </xdr:from>
    <xdr:to>
      <xdr:col>3</xdr:col>
      <xdr:colOff>206375</xdr:colOff>
      <xdr:row>15</xdr:row>
      <xdr:rowOff>152965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40832"/>
          <a:ext cx="698500" cy="3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103480</xdr:rowOff>
    </xdr:from>
    <xdr:to>
      <xdr:col>5</xdr:col>
      <xdr:colOff>34925</xdr:colOff>
      <xdr:row>16</xdr:row>
      <xdr:rowOff>33630</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72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120007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81,068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70314</xdr:rowOff>
    </xdr:from>
    <xdr:to>
      <xdr:col>4</xdr:col>
      <xdr:colOff>520700</xdr:colOff>
      <xdr:row>16</xdr:row>
      <xdr:rowOff>464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68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10641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5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82,809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101594</xdr:rowOff>
    </xdr:from>
    <xdr:to>
      <xdr:col>3</xdr:col>
      <xdr:colOff>955675</xdr:colOff>
      <xdr:row>16</xdr:row>
      <xdr:rowOff>31744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72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41921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81,167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102165</xdr:rowOff>
    </xdr:from>
    <xdr:to>
      <xdr:col>3</xdr:col>
      <xdr:colOff>257175</xdr:colOff>
      <xdr:row>16</xdr:row>
      <xdr:rowOff>32315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72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42492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70657</xdr:rowOff>
    </xdr:from>
    <xdr:to>
      <xdr:col>2</xdr:col>
      <xdr:colOff>692150</xdr:colOff>
      <xdr:row>16</xdr:row>
      <xdr:rowOff>807</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69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74977</xdr:rowOff>
    </xdr:from>
    <xdr:to>
      <xdr:col>4</xdr:col>
      <xdr:colOff>1117600</xdr:colOff>
      <xdr:row>34</xdr:row>
      <xdr:rowOff>131637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342427"/>
          <a:ext cx="6477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74977</xdr:rowOff>
    </xdr:from>
    <xdr:to>
      <xdr:col>4</xdr:col>
      <xdr:colOff>469900</xdr:colOff>
      <xdr:row>34</xdr:row>
      <xdr:rowOff>131572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342427"/>
          <a:ext cx="698500" cy="5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68740</xdr:rowOff>
    </xdr:from>
    <xdr:to>
      <xdr:col>3</xdr:col>
      <xdr:colOff>904875</xdr:colOff>
      <xdr:row>34</xdr:row>
      <xdr:rowOff>131572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36190"/>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298711</xdr:rowOff>
    </xdr:from>
    <xdr:to>
      <xdr:col>3</xdr:col>
      <xdr:colOff>206375</xdr:colOff>
      <xdr:row>34</xdr:row>
      <xdr:rowOff>68740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223261"/>
          <a:ext cx="698500" cy="112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106994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51249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80837</xdr:rowOff>
    </xdr:from>
    <xdr:to>
      <xdr:col>5</xdr:col>
      <xdr:colOff>34925</xdr:colOff>
      <xdr:row>34</xdr:row>
      <xdr:rowOff>182437</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634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268814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9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27,108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24177</xdr:rowOff>
    </xdr:from>
    <xdr:to>
      <xdr:col>4</xdr:col>
      <xdr:colOff>520700</xdr:colOff>
      <xdr:row>34</xdr:row>
      <xdr:rowOff>125777</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62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135954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60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80772</xdr:rowOff>
    </xdr:from>
    <xdr:to>
      <xdr:col>3</xdr:col>
      <xdr:colOff>955675</xdr:colOff>
      <xdr:row>34</xdr:row>
      <xdr:rowOff>182372</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634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192549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1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17940</xdr:rowOff>
    </xdr:from>
    <xdr:to>
      <xdr:col>3</xdr:col>
      <xdr:colOff>257175</xdr:colOff>
      <xdr:row>34</xdr:row>
      <xdr:rowOff>119540</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628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129717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5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29,034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247911</xdr:rowOff>
    </xdr:from>
    <xdr:to>
      <xdr:col>2</xdr:col>
      <xdr:colOff>692150</xdr:colOff>
      <xdr:row>34</xdr:row>
      <xdr:rowOff>6611</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6172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16788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4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78,231
77,787
210.87
36,824,843
35,894,712
763,515
21,372,267
38,778,318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118714</xdr:rowOff>
    </xdr:from>
    <xdr:to>
      <xdr:col>6</xdr:col>
      <xdr:colOff>511175</xdr:colOff>
      <xdr:row>36</xdr:row>
      <xdr:rowOff>120292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90914"/>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120292</xdr:rowOff>
    </xdr:from>
    <xdr:to>
      <xdr:col>5</xdr:col>
      <xdr:colOff>358775</xdr:colOff>
      <xdr:row>36</xdr:row>
      <xdr:rowOff>130190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92492"/>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87213</xdr:rowOff>
    </xdr:from>
    <xdr:to>
      <xdr:col>4</xdr:col>
      <xdr:colOff>155575</xdr:colOff>
      <xdr:row>36</xdr:row>
      <xdr:rowOff>130190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5941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87511</xdr:rowOff>
    </xdr:from>
    <xdr:to>
      <xdr:col>2</xdr:col>
      <xdr:colOff>638175</xdr:colOff>
      <xdr:row>36</xdr:row>
      <xdr:rowOff>87213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16811"/>
          <a:ext cx="889000" cy="3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67914</xdr:rowOff>
    </xdr:from>
    <xdr:to>
      <xdr:col>6</xdr:col>
      <xdr:colOff>561975</xdr:colOff>
      <xdr:row>36</xdr:row>
      <xdr:rowOff>169514</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62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46341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69492</xdr:rowOff>
    </xdr:from>
    <xdr:to>
      <xdr:col>5</xdr:col>
      <xdr:colOff>409575</xdr:colOff>
      <xdr:row>36</xdr:row>
      <xdr:rowOff>171092</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62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162219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3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79390</xdr:rowOff>
    </xdr:from>
    <xdr:to>
      <xdr:col>4</xdr:col>
      <xdr:colOff>206375</xdr:colOff>
      <xdr:row>37</xdr:row>
      <xdr:rowOff>9540</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62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4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36413</xdr:rowOff>
    </xdr:from>
    <xdr:to>
      <xdr:col>3</xdr:col>
      <xdr:colOff>3175</xdr:colOff>
      <xdr:row>36</xdr:row>
      <xdr:rowOff>138013</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129140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36711</xdr:rowOff>
    </xdr:from>
    <xdr:to>
      <xdr:col>1</xdr:col>
      <xdr:colOff>485775</xdr:colOff>
      <xdr:row>34</xdr:row>
      <xdr:rowOff>138311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58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154838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4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29417</xdr:rowOff>
    </xdr:from>
    <xdr:to>
      <xdr:col>6</xdr:col>
      <xdr:colOff>511175</xdr:colOff>
      <xdr:row>59</xdr:row>
      <xdr:rowOff>30779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44967"/>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27936</xdr:rowOff>
    </xdr:from>
    <xdr:to>
      <xdr:col>5</xdr:col>
      <xdr:colOff>358775</xdr:colOff>
      <xdr:row>59</xdr:row>
      <xdr:rowOff>30779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143486"/>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27936</xdr:rowOff>
    </xdr:from>
    <xdr:to>
      <xdr:col>4</xdr:col>
      <xdr:colOff>155575</xdr:colOff>
      <xdr:row>59</xdr:row>
      <xdr:rowOff>30999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43486"/>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29590</xdr:rowOff>
    </xdr:from>
    <xdr:to>
      <xdr:col>2</xdr:col>
      <xdr:colOff>638175</xdr:colOff>
      <xdr:row>59</xdr:row>
      <xdr:rowOff>30999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145140"/>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150067</xdr:rowOff>
    </xdr:from>
    <xdr:to>
      <xdr:col>6</xdr:col>
      <xdr:colOff>561975</xdr:colOff>
      <xdr:row>59</xdr:row>
      <xdr:rowOff>80217</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100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151429</xdr:rowOff>
    </xdr:from>
    <xdr:to>
      <xdr:col>5</xdr:col>
      <xdr:colOff>409575</xdr:colOff>
      <xdr:row>59</xdr:row>
      <xdr:rowOff>81579</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100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72706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8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148586</xdr:rowOff>
    </xdr:from>
    <xdr:to>
      <xdr:col>4</xdr:col>
      <xdr:colOff>206375</xdr:colOff>
      <xdr:row>59</xdr:row>
      <xdr:rowOff>78736</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100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69863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151649</xdr:rowOff>
    </xdr:from>
    <xdr:to>
      <xdr:col>3</xdr:col>
      <xdr:colOff>3175</xdr:colOff>
      <xdr:row>59</xdr:row>
      <xdr:rowOff>81799</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100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72926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150240</xdr:rowOff>
    </xdr:from>
    <xdr:to>
      <xdr:col>1</xdr:col>
      <xdr:colOff>485775</xdr:colOff>
      <xdr:row>59</xdr:row>
      <xdr:rowOff>80390</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100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71517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20828</xdr:rowOff>
    </xdr:from>
    <xdr:to>
      <xdr:col>6</xdr:col>
      <xdr:colOff>511175</xdr:colOff>
      <xdr:row>77</xdr:row>
      <xdr:rowOff>49130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22478"/>
          <a:ext cx="8382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27687</xdr:rowOff>
    </xdr:from>
    <xdr:to>
      <xdr:col>5</xdr:col>
      <xdr:colOff>358775</xdr:colOff>
      <xdr:row>77</xdr:row>
      <xdr:rowOff>49130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229337"/>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27687</xdr:rowOff>
    </xdr:from>
    <xdr:to>
      <xdr:col>4</xdr:col>
      <xdr:colOff>155575</xdr:colOff>
      <xdr:row>77</xdr:row>
      <xdr:rowOff>46410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29337"/>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89752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32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31604</xdr:rowOff>
    </xdr:from>
    <xdr:to>
      <xdr:col>2</xdr:col>
      <xdr:colOff>638175</xdr:colOff>
      <xdr:row>77</xdr:row>
      <xdr:rowOff>46410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33254"/>
          <a:ext cx="8890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141478</xdr:rowOff>
    </xdr:from>
    <xdr:to>
      <xdr:col>6</xdr:col>
      <xdr:colOff>561975</xdr:colOff>
      <xdr:row>77</xdr:row>
      <xdr:rowOff>71628</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1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119905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169780</xdr:rowOff>
    </xdr:from>
    <xdr:to>
      <xdr:col>5</xdr:col>
      <xdr:colOff>409575</xdr:colOff>
      <xdr:row>77</xdr:row>
      <xdr:rowOff>99930</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1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91057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2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148337</xdr:rowOff>
    </xdr:from>
    <xdr:to>
      <xdr:col>4</xdr:col>
      <xdr:colOff>206375</xdr:colOff>
      <xdr:row>77</xdr:row>
      <xdr:rowOff>78487</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95013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29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167060</xdr:rowOff>
    </xdr:from>
    <xdr:to>
      <xdr:col>3</xdr:col>
      <xdr:colOff>3175</xdr:colOff>
      <xdr:row>77</xdr:row>
      <xdr:rowOff>97210</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1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88337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28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152254</xdr:rowOff>
    </xdr:from>
    <xdr:to>
      <xdr:col>1</xdr:col>
      <xdr:colOff>485775</xdr:colOff>
      <xdr:row>77</xdr:row>
      <xdr:rowOff>82404</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1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73531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2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107314</xdr:rowOff>
    </xdr:from>
    <xdr:to>
      <xdr:col>6</xdr:col>
      <xdr:colOff>511175</xdr:colOff>
      <xdr:row>95</xdr:row>
      <xdr:rowOff>165658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95064"/>
          <a:ext cx="838200" cy="5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165658</xdr:rowOff>
    </xdr:from>
    <xdr:to>
      <xdr:col>5</xdr:col>
      <xdr:colOff>358775</xdr:colOff>
      <xdr:row>96</xdr:row>
      <xdr:rowOff>21310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53408"/>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21310</xdr:rowOff>
    </xdr:from>
    <xdr:to>
      <xdr:col>4</xdr:col>
      <xdr:colOff>155575</xdr:colOff>
      <xdr:row>96</xdr:row>
      <xdr:rowOff>79566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80510"/>
          <a:ext cx="889000" cy="5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66515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79566</xdr:rowOff>
    </xdr:from>
    <xdr:to>
      <xdr:col>2</xdr:col>
      <xdr:colOff>638175</xdr:colOff>
      <xdr:row>96</xdr:row>
      <xdr:rowOff>113004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38766"/>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136352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170883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56514</xdr:rowOff>
    </xdr:from>
    <xdr:to>
      <xdr:col>6</xdr:col>
      <xdr:colOff>561975</xdr:colOff>
      <xdr:row>95</xdr:row>
      <xdr:rowOff>158114</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63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34941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114858</xdr:rowOff>
    </xdr:from>
    <xdr:to>
      <xdr:col>5</xdr:col>
      <xdr:colOff>409575</xdr:colOff>
      <xdr:row>96</xdr:row>
      <xdr:rowOff>45008</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64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61535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74,456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141960</xdr:rowOff>
    </xdr:from>
    <xdr:to>
      <xdr:col>4</xdr:col>
      <xdr:colOff>206375</xdr:colOff>
      <xdr:row>96</xdr:row>
      <xdr:rowOff>72110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4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88637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28766</xdr:rowOff>
    </xdr:from>
    <xdr:to>
      <xdr:col>3</xdr:col>
      <xdr:colOff>3175</xdr:colOff>
      <xdr:row>96</xdr:row>
      <xdr:rowOff>130366</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4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146893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62204</xdr:rowOff>
    </xdr:from>
    <xdr:to>
      <xdr:col>1</xdr:col>
      <xdr:colOff>485775</xdr:colOff>
      <xdr:row>96</xdr:row>
      <xdr:rowOff>163804</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5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154931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136716</xdr:rowOff>
    </xdr:from>
    <xdr:to>
      <xdr:col>15</xdr:col>
      <xdr:colOff>180975</xdr:colOff>
      <xdr:row>34</xdr:row>
      <xdr:rowOff>68021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94566"/>
          <a:ext cx="8382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136716</xdr:rowOff>
    </xdr:from>
    <xdr:to>
      <xdr:col>14</xdr:col>
      <xdr:colOff>28575</xdr:colOff>
      <xdr:row>34</xdr:row>
      <xdr:rowOff>37706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94566"/>
          <a:ext cx="889000" cy="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37706</xdr:rowOff>
    </xdr:from>
    <xdr:to>
      <xdr:col>12</xdr:col>
      <xdr:colOff>511175</xdr:colOff>
      <xdr:row>35</xdr:row>
      <xdr:rowOff>40856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67006"/>
          <a:ext cx="889000" cy="1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51122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40856</xdr:rowOff>
    </xdr:from>
    <xdr:to>
      <xdr:col>11</xdr:col>
      <xdr:colOff>307975</xdr:colOff>
      <xdr:row>36</xdr:row>
      <xdr:rowOff>31305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41606"/>
          <a:ext cx="889000" cy="1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124706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80154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17221</xdr:rowOff>
    </xdr:from>
    <xdr:to>
      <xdr:col>15</xdr:col>
      <xdr:colOff>231775</xdr:colOff>
      <xdr:row>34</xdr:row>
      <xdr:rowOff>118821</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58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40098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6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65,644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85916</xdr:rowOff>
    </xdr:from>
    <xdr:to>
      <xdr:col>14</xdr:col>
      <xdr:colOff>79375</xdr:colOff>
      <xdr:row>34</xdr:row>
      <xdr:rowOff>16066</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5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32593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5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73,735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158356</xdr:rowOff>
    </xdr:from>
    <xdr:to>
      <xdr:col>12</xdr:col>
      <xdr:colOff>561975</xdr:colOff>
      <xdr:row>34</xdr:row>
      <xdr:rowOff>88506</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5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105033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5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161506</xdr:rowOff>
    </xdr:from>
    <xdr:to>
      <xdr:col>11</xdr:col>
      <xdr:colOff>358775</xdr:colOff>
      <xdr:row>35</xdr:row>
      <xdr:rowOff>91656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59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108183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76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151955</xdr:rowOff>
    </xdr:from>
    <xdr:to>
      <xdr:col>10</xdr:col>
      <xdr:colOff>155575</xdr:colOff>
      <xdr:row>36</xdr:row>
      <xdr:rowOff>82105</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1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98632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9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31775</xdr:rowOff>
    </xdr:from>
    <xdr:to>
      <xdr:col>15</xdr:col>
      <xdr:colOff>180975</xdr:colOff>
      <xdr:row>59</xdr:row>
      <xdr:rowOff>63398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47325"/>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60649</xdr:rowOff>
    </xdr:from>
    <xdr:to>
      <xdr:col>14</xdr:col>
      <xdr:colOff>28575</xdr:colOff>
      <xdr:row>59</xdr:row>
      <xdr:rowOff>63398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176199"/>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60649</xdr:rowOff>
    </xdr:from>
    <xdr:to>
      <xdr:col>12</xdr:col>
      <xdr:colOff>511175</xdr:colOff>
      <xdr:row>59</xdr:row>
      <xdr:rowOff>65737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176199"/>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103129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63171</xdr:rowOff>
    </xdr:from>
    <xdr:to>
      <xdr:col>11</xdr:col>
      <xdr:colOff>307975</xdr:colOff>
      <xdr:row>59</xdr:row>
      <xdr:rowOff>65737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78721"/>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152425</xdr:rowOff>
    </xdr:from>
    <xdr:to>
      <xdr:col>15</xdr:col>
      <xdr:colOff>231775</xdr:colOff>
      <xdr:row>59</xdr:row>
      <xdr:rowOff>82575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100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111802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61,644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12598</xdr:rowOff>
    </xdr:from>
    <xdr:to>
      <xdr:col>14</xdr:col>
      <xdr:colOff>79375</xdr:colOff>
      <xdr:row>59</xdr:row>
      <xdr:rowOff>114198</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101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105325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2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9849</xdr:rowOff>
    </xdr:from>
    <xdr:to>
      <xdr:col>12</xdr:col>
      <xdr:colOff>561975</xdr:colOff>
      <xdr:row>59</xdr:row>
      <xdr:rowOff>111449</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101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102576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2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14937</xdr:rowOff>
    </xdr:from>
    <xdr:to>
      <xdr:col>11</xdr:col>
      <xdr:colOff>358775</xdr:colOff>
      <xdr:row>59</xdr:row>
      <xdr:rowOff>116537</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101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107664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2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12371</xdr:rowOff>
    </xdr:from>
    <xdr:to>
      <xdr:col>10</xdr:col>
      <xdr:colOff>155575</xdr:colOff>
      <xdr:row>59</xdr:row>
      <xdr:rowOff>113971</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101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105098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22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169290</xdr:rowOff>
    </xdr:from>
    <xdr:to>
      <xdr:col>15</xdr:col>
      <xdr:colOff>180975</xdr:colOff>
      <xdr:row>79</xdr:row>
      <xdr:rowOff>27254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2390"/>
          <a:ext cx="8382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16232</xdr:rowOff>
    </xdr:from>
    <xdr:to>
      <xdr:col>14</xdr:col>
      <xdr:colOff>28575</xdr:colOff>
      <xdr:row>79</xdr:row>
      <xdr:rowOff>27254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60782"/>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59997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118490</xdr:rowOff>
    </xdr:from>
    <xdr:to>
      <xdr:col>15</xdr:col>
      <xdr:colOff>231775</xdr:colOff>
      <xdr:row>79</xdr:row>
      <xdr:rowOff>48640</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4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77867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147904</xdr:rowOff>
    </xdr:from>
    <xdr:to>
      <xdr:col>14</xdr:col>
      <xdr:colOff>79375</xdr:colOff>
      <xdr:row>79</xdr:row>
      <xdr:rowOff>78054</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35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69181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136882</xdr:rowOff>
    </xdr:from>
    <xdr:to>
      <xdr:col>12</xdr:col>
      <xdr:colOff>561975</xdr:colOff>
      <xdr:row>79</xdr:row>
      <xdr:rowOff>67032</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8699500" y="1350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83559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8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61519</xdr:rowOff>
    </xdr:from>
    <xdr:to>
      <xdr:col>15</xdr:col>
      <xdr:colOff>180975</xdr:colOff>
      <xdr:row>98</xdr:row>
      <xdr:rowOff>64529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63619"/>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61519</xdr:rowOff>
    </xdr:from>
    <xdr:to>
      <xdr:col>14</xdr:col>
      <xdr:colOff>28575</xdr:colOff>
      <xdr:row>98</xdr:row>
      <xdr:rowOff>71335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63619"/>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88397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13729</xdr:rowOff>
    </xdr:from>
    <xdr:to>
      <xdr:col>15</xdr:col>
      <xdr:colOff>231775</xdr:colOff>
      <xdr:row>98</xdr:row>
      <xdr:rowOff>115329</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10426700" y="168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100106</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10719</xdr:rowOff>
    </xdr:from>
    <xdr:to>
      <xdr:col>14</xdr:col>
      <xdr:colOff>79375</xdr:colOff>
      <xdr:row>98</xdr:row>
      <xdr:rowOff>112319</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9588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103446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20535</xdr:rowOff>
    </xdr:from>
    <xdr:to>
      <xdr:col>12</xdr:col>
      <xdr:colOff>561975</xdr:colOff>
      <xdr:row>98</xdr:row>
      <xdr:rowOff>122135</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8699500" y="168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113262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42583</xdr:rowOff>
    </xdr:from>
    <xdr:to>
      <xdr:col>23</xdr:col>
      <xdr:colOff>517525</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5481300" y="6729133"/>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42583</xdr:rowOff>
    </xdr:from>
    <xdr:to>
      <xdr:col>22</xdr:col>
      <xdr:colOff>365125</xdr:colOff>
      <xdr:row>39</xdr:row>
      <xdr:rowOff>43396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4592300" y="6729133"/>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38862</xdr:rowOff>
    </xdr:from>
    <xdr:to>
      <xdr:col>21</xdr:col>
      <xdr:colOff>161925</xdr:colOff>
      <xdr:row>39</xdr:row>
      <xdr:rowOff>43396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72541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37973</xdr:rowOff>
    </xdr:from>
    <xdr:to>
      <xdr:col>19</xdr:col>
      <xdr:colOff>644525</xdr:colOff>
      <xdr:row>39</xdr:row>
      <xdr:rowOff>38862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672452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81652</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514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163233</xdr:rowOff>
    </xdr:from>
    <xdr:to>
      <xdr:col>22</xdr:col>
      <xdr:colOff>415925</xdr:colOff>
      <xdr:row>39</xdr:row>
      <xdr:rowOff>93383</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5430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84510</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77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164046</xdr:rowOff>
    </xdr:from>
    <xdr:to>
      <xdr:col>21</xdr:col>
      <xdr:colOff>212725</xdr:colOff>
      <xdr:row>39</xdr:row>
      <xdr:rowOff>94196</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541500" y="66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85323</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35333" y="6771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159512</xdr:rowOff>
    </xdr:from>
    <xdr:to>
      <xdr:col>20</xdr:col>
      <xdr:colOff>9525</xdr:colOff>
      <xdr:row>39</xdr:row>
      <xdr:rowOff>89662</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3652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106189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158623</xdr:rowOff>
    </xdr:from>
    <xdr:to>
      <xdr:col>18</xdr:col>
      <xdr:colOff>492125</xdr:colOff>
      <xdr:row>39</xdr:row>
      <xdr:rowOff>88773</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2763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79900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76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4711</xdr:rowOff>
    </xdr:from>
    <xdr:to>
      <xdr:col>23</xdr:col>
      <xdr:colOff>517525</xdr:colOff>
      <xdr:row>75</xdr:row>
      <xdr:rowOff>30004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2863461"/>
          <a:ext cx="8382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165140</xdr:rowOff>
    </xdr:from>
    <xdr:to>
      <xdr:col>22</xdr:col>
      <xdr:colOff>365125</xdr:colOff>
      <xdr:row>75</xdr:row>
      <xdr:rowOff>4711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2852440"/>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100446</xdr:rowOff>
    </xdr:from>
    <xdr:to>
      <xdr:col>21</xdr:col>
      <xdr:colOff>161925</xdr:colOff>
      <xdr:row>74</xdr:row>
      <xdr:rowOff>165140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2787746"/>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125652</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93784</xdr:rowOff>
    </xdr:from>
    <xdr:to>
      <xdr:col>19</xdr:col>
      <xdr:colOff>644525</xdr:colOff>
      <xdr:row>74</xdr:row>
      <xdr:rowOff>100446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2781084"/>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124917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103037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150654</xdr:rowOff>
    </xdr:from>
    <xdr:to>
      <xdr:col>23</xdr:col>
      <xdr:colOff>568325</xdr:colOff>
      <xdr:row>75</xdr:row>
      <xdr:rowOff>80804</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28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2081</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6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125361</xdr:rowOff>
    </xdr:from>
    <xdr:to>
      <xdr:col>22</xdr:col>
      <xdr:colOff>415925</xdr:colOff>
      <xdr:row>75</xdr:row>
      <xdr:rowOff>55511</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28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72038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5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114340</xdr:rowOff>
    </xdr:from>
    <xdr:to>
      <xdr:col>21</xdr:col>
      <xdr:colOff>212725</xdr:colOff>
      <xdr:row>75</xdr:row>
      <xdr:rowOff>44490</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28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61017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49646</xdr:rowOff>
    </xdr:from>
    <xdr:to>
      <xdr:col>20</xdr:col>
      <xdr:colOff>9525</xdr:colOff>
      <xdr:row>74</xdr:row>
      <xdr:rowOff>151246</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27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167773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5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42984</xdr:rowOff>
    </xdr:from>
    <xdr:to>
      <xdr:col>18</xdr:col>
      <xdr:colOff>492125</xdr:colOff>
      <xdr:row>74</xdr:row>
      <xdr:rowOff>144584</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27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161111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5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106687</xdr:rowOff>
    </xdr:from>
    <xdr:to>
      <xdr:col>23</xdr:col>
      <xdr:colOff>517525</xdr:colOff>
      <xdr:row>98</xdr:row>
      <xdr:rowOff>161558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908787"/>
          <a:ext cx="838200" cy="5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106687</xdr:rowOff>
    </xdr:from>
    <xdr:to>
      <xdr:col>22</xdr:col>
      <xdr:colOff>365125</xdr:colOff>
      <xdr:row>98</xdr:row>
      <xdr:rowOff>167619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08787"/>
          <a:ext cx="889000" cy="6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143365</xdr:rowOff>
    </xdr:from>
    <xdr:to>
      <xdr:col>21</xdr:col>
      <xdr:colOff>161925</xdr:colOff>
      <xdr:row>98</xdr:row>
      <xdr:rowOff>167619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45465"/>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143365</xdr:rowOff>
    </xdr:from>
    <xdr:to>
      <xdr:col>19</xdr:col>
      <xdr:colOff>644525</xdr:colOff>
      <xdr:row>99</xdr:row>
      <xdr:rowOff>10846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45465"/>
          <a:ext cx="8890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38177</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70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110758</xdr:rowOff>
    </xdr:from>
    <xdr:to>
      <xdr:col>23</xdr:col>
      <xdr:colOff>568325</xdr:colOff>
      <xdr:row>99</xdr:row>
      <xdr:rowOff>40908</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9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55887</xdr:rowOff>
    </xdr:from>
    <xdr:to>
      <xdr:col>22</xdr:col>
      <xdr:colOff>415925</xdr:colOff>
      <xdr:row>98</xdr:row>
      <xdr:rowOff>157487</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8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2564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116819</xdr:rowOff>
    </xdr:from>
    <xdr:to>
      <xdr:col>21</xdr:col>
      <xdr:colOff>212725</xdr:colOff>
      <xdr:row>99</xdr:row>
      <xdr:rowOff>46969</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63496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92565</xdr:rowOff>
    </xdr:from>
    <xdr:to>
      <xdr:col>20</xdr:col>
      <xdr:colOff>9525</xdr:colOff>
      <xdr:row>99</xdr:row>
      <xdr:rowOff>22715</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8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39242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131496</xdr:rowOff>
    </xdr:from>
    <xdr:to>
      <xdr:col>18</xdr:col>
      <xdr:colOff>492125</xdr:colOff>
      <xdr:row>99</xdr:row>
      <xdr:rowOff>61646</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93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52773</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7" y="170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80623</xdr:rowOff>
    </xdr:from>
    <xdr:to>
      <xdr:col>32</xdr:col>
      <xdr:colOff>187325</xdr:colOff>
      <xdr:row>39</xdr:row>
      <xdr:rowOff>80852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76717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60474</xdr:rowOff>
    </xdr:from>
    <xdr:to>
      <xdr:col>31</xdr:col>
      <xdr:colOff>34925</xdr:colOff>
      <xdr:row>39</xdr:row>
      <xdr:rowOff>80852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47024"/>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56326</xdr:rowOff>
    </xdr:from>
    <xdr:to>
      <xdr:col>29</xdr:col>
      <xdr:colOff>517525</xdr:colOff>
      <xdr:row>39</xdr:row>
      <xdr:rowOff>60474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42876"/>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20991</xdr:rowOff>
    </xdr:from>
    <xdr:to>
      <xdr:col>28</xdr:col>
      <xdr:colOff>314325</xdr:colOff>
      <xdr:row>39</xdr:row>
      <xdr:rowOff>56326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07541"/>
          <a:ext cx="8890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29823</xdr:rowOff>
    </xdr:from>
    <xdr:to>
      <xdr:col>32</xdr:col>
      <xdr:colOff>238125</xdr:colOff>
      <xdr:row>39</xdr:row>
      <xdr:rowOff>131423</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2110700" y="67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64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30052</xdr:rowOff>
    </xdr:from>
    <xdr:to>
      <xdr:col>31</xdr:col>
      <xdr:colOff>85725</xdr:colOff>
      <xdr:row>39</xdr:row>
      <xdr:rowOff>131652</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1272500" y="67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122779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80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9674</xdr:rowOff>
    </xdr:from>
    <xdr:to>
      <xdr:col>29</xdr:col>
      <xdr:colOff>568325</xdr:colOff>
      <xdr:row>39</xdr:row>
      <xdr:rowOff>111274</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0383500" y="66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102401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7" y="678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5526</xdr:rowOff>
    </xdr:from>
    <xdr:to>
      <xdr:col>28</xdr:col>
      <xdr:colOff>365125</xdr:colOff>
      <xdr:row>39</xdr:row>
      <xdr:rowOff>107126</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9494500" y="66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98253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7" y="678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141641</xdr:rowOff>
    </xdr:from>
    <xdr:to>
      <xdr:col>27</xdr:col>
      <xdr:colOff>161925</xdr:colOff>
      <xdr:row>39</xdr:row>
      <xdr:rowOff>71791</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8605500" y="66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62918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7" y="674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127323</xdr:rowOff>
    </xdr:from>
    <xdr:to>
      <xdr:col>32</xdr:col>
      <xdr:colOff>187325</xdr:colOff>
      <xdr:row>58</xdr:row>
      <xdr:rowOff>129184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71423"/>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123143</xdr:rowOff>
    </xdr:from>
    <xdr:to>
      <xdr:col>31</xdr:col>
      <xdr:colOff>34925</xdr:colOff>
      <xdr:row>58</xdr:row>
      <xdr:rowOff>129184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67243"/>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123143</xdr:rowOff>
    </xdr:from>
    <xdr:to>
      <xdr:col>29</xdr:col>
      <xdr:colOff>517525</xdr:colOff>
      <xdr:row>58</xdr:row>
      <xdr:rowOff>139635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67243"/>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126735</xdr:rowOff>
    </xdr:from>
    <xdr:to>
      <xdr:col>28</xdr:col>
      <xdr:colOff>314325</xdr:colOff>
      <xdr:row>58</xdr:row>
      <xdr:rowOff>139635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70835"/>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76523</xdr:rowOff>
    </xdr:from>
    <xdr:to>
      <xdr:col>32</xdr:col>
      <xdr:colOff>238125</xdr:colOff>
      <xdr:row>59</xdr:row>
      <xdr:rowOff>6673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100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54950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9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78384</xdr:rowOff>
    </xdr:from>
    <xdr:to>
      <xdr:col>31</xdr:col>
      <xdr:colOff>85725</xdr:colOff>
      <xdr:row>59</xdr:row>
      <xdr:rowOff>8534</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100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171111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1011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72343</xdr:rowOff>
    </xdr:from>
    <xdr:to>
      <xdr:col>29</xdr:col>
      <xdr:colOff>568325</xdr:colOff>
      <xdr:row>59</xdr:row>
      <xdr:rowOff>2493</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100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165070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1010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88835</xdr:rowOff>
    </xdr:from>
    <xdr:to>
      <xdr:col>28</xdr:col>
      <xdr:colOff>365125</xdr:colOff>
      <xdr:row>59</xdr:row>
      <xdr:rowOff>18985</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10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10112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101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75935</xdr:rowOff>
    </xdr:from>
    <xdr:to>
      <xdr:col>27</xdr:col>
      <xdr:colOff>161925</xdr:colOff>
      <xdr:row>59</xdr:row>
      <xdr:rowOff>6085</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100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168662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1011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11132</xdr:rowOff>
    </xdr:from>
    <xdr:to>
      <xdr:col>32</xdr:col>
      <xdr:colOff>187325</xdr:colOff>
      <xdr:row>72</xdr:row>
      <xdr:rowOff>15951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355532"/>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15951</xdr:rowOff>
    </xdr:from>
    <xdr:to>
      <xdr:col>31</xdr:col>
      <xdr:colOff>34925</xdr:colOff>
      <xdr:row>72</xdr:row>
      <xdr:rowOff>63119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360351"/>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63119</xdr:rowOff>
    </xdr:from>
    <xdr:to>
      <xdr:col>29</xdr:col>
      <xdr:colOff>517525</xdr:colOff>
      <xdr:row>72</xdr:row>
      <xdr:rowOff>107429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407519"/>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107429</xdr:rowOff>
    </xdr:from>
    <xdr:to>
      <xdr:col>28</xdr:col>
      <xdr:colOff>314325</xdr:colOff>
      <xdr:row>73</xdr:row>
      <xdr:rowOff>8541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451829"/>
          <a:ext cx="889000" cy="7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a:extLst>
            <a:ext uri="{FF2B5EF4-FFF2-40B4-BE49-F238E27FC236}">
              <a16:creationId xmlns:a16="http://schemas.microsoft.com/office/drawing/2014/main" id="{00000000-0008-0000-0600-000057030000}"/>
            </a:ext>
          </a:extLst>
        </xdr:cNvPr>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131782</xdr:rowOff>
    </xdr:from>
    <xdr:to>
      <xdr:col>32</xdr:col>
      <xdr:colOff>238125</xdr:colOff>
      <xdr:row>72</xdr:row>
      <xdr:rowOff>61932</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2110700" y="123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154659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1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84,749</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136601</xdr:rowOff>
    </xdr:from>
    <xdr:to>
      <xdr:col>31</xdr:col>
      <xdr:colOff>85725</xdr:colOff>
      <xdr:row>72</xdr:row>
      <xdr:rowOff>66751</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21272500" y="123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83278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0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84,496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12319</xdr:rowOff>
    </xdr:from>
    <xdr:to>
      <xdr:col>29</xdr:col>
      <xdr:colOff>568325</xdr:colOff>
      <xdr:row>72</xdr:row>
      <xdr:rowOff>113919</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0383500" y="123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130446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13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82,020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56629</xdr:rowOff>
    </xdr:from>
    <xdr:to>
      <xdr:col>28</xdr:col>
      <xdr:colOff>365125</xdr:colOff>
      <xdr:row>72</xdr:row>
      <xdr:rowOff>158229</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19494500" y="124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3306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1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129191</xdr:rowOff>
    </xdr:from>
    <xdr:to>
      <xdr:col>27</xdr:col>
      <xdr:colOff>161925</xdr:colOff>
      <xdr:row>73</xdr:row>
      <xdr:rowOff>59341</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18605500" y="124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75868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2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義務的経費については、人件費と公債費は減少傾向にあるものの、扶助費が増加傾向にあり、懸念材料となっている。投資的経費については、例年類似団体内でも少額となっているが、平成</a:t>
          </a:r>
          <a:r>
            <a:rPr kumimoji="1" lang="en-US" altLang="ja-JP" sz="1300">
              <a:latin typeface="ＭＳ Ｐゴシック"/>
            </a:rPr>
            <a:t>28</a:t>
          </a:r>
          <a:r>
            <a:rPr kumimoji="1" lang="ja-JP" altLang="en-US" sz="1300">
              <a:latin typeface="ＭＳ Ｐゴシック"/>
            </a:rPr>
            <a:t>年度に中央学校給食センター建設事業を実施したため、大幅に増加した。今後は、合併特例債の発行期限である平成</a:t>
          </a:r>
          <a:r>
            <a:rPr kumimoji="1" lang="en-US" altLang="ja-JP" sz="1300">
              <a:latin typeface="ＭＳ Ｐゴシック"/>
            </a:rPr>
            <a:t>32</a:t>
          </a:r>
          <a:r>
            <a:rPr kumimoji="1" lang="ja-JP" altLang="en-US" sz="1300">
              <a:latin typeface="ＭＳ Ｐゴシック"/>
            </a:rPr>
            <a:t>年度に向けて、増加傾向にあり、公債費と合わせて負担が短期間に集中しないよう事業実施年度の調整等を図っていく必要がある。繰出金については、下水道事業（皮革汚水・集落排水を含む）への多額の繰出の影響で類似団体内での一人当たりコストが非常に高くなっている。今後は、下水道事業について資本費の適正な管理に努めるとともに、維持管理費の削減や不明水対策による、有収率向上、使用料改定の着実な実施により繰出金の削減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兵庫県たつの市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78,231
77,787
210.87
36,824,843
35,894,712
763,515
21,372,267
38,778,318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17725</xdr:rowOff>
    </xdr:from>
    <xdr:to>
      <xdr:col>6</xdr:col>
      <xdr:colOff>511175</xdr:colOff>
      <xdr:row>38</xdr:row>
      <xdr:rowOff>59363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32825"/>
          <a:ext cx="8382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17725</xdr:rowOff>
    </xdr:from>
    <xdr:to>
      <xdr:col>5</xdr:col>
      <xdr:colOff>358775</xdr:colOff>
      <xdr:row>38</xdr:row>
      <xdr:rowOff>35361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32825"/>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19522</xdr:rowOff>
    </xdr:from>
    <xdr:to>
      <xdr:col>4</xdr:col>
      <xdr:colOff>155575</xdr:colOff>
      <xdr:row>38</xdr:row>
      <xdr:rowOff>35361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34622"/>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95503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14623</xdr:rowOff>
    </xdr:from>
    <xdr:to>
      <xdr:col>2</xdr:col>
      <xdr:colOff>638175</xdr:colOff>
      <xdr:row>38</xdr:row>
      <xdr:rowOff>19522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297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74675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8563</xdr:rowOff>
    </xdr:from>
    <xdr:to>
      <xdr:col>6</xdr:col>
      <xdr:colOff>561975</xdr:colOff>
      <xdr:row>38</xdr:row>
      <xdr:rowOff>110163</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158440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138376</xdr:rowOff>
    </xdr:from>
    <xdr:to>
      <xdr:col>5</xdr:col>
      <xdr:colOff>409575</xdr:colOff>
      <xdr:row>38</xdr:row>
      <xdr:rowOff>68526</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4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59652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57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156010</xdr:rowOff>
    </xdr:from>
    <xdr:to>
      <xdr:col>4</xdr:col>
      <xdr:colOff>206375</xdr:colOff>
      <xdr:row>38</xdr:row>
      <xdr:rowOff>86161</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499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77288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5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140172</xdr:rowOff>
    </xdr:from>
    <xdr:to>
      <xdr:col>3</xdr:col>
      <xdr:colOff>3175</xdr:colOff>
      <xdr:row>38</xdr:row>
      <xdr:rowOff>70321</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86849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25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135273</xdr:rowOff>
    </xdr:from>
    <xdr:to>
      <xdr:col>1</xdr:col>
      <xdr:colOff>485775</xdr:colOff>
      <xdr:row>38</xdr:row>
      <xdr:rowOff>65423</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56550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5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61349</xdr:rowOff>
    </xdr:from>
    <xdr:to>
      <xdr:col>6</xdr:col>
      <xdr:colOff>511175</xdr:colOff>
      <xdr:row>58</xdr:row>
      <xdr:rowOff>100054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05449"/>
          <a:ext cx="838200" cy="3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61349</xdr:rowOff>
    </xdr:from>
    <xdr:to>
      <xdr:col>5</xdr:col>
      <xdr:colOff>358775</xdr:colOff>
      <xdr:row>58</xdr:row>
      <xdr:rowOff>119011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05449"/>
          <a:ext cx="889000" cy="5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98330</xdr:rowOff>
    </xdr:from>
    <xdr:to>
      <xdr:col>4</xdr:col>
      <xdr:colOff>155575</xdr:colOff>
      <xdr:row>58</xdr:row>
      <xdr:rowOff>119011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42430"/>
          <a:ext cx="88900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98330</xdr:rowOff>
    </xdr:from>
    <xdr:to>
      <xdr:col>2</xdr:col>
      <xdr:colOff>638175</xdr:colOff>
      <xdr:row>58</xdr:row>
      <xdr:rowOff>118509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42430"/>
          <a:ext cx="889000" cy="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a:extLst>
            <a:ext uri="{FF2B5EF4-FFF2-40B4-BE49-F238E27FC236}">
              <a16:creationId xmlns:a16="http://schemas.microsoft.com/office/drawing/2014/main" id="{00000000-0008-0000-0700-000086000000}"/>
            </a:ext>
          </a:extLst>
        </xdr:cNvPr>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49254</xdr:rowOff>
    </xdr:from>
    <xdr:to>
      <xdr:col>6</xdr:col>
      <xdr:colOff>561975</xdr:colOff>
      <xdr:row>58</xdr:row>
      <xdr:rowOff>150854</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4584700" y="99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10549</xdr:rowOff>
    </xdr:from>
    <xdr:to>
      <xdr:col>5</xdr:col>
      <xdr:colOff>409575</xdr:colOff>
      <xdr:row>58</xdr:row>
      <xdr:rowOff>112149</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3746500" y="99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72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68211</xdr:rowOff>
    </xdr:from>
    <xdr:to>
      <xdr:col>4</xdr:col>
      <xdr:colOff>206375</xdr:colOff>
      <xdr:row>58</xdr:row>
      <xdr:rowOff>169811</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2857500" y="10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160938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47530</xdr:rowOff>
    </xdr:from>
    <xdr:to>
      <xdr:col>3</xdr:col>
      <xdr:colOff>3175</xdr:colOff>
      <xdr:row>58</xdr:row>
      <xdr:rowOff>149130</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968500" y="99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140257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8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67709</xdr:rowOff>
    </xdr:from>
    <xdr:to>
      <xdr:col>1</xdr:col>
      <xdr:colOff>485775</xdr:colOff>
      <xdr:row>58</xdr:row>
      <xdr:rowOff>169309</xdr:rowOff>
    </xdr:to>
    <xdr:sp macro="" textlink="">
      <xdr:nvSpPr>
        <xdr:cNvPr id="149" name="円/楕円 148">
          <a:extLst>
            <a:ext uri="{FF2B5EF4-FFF2-40B4-BE49-F238E27FC236}">
              <a16:creationId xmlns:a16="http://schemas.microsoft.com/office/drawing/2014/main" id="{00000000-0008-0000-0700-000095000000}"/>
            </a:ext>
          </a:extLst>
        </xdr:cNvPr>
        <xdr:cNvSpPr/>
      </xdr:nvSpPr>
      <xdr:spPr>
        <a:xfrm>
          <a:off x="1079500" y="100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160436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51329</xdr:rowOff>
    </xdr:from>
    <xdr:to>
      <xdr:col>6</xdr:col>
      <xdr:colOff>511175</xdr:colOff>
      <xdr:row>78</xdr:row>
      <xdr:rowOff>65900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424429"/>
          <a:ext cx="8382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63946</xdr:rowOff>
    </xdr:from>
    <xdr:to>
      <xdr:col>5</xdr:col>
      <xdr:colOff>358775</xdr:colOff>
      <xdr:row>78</xdr:row>
      <xdr:rowOff>65900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437046"/>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63946</xdr:rowOff>
    </xdr:from>
    <xdr:to>
      <xdr:col>4</xdr:col>
      <xdr:colOff>155575</xdr:colOff>
      <xdr:row>78</xdr:row>
      <xdr:rowOff>76299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37046"/>
          <a:ext cx="889000" cy="1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106134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3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76299</xdr:rowOff>
    </xdr:from>
    <xdr:to>
      <xdr:col>2</xdr:col>
      <xdr:colOff>638175</xdr:colOff>
      <xdr:row>78</xdr:row>
      <xdr:rowOff>85647</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49399"/>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118304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34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147235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31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529</xdr:rowOff>
    </xdr:from>
    <xdr:to>
      <xdr:col>6</xdr:col>
      <xdr:colOff>561975</xdr:colOff>
      <xdr:row>78</xdr:row>
      <xdr:rowOff>102129</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33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15100</xdr:rowOff>
    </xdr:from>
    <xdr:to>
      <xdr:col>5</xdr:col>
      <xdr:colOff>409575</xdr:colOff>
      <xdr:row>78</xdr:row>
      <xdr:rowOff>116700</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33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107827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4" y="134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13146</xdr:rowOff>
    </xdr:from>
    <xdr:to>
      <xdr:col>4</xdr:col>
      <xdr:colOff>206375</xdr:colOff>
      <xdr:row>78</xdr:row>
      <xdr:rowOff>114746</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33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131273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4" y="1316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25499</xdr:rowOff>
    </xdr:from>
    <xdr:to>
      <xdr:col>3</xdr:col>
      <xdr:colOff>3175</xdr:colOff>
      <xdr:row>78</xdr:row>
      <xdr:rowOff>127099</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33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143626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4" y="1317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34847</xdr:rowOff>
    </xdr:from>
    <xdr:to>
      <xdr:col>1</xdr:col>
      <xdr:colOff>485775</xdr:colOff>
      <xdr:row>78</xdr:row>
      <xdr:rowOff>136447</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34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127574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4" y="1350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126442</xdr:rowOff>
    </xdr:from>
    <xdr:to>
      <xdr:col>6</xdr:col>
      <xdr:colOff>511175</xdr:colOff>
      <xdr:row>97</xdr:row>
      <xdr:rowOff>52470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85642"/>
          <a:ext cx="838200" cy="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26219</xdr:rowOff>
    </xdr:from>
    <xdr:to>
      <xdr:col>5</xdr:col>
      <xdr:colOff>358775</xdr:colOff>
      <xdr:row>97</xdr:row>
      <xdr:rowOff>52470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656869"/>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26219</xdr:rowOff>
    </xdr:from>
    <xdr:to>
      <xdr:col>4</xdr:col>
      <xdr:colOff>155575</xdr:colOff>
      <xdr:row>97</xdr:row>
      <xdr:rowOff>54547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56869"/>
          <a:ext cx="8890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19628</xdr:rowOff>
    </xdr:from>
    <xdr:to>
      <xdr:col>2</xdr:col>
      <xdr:colOff>638175</xdr:colOff>
      <xdr:row>97</xdr:row>
      <xdr:rowOff>54547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5027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a:extLst>
            <a:ext uri="{FF2B5EF4-FFF2-40B4-BE49-F238E27FC236}">
              <a16:creationId xmlns:a16="http://schemas.microsoft.com/office/drawing/2014/main" id="{00000000-0008-0000-0700-0000FB000000}"/>
            </a:ext>
          </a:extLst>
        </xdr:cNvPr>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167778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75642</xdr:rowOff>
    </xdr:from>
    <xdr:to>
      <xdr:col>6</xdr:col>
      <xdr:colOff>561975</xdr:colOff>
      <xdr:row>97</xdr:row>
      <xdr:rowOff>5792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45847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98519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1670</xdr:rowOff>
    </xdr:from>
    <xdr:to>
      <xdr:col>5</xdr:col>
      <xdr:colOff>409575</xdr:colOff>
      <xdr:row>97</xdr:row>
      <xdr:rowOff>103270</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3746500" y="166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94397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2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146869</xdr:rowOff>
    </xdr:from>
    <xdr:to>
      <xdr:col>4</xdr:col>
      <xdr:colOff>206375</xdr:colOff>
      <xdr:row>97</xdr:row>
      <xdr:rowOff>77019</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2857500" y="166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93546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3747</xdr:rowOff>
    </xdr:from>
    <xdr:to>
      <xdr:col>3</xdr:col>
      <xdr:colOff>3175</xdr:colOff>
      <xdr:row>97</xdr:row>
      <xdr:rowOff>105347</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968500" y="166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121874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4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140278</xdr:rowOff>
    </xdr:from>
    <xdr:to>
      <xdr:col>1</xdr:col>
      <xdr:colOff>485775</xdr:colOff>
      <xdr:row>97</xdr:row>
      <xdr:rowOff>70428</xdr:rowOff>
    </xdr:to>
    <xdr:sp macro="" textlink="">
      <xdr:nvSpPr>
        <xdr:cNvPr id="266" name="円/楕円 265">
          <a:extLst>
            <a:ext uri="{FF2B5EF4-FFF2-40B4-BE49-F238E27FC236}">
              <a16:creationId xmlns:a16="http://schemas.microsoft.com/office/drawing/2014/main" id="{00000000-0008-0000-0700-00000A010000}"/>
            </a:ext>
          </a:extLst>
        </xdr:cNvPr>
        <xdr:cNvSpPr/>
      </xdr:nvSpPr>
      <xdr:spPr>
        <a:xfrm>
          <a:off x="1079500" y="165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86955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88357</xdr:rowOff>
    </xdr:from>
    <xdr:to>
      <xdr:col>15</xdr:col>
      <xdr:colOff>180975</xdr:colOff>
      <xdr:row>38</xdr:row>
      <xdr:rowOff>99101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03457"/>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88357</xdr:rowOff>
    </xdr:from>
    <xdr:to>
      <xdr:col>14</xdr:col>
      <xdr:colOff>28575</xdr:colOff>
      <xdr:row>38</xdr:row>
      <xdr:rowOff>90002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03457"/>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76423</xdr:rowOff>
    </xdr:from>
    <xdr:to>
      <xdr:col>12</xdr:col>
      <xdr:colOff>511175</xdr:colOff>
      <xdr:row>38</xdr:row>
      <xdr:rowOff>90002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91523"/>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60513</xdr:rowOff>
    </xdr:from>
    <xdr:to>
      <xdr:col>11</xdr:col>
      <xdr:colOff>307975</xdr:colOff>
      <xdr:row>38</xdr:row>
      <xdr:rowOff>76423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75613"/>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48301</xdr:rowOff>
    </xdr:from>
    <xdr:to>
      <xdr:col>15</xdr:col>
      <xdr:colOff>231775</xdr:colOff>
      <xdr:row>38</xdr:row>
      <xdr:rowOff>149901</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5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37557</xdr:rowOff>
    </xdr:from>
    <xdr:to>
      <xdr:col>14</xdr:col>
      <xdr:colOff>79375</xdr:colOff>
      <xdr:row>38</xdr:row>
      <xdr:rowOff>139157</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5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130284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7" y="664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39202</xdr:rowOff>
    </xdr:from>
    <xdr:to>
      <xdr:col>12</xdr:col>
      <xdr:colOff>561975</xdr:colOff>
      <xdr:row>38</xdr:row>
      <xdr:rowOff>140802</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55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131929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7" y="664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25623</xdr:rowOff>
    </xdr:from>
    <xdr:to>
      <xdr:col>11</xdr:col>
      <xdr:colOff>358775</xdr:colOff>
      <xdr:row>38</xdr:row>
      <xdr:rowOff>127223</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118350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7" y="663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9713</xdr:rowOff>
    </xdr:from>
    <xdr:to>
      <xdr:col>10</xdr:col>
      <xdr:colOff>155575</xdr:colOff>
      <xdr:row>38</xdr:row>
      <xdr:rowOff>111313</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5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102440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7" y="661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68318</xdr:rowOff>
    </xdr:from>
    <xdr:to>
      <xdr:col>15</xdr:col>
      <xdr:colOff>180975</xdr:colOff>
      <xdr:row>58</xdr:row>
      <xdr:rowOff>80712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2418"/>
          <a:ext cx="8382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68318</xdr:rowOff>
    </xdr:from>
    <xdr:to>
      <xdr:col>14</xdr:col>
      <xdr:colOff>28575</xdr:colOff>
      <xdr:row>58</xdr:row>
      <xdr:rowOff>85951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2418"/>
          <a:ext cx="889000" cy="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80332</xdr:rowOff>
    </xdr:from>
    <xdr:to>
      <xdr:col>12</xdr:col>
      <xdr:colOff>511175</xdr:colOff>
      <xdr:row>58</xdr:row>
      <xdr:rowOff>85951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24432"/>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136200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7" y="1008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80332</xdr:rowOff>
    </xdr:from>
    <xdr:to>
      <xdr:col>11</xdr:col>
      <xdr:colOff>307975</xdr:colOff>
      <xdr:row>58</xdr:row>
      <xdr:rowOff>88329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24432"/>
          <a:ext cx="8890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132935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136917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7" y="1008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29912</xdr:rowOff>
    </xdr:from>
    <xdr:to>
      <xdr:col>15</xdr:col>
      <xdr:colOff>231775</xdr:colOff>
      <xdr:row>58</xdr:row>
      <xdr:rowOff>131512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9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160739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17518</xdr:rowOff>
    </xdr:from>
    <xdr:to>
      <xdr:col>14</xdr:col>
      <xdr:colOff>79375</xdr:colOff>
      <xdr:row>58</xdr:row>
      <xdr:rowOff>119118</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135645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7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35151</xdr:rowOff>
    </xdr:from>
    <xdr:to>
      <xdr:col>12</xdr:col>
      <xdr:colOff>561975</xdr:colOff>
      <xdr:row>58</xdr:row>
      <xdr:rowOff>136751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97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153278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75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29532</xdr:rowOff>
    </xdr:from>
    <xdr:to>
      <xdr:col>11</xdr:col>
      <xdr:colOff>358775</xdr:colOff>
      <xdr:row>58</xdr:row>
      <xdr:rowOff>131132</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9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147659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37529</xdr:rowOff>
    </xdr:from>
    <xdr:to>
      <xdr:col>10</xdr:col>
      <xdr:colOff>155575</xdr:colOff>
      <xdr:row>58</xdr:row>
      <xdr:rowOff>139129</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99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155656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7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73430</xdr:rowOff>
    </xdr:from>
    <xdr:to>
      <xdr:col>15</xdr:col>
      <xdr:colOff>180975</xdr:colOff>
      <xdr:row>77</xdr:row>
      <xdr:rowOff>57815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03630"/>
          <a:ext cx="838200" cy="1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73430</xdr:rowOff>
    </xdr:from>
    <xdr:to>
      <xdr:col>14</xdr:col>
      <xdr:colOff>28575</xdr:colOff>
      <xdr:row>76</xdr:row>
      <xdr:rowOff>118669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03630"/>
          <a:ext cx="889000" cy="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118669</xdr:rowOff>
    </xdr:from>
    <xdr:to>
      <xdr:col>12</xdr:col>
      <xdr:colOff>511175</xdr:colOff>
      <xdr:row>77</xdr:row>
      <xdr:rowOff>153553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48869"/>
          <a:ext cx="889000" cy="20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49496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141963</xdr:rowOff>
    </xdr:from>
    <xdr:to>
      <xdr:col>11</xdr:col>
      <xdr:colOff>307975</xdr:colOff>
      <xdr:row>77</xdr:row>
      <xdr:rowOff>153553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43613"/>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7015</xdr:rowOff>
    </xdr:from>
    <xdr:to>
      <xdr:col>15</xdr:col>
      <xdr:colOff>231775</xdr:colOff>
      <xdr:row>77</xdr:row>
      <xdr:rowOff>108615</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32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156892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8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22630</xdr:rowOff>
    </xdr:from>
    <xdr:to>
      <xdr:col>14</xdr:col>
      <xdr:colOff>79375</xdr:colOff>
      <xdr:row>76</xdr:row>
      <xdr:rowOff>124230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30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140756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67869</xdr:rowOff>
    </xdr:from>
    <xdr:to>
      <xdr:col>12</xdr:col>
      <xdr:colOff>561975</xdr:colOff>
      <xdr:row>76</xdr:row>
      <xdr:rowOff>169469</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30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14546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102753</xdr:rowOff>
    </xdr:from>
    <xdr:to>
      <xdr:col>11</xdr:col>
      <xdr:colOff>358775</xdr:colOff>
      <xdr:row>78</xdr:row>
      <xdr:rowOff>32903</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24030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7" y="133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91163</xdr:rowOff>
    </xdr:from>
    <xdr:to>
      <xdr:col>10</xdr:col>
      <xdr:colOff>155575</xdr:colOff>
      <xdr:row>78</xdr:row>
      <xdr:rowOff>21313</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32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12440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7" y="1338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118667</xdr:rowOff>
    </xdr:from>
    <xdr:to>
      <xdr:col>15</xdr:col>
      <xdr:colOff>180975</xdr:colOff>
      <xdr:row>98</xdr:row>
      <xdr:rowOff>125106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20767"/>
          <a:ext cx="8382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121679</xdr:rowOff>
    </xdr:from>
    <xdr:to>
      <xdr:col>14</xdr:col>
      <xdr:colOff>28575</xdr:colOff>
      <xdr:row>98</xdr:row>
      <xdr:rowOff>125106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23779"/>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121679</xdr:rowOff>
    </xdr:from>
    <xdr:to>
      <xdr:col>12</xdr:col>
      <xdr:colOff>511175</xdr:colOff>
      <xdr:row>98</xdr:row>
      <xdr:rowOff>122954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23779"/>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28638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70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122954</xdr:rowOff>
    </xdr:from>
    <xdr:to>
      <xdr:col>11</xdr:col>
      <xdr:colOff>307975</xdr:colOff>
      <xdr:row>98</xdr:row>
      <xdr:rowOff>134710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2505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24280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9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30334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70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67867</xdr:rowOff>
    </xdr:from>
    <xdr:to>
      <xdr:col>15</xdr:col>
      <xdr:colOff>231775</xdr:colOff>
      <xdr:row>98</xdr:row>
      <xdr:rowOff>169467</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10426700" y="168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27244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74306</xdr:rowOff>
    </xdr:from>
    <xdr:to>
      <xdr:col>14</xdr:col>
      <xdr:colOff>79375</xdr:colOff>
      <xdr:row>99</xdr:row>
      <xdr:rowOff>4456</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9588500" y="168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20983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5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70879</xdr:rowOff>
    </xdr:from>
    <xdr:to>
      <xdr:col>12</xdr:col>
      <xdr:colOff>561975</xdr:colOff>
      <xdr:row>99</xdr:row>
      <xdr:rowOff>1029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8699500" y="168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17556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72154</xdr:rowOff>
    </xdr:from>
    <xdr:to>
      <xdr:col>11</xdr:col>
      <xdr:colOff>358775</xdr:colOff>
      <xdr:row>99</xdr:row>
      <xdr:rowOff>2304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7810500" y="168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18831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4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83910</xdr:rowOff>
    </xdr:from>
    <xdr:to>
      <xdr:col>10</xdr:col>
      <xdr:colOff>155575</xdr:colOff>
      <xdr:row>99</xdr:row>
      <xdr:rowOff>14060</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6921500" y="168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30587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61290</xdr:rowOff>
    </xdr:from>
    <xdr:to>
      <xdr:col>23</xdr:col>
      <xdr:colOff>517525</xdr:colOff>
      <xdr:row>37</xdr:row>
      <xdr:rowOff>146969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33490"/>
          <a:ext cx="838200" cy="2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2037</xdr:rowOff>
    </xdr:from>
    <xdr:to>
      <xdr:col>22</xdr:col>
      <xdr:colOff>365125</xdr:colOff>
      <xdr:row>36</xdr:row>
      <xdr:rowOff>61290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74237"/>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2037</xdr:rowOff>
    </xdr:from>
    <xdr:to>
      <xdr:col>21</xdr:col>
      <xdr:colOff>161925</xdr:colOff>
      <xdr:row>37</xdr:row>
      <xdr:rowOff>28509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74237"/>
          <a:ext cx="889000" cy="19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18909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118806</xdr:rowOff>
    </xdr:from>
    <xdr:to>
      <xdr:col>19</xdr:col>
      <xdr:colOff>644525</xdr:colOff>
      <xdr:row>37</xdr:row>
      <xdr:rowOff>28509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119556"/>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128820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96169</xdr:rowOff>
    </xdr:from>
    <xdr:to>
      <xdr:col>23</xdr:col>
      <xdr:colOff>568325</xdr:colOff>
      <xdr:row>38</xdr:row>
      <xdr:rowOff>26319</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6268700" y="64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74596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10490</xdr:rowOff>
    </xdr:from>
    <xdr:to>
      <xdr:col>22</xdr:col>
      <xdr:colOff>415925</xdr:colOff>
      <xdr:row>36</xdr:row>
      <xdr:rowOff>112090</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5430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128617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122687</xdr:rowOff>
    </xdr:from>
    <xdr:to>
      <xdr:col>21</xdr:col>
      <xdr:colOff>212725</xdr:colOff>
      <xdr:row>36</xdr:row>
      <xdr:rowOff>52837</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4541500" y="61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69364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149159</xdr:rowOff>
    </xdr:from>
    <xdr:to>
      <xdr:col>20</xdr:col>
      <xdr:colOff>9525</xdr:colOff>
      <xdr:row>37</xdr:row>
      <xdr:rowOff>79309</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3652500" y="632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95836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68006</xdr:rowOff>
    </xdr:from>
    <xdr:to>
      <xdr:col>18</xdr:col>
      <xdr:colOff>492125</xdr:colOff>
      <xdr:row>35</xdr:row>
      <xdr:rowOff>169606</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2763500" y="60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14683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4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115484</xdr:rowOff>
    </xdr:from>
    <xdr:to>
      <xdr:col>23</xdr:col>
      <xdr:colOff>517525</xdr:colOff>
      <xdr:row>57</xdr:row>
      <xdr:rowOff>92852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45234"/>
          <a:ext cx="838200" cy="3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92852</xdr:rowOff>
    </xdr:from>
    <xdr:to>
      <xdr:col>22</xdr:col>
      <xdr:colOff>365125</xdr:colOff>
      <xdr:row>57</xdr:row>
      <xdr:rowOff>159893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65502"/>
          <a:ext cx="889000" cy="6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159893</xdr:rowOff>
    </xdr:from>
    <xdr:to>
      <xdr:col>21</xdr:col>
      <xdr:colOff>161925</xdr:colOff>
      <xdr:row>58</xdr:row>
      <xdr:rowOff>50287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32543"/>
          <a:ext cx="889000" cy="6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144333</xdr:rowOff>
    </xdr:from>
    <xdr:to>
      <xdr:col>19</xdr:col>
      <xdr:colOff>644525</xdr:colOff>
      <xdr:row>58</xdr:row>
      <xdr:rowOff>50287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16983"/>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64684</xdr:rowOff>
    </xdr:from>
    <xdr:to>
      <xdr:col>23</xdr:col>
      <xdr:colOff>568325</xdr:colOff>
      <xdr:row>55</xdr:row>
      <xdr:rowOff>166284</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6268700" y="94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87561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42052</xdr:rowOff>
    </xdr:from>
    <xdr:to>
      <xdr:col>22</xdr:col>
      <xdr:colOff>415925</xdr:colOff>
      <xdr:row>57</xdr:row>
      <xdr:rowOff>143652</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5430500" y="98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134779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109093</xdr:rowOff>
    </xdr:from>
    <xdr:to>
      <xdr:col>21</xdr:col>
      <xdr:colOff>212725</xdr:colOff>
      <xdr:row>58</xdr:row>
      <xdr:rowOff>39243</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4541500" y="98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30370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170937</xdr:rowOff>
    </xdr:from>
    <xdr:to>
      <xdr:col>20</xdr:col>
      <xdr:colOff>9525</xdr:colOff>
      <xdr:row>58</xdr:row>
      <xdr:rowOff>101087</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3652500" y="99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92214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93533</xdr:rowOff>
    </xdr:from>
    <xdr:to>
      <xdr:col>18</xdr:col>
      <xdr:colOff>492125</xdr:colOff>
      <xdr:row>58</xdr:row>
      <xdr:rowOff>23683</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2763500" y="98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14810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42583</xdr:rowOff>
    </xdr:from>
    <xdr:to>
      <xdr:col>23</xdr:col>
      <xdr:colOff>517525</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7133"/>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42583</xdr:rowOff>
    </xdr:from>
    <xdr:to>
      <xdr:col>22</xdr:col>
      <xdr:colOff>365125</xdr:colOff>
      <xdr:row>79</xdr:row>
      <xdr:rowOff>43396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87133"/>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38863</xdr:rowOff>
    </xdr:from>
    <xdr:to>
      <xdr:col>21</xdr:col>
      <xdr:colOff>161925</xdr:colOff>
      <xdr:row>79</xdr:row>
      <xdr:rowOff>43396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3413"/>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37973</xdr:rowOff>
    </xdr:from>
    <xdr:to>
      <xdr:col>19</xdr:col>
      <xdr:colOff>644525</xdr:colOff>
      <xdr:row>79</xdr:row>
      <xdr:rowOff>38863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2523"/>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81653</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4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163233</xdr:rowOff>
    </xdr:from>
    <xdr:to>
      <xdr:col>22</xdr:col>
      <xdr:colOff>415925</xdr:colOff>
      <xdr:row>79</xdr:row>
      <xdr:rowOff>93383</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5430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84510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164046</xdr:rowOff>
    </xdr:from>
    <xdr:to>
      <xdr:col>21</xdr:col>
      <xdr:colOff>212725</xdr:colOff>
      <xdr:row>79</xdr:row>
      <xdr:rowOff>94196</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4541500" y="135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85323</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29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159513</xdr:rowOff>
    </xdr:from>
    <xdr:to>
      <xdr:col>20</xdr:col>
      <xdr:colOff>9525</xdr:colOff>
      <xdr:row>79</xdr:row>
      <xdr:rowOff>89663</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36525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106190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30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158623</xdr:rowOff>
    </xdr:from>
    <xdr:to>
      <xdr:col>18</xdr:col>
      <xdr:colOff>492125</xdr:colOff>
      <xdr:row>79</xdr:row>
      <xdr:rowOff>88773</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2763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79900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4711</xdr:rowOff>
    </xdr:from>
    <xdr:to>
      <xdr:col>23</xdr:col>
      <xdr:colOff>517525</xdr:colOff>
      <xdr:row>95</xdr:row>
      <xdr:rowOff>30004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292461"/>
          <a:ext cx="8382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165140</xdr:rowOff>
    </xdr:from>
    <xdr:to>
      <xdr:col>22</xdr:col>
      <xdr:colOff>365125</xdr:colOff>
      <xdr:row>95</xdr:row>
      <xdr:rowOff>4711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281440"/>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100447</xdr:rowOff>
    </xdr:from>
    <xdr:to>
      <xdr:col>21</xdr:col>
      <xdr:colOff>161925</xdr:colOff>
      <xdr:row>94</xdr:row>
      <xdr:rowOff>165140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16747"/>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125637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93783</xdr:rowOff>
    </xdr:from>
    <xdr:to>
      <xdr:col>19</xdr:col>
      <xdr:colOff>644525</xdr:colOff>
      <xdr:row>94</xdr:row>
      <xdr:rowOff>100447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10083"/>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124917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103021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150654</xdr:rowOff>
    </xdr:from>
    <xdr:to>
      <xdr:col>23</xdr:col>
      <xdr:colOff>568325</xdr:colOff>
      <xdr:row>95</xdr:row>
      <xdr:rowOff>80804</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2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2081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125361</xdr:rowOff>
    </xdr:from>
    <xdr:to>
      <xdr:col>22</xdr:col>
      <xdr:colOff>415925</xdr:colOff>
      <xdr:row>95</xdr:row>
      <xdr:rowOff>55511</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2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72038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114340</xdr:rowOff>
    </xdr:from>
    <xdr:to>
      <xdr:col>21</xdr:col>
      <xdr:colOff>212725</xdr:colOff>
      <xdr:row>95</xdr:row>
      <xdr:rowOff>44490</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62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61017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0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49647</xdr:rowOff>
    </xdr:from>
    <xdr:to>
      <xdr:col>20</xdr:col>
      <xdr:colOff>9525</xdr:colOff>
      <xdr:row>94</xdr:row>
      <xdr:rowOff>151247</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61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167774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9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42983</xdr:rowOff>
    </xdr:from>
    <xdr:to>
      <xdr:col>18</xdr:col>
      <xdr:colOff>492125</xdr:colOff>
      <xdr:row>94</xdr:row>
      <xdr:rowOff>144583</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61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161110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徴としては、土木費の一人当たりコストが類似団体内でも非常に高くなっているが、これは下水道事業への繰出金が影響しているものであり、今後削減に取り組んでいく必要がある。科目別には、消防費が高機能消防指令台の整備完了に伴い、一部事務組合への補助金が減少し、前年度比でも大幅に減少した。また、商工費は平成</a:t>
          </a:r>
          <a:r>
            <a:rPr kumimoji="1" lang="en-US" altLang="ja-JP" sz="1300">
              <a:latin typeface="ＭＳ Ｐゴシック"/>
            </a:rPr>
            <a:t>27</a:t>
          </a:r>
          <a:r>
            <a:rPr kumimoji="1" lang="ja-JP" altLang="en-US" sz="1300">
              <a:latin typeface="ＭＳ Ｐゴシック"/>
            </a:rPr>
            <a:t>年度に実施した「プレミアム商品券発行事業」の終了に伴い減少した。一方、教育費は中央学校給食センター建設事業の実施に伴い、前年度比で大幅な増加となった、衛生費は揖龍保健衛生施設の大規模改修の実施に伴い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合併算定替えの縮減が開始されたこともあり普通交付税が大幅に減少した。また地方消費税交付金も減少したことが影響し、実質単年度収支は赤字となった。今後も普通交付税が段階的に減少していくことが確実であり、税収をはじめとした自主財源の確保に努め、あわせて歳出面での行財政改革を引き続き実施していくことで、持続可能な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病院事業において、平成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年度以降赤字が生じているものの、平成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年度は医師の確保、病床転換等の経営見直しにより、改善傾向となった。今後も赤字解消に向け、また連結実質赤字額が生じないよう、健全財政を保っていく。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294_&#12383;&#12388;&#12398;&#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85.6</v>
          </cell>
          <cell r="L73">
            <v>77.400000000000006</v>
          </cell>
          <cell r="M73">
            <v>65.2</v>
          </cell>
          <cell r="N73">
            <v>45.1</v>
          </cell>
          <cell r="O73">
            <v>38</v>
          </cell>
        </row>
        <row r="75">
          <cell r="K75">
            <v>15.7</v>
          </cell>
          <cell r="L75">
            <v>15.1</v>
          </cell>
          <cell r="M75">
            <v>14</v>
          </cell>
          <cell r="N75">
            <v>13.3</v>
          </cell>
          <cell r="O75">
            <v>12.9</v>
          </cell>
        </row>
        <row r="77">
          <cell r="G77" t="str">
            <v>類似団体内平均値</v>
          </cell>
          <cell r="K77">
            <v>57.6</v>
          </cell>
          <cell r="L77">
            <v>48.3</v>
          </cell>
          <cell r="M77">
            <v>44.4</v>
          </cell>
          <cell r="N77">
            <v>37.299999999999997</v>
          </cell>
          <cell r="O77">
            <v>33.1</v>
          </cell>
        </row>
        <row r="79">
          <cell r="K79">
            <v>11.3</v>
          </cell>
          <cell r="L79">
            <v>10.4</v>
          </cell>
          <cell r="M79">
            <v>9.4</v>
          </cell>
          <cell r="N79">
            <v>7.8</v>
          </cell>
          <cell r="O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C1"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36824843</v>
      </c>
      <c r="BO4" s="411"/>
      <c r="BP4" s="411"/>
      <c r="BQ4" s="411"/>
      <c r="BR4" s="411"/>
      <c r="BS4" s="411"/>
      <c r="BT4" s="411"/>
      <c r="BU4" s="412"/>
      <c r="BV4" s="410">
        <v>36704508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35894712</v>
      </c>
      <c r="BO5" s="416"/>
      <c r="BP5" s="416"/>
      <c r="BQ5" s="416"/>
      <c r="BR5" s="416"/>
      <c r="BS5" s="416"/>
      <c r="BT5" s="416"/>
      <c r="BU5" s="417"/>
      <c r="BV5" s="415">
        <v>35299507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87.6</v>
      </c>
      <c r="CU5" s="386"/>
      <c r="CV5" s="386"/>
      <c r="CW5" s="386"/>
      <c r="CX5" s="386"/>
      <c r="CY5" s="386"/>
      <c r="CZ5" s="386"/>
      <c r="DA5" s="387"/>
      <c r="DB5" s="385">
        <v>84.2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930131</v>
      </c>
      <c r="BO6" s="416"/>
      <c r="BP6" s="416"/>
      <c r="BQ6" s="416"/>
      <c r="BR6" s="416"/>
      <c r="BS6" s="416"/>
      <c r="BT6" s="416"/>
      <c r="BU6" s="417"/>
      <c r="BV6" s="415">
        <v>1405001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92.6</v>
      </c>
      <c r="CU6" s="562"/>
      <c r="CV6" s="562"/>
      <c r="CW6" s="562"/>
      <c r="CX6" s="562"/>
      <c r="CY6" s="562"/>
      <c r="CZ6" s="562"/>
      <c r="DA6" s="563"/>
      <c r="DB6" s="561">
        <v>90.2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166616</v>
      </c>
      <c r="BO7" s="416"/>
      <c r="BP7" s="416"/>
      <c r="BQ7" s="416"/>
      <c r="BR7" s="416"/>
      <c r="BS7" s="416"/>
      <c r="BT7" s="416"/>
      <c r="BU7" s="417"/>
      <c r="BV7" s="415">
        <v>85945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21372267</v>
      </c>
      <c r="CU7" s="416"/>
      <c r="CV7" s="416"/>
      <c r="CW7" s="416"/>
      <c r="CX7" s="416"/>
      <c r="CY7" s="416"/>
      <c r="CZ7" s="416"/>
      <c r="DA7" s="417"/>
      <c r="DB7" s="415">
        <v>21659561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763515</v>
      </c>
      <c r="BO8" s="416"/>
      <c r="BP8" s="416"/>
      <c r="BQ8" s="416"/>
      <c r="BR8" s="416"/>
      <c r="BS8" s="416"/>
      <c r="BT8" s="416"/>
      <c r="BU8" s="417"/>
      <c r="BV8" s="415">
        <v>1319056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0.57999999999999996</v>
      </c>
      <c r="CU8" s="525"/>
      <c r="CV8" s="525"/>
      <c r="CW8" s="525"/>
      <c r="CX8" s="525"/>
      <c r="CY8" s="525"/>
      <c r="CZ8" s="525"/>
      <c r="DA8" s="526"/>
      <c r="DB8" s="524">
        <v>0.57999999999999996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77419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-555541</v>
      </c>
      <c r="BO9" s="416"/>
      <c r="BP9" s="416"/>
      <c r="BQ9" s="416"/>
      <c r="BR9" s="416"/>
      <c r="BS9" s="416"/>
      <c r="BT9" s="416"/>
      <c r="BU9" s="417"/>
      <c r="BV9" s="415">
        <v>384662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13.9</v>
      </c>
      <c r="CU9" s="386"/>
      <c r="CV9" s="386"/>
      <c r="CW9" s="386"/>
      <c r="CX9" s="386"/>
      <c r="CY9" s="386"/>
      <c r="CZ9" s="386"/>
      <c r="DA9" s="387"/>
      <c r="DB9" s="385">
        <v>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80518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686289</v>
      </c>
      <c r="BO10" s="416"/>
      <c r="BP10" s="416"/>
      <c r="BQ10" s="416"/>
      <c r="BR10" s="416"/>
      <c r="BS10" s="416"/>
      <c r="BT10" s="416"/>
      <c r="BU10" s="417"/>
      <c r="BV10" s="415">
        <v>902981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5800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78231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196000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77787</v>
      </c>
      <c r="S13" s="517"/>
      <c r="T13" s="517"/>
      <c r="U13" s="517"/>
      <c r="V13" s="518"/>
      <c r="W13" s="504" t="s">
        <v>124</v>
      </c>
      <c r="X13" s="428"/>
      <c r="Y13" s="428"/>
      <c r="Z13" s="428"/>
      <c r="AA13" s="428"/>
      <c r="AB13" s="429"/>
      <c r="AC13" s="391">
        <v>1023</v>
      </c>
      <c r="AD13" s="392"/>
      <c r="AE13" s="392"/>
      <c r="AF13" s="392"/>
      <c r="AG13" s="393"/>
      <c r="AH13" s="391">
        <v>1007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-65252</v>
      </c>
      <c r="BO13" s="416"/>
      <c r="BP13" s="416"/>
      <c r="BQ13" s="416"/>
      <c r="BR13" s="416"/>
      <c r="BS13" s="416"/>
      <c r="BT13" s="416"/>
      <c r="BU13" s="417"/>
      <c r="BV13" s="415">
        <v>1293443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12.9</v>
      </c>
      <c r="CU13" s="386"/>
      <c r="CV13" s="386"/>
      <c r="CW13" s="386"/>
      <c r="CX13" s="386"/>
      <c r="CY13" s="386"/>
      <c r="CZ13" s="386"/>
      <c r="DA13" s="387"/>
      <c r="DB13" s="385">
        <v>13.3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78812</v>
      </c>
      <c r="S14" s="517"/>
      <c r="T14" s="517"/>
      <c r="U14" s="517"/>
      <c r="V14" s="518"/>
      <c r="W14" s="519"/>
      <c r="X14" s="431"/>
      <c r="Y14" s="431"/>
      <c r="Z14" s="431"/>
      <c r="AA14" s="431"/>
      <c r="AB14" s="432"/>
      <c r="AC14" s="509">
        <v>3</v>
      </c>
      <c r="AD14" s="510"/>
      <c r="AE14" s="510"/>
      <c r="AF14" s="510"/>
      <c r="AG14" s="511"/>
      <c r="AH14" s="509">
        <v>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38</v>
      </c>
      <c r="CU14" s="488"/>
      <c r="CV14" s="488"/>
      <c r="CW14" s="488"/>
      <c r="CX14" s="488"/>
      <c r="CY14" s="488"/>
      <c r="CZ14" s="488"/>
      <c r="DA14" s="489"/>
      <c r="DB14" s="520">
        <v>45.1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78399</v>
      </c>
      <c r="S15" s="517"/>
      <c r="T15" s="517"/>
      <c r="U15" s="517"/>
      <c r="V15" s="518"/>
      <c r="W15" s="504" t="s">
        <v>131</v>
      </c>
      <c r="X15" s="428"/>
      <c r="Y15" s="428"/>
      <c r="Z15" s="428"/>
      <c r="AA15" s="428"/>
      <c r="AB15" s="429"/>
      <c r="AC15" s="391">
        <v>12844</v>
      </c>
      <c r="AD15" s="392"/>
      <c r="AE15" s="392"/>
      <c r="AF15" s="392"/>
      <c r="AG15" s="393"/>
      <c r="AH15" s="391">
        <v>13603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9646029</v>
      </c>
      <c r="BO15" s="411"/>
      <c r="BP15" s="411"/>
      <c r="BQ15" s="411"/>
      <c r="BR15" s="411"/>
      <c r="BS15" s="411"/>
      <c r="BT15" s="411"/>
      <c r="BU15" s="412"/>
      <c r="BV15" s="410">
        <v>9108137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37.200000000000003</v>
      </c>
      <c r="AD16" s="510"/>
      <c r="AE16" s="510"/>
      <c r="AF16" s="510"/>
      <c r="AG16" s="511"/>
      <c r="AH16" s="509">
        <v>38.4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16530641</v>
      </c>
      <c r="BO16" s="416"/>
      <c r="BP16" s="416"/>
      <c r="BQ16" s="416"/>
      <c r="BR16" s="416"/>
      <c r="BS16" s="416"/>
      <c r="BT16" s="416"/>
      <c r="BU16" s="417"/>
      <c r="BV16" s="415">
        <v>16045735</v>
      </c>
      <c r="BW16" s="416"/>
      <c r="BX16" s="416"/>
      <c r="BY16" s="416"/>
      <c r="BZ16" s="416"/>
      <c r="CA16" s="416"/>
      <c r="CB16" s="416"/>
      <c r="CC16" s="417"/>
      <c r="CD16" s="154"/>
      <c r="CE16" s="413" t="s">
        <v>137</v>
      </c>
      <c r="CF16" s="413"/>
      <c r="CG16" s="413"/>
      <c r="CH16" s="413"/>
      <c r="CI16" s="413"/>
      <c r="CJ16" s="413"/>
      <c r="CK16" s="413"/>
      <c r="CL16" s="413"/>
      <c r="CM16" s="413"/>
      <c r="CN16" s="413"/>
      <c r="CO16" s="413"/>
      <c r="CP16" s="413"/>
      <c r="CQ16" s="413"/>
      <c r="CR16" s="413"/>
      <c r="CS16" s="414"/>
      <c r="CT16" s="385">
        <v>8.1999999999999993</v>
      </c>
      <c r="CU16" s="386"/>
      <c r="CV16" s="386"/>
      <c r="CW16" s="386"/>
      <c r="CX16" s="386"/>
      <c r="CY16" s="386"/>
      <c r="CZ16" s="386"/>
      <c r="DA16" s="387"/>
      <c r="DB16" s="385">
        <v>9.9</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20653</v>
      </c>
      <c r="AD17" s="392"/>
      <c r="AE17" s="392"/>
      <c r="AF17" s="392"/>
      <c r="AG17" s="393"/>
      <c r="AH17" s="391">
        <v>20775</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12335165</v>
      </c>
      <c r="BO17" s="416"/>
      <c r="BP17" s="416"/>
      <c r="BQ17" s="416"/>
      <c r="BR17" s="416"/>
      <c r="BS17" s="416"/>
      <c r="BT17" s="416"/>
      <c r="BU17" s="417"/>
      <c r="BV17" s="415">
        <v>11582835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210.87</v>
      </c>
      <c r="M18" s="480"/>
      <c r="N18" s="480"/>
      <c r="O18" s="480"/>
      <c r="P18" s="480"/>
      <c r="Q18" s="480"/>
      <c r="R18" s="481"/>
      <c r="S18" s="481"/>
      <c r="T18" s="481"/>
      <c r="U18" s="481"/>
      <c r="V18" s="482"/>
      <c r="W18" s="496"/>
      <c r="X18" s="497"/>
      <c r="Y18" s="497"/>
      <c r="Z18" s="497"/>
      <c r="AA18" s="497"/>
      <c r="AB18" s="505"/>
      <c r="AC18" s="379">
        <v>59.8</v>
      </c>
      <c r="AD18" s="380"/>
      <c r="AE18" s="380"/>
      <c r="AF18" s="380"/>
      <c r="AG18" s="483"/>
      <c r="AH18" s="379">
        <v>58.7</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18674206</v>
      </c>
      <c r="BO18" s="416"/>
      <c r="BP18" s="416"/>
      <c r="BQ18" s="416"/>
      <c r="BR18" s="416"/>
      <c r="BS18" s="416"/>
      <c r="BT18" s="416"/>
      <c r="BU18" s="417"/>
      <c r="BV18" s="415">
        <v>18915275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367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25061977</v>
      </c>
      <c r="BO19" s="416"/>
      <c r="BP19" s="416"/>
      <c r="BQ19" s="416"/>
      <c r="BR19" s="416"/>
      <c r="BS19" s="416"/>
      <c r="BT19" s="416"/>
      <c r="BU19" s="417"/>
      <c r="BV19" s="415">
        <v>25941091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27297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38778318</v>
      </c>
      <c r="BO23" s="416"/>
      <c r="BP23" s="416"/>
      <c r="BQ23" s="416"/>
      <c r="BR23" s="416"/>
      <c r="BS23" s="416"/>
      <c r="BT23" s="416"/>
      <c r="BU23" s="417"/>
      <c r="BV23" s="415">
        <v>37210275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9650</v>
      </c>
      <c r="R24" s="392"/>
      <c r="S24" s="392"/>
      <c r="T24" s="392"/>
      <c r="U24" s="392"/>
      <c r="V24" s="393"/>
      <c r="W24" s="457"/>
      <c r="X24" s="448"/>
      <c r="Y24" s="449"/>
      <c r="Z24" s="388" t="s">
        <v>156</v>
      </c>
      <c r="AA24" s="389"/>
      <c r="AB24" s="389"/>
      <c r="AC24" s="389"/>
      <c r="AD24" s="389"/>
      <c r="AE24" s="389"/>
      <c r="AF24" s="389"/>
      <c r="AG24" s="390"/>
      <c r="AH24" s="391">
        <v>425</v>
      </c>
      <c r="AI24" s="392"/>
      <c r="AJ24" s="392"/>
      <c r="AK24" s="392"/>
      <c r="AL24" s="393"/>
      <c r="AM24" s="391">
        <v>1383375</v>
      </c>
      <c r="AN24" s="392"/>
      <c r="AO24" s="392"/>
      <c r="AP24" s="392"/>
      <c r="AQ24" s="392"/>
      <c r="AR24" s="393"/>
      <c r="AS24" s="391">
        <v>3255</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26098397</v>
      </c>
      <c r="BO24" s="416"/>
      <c r="BP24" s="416"/>
      <c r="BQ24" s="416"/>
      <c r="BR24" s="416"/>
      <c r="BS24" s="416"/>
      <c r="BT24" s="416"/>
      <c r="BU24" s="417"/>
      <c r="BV24" s="415">
        <v>26010106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8000</v>
      </c>
      <c r="R25" s="392"/>
      <c r="S25" s="392"/>
      <c r="T25" s="392"/>
      <c r="U25" s="392"/>
      <c r="V25" s="393"/>
      <c r="W25" s="457"/>
      <c r="X25" s="448"/>
      <c r="Y25" s="449"/>
      <c r="Z25" s="388" t="s">
        <v>159</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430443</v>
      </c>
      <c r="BO25" s="411"/>
      <c r="BP25" s="411"/>
      <c r="BQ25" s="411"/>
      <c r="BR25" s="411"/>
      <c r="BS25" s="411"/>
      <c r="BT25" s="411"/>
      <c r="BU25" s="412"/>
      <c r="BV25" s="410">
        <v>2791794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6850</v>
      </c>
      <c r="R26" s="392"/>
      <c r="S26" s="392"/>
      <c r="T26" s="392"/>
      <c r="U26" s="392"/>
      <c r="V26" s="393"/>
      <c r="W26" s="457"/>
      <c r="X26" s="448"/>
      <c r="Y26" s="449"/>
      <c r="Z26" s="388" t="s">
        <v>162</v>
      </c>
      <c r="AA26" s="470"/>
      <c r="AB26" s="470"/>
      <c r="AC26" s="470"/>
      <c r="AD26" s="470"/>
      <c r="AE26" s="470"/>
      <c r="AF26" s="470"/>
      <c r="AG26" s="471"/>
      <c r="AH26" s="391">
        <v>24</v>
      </c>
      <c r="AI26" s="392"/>
      <c r="AJ26" s="392"/>
      <c r="AK26" s="392"/>
      <c r="AL26" s="393"/>
      <c r="AM26" s="391">
        <v>75312</v>
      </c>
      <c r="AN26" s="392"/>
      <c r="AO26" s="392"/>
      <c r="AP26" s="392"/>
      <c r="AQ26" s="392"/>
      <c r="AR26" s="393"/>
      <c r="AS26" s="391">
        <v>3138</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5240</v>
      </c>
      <c r="R27" s="392"/>
      <c r="S27" s="392"/>
      <c r="T27" s="392"/>
      <c r="U27" s="392"/>
      <c r="V27" s="393"/>
      <c r="W27" s="457"/>
      <c r="X27" s="448"/>
      <c r="Y27" s="449"/>
      <c r="Z27" s="388" t="s">
        <v>165</v>
      </c>
      <c r="AA27" s="389"/>
      <c r="AB27" s="389"/>
      <c r="AC27" s="389"/>
      <c r="AD27" s="389"/>
      <c r="AE27" s="389"/>
      <c r="AF27" s="389"/>
      <c r="AG27" s="390"/>
      <c r="AH27" s="391">
        <v>48</v>
      </c>
      <c r="AI27" s="392"/>
      <c r="AJ27" s="392"/>
      <c r="AK27" s="392"/>
      <c r="AL27" s="393"/>
      <c r="AM27" s="391">
        <v>149616</v>
      </c>
      <c r="AN27" s="392"/>
      <c r="AO27" s="392"/>
      <c r="AP27" s="392"/>
      <c r="AQ27" s="392"/>
      <c r="AR27" s="393"/>
      <c r="AS27" s="391">
        <v>3117</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1304958</v>
      </c>
      <c r="BO27" s="419"/>
      <c r="BP27" s="419"/>
      <c r="BQ27" s="419"/>
      <c r="BR27" s="419"/>
      <c r="BS27" s="419"/>
      <c r="BT27" s="419"/>
      <c r="BU27" s="420"/>
      <c r="BV27" s="418">
        <v>1299952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4480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8026879</v>
      </c>
      <c r="BO28" s="411"/>
      <c r="BP28" s="411"/>
      <c r="BQ28" s="411"/>
      <c r="BR28" s="411"/>
      <c r="BS28" s="411"/>
      <c r="BT28" s="411"/>
      <c r="BU28" s="412"/>
      <c r="BV28" s="410">
        <v>7536590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22</v>
      </c>
      <c r="M29" s="392"/>
      <c r="N29" s="392"/>
      <c r="O29" s="392"/>
      <c r="P29" s="393"/>
      <c r="Q29" s="391">
        <v>4040</v>
      </c>
      <c r="R29" s="392"/>
      <c r="S29" s="392"/>
      <c r="T29" s="392"/>
      <c r="U29" s="392"/>
      <c r="V29" s="393"/>
      <c r="W29" s="458"/>
      <c r="X29" s="459"/>
      <c r="Y29" s="460"/>
      <c r="Z29" s="388" t="s">
        <v>172</v>
      </c>
      <c r="AA29" s="389"/>
      <c r="AB29" s="389"/>
      <c r="AC29" s="389"/>
      <c r="AD29" s="389"/>
      <c r="AE29" s="389"/>
      <c r="AF29" s="389"/>
      <c r="AG29" s="390"/>
      <c r="AH29" s="391">
        <v>473</v>
      </c>
      <c r="AI29" s="392"/>
      <c r="AJ29" s="392"/>
      <c r="AK29" s="392"/>
      <c r="AL29" s="393"/>
      <c r="AM29" s="391">
        <v>1532991</v>
      </c>
      <c r="AN29" s="392"/>
      <c r="AO29" s="392"/>
      <c r="AP29" s="392"/>
      <c r="AQ29" s="392"/>
      <c r="AR29" s="393"/>
      <c r="AS29" s="391">
        <v>3241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3803053</v>
      </c>
      <c r="BO29" s="416"/>
      <c r="BP29" s="416"/>
      <c r="BQ29" s="416"/>
      <c r="BR29" s="416"/>
      <c r="BS29" s="416"/>
      <c r="BT29" s="416"/>
      <c r="BU29" s="417"/>
      <c r="BV29" s="415">
        <v>3765658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6356839</v>
      </c>
      <c r="BO30" s="419"/>
      <c r="BP30" s="419"/>
      <c r="BQ30" s="419"/>
      <c r="BR30" s="419"/>
      <c r="BS30" s="419"/>
      <c r="BT30" s="419"/>
      <c r="BU30" s="420"/>
      <c r="BV30" s="418">
        <v>5986034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播磨高原広域事務組合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学校給食センター事業特別会計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揖龍保健衛生施設事務組合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土地取得造成事業特別会計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IF('各会計、関係団体の財政状況及び健全化判断比率'!B33="","",'各会計、関係団体の財政状況及び健全化判断比率'!B33)</f>
        <v>国民宿舎事業会計</v>
      </c>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IF('各会計、関係団体の財政状況及び健全化判断比率'!B36="","",'各会計、関係団体の財政状況及び健全化判断比率'!B36)</f>
        <v>前処理場事業特別会計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にしはりま環境事務組合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揖龍公平委員会事業特別会計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14</v>
      </c>
      <c r="BF37" s="375"/>
      <c r="BG37" s="374" t="str">
        <f>IF('各会計、関係団体の財政状況及び健全化判断比率'!B37="","",'各会計、関係団体の財政状況及び健全化判断比率'!B37)</f>
        <v>と畜場事業特別会計</v>
      </c>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西播磨水道企業団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兵庫県市町村職員退職手当組合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兵庫県市町交通災害共済組合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兵庫県後期高齢者医療広域連合（一般会計）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兵庫県後期高齢者医療広域連合（特別会計）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西はりま消防組合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533</v>
      </c>
      <c r="D34" s="1184"/>
      <c r="E34" s="1185"/>
      <c r="F34" s="32" t="s">
        <v>534</v>
      </c>
      <c r="G34" s="33" t="s">
        <v>535</v>
      </c>
      <c r="H34" s="33" t="s">
        <v>536</v>
      </c>
      <c r="I34" s="33" t="s">
        <v>537</v>
      </c>
      <c r="J34" s="34" t="s">
        <v>538</v>
      </c>
      <c r="K34" s="22"/>
      <c r="L34" s="22"/>
      <c r="M34" s="22"/>
      <c r="N34" s="22"/>
      <c r="O34" s="22"/>
      <c r="P34" s="22"/>
    </row>
    <row r="35" spans="1:16" ht="39" customHeight="1" x14ac:dyDescent="0.15">
      <c r="A35" s="22"/>
      <c r="B35" s="35"/>
      <c r="C35" s="1178" t="s">
        <v>539</v>
      </c>
      <c r="D35" s="1179"/>
      <c r="E35" s="1180"/>
      <c r="F35" s="36">
        <v>9.9600000000000009</v>
      </c>
      <c r="G35" s="37">
        <v>10.77</v>
      </c>
      <c r="H35" s="37">
        <v>12.11</v>
      </c>
      <c r="I35" s="37">
        <v>12.54</v>
      </c>
      <c r="J35" s="38">
        <v>4.2</v>
      </c>
      <c r="K35" s="22"/>
      <c r="L35" s="22"/>
      <c r="M35" s="22"/>
      <c r="N35" s="22"/>
      <c r="O35" s="22"/>
      <c r="P35" s="22"/>
    </row>
    <row r="36" spans="1:16" ht="39" customHeight="1" x14ac:dyDescent="0.15">
      <c r="A36" s="22"/>
      <c r="B36" s="35"/>
      <c r="C36" s="1178" t="s">
        <v>540</v>
      </c>
      <c r="D36" s="1179"/>
      <c r="E36" s="1180"/>
      <c r="F36" s="36">
        <v>5.9</v>
      </c>
      <c r="G36" s="37">
        <v>5.76</v>
      </c>
      <c r="H36" s="37">
        <v>4.3499999999999996</v>
      </c>
      <c r="I36" s="37">
        <v>6.08</v>
      </c>
      <c r="J36" s="38">
        <v>3.56</v>
      </c>
      <c r="K36" s="22"/>
      <c r="L36" s="22"/>
      <c r="M36" s="22"/>
      <c r="N36" s="22"/>
      <c r="O36" s="22"/>
      <c r="P36" s="22"/>
    </row>
    <row r="37" spans="1:16" ht="39" customHeight="1" x14ac:dyDescent="0.15">
      <c r="A37" s="22"/>
      <c r="B37" s="35"/>
      <c r="C37" s="1178" t="s">
        <v>541</v>
      </c>
      <c r="D37" s="1179"/>
      <c r="E37" s="1180"/>
      <c r="F37" s="36">
        <v>0.02</v>
      </c>
      <c r="G37" s="37">
        <v>0.2</v>
      </c>
      <c r="H37" s="37">
        <v>0.34</v>
      </c>
      <c r="I37" s="37">
        <v>0.7</v>
      </c>
      <c r="J37" s="38">
        <v>0.7</v>
      </c>
      <c r="K37" s="22"/>
      <c r="L37" s="22"/>
      <c r="M37" s="22"/>
      <c r="N37" s="22"/>
      <c r="O37" s="22"/>
      <c r="P37" s="22"/>
    </row>
    <row r="38" spans="1:16" ht="39" customHeight="1" x14ac:dyDescent="0.15">
      <c r="A38" s="22"/>
      <c r="B38" s="35"/>
      <c r="C38" s="1178" t="s">
        <v>542</v>
      </c>
      <c r="D38" s="1179"/>
      <c r="E38" s="1180"/>
      <c r="F38" s="36">
        <v>0.54</v>
      </c>
      <c r="G38" s="37">
        <v>0.22</v>
      </c>
      <c r="H38" s="37">
        <v>0.47</v>
      </c>
      <c r="I38" s="37">
        <v>7.0000000000000007E-2</v>
      </c>
      <c r="J38" s="38">
        <v>0.41</v>
      </c>
      <c r="K38" s="22"/>
      <c r="L38" s="22"/>
      <c r="M38" s="22"/>
      <c r="N38" s="22"/>
      <c r="O38" s="22"/>
      <c r="P38" s="22"/>
    </row>
    <row r="39" spans="1:16" ht="39" customHeight="1" x14ac:dyDescent="0.15">
      <c r="A39" s="22"/>
      <c r="B39" s="35"/>
      <c r="C39" s="1178" t="s">
        <v>543</v>
      </c>
      <c r="D39" s="1179"/>
      <c r="E39" s="1180"/>
      <c r="F39" s="36">
        <v>0.09</v>
      </c>
      <c r="G39" s="37">
        <v>0.09</v>
      </c>
      <c r="H39" s="37">
        <v>0.08</v>
      </c>
      <c r="I39" s="37">
        <v>0.09</v>
      </c>
      <c r="J39" s="38">
        <v>0.11</v>
      </c>
      <c r="K39" s="22"/>
      <c r="L39" s="22"/>
      <c r="M39" s="22"/>
      <c r="N39" s="22"/>
      <c r="O39" s="22"/>
      <c r="P39" s="22"/>
    </row>
    <row r="40" spans="1:16" ht="39" customHeight="1" x14ac:dyDescent="0.15">
      <c r="A40" s="22"/>
      <c r="B40" s="35"/>
      <c r="C40" s="1178" t="s">
        <v>544</v>
      </c>
      <c r="D40" s="1179"/>
      <c r="E40" s="1180"/>
      <c r="F40" s="36" t="s">
        <v>545</v>
      </c>
      <c r="G40" s="37" t="s">
        <v>546</v>
      </c>
      <c r="H40" s="37">
        <v>0.15</v>
      </c>
      <c r="I40" s="37">
        <v>0.02</v>
      </c>
      <c r="J40" s="38">
        <v>0.02</v>
      </c>
      <c r="K40" s="22"/>
      <c r="L40" s="22"/>
      <c r="M40" s="22"/>
      <c r="N40" s="22"/>
      <c r="O40" s="22"/>
      <c r="P40" s="22"/>
    </row>
    <row r="41" spans="1:16" ht="39" customHeight="1" x14ac:dyDescent="0.15">
      <c r="A41" s="22"/>
      <c r="B41" s="35"/>
      <c r="C41" s="1178" t="s">
        <v>547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548</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3914</v>
      </c>
      <c r="L45" s="60">
        <v>3847</v>
      </c>
      <c r="M45" s="60">
        <v>3832</v>
      </c>
      <c r="N45" s="60">
        <v>3741</v>
      </c>
      <c r="O45" s="61">
        <v>3589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v>33</v>
      </c>
      <c r="L47" s="64">
        <v>33</v>
      </c>
      <c r="M47" s="64">
        <v>33</v>
      </c>
      <c r="N47" s="64">
        <v>33</v>
      </c>
      <c r="O47" s="65">
        <v>33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3195</v>
      </c>
      <c r="L48" s="64">
        <v>3103</v>
      </c>
      <c r="M48" s="64">
        <v>3243</v>
      </c>
      <c r="N48" s="64">
        <v>3334</v>
      </c>
      <c r="O48" s="65">
        <v>3295</v>
      </c>
      <c r="P48" s="48"/>
      <c r="Q48" s="48"/>
      <c r="R48" s="48"/>
      <c r="S48" s="48"/>
      <c r="T48" s="48"/>
      <c r="U48" s="48"/>
    </row>
    <row r="49" spans="1:21" ht="30.75" customHeight="1" x14ac:dyDescent="0.15">
      <c r="A49" s="48"/>
      <c r="B49" s="1196"/>
      <c r="C49" s="1197"/>
      <c r="D49" s="62"/>
      <c r="E49" s="1188" t="s">
        <v>16</v>
      </c>
      <c r="F49" s="1188"/>
      <c r="G49" s="1188"/>
      <c r="H49" s="1188"/>
      <c r="I49" s="1188"/>
      <c r="J49" s="1189"/>
      <c r="K49" s="63">
        <v>334</v>
      </c>
      <c r="L49" s="64">
        <v>317</v>
      </c>
      <c r="M49" s="64">
        <v>308</v>
      </c>
      <c r="N49" s="64">
        <v>329</v>
      </c>
      <c r="O49" s="65">
        <v>346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4872</v>
      </c>
      <c r="L52" s="64">
        <v>4982</v>
      </c>
      <c r="M52" s="64">
        <v>5266</v>
      </c>
      <c r="N52" s="64">
        <v>5164</v>
      </c>
      <c r="O52" s="65">
        <v>5141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2604</v>
      </c>
      <c r="L53" s="69">
        <v>2318</v>
      </c>
      <c r="M53" s="69">
        <v>2150</v>
      </c>
      <c r="N53" s="69">
        <v>2273</v>
      </c>
      <c r="O53" s="70">
        <v>2122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37778</v>
      </c>
      <c r="J41" s="83">
        <v>37067</v>
      </c>
      <c r="K41" s="83">
        <v>37104</v>
      </c>
      <c r="L41" s="83">
        <v>37210</v>
      </c>
      <c r="M41" s="84">
        <v>38778</v>
      </c>
    </row>
    <row r="42" spans="2:13" ht="27.75" customHeight="1" x14ac:dyDescent="0.15">
      <c r="B42" s="1204"/>
      <c r="C42" s="1205"/>
      <c r="D42" s="85"/>
      <c r="E42" s="1208" t="s">
        <v>26</v>
      </c>
      <c r="F42" s="1208"/>
      <c r="G42" s="1208"/>
      <c r="H42" s="1209"/>
      <c r="I42" s="86" t="s">
        <v>488</v>
      </c>
      <c r="J42" s="87" t="s">
        <v>488</v>
      </c>
      <c r="K42" s="87" t="s">
        <v>488</v>
      </c>
      <c r="L42" s="87" t="s">
        <v>488</v>
      </c>
      <c r="M42" s="88" t="s">
        <v>488</v>
      </c>
    </row>
    <row r="43" spans="2:13" ht="27.75" customHeight="1" x14ac:dyDescent="0.15">
      <c r="B43" s="1204"/>
      <c r="C43" s="1205"/>
      <c r="D43" s="85"/>
      <c r="E43" s="1208" t="s">
        <v>27</v>
      </c>
      <c r="F43" s="1208"/>
      <c r="G43" s="1208"/>
      <c r="H43" s="1209"/>
      <c r="I43" s="86">
        <v>37160</v>
      </c>
      <c r="J43" s="87">
        <v>37022</v>
      </c>
      <c r="K43" s="87">
        <v>34976</v>
      </c>
      <c r="L43" s="87">
        <v>33150</v>
      </c>
      <c r="M43" s="88">
        <v>31340</v>
      </c>
    </row>
    <row r="44" spans="2:13" ht="27.75" customHeight="1" x14ac:dyDescent="0.15">
      <c r="B44" s="1204"/>
      <c r="C44" s="1205"/>
      <c r="D44" s="85"/>
      <c r="E44" s="1208" t="s">
        <v>28</v>
      </c>
      <c r="F44" s="1208"/>
      <c r="G44" s="1208"/>
      <c r="H44" s="1209"/>
      <c r="I44" s="86">
        <v>4087</v>
      </c>
      <c r="J44" s="87">
        <v>3507</v>
      </c>
      <c r="K44" s="87">
        <v>3018</v>
      </c>
      <c r="L44" s="87">
        <v>2795</v>
      </c>
      <c r="M44" s="88">
        <v>2388</v>
      </c>
    </row>
    <row r="45" spans="2:13" ht="27.75" customHeight="1" x14ac:dyDescent="0.15">
      <c r="B45" s="1204"/>
      <c r="C45" s="1205"/>
      <c r="D45" s="85"/>
      <c r="E45" s="1208" t="s">
        <v>29</v>
      </c>
      <c r="F45" s="1208"/>
      <c r="G45" s="1208"/>
      <c r="H45" s="1209"/>
      <c r="I45" s="86">
        <v>4412</v>
      </c>
      <c r="J45" s="87">
        <v>4398</v>
      </c>
      <c r="K45" s="87">
        <v>3826</v>
      </c>
      <c r="L45" s="87">
        <v>3400</v>
      </c>
      <c r="M45" s="88">
        <v>3468</v>
      </c>
    </row>
    <row r="46" spans="2:13" ht="27.75" customHeight="1" x14ac:dyDescent="0.15">
      <c r="B46" s="1204"/>
      <c r="C46" s="1205"/>
      <c r="D46" s="89"/>
      <c r="E46" s="1208" t="s">
        <v>30</v>
      </c>
      <c r="F46" s="1208"/>
      <c r="G46" s="1208"/>
      <c r="H46" s="1209"/>
      <c r="I46" s="86" t="s">
        <v>488</v>
      </c>
      <c r="J46" s="87" t="s">
        <v>488</v>
      </c>
      <c r="K46" s="87" t="s">
        <v>488</v>
      </c>
      <c r="L46" s="87" t="s">
        <v>488</v>
      </c>
      <c r="M46" s="88" t="s">
        <v>488</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10818</v>
      </c>
      <c r="J50" s="87">
        <v>12288</v>
      </c>
      <c r="K50" s="87">
        <v>12900</v>
      </c>
      <c r="L50" s="87">
        <v>15157</v>
      </c>
      <c r="M50" s="88">
        <v>16168</v>
      </c>
    </row>
    <row r="51" spans="2:13" ht="27.75" customHeight="1" x14ac:dyDescent="0.15">
      <c r="B51" s="1204"/>
      <c r="C51" s="1205"/>
      <c r="D51" s="85"/>
      <c r="E51" s="1208" t="s">
        <v>36</v>
      </c>
      <c r="F51" s="1208"/>
      <c r="G51" s="1208"/>
      <c r="H51" s="1209"/>
      <c r="I51" s="86">
        <v>6236</v>
      </c>
      <c r="J51" s="87">
        <v>5798</v>
      </c>
      <c r="K51" s="87">
        <v>5333</v>
      </c>
      <c r="L51" s="87">
        <v>4923</v>
      </c>
      <c r="M51" s="88">
        <v>4607</v>
      </c>
    </row>
    <row r="52" spans="2:13" ht="27.75" customHeight="1" x14ac:dyDescent="0.15">
      <c r="B52" s="1206"/>
      <c r="C52" s="1207"/>
      <c r="D52" s="85"/>
      <c r="E52" s="1208" t="s">
        <v>37</v>
      </c>
      <c r="F52" s="1208"/>
      <c r="G52" s="1208"/>
      <c r="H52" s="1209"/>
      <c r="I52" s="86">
        <v>51929</v>
      </c>
      <c r="J52" s="87">
        <v>50793</v>
      </c>
      <c r="K52" s="87">
        <v>49795</v>
      </c>
      <c r="L52" s="87">
        <v>48778</v>
      </c>
      <c r="M52" s="88">
        <v>48817</v>
      </c>
    </row>
    <row r="53" spans="2:13" ht="27.75" customHeight="1" thickBot="1" x14ac:dyDescent="0.2">
      <c r="B53" s="1210" t="s">
        <v>21</v>
      </c>
      <c r="C53" s="1211"/>
      <c r="D53" s="92"/>
      <c r="E53" s="1212" t="s">
        <v>38</v>
      </c>
      <c r="F53" s="1212"/>
      <c r="G53" s="1212"/>
      <c r="H53" s="1213"/>
      <c r="I53" s="93">
        <v>14454</v>
      </c>
      <c r="J53" s="94">
        <v>13114</v>
      </c>
      <c r="K53" s="94">
        <v>10895</v>
      </c>
      <c r="L53" s="94">
        <v>7697</v>
      </c>
      <c r="M53" s="95">
        <v>6382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9"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574</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574</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573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570</v>
      </c>
      <c r="I42" s="354"/>
      <c r="J42" s="354"/>
      <c r="K42" s="354"/>
      <c r="L42" s="246"/>
      <c r="M42" s="246"/>
      <c r="N42" s="246"/>
      <c r="O42" s="246"/>
    </row>
    <row r="43" spans="2:17" x14ac:dyDescent="0.15">
      <c r="B43" s="250"/>
      <c r="C43" s="246"/>
      <c r="D43" s="246"/>
      <c r="E43" s="246"/>
      <c r="F43" s="246"/>
      <c r="G43" s="1232"/>
      <c r="H43" s="1233"/>
      <c r="I43" s="1233"/>
      <c r="J43" s="1233"/>
      <c r="K43" s="1233"/>
      <c r="L43" s="1233"/>
      <c r="M43" s="1233"/>
      <c r="N43" s="1233"/>
      <c r="O43" s="1234"/>
    </row>
    <row r="44" spans="2:17" x14ac:dyDescent="0.15">
      <c r="B44" s="250"/>
      <c r="C44" s="246"/>
      <c r="D44" s="246"/>
      <c r="E44" s="246"/>
      <c r="F44" s="246"/>
      <c r="G44" s="1235"/>
      <c r="H44" s="1236"/>
      <c r="I44" s="1236"/>
      <c r="J44" s="1236"/>
      <c r="K44" s="1236"/>
      <c r="L44" s="1236"/>
      <c r="M44" s="1236"/>
      <c r="N44" s="1236"/>
      <c r="O44" s="1237"/>
    </row>
    <row r="45" spans="2:17" x14ac:dyDescent="0.15">
      <c r="B45" s="250"/>
      <c r="C45" s="246"/>
      <c r="D45" s="246"/>
      <c r="E45" s="246"/>
      <c r="F45" s="246"/>
      <c r="G45" s="1235"/>
      <c r="H45" s="1236"/>
      <c r="I45" s="1236"/>
      <c r="J45" s="1236"/>
      <c r="K45" s="1236"/>
      <c r="L45" s="1236"/>
      <c r="M45" s="1236"/>
      <c r="N45" s="1236"/>
      <c r="O45" s="1237"/>
    </row>
    <row r="46" spans="2:17" x14ac:dyDescent="0.15">
      <c r="B46" s="250"/>
      <c r="C46" s="246"/>
      <c r="D46" s="246"/>
      <c r="E46" s="246"/>
      <c r="F46" s="246"/>
      <c r="G46" s="1235"/>
      <c r="H46" s="1236"/>
      <c r="I46" s="1236"/>
      <c r="J46" s="1236"/>
      <c r="K46" s="1236"/>
      <c r="L46" s="1236"/>
      <c r="M46" s="1236"/>
      <c r="N46" s="1236"/>
      <c r="O46" s="1237"/>
    </row>
    <row r="47" spans="2:17" x14ac:dyDescent="0.15">
      <c r="B47" s="250"/>
      <c r="C47" s="246"/>
      <c r="D47" s="246"/>
      <c r="E47" s="246"/>
      <c r="F47" s="246"/>
      <c r="G47" s="1238"/>
      <c r="H47" s="1239"/>
      <c r="I47" s="1239"/>
      <c r="J47" s="1239"/>
      <c r="K47" s="1239"/>
      <c r="L47" s="1239"/>
      <c r="M47" s="1239"/>
      <c r="N47" s="1239"/>
      <c r="O47" s="1240"/>
    </row>
    <row r="48" spans="2:17" x14ac:dyDescent="0.15">
      <c r="B48" s="250"/>
      <c r="C48" s="246"/>
      <c r="D48" s="246"/>
      <c r="E48" s="246"/>
      <c r="F48" s="246"/>
      <c r="G48" s="246"/>
      <c r="H48" s="365"/>
      <c r="I48" s="365"/>
      <c r="J48" s="365"/>
    </row>
    <row r="49" spans="1:17" x14ac:dyDescent="0.15">
      <c r="B49" s="250"/>
      <c r="C49" s="246"/>
      <c r="D49" s="246"/>
      <c r="E49" s="246"/>
      <c r="F49" s="246"/>
      <c r="G49" s="245" t="s">
        <v>572</v>
      </c>
    </row>
    <row r="50" spans="1:17" x14ac:dyDescent="0.15">
      <c r="B50" s="250"/>
      <c r="C50" s="246"/>
      <c r="D50" s="246"/>
      <c r="E50" s="246"/>
      <c r="F50" s="246"/>
      <c r="G50" s="1241"/>
      <c r="H50" s="1242"/>
      <c r="I50" s="1242"/>
      <c r="J50" s="1243"/>
      <c r="K50" s="347" t="s">
        <v>527</v>
      </c>
      <c r="L50" s="347" t="s">
        <v>528</v>
      </c>
      <c r="M50" s="347" t="s">
        <v>529</v>
      </c>
      <c r="N50" s="347" t="s">
        <v>530</v>
      </c>
      <c r="O50" s="347" t="s">
        <v>531</v>
      </c>
    </row>
    <row r="51" spans="1:17" x14ac:dyDescent="0.15">
      <c r="B51" s="250"/>
      <c r="C51" s="246"/>
      <c r="D51" s="246"/>
      <c r="E51" s="246"/>
      <c r="F51" s="246"/>
      <c r="G51" s="1244" t="s">
        <v>568</v>
      </c>
      <c r="H51" s="1245"/>
      <c r="I51" s="1250" t="s">
        <v>566</v>
      </c>
      <c r="J51" s="1250"/>
      <c r="K51" s="1221"/>
      <c r="L51" s="1221"/>
      <c r="M51" s="1221"/>
      <c r="N51" s="1221"/>
      <c r="O51" s="1221"/>
    </row>
    <row r="52" spans="1:17" x14ac:dyDescent="0.15">
      <c r="B52" s="250"/>
      <c r="C52" s="246"/>
      <c r="D52" s="246"/>
      <c r="E52" s="246"/>
      <c r="F52" s="246"/>
      <c r="G52" s="1246"/>
      <c r="H52" s="1247"/>
      <c r="I52" s="1251"/>
      <c r="J52" s="1251"/>
      <c r="K52" s="1222"/>
      <c r="L52" s="1222"/>
      <c r="M52" s="1222"/>
      <c r="N52" s="1222"/>
      <c r="O52" s="1222"/>
    </row>
    <row r="53" spans="1:17" x14ac:dyDescent="0.15">
      <c r="A53" s="357"/>
      <c r="B53" s="250"/>
      <c r="C53" s="246"/>
      <c r="D53" s="246"/>
      <c r="E53" s="246"/>
      <c r="F53" s="246"/>
      <c r="G53" s="1246"/>
      <c r="H53" s="1247"/>
      <c r="I53" s="1223" t="s">
        <v>575</v>
      </c>
      <c r="J53" s="1223"/>
      <c r="K53" s="1224"/>
      <c r="L53" s="1224"/>
      <c r="M53" s="1224"/>
      <c r="N53" s="1224"/>
      <c r="O53" s="1224"/>
    </row>
    <row r="54" spans="1:17" x14ac:dyDescent="0.15">
      <c r="A54" s="357"/>
      <c r="B54" s="250"/>
      <c r="C54" s="246"/>
      <c r="D54" s="246"/>
      <c r="E54" s="246"/>
      <c r="F54" s="246"/>
      <c r="G54" s="1248"/>
      <c r="H54" s="1249"/>
      <c r="I54" s="1223"/>
      <c r="J54" s="1223"/>
      <c r="K54" s="1225"/>
      <c r="L54" s="1225"/>
      <c r="M54" s="1225"/>
      <c r="N54" s="1225"/>
      <c r="O54" s="1225"/>
    </row>
    <row r="55" spans="1:17" x14ac:dyDescent="0.15">
      <c r="A55" s="357"/>
      <c r="B55" s="250"/>
      <c r="C55" s="246"/>
      <c r="D55" s="246"/>
      <c r="E55" s="246"/>
      <c r="F55" s="246"/>
      <c r="G55" s="1226" t="s">
        <v>567</v>
      </c>
      <c r="H55" s="1227"/>
      <c r="I55" s="1223" t="s">
        <v>566</v>
      </c>
      <c r="J55" s="1223"/>
      <c r="K55" s="1221"/>
      <c r="L55" s="1221"/>
      <c r="M55" s="1221"/>
      <c r="N55" s="1221"/>
      <c r="O55" s="1221"/>
    </row>
    <row r="56" spans="1:17" x14ac:dyDescent="0.15">
      <c r="A56" s="357"/>
      <c r="B56" s="250"/>
      <c r="C56" s="246"/>
      <c r="D56" s="246"/>
      <c r="E56" s="246"/>
      <c r="F56" s="246"/>
      <c r="G56" s="1228"/>
      <c r="H56" s="1229"/>
      <c r="I56" s="1223"/>
      <c r="J56" s="1223"/>
      <c r="K56" s="1222"/>
      <c r="L56" s="1222"/>
      <c r="M56" s="1222"/>
      <c r="N56" s="1222"/>
      <c r="O56" s="1222"/>
    </row>
    <row r="57" spans="1:17" s="357" customFormat="1" x14ac:dyDescent="0.15">
      <c r="B57" s="358"/>
      <c r="C57" s="354"/>
      <c r="D57" s="354"/>
      <c r="E57" s="354"/>
      <c r="F57" s="354"/>
      <c r="G57" s="1228"/>
      <c r="H57" s="1229"/>
      <c r="I57" s="1252" t="s">
        <v>575</v>
      </c>
      <c r="J57" s="1252"/>
      <c r="K57" s="1224"/>
      <c r="L57" s="1224"/>
      <c r="M57" s="1224"/>
      <c r="N57" s="1224"/>
      <c r="O57" s="1224"/>
      <c r="P57" s="363"/>
      <c r="Q57" s="358"/>
    </row>
    <row r="58" spans="1:17" s="357" customFormat="1" x14ac:dyDescent="0.15">
      <c r="A58" s="245"/>
      <c r="B58" s="358"/>
      <c r="C58" s="354"/>
      <c r="D58" s="354"/>
      <c r="E58" s="354"/>
      <c r="F58" s="354"/>
      <c r="G58" s="1230"/>
      <c r="H58" s="1231"/>
      <c r="I58" s="1252"/>
      <c r="J58" s="1252"/>
      <c r="K58" s="1225"/>
      <c r="L58" s="1225"/>
      <c r="M58" s="1225"/>
      <c r="N58" s="1225"/>
      <c r="O58" s="1225"/>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5" t="s">
        <v>570</v>
      </c>
      <c r="I64" s="354"/>
      <c r="J64" s="354"/>
      <c r="K64" s="354"/>
      <c r="L64" s="246"/>
      <c r="M64" s="246"/>
      <c r="N64" s="246"/>
      <c r="O64" s="246"/>
    </row>
    <row r="65" spans="2:30" x14ac:dyDescent="0.15">
      <c r="B65" s="250"/>
      <c r="C65" s="246"/>
      <c r="D65" s="246"/>
      <c r="E65" s="246"/>
      <c r="F65" s="246"/>
      <c r="G65" s="1232" t="s">
        <v>576</v>
      </c>
      <c r="H65" s="1233"/>
      <c r="I65" s="1233"/>
      <c r="J65" s="1233"/>
      <c r="K65" s="1233"/>
      <c r="L65" s="1233"/>
      <c r="M65" s="1233"/>
      <c r="N65" s="1233"/>
      <c r="O65" s="1234"/>
    </row>
    <row r="66" spans="2:30" x14ac:dyDescent="0.15">
      <c r="B66" s="250"/>
      <c r="C66" s="246"/>
      <c r="D66" s="246"/>
      <c r="E66" s="246"/>
      <c r="F66" s="246"/>
      <c r="G66" s="1235"/>
      <c r="H66" s="1236"/>
      <c r="I66" s="1236"/>
      <c r="J66" s="1236"/>
      <c r="K66" s="1236"/>
      <c r="L66" s="1236"/>
      <c r="M66" s="1236"/>
      <c r="N66" s="1236"/>
      <c r="O66" s="1237"/>
    </row>
    <row r="67" spans="2:30" x14ac:dyDescent="0.15">
      <c r="B67" s="250"/>
      <c r="C67" s="246"/>
      <c r="D67" s="246"/>
      <c r="E67" s="246"/>
      <c r="F67" s="246"/>
      <c r="G67" s="1235"/>
      <c r="H67" s="1236"/>
      <c r="I67" s="1236"/>
      <c r="J67" s="1236"/>
      <c r="K67" s="1236"/>
      <c r="L67" s="1236"/>
      <c r="M67" s="1236"/>
      <c r="N67" s="1236"/>
      <c r="O67" s="1237"/>
    </row>
    <row r="68" spans="2:30" x14ac:dyDescent="0.15">
      <c r="B68" s="250"/>
      <c r="C68" s="246"/>
      <c r="D68" s="246"/>
      <c r="E68" s="246"/>
      <c r="F68" s="246"/>
      <c r="G68" s="1235"/>
      <c r="H68" s="1236"/>
      <c r="I68" s="1236"/>
      <c r="J68" s="1236"/>
      <c r="K68" s="1236"/>
      <c r="L68" s="1236"/>
      <c r="M68" s="1236"/>
      <c r="N68" s="1236"/>
      <c r="O68" s="1237"/>
    </row>
    <row r="69" spans="2:30" x14ac:dyDescent="0.15">
      <c r="B69" s="250"/>
      <c r="C69" s="246"/>
      <c r="D69" s="246"/>
      <c r="E69" s="246"/>
      <c r="F69" s="246"/>
      <c r="G69" s="1238"/>
      <c r="H69" s="1239"/>
      <c r="I69" s="1239"/>
      <c r="J69" s="1239"/>
      <c r="K69" s="1239"/>
      <c r="L69" s="1239"/>
      <c r="M69" s="1239"/>
      <c r="N69" s="1239"/>
      <c r="O69" s="1240"/>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569</v>
      </c>
      <c r="I71" s="351"/>
      <c r="J71" s="350"/>
      <c r="K71" s="350"/>
      <c r="L71" s="349"/>
      <c r="M71" s="350"/>
      <c r="N71" s="349"/>
      <c r="O71" s="348"/>
    </row>
    <row r="72" spans="2:30" x14ac:dyDescent="0.15">
      <c r="B72" s="250"/>
      <c r="C72" s="246"/>
      <c r="D72" s="246"/>
      <c r="E72" s="246"/>
      <c r="F72" s="246"/>
      <c r="G72" s="1241"/>
      <c r="H72" s="1242"/>
      <c r="I72" s="1242"/>
      <c r="J72" s="1243"/>
      <c r="K72" s="347" t="s">
        <v>527</v>
      </c>
      <c r="L72" s="347" t="s">
        <v>528</v>
      </c>
      <c r="M72" s="347" t="s">
        <v>529</v>
      </c>
      <c r="N72" s="347" t="s">
        <v>530</v>
      </c>
      <c r="O72" s="347" t="s">
        <v>531</v>
      </c>
    </row>
    <row r="73" spans="2:30" x14ac:dyDescent="0.15">
      <c r="B73" s="250"/>
      <c r="C73" s="246"/>
      <c r="D73" s="246"/>
      <c r="E73" s="246"/>
      <c r="F73" s="246"/>
      <c r="G73" s="1244" t="s">
        <v>568</v>
      </c>
      <c r="H73" s="1245"/>
      <c r="I73" s="1250" t="s">
        <v>566</v>
      </c>
      <c r="J73" s="1250"/>
      <c r="K73" s="1253">
        <v>85.6</v>
      </c>
      <c r="L73" s="1253">
        <v>77.400000000000006</v>
      </c>
      <c r="M73" s="1222">
        <v>65.2</v>
      </c>
      <c r="N73" s="1222">
        <v>45.1</v>
      </c>
      <c r="O73" s="1222">
        <v>38</v>
      </c>
      <c r="S73" s="245">
        <v>9.9</v>
      </c>
    </row>
    <row r="74" spans="2:30" x14ac:dyDescent="0.15">
      <c r="B74" s="250"/>
      <c r="C74" s="246"/>
      <c r="D74" s="246"/>
      <c r="E74" s="246"/>
      <c r="F74" s="246"/>
      <c r="G74" s="1246"/>
      <c r="H74" s="1247"/>
      <c r="I74" s="1251"/>
      <c r="J74" s="1251"/>
      <c r="K74" s="1253"/>
      <c r="L74" s="1253"/>
      <c r="M74" s="1222"/>
      <c r="N74" s="1222"/>
      <c r="O74" s="1222"/>
    </row>
    <row r="75" spans="2:30" x14ac:dyDescent="0.15">
      <c r="B75" s="250"/>
      <c r="C75" s="246"/>
      <c r="D75" s="246"/>
      <c r="E75" s="246"/>
      <c r="F75" s="246"/>
      <c r="G75" s="1246"/>
      <c r="H75" s="1247"/>
      <c r="I75" s="1223" t="s">
        <v>565</v>
      </c>
      <c r="J75" s="1223"/>
      <c r="K75" s="1254">
        <v>15.7</v>
      </c>
      <c r="L75" s="1254">
        <v>15.1</v>
      </c>
      <c r="M75" s="1254">
        <v>14</v>
      </c>
      <c r="N75" s="1254">
        <v>13.3</v>
      </c>
      <c r="O75" s="1254">
        <v>12.9</v>
      </c>
      <c r="U75" s="245">
        <v>81.2</v>
      </c>
      <c r="W75" s="245">
        <v>87.2</v>
      </c>
      <c r="Y75" s="245">
        <v>99.8</v>
      </c>
      <c r="AA75" s="245">
        <v>109.5</v>
      </c>
      <c r="AC75" s="245">
        <v>115.2</v>
      </c>
    </row>
    <row r="76" spans="2:30" x14ac:dyDescent="0.15">
      <c r="B76" s="250"/>
      <c r="C76" s="246"/>
      <c r="D76" s="246"/>
      <c r="E76" s="246"/>
      <c r="F76" s="246"/>
      <c r="G76" s="1248"/>
      <c r="H76" s="1249"/>
      <c r="I76" s="1223"/>
      <c r="J76" s="1223"/>
      <c r="K76" s="1225"/>
      <c r="L76" s="1225"/>
      <c r="M76" s="1225"/>
      <c r="N76" s="1225"/>
      <c r="O76" s="1225"/>
    </row>
    <row r="77" spans="2:30" x14ac:dyDescent="0.15">
      <c r="B77" s="250"/>
      <c r="C77" s="246"/>
      <c r="D77" s="246"/>
      <c r="E77" s="246"/>
      <c r="F77" s="246"/>
      <c r="G77" s="1226" t="s">
        <v>567</v>
      </c>
      <c r="H77" s="1227"/>
      <c r="I77" s="1223" t="s">
        <v>566</v>
      </c>
      <c r="J77" s="1223"/>
      <c r="K77" s="1253">
        <v>57.6</v>
      </c>
      <c r="L77" s="1253">
        <v>48.3</v>
      </c>
      <c r="M77" s="1222">
        <v>44.4</v>
      </c>
      <c r="N77" s="1222">
        <v>37.299999999999997</v>
      </c>
      <c r="O77" s="1222">
        <v>33.1</v>
      </c>
      <c r="R77" s="245">
        <v>12.3</v>
      </c>
      <c r="T77" s="245">
        <v>11.1</v>
      </c>
    </row>
    <row r="78" spans="2:30" x14ac:dyDescent="0.15">
      <c r="B78" s="250"/>
      <c r="C78" s="246"/>
      <c r="D78" s="246"/>
      <c r="E78" s="246"/>
      <c r="F78" s="246"/>
      <c r="G78" s="1228"/>
      <c r="H78" s="1229"/>
      <c r="I78" s="1223"/>
      <c r="J78" s="1223"/>
      <c r="K78" s="1253"/>
      <c r="L78" s="1253"/>
      <c r="M78" s="1222"/>
      <c r="N78" s="1222"/>
      <c r="O78" s="1222"/>
    </row>
    <row r="79" spans="2:30" x14ac:dyDescent="0.15">
      <c r="B79" s="250"/>
      <c r="C79" s="246"/>
      <c r="D79" s="246"/>
      <c r="E79" s="246"/>
      <c r="F79" s="246"/>
      <c r="G79" s="1228"/>
      <c r="H79" s="1229"/>
      <c r="I79" s="1255" t="s">
        <v>565</v>
      </c>
      <c r="J79" s="1252"/>
      <c r="K79" s="1256">
        <v>11.3</v>
      </c>
      <c r="L79" s="1256">
        <v>10.4</v>
      </c>
      <c r="M79" s="1256">
        <v>9.4</v>
      </c>
      <c r="N79" s="1256">
        <v>7.8</v>
      </c>
      <c r="O79" s="1256">
        <v>7.5</v>
      </c>
      <c r="V79" s="245">
        <v>53.5</v>
      </c>
      <c r="X79" s="245">
        <v>48.2</v>
      </c>
      <c r="Z79" s="245">
        <v>34.200000000000003</v>
      </c>
      <c r="AB79" s="245">
        <v>30.3</v>
      </c>
      <c r="AD79" s="245">
        <v>28.9</v>
      </c>
    </row>
    <row r="80" spans="2:30" x14ac:dyDescent="0.15">
      <c r="B80" s="250"/>
      <c r="C80" s="246"/>
      <c r="D80" s="246"/>
      <c r="E80" s="246"/>
      <c r="F80" s="246"/>
      <c r="G80" s="1230"/>
      <c r="H80" s="1231"/>
      <c r="I80" s="1252"/>
      <c r="J80" s="1252"/>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8" zoomScale="37" zoomScaleNormal="37"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42" zoomScaleNormal="42"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32802</v>
      </c>
      <c r="E3" s="118"/>
      <c r="F3" s="119">
        <v>45761</v>
      </c>
      <c r="G3" s="120"/>
      <c r="H3" s="121"/>
    </row>
    <row r="4" spans="1:8" x14ac:dyDescent="0.15">
      <c r="A4" s="122"/>
      <c r="B4" s="123"/>
      <c r="C4" s="124"/>
      <c r="D4" s="125">
        <v>16095</v>
      </c>
      <c r="E4" s="126"/>
      <c r="F4" s="127">
        <v>24777</v>
      </c>
      <c r="G4" s="128"/>
      <c r="H4" s="129"/>
    </row>
    <row r="5" spans="1:8" x14ac:dyDescent="0.15">
      <c r="A5" s="110" t="s">
        <v>521</v>
      </c>
      <c r="B5" s="115"/>
      <c r="C5" s="116"/>
      <c r="D5" s="117">
        <v>30445</v>
      </c>
      <c r="E5" s="118"/>
      <c r="F5" s="119">
        <v>56255</v>
      </c>
      <c r="G5" s="120"/>
      <c r="H5" s="121"/>
    </row>
    <row r="6" spans="1:8" x14ac:dyDescent="0.15">
      <c r="A6" s="122"/>
      <c r="B6" s="123"/>
      <c r="C6" s="124"/>
      <c r="D6" s="125">
        <v>10221</v>
      </c>
      <c r="E6" s="126"/>
      <c r="F6" s="127">
        <v>26957</v>
      </c>
      <c r="G6" s="128"/>
      <c r="H6" s="129"/>
    </row>
    <row r="7" spans="1:8" x14ac:dyDescent="0.15">
      <c r="A7" s="110" t="s">
        <v>522</v>
      </c>
      <c r="B7" s="115"/>
      <c r="C7" s="116"/>
      <c r="D7" s="117">
        <v>35119</v>
      </c>
      <c r="E7" s="118"/>
      <c r="F7" s="119">
        <v>57944</v>
      </c>
      <c r="G7" s="120"/>
      <c r="H7" s="121"/>
    </row>
    <row r="8" spans="1:8" x14ac:dyDescent="0.15">
      <c r="A8" s="122"/>
      <c r="B8" s="123"/>
      <c r="C8" s="124"/>
      <c r="D8" s="125">
        <v>16939</v>
      </c>
      <c r="E8" s="126"/>
      <c r="F8" s="127">
        <v>29326</v>
      </c>
      <c r="G8" s="128"/>
      <c r="H8" s="129"/>
    </row>
    <row r="9" spans="1:8" x14ac:dyDescent="0.15">
      <c r="A9" s="110" t="s">
        <v>523</v>
      </c>
      <c r="B9" s="115"/>
      <c r="C9" s="116"/>
      <c r="D9" s="117">
        <v>32594</v>
      </c>
      <c r="E9" s="118"/>
      <c r="F9" s="119">
        <v>54227</v>
      </c>
      <c r="G9" s="120"/>
      <c r="H9" s="121"/>
    </row>
    <row r="10" spans="1:8" x14ac:dyDescent="0.15">
      <c r="A10" s="122"/>
      <c r="B10" s="123"/>
      <c r="C10" s="124"/>
      <c r="D10" s="125">
        <v>18483</v>
      </c>
      <c r="E10" s="126"/>
      <c r="F10" s="127">
        <v>29694</v>
      </c>
      <c r="G10" s="128"/>
      <c r="H10" s="129"/>
    </row>
    <row r="11" spans="1:8" x14ac:dyDescent="0.15">
      <c r="A11" s="110" t="s">
        <v>524</v>
      </c>
      <c r="B11" s="115"/>
      <c r="C11" s="116"/>
      <c r="D11" s="117">
        <v>61644</v>
      </c>
      <c r="E11" s="118"/>
      <c r="F11" s="119">
        <v>57295</v>
      </c>
      <c r="G11" s="120"/>
      <c r="H11" s="121"/>
    </row>
    <row r="12" spans="1:8" x14ac:dyDescent="0.15">
      <c r="A12" s="122"/>
      <c r="B12" s="123"/>
      <c r="C12" s="130"/>
      <c r="D12" s="125">
        <v>41305</v>
      </c>
      <c r="E12" s="126"/>
      <c r="F12" s="127">
        <v>32771</v>
      </c>
      <c r="G12" s="128"/>
      <c r="H12" s="129"/>
    </row>
    <row r="13" spans="1:8" x14ac:dyDescent="0.15">
      <c r="A13" s="110"/>
      <c r="B13" s="115"/>
      <c r="C13" s="131"/>
      <c r="D13" s="132">
        <v>38521</v>
      </c>
      <c r="E13" s="133"/>
      <c r="F13" s="134">
        <v>54296</v>
      </c>
      <c r="G13" s="135"/>
      <c r="H13" s="121"/>
    </row>
    <row r="14" spans="1:8" x14ac:dyDescent="0.15">
      <c r="A14" s="122"/>
      <c r="B14" s="123"/>
      <c r="C14" s="124"/>
      <c r="D14" s="125">
        <v>20609</v>
      </c>
      <c r="E14" s="126"/>
      <c r="F14" s="127">
        <v>28705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5.91</v>
      </c>
      <c r="C19" s="136">
        <f>ROUND(VALUE(SUBSTITUTE(実質収支比率等に係る経年分析!G$48,"▲","-")),2)</f>
        <v>5.78</v>
      </c>
      <c r="D19" s="136">
        <f>ROUND(VALUE(SUBSTITUTE(実質収支比率等に係る経年分析!H$48,"▲","-")),2)</f>
        <v>4.3600000000000003</v>
      </c>
      <c r="E19" s="136">
        <f>ROUND(VALUE(SUBSTITUTE(実質収支比率等に係る経年分析!I$48,"▲","-")),2)</f>
        <v>6.09</v>
      </c>
      <c r="F19" s="136">
        <f>ROUND(VALUE(SUBSTITUTE(実質収支比率等に係る経年分析!J$48,"▲","-")),2)</f>
        <v>3.57</v>
      </c>
    </row>
    <row r="20" spans="1:11" x14ac:dyDescent="0.15">
      <c r="A20" s="136" t="s">
        <v>43</v>
      </c>
      <c r="B20" s="136">
        <f>ROUND(VALUE(SUBSTITUTE(実質収支比率等に係る経年分析!F$47,"▲","-")),2)</f>
        <v>24.12</v>
      </c>
      <c r="C20" s="136">
        <f>ROUND(VALUE(SUBSTITUTE(実質収支比率等に係る経年分析!G$47,"▲","-")),2)</f>
        <v>27.97</v>
      </c>
      <c r="D20" s="136">
        <f>ROUND(VALUE(SUBSTITUTE(実質収支比率等に係る経年分析!H$47,"▲","-")),2)</f>
        <v>30.94</v>
      </c>
      <c r="E20" s="136">
        <f>ROUND(VALUE(SUBSTITUTE(実質収支比率等に係る経年分析!I$47,"▲","-")),2)</f>
        <v>34.799999999999997</v>
      </c>
      <c r="F20" s="136">
        <f>ROUND(VALUE(SUBSTITUTE(実質収支比率等に係る経年分析!J$47,"▲","-")),2)</f>
        <v>37.56</v>
      </c>
    </row>
    <row r="21" spans="1:11" x14ac:dyDescent="0.15">
      <c r="A21" s="136" t="s">
        <v>44</v>
      </c>
      <c r="B21" s="136">
        <f>IF(ISNUMBER(VALUE(SUBSTITUTE(実質収支比率等に係る経年分析!F$49,"▲","-"))),ROUND(VALUE(SUBSTITUTE(実質収支比率等に係る経年分析!F$49,"▲","-")),2),NA())</f>
        <v>3.43</v>
      </c>
      <c r="C21" s="136">
        <f>IF(ISNUMBER(VALUE(SUBSTITUTE(実質収支比率等に係る経年分析!G$49,"▲","-"))),ROUND(VALUE(SUBSTITUTE(実質収支比率等に係る経年分析!G$49,"▲","-")),2),NA())</f>
        <v>5.51</v>
      </c>
      <c r="D21" s="136">
        <f>IF(ISNUMBER(VALUE(SUBSTITUTE(実質収支比率等に係る経年分析!H$49,"▲","-"))),ROUND(VALUE(SUBSTITUTE(実質収支比率等に係る経年分析!H$49,"▲","-")),2),NA())</f>
        <v>1.64</v>
      </c>
      <c r="E21" s="136">
        <f>IF(ISNUMBER(VALUE(SUBSTITUTE(実質収支比率等に係る経年分析!I$49,"▲","-"))),ROUND(VALUE(SUBSTITUTE(実質収支比率等に係る経年分析!I$49,"▲","-")),2),NA())</f>
        <v>5.97</v>
      </c>
      <c r="F21" s="136">
        <f>IF(ISNUMBER(VALUE(SUBSTITUTE(実質収支比率等に係る経年分析!J$49,"▲","-"))),ROUND(VALUE(SUBSTITUTE(実質収支比率等に係る経年分析!J$49,"▲","-")),2),NA())</f>
        <v>-0.31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学校給食センター事業特別会計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国民宿舎事業会計</v>
      </c>
      <c r="B30" s="137">
        <f>IF(ROUND(VALUE(SUBSTITUTE(連結実質赤字比率に係る赤字・黒字の構成分析!F$40,"▲", "-")), 2) &lt; 0, ABS(ROUND(VALUE(SUBSTITUTE(連結実質赤字比率に係る赤字・黒字の構成分析!F$40,"▲", "-")), 2)), NA())</f>
        <v>0.6</v>
      </c>
      <c r="C30" s="137" t="e">
        <f>IF(ROUND(VALUE(SUBSTITUTE(連結実質赤字比率に係る赤字・黒字の構成分析!F$40,"▲", "-")), 2) &gt;= 0, ABS(ROUND(VALUE(SUBSTITUTE(連結実質赤字比率に係る赤字・黒字の構成分析!F$40,"▲", "-")), 2)), NA())</f>
        <v>#N/A</v>
      </c>
      <c r="D30" s="137">
        <f>IF(ROUND(VALUE(SUBSTITUTE(連結実質赤字比率に係る赤字・黒字の構成分析!G$40,"▲", "-")), 2) &lt; 0, ABS(ROUND(VALUE(SUBSTITUTE(連結実質赤字比率に係る赤字・黒字の構成分析!G$40,"▲", "-")), 2)), NA())</f>
        <v>1.31</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0.41</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4.3499999999999996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9.9600000000000009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v>
      </c>
    </row>
    <row r="36" spans="1:16" x14ac:dyDescent="0.15">
      <c r="A36" s="137" t="str">
        <f>IF(連結実質赤字比率に係る赤字・黒字の構成分析!C$34="",NA(),連結実質赤字比率に係る赤字・黒字の構成分析!C$34)</f>
        <v>病院事業会計</v>
      </c>
      <c r="B36" s="137">
        <f>IF(ROUND(VALUE(SUBSTITUTE(連結実質赤字比率に係る赤字・黒字の構成分析!F$34,"▲", "-")), 2) &lt; 0, ABS(ROUND(VALUE(SUBSTITUTE(連結実質赤字比率に係る赤字・黒字の構成分析!F$34,"▲", "-")), 2)), NA())</f>
        <v>0.38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0.06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0.56999999999999995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0.53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4872</v>
      </c>
      <c r="E42" s="138"/>
      <c r="F42" s="138"/>
      <c r="G42" s="138">
        <f>'実質公債費比率（分子）の構造'!L$52</f>
        <v>4982</v>
      </c>
      <c r="H42" s="138"/>
      <c r="I42" s="138"/>
      <c r="J42" s="138">
        <f>'実質公債費比率（分子）の構造'!M$52</f>
        <v>5266</v>
      </c>
      <c r="K42" s="138"/>
      <c r="L42" s="138"/>
      <c r="M42" s="138">
        <f>'実質公債費比率（分子）の構造'!N$52</f>
        <v>5164</v>
      </c>
      <c r="N42" s="138"/>
      <c r="O42" s="138"/>
      <c r="P42" s="138">
        <f>'実質公債費比率（分子）の構造'!O$52</f>
        <v>5141</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334</v>
      </c>
      <c r="C45" s="138"/>
      <c r="D45" s="138"/>
      <c r="E45" s="138">
        <f>'実質公債費比率（分子）の構造'!L$49</f>
        <v>317</v>
      </c>
      <c r="F45" s="138"/>
      <c r="G45" s="138"/>
      <c r="H45" s="138">
        <f>'実質公債費比率（分子）の構造'!M$49</f>
        <v>308</v>
      </c>
      <c r="I45" s="138"/>
      <c r="J45" s="138"/>
      <c r="K45" s="138">
        <f>'実質公債費比率（分子）の構造'!N$49</f>
        <v>329</v>
      </c>
      <c r="L45" s="138"/>
      <c r="M45" s="138"/>
      <c r="N45" s="138">
        <f>'実質公債費比率（分子）の構造'!O$49</f>
        <v>346</v>
      </c>
      <c r="O45" s="138"/>
      <c r="P45" s="138"/>
    </row>
    <row r="46" spans="1:16" x14ac:dyDescent="0.15">
      <c r="A46" s="138" t="s">
        <v>55</v>
      </c>
      <c r="B46" s="138">
        <f>'実質公債費比率（分子）の構造'!K$48</f>
        <v>3195</v>
      </c>
      <c r="C46" s="138"/>
      <c r="D46" s="138"/>
      <c r="E46" s="138">
        <f>'実質公債費比率（分子）の構造'!L$48</f>
        <v>3103</v>
      </c>
      <c r="F46" s="138"/>
      <c r="G46" s="138"/>
      <c r="H46" s="138">
        <f>'実質公債費比率（分子）の構造'!M$48</f>
        <v>3243</v>
      </c>
      <c r="I46" s="138"/>
      <c r="J46" s="138"/>
      <c r="K46" s="138">
        <f>'実質公債費比率（分子）の構造'!N$48</f>
        <v>3334</v>
      </c>
      <c r="L46" s="138"/>
      <c r="M46" s="138"/>
      <c r="N46" s="138">
        <f>'実質公債費比率（分子）の構造'!O$48</f>
        <v>3295</v>
      </c>
      <c r="O46" s="138"/>
      <c r="P46" s="138"/>
    </row>
    <row r="47" spans="1:16" x14ac:dyDescent="0.15">
      <c r="A47" s="138" t="s">
        <v>56</v>
      </c>
      <c r="B47" s="138">
        <f>'実質公債費比率（分子）の構造'!K$47</f>
        <v>33</v>
      </c>
      <c r="C47" s="138"/>
      <c r="D47" s="138"/>
      <c r="E47" s="138">
        <f>'実質公債費比率（分子）の構造'!L$47</f>
        <v>33</v>
      </c>
      <c r="F47" s="138"/>
      <c r="G47" s="138"/>
      <c r="H47" s="138">
        <f>'実質公債費比率（分子）の構造'!M$47</f>
        <v>33</v>
      </c>
      <c r="I47" s="138"/>
      <c r="J47" s="138"/>
      <c r="K47" s="138">
        <f>'実質公債費比率（分子）の構造'!N$47</f>
        <v>33</v>
      </c>
      <c r="L47" s="138"/>
      <c r="M47" s="138"/>
      <c r="N47" s="138">
        <f>'実質公債費比率（分子）の構造'!O$47</f>
        <v>33</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3914</v>
      </c>
      <c r="C49" s="138"/>
      <c r="D49" s="138"/>
      <c r="E49" s="138">
        <f>'実質公債費比率（分子）の構造'!L$45</f>
        <v>3847</v>
      </c>
      <c r="F49" s="138"/>
      <c r="G49" s="138"/>
      <c r="H49" s="138">
        <f>'実質公債費比率（分子）の構造'!M$45</f>
        <v>3832</v>
      </c>
      <c r="I49" s="138"/>
      <c r="J49" s="138"/>
      <c r="K49" s="138">
        <f>'実質公債費比率（分子）の構造'!N$45</f>
        <v>3741</v>
      </c>
      <c r="L49" s="138"/>
      <c r="M49" s="138"/>
      <c r="N49" s="138">
        <f>'実質公債費比率（分子）の構造'!O$45</f>
        <v>3589</v>
      </c>
      <c r="O49" s="138"/>
      <c r="P49" s="138"/>
    </row>
    <row r="50" spans="1:16" x14ac:dyDescent="0.15">
      <c r="A50" s="138" t="s">
        <v>59</v>
      </c>
      <c r="B50" s="138" t="e">
        <f>NA()</f>
        <v>#N/A</v>
      </c>
      <c r="C50" s="138">
        <f>IF(ISNUMBER('実質公債費比率（分子）の構造'!K$53),'実質公債費比率（分子）の構造'!K$53,NA())</f>
        <v>2604</v>
      </c>
      <c r="D50" s="138" t="e">
        <f>NA()</f>
        <v>#N/A</v>
      </c>
      <c r="E50" s="138" t="e">
        <f>NA()</f>
        <v>#N/A</v>
      </c>
      <c r="F50" s="138">
        <f>IF(ISNUMBER('実質公債費比率（分子）の構造'!L$53),'実質公債費比率（分子）の構造'!L$53,NA())</f>
        <v>2318</v>
      </c>
      <c r="G50" s="138" t="e">
        <f>NA()</f>
        <v>#N/A</v>
      </c>
      <c r="H50" s="138" t="e">
        <f>NA()</f>
        <v>#N/A</v>
      </c>
      <c r="I50" s="138">
        <f>IF(ISNUMBER('実質公債費比率（分子）の構造'!M$53),'実質公債費比率（分子）の構造'!M$53,NA())</f>
        <v>2150</v>
      </c>
      <c r="J50" s="138" t="e">
        <f>NA()</f>
        <v>#N/A</v>
      </c>
      <c r="K50" s="138" t="e">
        <f>NA()</f>
        <v>#N/A</v>
      </c>
      <c r="L50" s="138">
        <f>IF(ISNUMBER('実質公債費比率（分子）の構造'!N$53),'実質公債費比率（分子）の構造'!N$53,NA())</f>
        <v>2273</v>
      </c>
      <c r="M50" s="138" t="e">
        <f>NA()</f>
        <v>#N/A</v>
      </c>
      <c r="N50" s="138" t="e">
        <f>NA()</f>
        <v>#N/A</v>
      </c>
      <c r="O50" s="138">
        <f>IF(ISNUMBER('実質公債費比率（分子）の構造'!O$53),'実質公債費比率（分子）の構造'!O$53,NA())</f>
        <v>2122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51929</v>
      </c>
      <c r="E56" s="137"/>
      <c r="F56" s="137"/>
      <c r="G56" s="137">
        <f>'将来負担比率（分子）の構造'!J$52</f>
        <v>50793</v>
      </c>
      <c r="H56" s="137"/>
      <c r="I56" s="137"/>
      <c r="J56" s="137">
        <f>'将来負担比率（分子）の構造'!K$52</f>
        <v>49795</v>
      </c>
      <c r="K56" s="137"/>
      <c r="L56" s="137"/>
      <c r="M56" s="137">
        <f>'将来負担比率（分子）の構造'!L$52</f>
        <v>48778</v>
      </c>
      <c r="N56" s="137"/>
      <c r="O56" s="137"/>
      <c r="P56" s="137">
        <f>'将来負担比率（分子）の構造'!M$52</f>
        <v>48817</v>
      </c>
    </row>
    <row r="57" spans="1:16" x14ac:dyDescent="0.15">
      <c r="A57" s="137" t="s">
        <v>36</v>
      </c>
      <c r="B57" s="137"/>
      <c r="C57" s="137"/>
      <c r="D57" s="137">
        <f>'将来負担比率（分子）の構造'!I$51</f>
        <v>6236</v>
      </c>
      <c r="E57" s="137"/>
      <c r="F57" s="137"/>
      <c r="G57" s="137">
        <f>'将来負担比率（分子）の構造'!J$51</f>
        <v>5798</v>
      </c>
      <c r="H57" s="137"/>
      <c r="I57" s="137"/>
      <c r="J57" s="137">
        <f>'将来負担比率（分子）の構造'!K$51</f>
        <v>5333</v>
      </c>
      <c r="K57" s="137"/>
      <c r="L57" s="137"/>
      <c r="M57" s="137">
        <f>'将来負担比率（分子）の構造'!L$51</f>
        <v>4923</v>
      </c>
      <c r="N57" s="137"/>
      <c r="O57" s="137"/>
      <c r="P57" s="137">
        <f>'将来負担比率（分子）の構造'!M$51</f>
        <v>4607</v>
      </c>
    </row>
    <row r="58" spans="1:16" x14ac:dyDescent="0.15">
      <c r="A58" s="137" t="s">
        <v>35</v>
      </c>
      <c r="B58" s="137"/>
      <c r="C58" s="137"/>
      <c r="D58" s="137">
        <f>'将来負担比率（分子）の構造'!I$50</f>
        <v>10818</v>
      </c>
      <c r="E58" s="137"/>
      <c r="F58" s="137"/>
      <c r="G58" s="137">
        <f>'将来負担比率（分子）の構造'!J$50</f>
        <v>12288</v>
      </c>
      <c r="H58" s="137"/>
      <c r="I58" s="137"/>
      <c r="J58" s="137">
        <f>'将来負担比率（分子）の構造'!K$50</f>
        <v>12900</v>
      </c>
      <c r="K58" s="137"/>
      <c r="L58" s="137"/>
      <c r="M58" s="137">
        <f>'将来負担比率（分子）の構造'!L$50</f>
        <v>15157</v>
      </c>
      <c r="N58" s="137"/>
      <c r="O58" s="137"/>
      <c r="P58" s="137">
        <f>'将来負担比率（分子）の構造'!M$50</f>
        <v>16168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4412</v>
      </c>
      <c r="C62" s="137"/>
      <c r="D62" s="137"/>
      <c r="E62" s="137">
        <f>'将来負担比率（分子）の構造'!J$45</f>
        <v>4398</v>
      </c>
      <c r="F62" s="137"/>
      <c r="G62" s="137"/>
      <c r="H62" s="137">
        <f>'将来負担比率（分子）の構造'!K$45</f>
        <v>3826</v>
      </c>
      <c r="I62" s="137"/>
      <c r="J62" s="137"/>
      <c r="K62" s="137">
        <f>'将来負担比率（分子）の構造'!L$45</f>
        <v>3400</v>
      </c>
      <c r="L62" s="137"/>
      <c r="M62" s="137"/>
      <c r="N62" s="137">
        <f>'将来負担比率（分子）の構造'!M$45</f>
        <v>3468</v>
      </c>
      <c r="O62" s="137"/>
      <c r="P62" s="137"/>
    </row>
    <row r="63" spans="1:16" x14ac:dyDescent="0.15">
      <c r="A63" s="137" t="s">
        <v>28</v>
      </c>
      <c r="B63" s="137">
        <f>'将来負担比率（分子）の構造'!I$44</f>
        <v>4087</v>
      </c>
      <c r="C63" s="137"/>
      <c r="D63" s="137"/>
      <c r="E63" s="137">
        <f>'将来負担比率（分子）の構造'!J$44</f>
        <v>3507</v>
      </c>
      <c r="F63" s="137"/>
      <c r="G63" s="137"/>
      <c r="H63" s="137">
        <f>'将来負担比率（分子）の構造'!K$44</f>
        <v>3018</v>
      </c>
      <c r="I63" s="137"/>
      <c r="J63" s="137"/>
      <c r="K63" s="137">
        <f>'将来負担比率（分子）の構造'!L$44</f>
        <v>2795</v>
      </c>
      <c r="L63" s="137"/>
      <c r="M63" s="137"/>
      <c r="N63" s="137">
        <f>'将来負担比率（分子）の構造'!M$44</f>
        <v>2388</v>
      </c>
      <c r="O63" s="137"/>
      <c r="P63" s="137"/>
    </row>
    <row r="64" spans="1:16" x14ac:dyDescent="0.15">
      <c r="A64" s="137" t="s">
        <v>27</v>
      </c>
      <c r="B64" s="137">
        <f>'将来負担比率（分子）の構造'!I$43</f>
        <v>37160</v>
      </c>
      <c r="C64" s="137"/>
      <c r="D64" s="137"/>
      <c r="E64" s="137">
        <f>'将来負担比率（分子）の構造'!J$43</f>
        <v>37022</v>
      </c>
      <c r="F64" s="137"/>
      <c r="G64" s="137"/>
      <c r="H64" s="137">
        <f>'将来負担比率（分子）の構造'!K$43</f>
        <v>34976</v>
      </c>
      <c r="I64" s="137"/>
      <c r="J64" s="137"/>
      <c r="K64" s="137">
        <f>'将来負担比率（分子）の構造'!L$43</f>
        <v>33150</v>
      </c>
      <c r="L64" s="137"/>
      <c r="M64" s="137"/>
      <c r="N64" s="137">
        <f>'将来負担比率（分子）の構造'!M$43</f>
        <v>31340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37778</v>
      </c>
      <c r="C66" s="137"/>
      <c r="D66" s="137"/>
      <c r="E66" s="137">
        <f>'将来負担比率（分子）の構造'!J$41</f>
        <v>37067</v>
      </c>
      <c r="F66" s="137"/>
      <c r="G66" s="137"/>
      <c r="H66" s="137">
        <f>'将来負担比率（分子）の構造'!K$41</f>
        <v>37104</v>
      </c>
      <c r="I66" s="137"/>
      <c r="J66" s="137"/>
      <c r="K66" s="137">
        <f>'将来負担比率（分子）の構造'!L$41</f>
        <v>37210</v>
      </c>
      <c r="L66" s="137"/>
      <c r="M66" s="137"/>
      <c r="N66" s="137">
        <f>'将来負担比率（分子）の構造'!M$41</f>
        <v>38778</v>
      </c>
      <c r="O66" s="137"/>
      <c r="P66" s="137"/>
    </row>
    <row r="67" spans="1:16" x14ac:dyDescent="0.15">
      <c r="A67" s="137" t="s">
        <v>63</v>
      </c>
      <c r="B67" s="137" t="e">
        <f>NA()</f>
        <v>#N/A</v>
      </c>
      <c r="C67" s="137">
        <f>IF(ISNUMBER('将来負担比率（分子）の構造'!I$53), IF('将来負担比率（分子）の構造'!I$53 &lt; 0, 0, '将来負担比率（分子）の構造'!I$53), NA())</f>
        <v>14454</v>
      </c>
      <c r="D67" s="137" t="e">
        <f>NA()</f>
        <v>#N/A</v>
      </c>
      <c r="E67" s="137" t="e">
        <f>NA()</f>
        <v>#N/A</v>
      </c>
      <c r="F67" s="137">
        <f>IF(ISNUMBER('将来負担比率（分子）の構造'!J$53), IF('将来負担比率（分子）の構造'!J$53 &lt; 0, 0, '将来負担比率（分子）の構造'!J$53), NA())</f>
        <v>13114</v>
      </c>
      <c r="G67" s="137" t="e">
        <f>NA()</f>
        <v>#N/A</v>
      </c>
      <c r="H67" s="137" t="e">
        <f>NA()</f>
        <v>#N/A</v>
      </c>
      <c r="I67" s="137">
        <f>IF(ISNUMBER('将来負担比率（分子）の構造'!K$53), IF('将来負担比率（分子）の構造'!K$53 &lt; 0, 0, '将来負担比率（分子）の構造'!K$53), NA())</f>
        <v>10895</v>
      </c>
      <c r="J67" s="137" t="e">
        <f>NA()</f>
        <v>#N/A</v>
      </c>
      <c r="K67" s="137" t="e">
        <f>NA()</f>
        <v>#N/A</v>
      </c>
      <c r="L67" s="137">
        <f>IF(ISNUMBER('将来負担比率（分子）の構造'!L$53), IF('将来負担比率（分子）の構造'!L$53 &lt; 0, 0, '将来負担比率（分子）の構造'!L$53), NA())</f>
        <v>7697</v>
      </c>
      <c r="M67" s="137" t="e">
        <f>NA()</f>
        <v>#N/A</v>
      </c>
      <c r="N67" s="137" t="e">
        <f>NA()</f>
        <v>#N/A</v>
      </c>
      <c r="O67" s="137">
        <f>IF(ISNUMBER('将来負担比率（分子）の構造'!M$53), IF('将来負担比率（分子）の構造'!M$53 &lt; 0, 0, '将来負担比率（分子）の構造'!M$53), NA())</f>
        <v>6382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5" t="s">
        <v>210</v>
      </c>
      <c r="C5" s="706"/>
      <c r="D5" s="706"/>
      <c r="E5" s="706"/>
      <c r="F5" s="706"/>
      <c r="G5" s="706"/>
      <c r="H5" s="706"/>
      <c r="I5" s="706"/>
      <c r="J5" s="706"/>
      <c r="K5" s="706"/>
      <c r="L5" s="706"/>
      <c r="M5" s="706"/>
      <c r="N5" s="706"/>
      <c r="O5" s="706"/>
      <c r="P5" s="706"/>
      <c r="Q5" s="707"/>
      <c r="R5" s="670">
        <v>10941392</v>
      </c>
      <c r="S5" s="671"/>
      <c r="T5" s="671"/>
      <c r="U5" s="671"/>
      <c r="V5" s="671"/>
      <c r="W5" s="671"/>
      <c r="X5" s="671"/>
      <c r="Y5" s="718"/>
      <c r="Z5" s="731">
        <v>29.7</v>
      </c>
      <c r="AA5" s="731"/>
      <c r="AB5" s="731"/>
      <c r="AC5" s="731"/>
      <c r="AD5" s="732">
        <v>10389781</v>
      </c>
      <c r="AE5" s="732"/>
      <c r="AF5" s="732"/>
      <c r="AG5" s="732"/>
      <c r="AH5" s="732"/>
      <c r="AI5" s="732"/>
      <c r="AJ5" s="732"/>
      <c r="AK5" s="732"/>
      <c r="AL5" s="719">
        <v>51.5</v>
      </c>
      <c r="AM5" s="688"/>
      <c r="AN5" s="688"/>
      <c r="AO5" s="720"/>
      <c r="AP5" s="705" t="s">
        <v>211</v>
      </c>
      <c r="AQ5" s="706"/>
      <c r="AR5" s="706"/>
      <c r="AS5" s="706"/>
      <c r="AT5" s="706"/>
      <c r="AU5" s="706"/>
      <c r="AV5" s="706"/>
      <c r="AW5" s="706"/>
      <c r="AX5" s="706"/>
      <c r="AY5" s="706"/>
      <c r="AZ5" s="706"/>
      <c r="BA5" s="706"/>
      <c r="BB5" s="706"/>
      <c r="BC5" s="706"/>
      <c r="BD5" s="706"/>
      <c r="BE5" s="706"/>
      <c r="BF5" s="707"/>
      <c r="BG5" s="620">
        <v>10389782</v>
      </c>
      <c r="BH5" s="621"/>
      <c r="BI5" s="621"/>
      <c r="BJ5" s="621"/>
      <c r="BK5" s="621"/>
      <c r="BL5" s="621"/>
      <c r="BM5" s="621"/>
      <c r="BN5" s="622"/>
      <c r="BO5" s="673">
        <v>95</v>
      </c>
      <c r="BP5" s="673"/>
      <c r="BQ5" s="673"/>
      <c r="BR5" s="673"/>
      <c r="BS5" s="674">
        <v>151069</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266266</v>
      </c>
      <c r="S6" s="621"/>
      <c r="T6" s="621"/>
      <c r="U6" s="621"/>
      <c r="V6" s="621"/>
      <c r="W6" s="621"/>
      <c r="X6" s="621"/>
      <c r="Y6" s="622"/>
      <c r="Z6" s="673">
        <v>0.7</v>
      </c>
      <c r="AA6" s="673"/>
      <c r="AB6" s="673"/>
      <c r="AC6" s="673"/>
      <c r="AD6" s="674">
        <v>266266</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10389782</v>
      </c>
      <c r="BH6" s="621"/>
      <c r="BI6" s="621"/>
      <c r="BJ6" s="621"/>
      <c r="BK6" s="621"/>
      <c r="BL6" s="621"/>
      <c r="BM6" s="621"/>
      <c r="BN6" s="622"/>
      <c r="BO6" s="673">
        <v>95</v>
      </c>
      <c r="BP6" s="673"/>
      <c r="BQ6" s="673"/>
      <c r="BR6" s="673"/>
      <c r="BS6" s="674">
        <v>151069</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257530</v>
      </c>
      <c r="CS6" s="621"/>
      <c r="CT6" s="621"/>
      <c r="CU6" s="621"/>
      <c r="CV6" s="621"/>
      <c r="CW6" s="621"/>
      <c r="CX6" s="621"/>
      <c r="CY6" s="622"/>
      <c r="CZ6" s="673">
        <v>0.7</v>
      </c>
      <c r="DA6" s="673"/>
      <c r="DB6" s="673"/>
      <c r="DC6" s="673"/>
      <c r="DD6" s="626" t="s">
        <v>218</v>
      </c>
      <c r="DE6" s="621"/>
      <c r="DF6" s="621"/>
      <c r="DG6" s="621"/>
      <c r="DH6" s="621"/>
      <c r="DI6" s="621"/>
      <c r="DJ6" s="621"/>
      <c r="DK6" s="621"/>
      <c r="DL6" s="621"/>
      <c r="DM6" s="621"/>
      <c r="DN6" s="621"/>
      <c r="DO6" s="621"/>
      <c r="DP6" s="622"/>
      <c r="DQ6" s="626">
        <v>257530</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13047</v>
      </c>
      <c r="S7" s="621"/>
      <c r="T7" s="621"/>
      <c r="U7" s="621"/>
      <c r="V7" s="621"/>
      <c r="W7" s="621"/>
      <c r="X7" s="621"/>
      <c r="Y7" s="622"/>
      <c r="Z7" s="673">
        <v>0</v>
      </c>
      <c r="AA7" s="673"/>
      <c r="AB7" s="673"/>
      <c r="AC7" s="673"/>
      <c r="AD7" s="674">
        <v>13047</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4439190</v>
      </c>
      <c r="BH7" s="621"/>
      <c r="BI7" s="621"/>
      <c r="BJ7" s="621"/>
      <c r="BK7" s="621"/>
      <c r="BL7" s="621"/>
      <c r="BM7" s="621"/>
      <c r="BN7" s="622"/>
      <c r="BO7" s="673">
        <v>40.6</v>
      </c>
      <c r="BP7" s="673"/>
      <c r="BQ7" s="673"/>
      <c r="BR7" s="673"/>
      <c r="BS7" s="674">
        <v>151069</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4078944</v>
      </c>
      <c r="CS7" s="621"/>
      <c r="CT7" s="621"/>
      <c r="CU7" s="621"/>
      <c r="CV7" s="621"/>
      <c r="CW7" s="621"/>
      <c r="CX7" s="621"/>
      <c r="CY7" s="622"/>
      <c r="CZ7" s="673">
        <v>11.4</v>
      </c>
      <c r="DA7" s="673"/>
      <c r="DB7" s="673"/>
      <c r="DC7" s="673"/>
      <c r="DD7" s="626">
        <v>203977</v>
      </c>
      <c r="DE7" s="621"/>
      <c r="DF7" s="621"/>
      <c r="DG7" s="621"/>
      <c r="DH7" s="621"/>
      <c r="DI7" s="621"/>
      <c r="DJ7" s="621"/>
      <c r="DK7" s="621"/>
      <c r="DL7" s="621"/>
      <c r="DM7" s="621"/>
      <c r="DN7" s="621"/>
      <c r="DO7" s="621"/>
      <c r="DP7" s="622"/>
      <c r="DQ7" s="626">
        <v>3455654</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52055</v>
      </c>
      <c r="S8" s="621"/>
      <c r="T8" s="621"/>
      <c r="U8" s="621"/>
      <c r="V8" s="621"/>
      <c r="W8" s="621"/>
      <c r="X8" s="621"/>
      <c r="Y8" s="622"/>
      <c r="Z8" s="673">
        <v>0.1</v>
      </c>
      <c r="AA8" s="673"/>
      <c r="AB8" s="673"/>
      <c r="AC8" s="673"/>
      <c r="AD8" s="674">
        <v>52055</v>
      </c>
      <c r="AE8" s="674"/>
      <c r="AF8" s="674"/>
      <c r="AG8" s="674"/>
      <c r="AH8" s="674"/>
      <c r="AI8" s="674"/>
      <c r="AJ8" s="674"/>
      <c r="AK8" s="674"/>
      <c r="AL8" s="643">
        <v>0.3</v>
      </c>
      <c r="AM8" s="675"/>
      <c r="AN8" s="675"/>
      <c r="AO8" s="676"/>
      <c r="AP8" s="617" t="s">
        <v>223</v>
      </c>
      <c r="AQ8" s="618"/>
      <c r="AR8" s="618"/>
      <c r="AS8" s="618"/>
      <c r="AT8" s="618"/>
      <c r="AU8" s="618"/>
      <c r="AV8" s="618"/>
      <c r="AW8" s="618"/>
      <c r="AX8" s="618"/>
      <c r="AY8" s="618"/>
      <c r="AZ8" s="618"/>
      <c r="BA8" s="618"/>
      <c r="BB8" s="618"/>
      <c r="BC8" s="618"/>
      <c r="BD8" s="618"/>
      <c r="BE8" s="618"/>
      <c r="BF8" s="619"/>
      <c r="BG8" s="620">
        <v>129859</v>
      </c>
      <c r="BH8" s="621"/>
      <c r="BI8" s="621"/>
      <c r="BJ8" s="621"/>
      <c r="BK8" s="621"/>
      <c r="BL8" s="621"/>
      <c r="BM8" s="621"/>
      <c r="BN8" s="622"/>
      <c r="BO8" s="673">
        <v>1.2</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10492428</v>
      </c>
      <c r="CS8" s="621"/>
      <c r="CT8" s="621"/>
      <c r="CU8" s="621"/>
      <c r="CV8" s="621"/>
      <c r="CW8" s="621"/>
      <c r="CX8" s="621"/>
      <c r="CY8" s="622"/>
      <c r="CZ8" s="673">
        <v>29.2</v>
      </c>
      <c r="DA8" s="673"/>
      <c r="DB8" s="673"/>
      <c r="DC8" s="673"/>
      <c r="DD8" s="626">
        <v>346925</v>
      </c>
      <c r="DE8" s="621"/>
      <c r="DF8" s="621"/>
      <c r="DG8" s="621"/>
      <c r="DH8" s="621"/>
      <c r="DI8" s="621"/>
      <c r="DJ8" s="621"/>
      <c r="DK8" s="621"/>
      <c r="DL8" s="621"/>
      <c r="DM8" s="621"/>
      <c r="DN8" s="621"/>
      <c r="DO8" s="621"/>
      <c r="DP8" s="622"/>
      <c r="DQ8" s="626">
        <v>5069718</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32569</v>
      </c>
      <c r="S9" s="621"/>
      <c r="T9" s="621"/>
      <c r="U9" s="621"/>
      <c r="V9" s="621"/>
      <c r="W9" s="621"/>
      <c r="X9" s="621"/>
      <c r="Y9" s="622"/>
      <c r="Z9" s="673">
        <v>0.1</v>
      </c>
      <c r="AA9" s="673"/>
      <c r="AB9" s="673"/>
      <c r="AC9" s="673"/>
      <c r="AD9" s="674">
        <v>32569</v>
      </c>
      <c r="AE9" s="674"/>
      <c r="AF9" s="674"/>
      <c r="AG9" s="674"/>
      <c r="AH9" s="674"/>
      <c r="AI9" s="674"/>
      <c r="AJ9" s="674"/>
      <c r="AK9" s="674"/>
      <c r="AL9" s="643">
        <v>0.2</v>
      </c>
      <c r="AM9" s="675"/>
      <c r="AN9" s="675"/>
      <c r="AO9" s="676"/>
      <c r="AP9" s="617" t="s">
        <v>227</v>
      </c>
      <c r="AQ9" s="618"/>
      <c r="AR9" s="618"/>
      <c r="AS9" s="618"/>
      <c r="AT9" s="618"/>
      <c r="AU9" s="618"/>
      <c r="AV9" s="618"/>
      <c r="AW9" s="618"/>
      <c r="AX9" s="618"/>
      <c r="AY9" s="618"/>
      <c r="AZ9" s="618"/>
      <c r="BA9" s="618"/>
      <c r="BB9" s="618"/>
      <c r="BC9" s="618"/>
      <c r="BD9" s="618"/>
      <c r="BE9" s="618"/>
      <c r="BF9" s="619"/>
      <c r="BG9" s="620">
        <v>3347396</v>
      </c>
      <c r="BH9" s="621"/>
      <c r="BI9" s="621"/>
      <c r="BJ9" s="621"/>
      <c r="BK9" s="621"/>
      <c r="BL9" s="621"/>
      <c r="BM9" s="621"/>
      <c r="BN9" s="622"/>
      <c r="BO9" s="673">
        <v>30.6</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3340157</v>
      </c>
      <c r="CS9" s="621"/>
      <c r="CT9" s="621"/>
      <c r="CU9" s="621"/>
      <c r="CV9" s="621"/>
      <c r="CW9" s="621"/>
      <c r="CX9" s="621"/>
      <c r="CY9" s="622"/>
      <c r="CZ9" s="673">
        <v>9.3000000000000007</v>
      </c>
      <c r="DA9" s="673"/>
      <c r="DB9" s="673"/>
      <c r="DC9" s="673"/>
      <c r="DD9" s="626">
        <v>17945</v>
      </c>
      <c r="DE9" s="621"/>
      <c r="DF9" s="621"/>
      <c r="DG9" s="621"/>
      <c r="DH9" s="621"/>
      <c r="DI9" s="621"/>
      <c r="DJ9" s="621"/>
      <c r="DK9" s="621"/>
      <c r="DL9" s="621"/>
      <c r="DM9" s="621"/>
      <c r="DN9" s="621"/>
      <c r="DO9" s="621"/>
      <c r="DP9" s="622"/>
      <c r="DQ9" s="626">
        <v>2721994</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1292452</v>
      </c>
      <c r="S10" s="621"/>
      <c r="T10" s="621"/>
      <c r="U10" s="621"/>
      <c r="V10" s="621"/>
      <c r="W10" s="621"/>
      <c r="X10" s="621"/>
      <c r="Y10" s="622"/>
      <c r="Z10" s="673">
        <v>3.5</v>
      </c>
      <c r="AA10" s="673"/>
      <c r="AB10" s="673"/>
      <c r="AC10" s="673"/>
      <c r="AD10" s="674">
        <v>1292452</v>
      </c>
      <c r="AE10" s="674"/>
      <c r="AF10" s="674"/>
      <c r="AG10" s="674"/>
      <c r="AH10" s="674"/>
      <c r="AI10" s="674"/>
      <c r="AJ10" s="674"/>
      <c r="AK10" s="674"/>
      <c r="AL10" s="643">
        <v>6.4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194921</v>
      </c>
      <c r="BH10" s="621"/>
      <c r="BI10" s="621"/>
      <c r="BJ10" s="621"/>
      <c r="BK10" s="621"/>
      <c r="BL10" s="621"/>
      <c r="BM10" s="621"/>
      <c r="BN10" s="622"/>
      <c r="BO10" s="673">
        <v>1.8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69494</v>
      </c>
      <c r="CS10" s="621"/>
      <c r="CT10" s="621"/>
      <c r="CU10" s="621"/>
      <c r="CV10" s="621"/>
      <c r="CW10" s="621"/>
      <c r="CX10" s="621"/>
      <c r="CY10" s="622"/>
      <c r="CZ10" s="673">
        <v>0.2</v>
      </c>
      <c r="DA10" s="673"/>
      <c r="DB10" s="673"/>
      <c r="DC10" s="673"/>
      <c r="DD10" s="626" t="s">
        <v>224</v>
      </c>
      <c r="DE10" s="621"/>
      <c r="DF10" s="621"/>
      <c r="DG10" s="621"/>
      <c r="DH10" s="621"/>
      <c r="DI10" s="621"/>
      <c r="DJ10" s="621"/>
      <c r="DK10" s="621"/>
      <c r="DL10" s="621"/>
      <c r="DM10" s="621"/>
      <c r="DN10" s="621"/>
      <c r="DO10" s="621"/>
      <c r="DP10" s="622"/>
      <c r="DQ10" s="626">
        <v>15867</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16254</v>
      </c>
      <c r="S11" s="621"/>
      <c r="T11" s="621"/>
      <c r="U11" s="621"/>
      <c r="V11" s="621"/>
      <c r="W11" s="621"/>
      <c r="X11" s="621"/>
      <c r="Y11" s="622"/>
      <c r="Z11" s="673">
        <v>0</v>
      </c>
      <c r="AA11" s="673"/>
      <c r="AB11" s="673"/>
      <c r="AC11" s="673"/>
      <c r="AD11" s="674">
        <v>16254</v>
      </c>
      <c r="AE11" s="674"/>
      <c r="AF11" s="674"/>
      <c r="AG11" s="674"/>
      <c r="AH11" s="674"/>
      <c r="AI11" s="674"/>
      <c r="AJ11" s="674"/>
      <c r="AK11" s="674"/>
      <c r="AL11" s="643">
        <v>0.1</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767014</v>
      </c>
      <c r="BH11" s="621"/>
      <c r="BI11" s="621"/>
      <c r="BJ11" s="621"/>
      <c r="BK11" s="621"/>
      <c r="BL11" s="621"/>
      <c r="BM11" s="621"/>
      <c r="BN11" s="622"/>
      <c r="BO11" s="673">
        <v>7</v>
      </c>
      <c r="BP11" s="673"/>
      <c r="BQ11" s="673"/>
      <c r="BR11" s="673"/>
      <c r="BS11" s="626">
        <v>151069</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1009326</v>
      </c>
      <c r="CS11" s="621"/>
      <c r="CT11" s="621"/>
      <c r="CU11" s="621"/>
      <c r="CV11" s="621"/>
      <c r="CW11" s="621"/>
      <c r="CX11" s="621"/>
      <c r="CY11" s="622"/>
      <c r="CZ11" s="673">
        <v>2.8</v>
      </c>
      <c r="DA11" s="673"/>
      <c r="DB11" s="673"/>
      <c r="DC11" s="673"/>
      <c r="DD11" s="626">
        <v>133596</v>
      </c>
      <c r="DE11" s="621"/>
      <c r="DF11" s="621"/>
      <c r="DG11" s="621"/>
      <c r="DH11" s="621"/>
      <c r="DI11" s="621"/>
      <c r="DJ11" s="621"/>
      <c r="DK11" s="621"/>
      <c r="DL11" s="621"/>
      <c r="DM11" s="621"/>
      <c r="DN11" s="621"/>
      <c r="DO11" s="621"/>
      <c r="DP11" s="622"/>
      <c r="DQ11" s="626">
        <v>719793</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5193389</v>
      </c>
      <c r="BH12" s="621"/>
      <c r="BI12" s="621"/>
      <c r="BJ12" s="621"/>
      <c r="BK12" s="621"/>
      <c r="BL12" s="621"/>
      <c r="BM12" s="621"/>
      <c r="BN12" s="622"/>
      <c r="BO12" s="673">
        <v>47.5</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866942</v>
      </c>
      <c r="CS12" s="621"/>
      <c r="CT12" s="621"/>
      <c r="CU12" s="621"/>
      <c r="CV12" s="621"/>
      <c r="CW12" s="621"/>
      <c r="CX12" s="621"/>
      <c r="CY12" s="622"/>
      <c r="CZ12" s="673">
        <v>2.4</v>
      </c>
      <c r="DA12" s="673"/>
      <c r="DB12" s="673"/>
      <c r="DC12" s="673"/>
      <c r="DD12" s="626">
        <v>3606</v>
      </c>
      <c r="DE12" s="621"/>
      <c r="DF12" s="621"/>
      <c r="DG12" s="621"/>
      <c r="DH12" s="621"/>
      <c r="DI12" s="621"/>
      <c r="DJ12" s="621"/>
      <c r="DK12" s="621"/>
      <c r="DL12" s="621"/>
      <c r="DM12" s="621"/>
      <c r="DN12" s="621"/>
      <c r="DO12" s="621"/>
      <c r="DP12" s="622"/>
      <c r="DQ12" s="626">
        <v>548534</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76314</v>
      </c>
      <c r="S13" s="621"/>
      <c r="T13" s="621"/>
      <c r="U13" s="621"/>
      <c r="V13" s="621"/>
      <c r="W13" s="621"/>
      <c r="X13" s="621"/>
      <c r="Y13" s="622"/>
      <c r="Z13" s="673">
        <v>0.2</v>
      </c>
      <c r="AA13" s="673"/>
      <c r="AB13" s="673"/>
      <c r="AC13" s="673"/>
      <c r="AD13" s="674">
        <v>76314</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5129446</v>
      </c>
      <c r="BH13" s="621"/>
      <c r="BI13" s="621"/>
      <c r="BJ13" s="621"/>
      <c r="BK13" s="621"/>
      <c r="BL13" s="621"/>
      <c r="BM13" s="621"/>
      <c r="BN13" s="622"/>
      <c r="BO13" s="673">
        <v>46.9</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5989468</v>
      </c>
      <c r="CS13" s="621"/>
      <c r="CT13" s="621"/>
      <c r="CU13" s="621"/>
      <c r="CV13" s="621"/>
      <c r="CW13" s="621"/>
      <c r="CX13" s="621"/>
      <c r="CY13" s="622"/>
      <c r="CZ13" s="673">
        <v>16.7</v>
      </c>
      <c r="DA13" s="673"/>
      <c r="DB13" s="673"/>
      <c r="DC13" s="673"/>
      <c r="DD13" s="626">
        <v>1523652</v>
      </c>
      <c r="DE13" s="621"/>
      <c r="DF13" s="621"/>
      <c r="DG13" s="621"/>
      <c r="DH13" s="621"/>
      <c r="DI13" s="621"/>
      <c r="DJ13" s="621"/>
      <c r="DK13" s="621"/>
      <c r="DL13" s="621"/>
      <c r="DM13" s="621"/>
      <c r="DN13" s="621"/>
      <c r="DO13" s="621"/>
      <c r="DP13" s="622"/>
      <c r="DQ13" s="626">
        <v>4532296</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235538</v>
      </c>
      <c r="BH14" s="621"/>
      <c r="BI14" s="621"/>
      <c r="BJ14" s="621"/>
      <c r="BK14" s="621"/>
      <c r="BL14" s="621"/>
      <c r="BM14" s="621"/>
      <c r="BN14" s="622"/>
      <c r="BO14" s="673">
        <v>2.2000000000000002</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1063245</v>
      </c>
      <c r="CS14" s="621"/>
      <c r="CT14" s="621"/>
      <c r="CU14" s="621"/>
      <c r="CV14" s="621"/>
      <c r="CW14" s="621"/>
      <c r="CX14" s="621"/>
      <c r="CY14" s="622"/>
      <c r="CZ14" s="673">
        <v>3</v>
      </c>
      <c r="DA14" s="673"/>
      <c r="DB14" s="673"/>
      <c r="DC14" s="673"/>
      <c r="DD14" s="626">
        <v>43982</v>
      </c>
      <c r="DE14" s="621"/>
      <c r="DF14" s="621"/>
      <c r="DG14" s="621"/>
      <c r="DH14" s="621"/>
      <c r="DI14" s="621"/>
      <c r="DJ14" s="621"/>
      <c r="DK14" s="621"/>
      <c r="DL14" s="621"/>
      <c r="DM14" s="621"/>
      <c r="DN14" s="621"/>
      <c r="DO14" s="621"/>
      <c r="DP14" s="622"/>
      <c r="DQ14" s="626">
        <v>986317</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49924</v>
      </c>
      <c r="S15" s="621"/>
      <c r="T15" s="621"/>
      <c r="U15" s="621"/>
      <c r="V15" s="621"/>
      <c r="W15" s="621"/>
      <c r="X15" s="621"/>
      <c r="Y15" s="622"/>
      <c r="Z15" s="673">
        <v>0.1</v>
      </c>
      <c r="AA15" s="673"/>
      <c r="AB15" s="673"/>
      <c r="AC15" s="673"/>
      <c r="AD15" s="674">
        <v>49924</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521665</v>
      </c>
      <c r="BH15" s="621"/>
      <c r="BI15" s="621"/>
      <c r="BJ15" s="621"/>
      <c r="BK15" s="621"/>
      <c r="BL15" s="621"/>
      <c r="BM15" s="621"/>
      <c r="BN15" s="622"/>
      <c r="BO15" s="673">
        <v>4.8</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5111513</v>
      </c>
      <c r="CS15" s="621"/>
      <c r="CT15" s="621"/>
      <c r="CU15" s="621"/>
      <c r="CV15" s="621"/>
      <c r="CW15" s="621"/>
      <c r="CX15" s="621"/>
      <c r="CY15" s="622"/>
      <c r="CZ15" s="673">
        <v>14.2</v>
      </c>
      <c r="DA15" s="673"/>
      <c r="DB15" s="673"/>
      <c r="DC15" s="673"/>
      <c r="DD15" s="626">
        <v>2548751</v>
      </c>
      <c r="DE15" s="621"/>
      <c r="DF15" s="621"/>
      <c r="DG15" s="621"/>
      <c r="DH15" s="621"/>
      <c r="DI15" s="621"/>
      <c r="DJ15" s="621"/>
      <c r="DK15" s="621"/>
      <c r="DL15" s="621"/>
      <c r="DM15" s="621"/>
      <c r="DN15" s="621"/>
      <c r="DO15" s="621"/>
      <c r="DP15" s="622"/>
      <c r="DQ15" s="626">
        <v>2338639</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9443264</v>
      </c>
      <c r="S16" s="621"/>
      <c r="T16" s="621"/>
      <c r="U16" s="621"/>
      <c r="V16" s="621"/>
      <c r="W16" s="621"/>
      <c r="X16" s="621"/>
      <c r="Y16" s="622"/>
      <c r="Z16" s="673">
        <v>25.6</v>
      </c>
      <c r="AA16" s="673"/>
      <c r="AB16" s="673"/>
      <c r="AC16" s="673"/>
      <c r="AD16" s="674">
        <v>7878075</v>
      </c>
      <c r="AE16" s="674"/>
      <c r="AF16" s="674"/>
      <c r="AG16" s="674"/>
      <c r="AH16" s="674"/>
      <c r="AI16" s="674"/>
      <c r="AJ16" s="674"/>
      <c r="AK16" s="674"/>
      <c r="AL16" s="643">
        <v>39.1</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7878075</v>
      </c>
      <c r="S17" s="621"/>
      <c r="T17" s="621"/>
      <c r="U17" s="621"/>
      <c r="V17" s="621"/>
      <c r="W17" s="621"/>
      <c r="X17" s="621"/>
      <c r="Y17" s="622"/>
      <c r="Z17" s="673">
        <v>21.4</v>
      </c>
      <c r="AA17" s="673"/>
      <c r="AB17" s="673"/>
      <c r="AC17" s="673"/>
      <c r="AD17" s="674">
        <v>7878075</v>
      </c>
      <c r="AE17" s="674"/>
      <c r="AF17" s="674"/>
      <c r="AG17" s="674"/>
      <c r="AH17" s="674"/>
      <c r="AI17" s="674"/>
      <c r="AJ17" s="674"/>
      <c r="AK17" s="674"/>
      <c r="AL17" s="643">
        <v>39.1</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3615665</v>
      </c>
      <c r="CS17" s="621"/>
      <c r="CT17" s="621"/>
      <c r="CU17" s="621"/>
      <c r="CV17" s="621"/>
      <c r="CW17" s="621"/>
      <c r="CX17" s="621"/>
      <c r="CY17" s="622"/>
      <c r="CZ17" s="673">
        <v>10.1</v>
      </c>
      <c r="DA17" s="673"/>
      <c r="DB17" s="673"/>
      <c r="DC17" s="673"/>
      <c r="DD17" s="626" t="s">
        <v>224</v>
      </c>
      <c r="DE17" s="621"/>
      <c r="DF17" s="621"/>
      <c r="DG17" s="621"/>
      <c r="DH17" s="621"/>
      <c r="DI17" s="621"/>
      <c r="DJ17" s="621"/>
      <c r="DK17" s="621"/>
      <c r="DL17" s="621"/>
      <c r="DM17" s="621"/>
      <c r="DN17" s="621"/>
      <c r="DO17" s="621"/>
      <c r="DP17" s="622"/>
      <c r="DQ17" s="626">
        <v>3485504</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1565189</v>
      </c>
      <c r="S18" s="621"/>
      <c r="T18" s="621"/>
      <c r="U18" s="621"/>
      <c r="V18" s="621"/>
      <c r="W18" s="621"/>
      <c r="X18" s="621"/>
      <c r="Y18" s="622"/>
      <c r="Z18" s="673">
        <v>4.3</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551610</v>
      </c>
      <c r="BH19" s="621"/>
      <c r="BI19" s="621"/>
      <c r="BJ19" s="621"/>
      <c r="BK19" s="621"/>
      <c r="BL19" s="621"/>
      <c r="BM19" s="621"/>
      <c r="BN19" s="622"/>
      <c r="BO19" s="673">
        <v>5</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22183537</v>
      </c>
      <c r="S20" s="621"/>
      <c r="T20" s="621"/>
      <c r="U20" s="621"/>
      <c r="V20" s="621"/>
      <c r="W20" s="621"/>
      <c r="X20" s="621"/>
      <c r="Y20" s="622"/>
      <c r="Z20" s="673">
        <v>60.2</v>
      </c>
      <c r="AA20" s="673"/>
      <c r="AB20" s="673"/>
      <c r="AC20" s="673"/>
      <c r="AD20" s="674">
        <v>20066737</v>
      </c>
      <c r="AE20" s="674"/>
      <c r="AF20" s="674"/>
      <c r="AG20" s="674"/>
      <c r="AH20" s="674"/>
      <c r="AI20" s="674"/>
      <c r="AJ20" s="674"/>
      <c r="AK20" s="674"/>
      <c r="AL20" s="643">
        <v>99.6</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551610</v>
      </c>
      <c r="BH20" s="621"/>
      <c r="BI20" s="621"/>
      <c r="BJ20" s="621"/>
      <c r="BK20" s="621"/>
      <c r="BL20" s="621"/>
      <c r="BM20" s="621"/>
      <c r="BN20" s="622"/>
      <c r="BO20" s="673">
        <v>5</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35894712</v>
      </c>
      <c r="CS20" s="621"/>
      <c r="CT20" s="621"/>
      <c r="CU20" s="621"/>
      <c r="CV20" s="621"/>
      <c r="CW20" s="621"/>
      <c r="CX20" s="621"/>
      <c r="CY20" s="622"/>
      <c r="CZ20" s="673">
        <v>100</v>
      </c>
      <c r="DA20" s="673"/>
      <c r="DB20" s="673"/>
      <c r="DC20" s="673"/>
      <c r="DD20" s="626">
        <v>4822434</v>
      </c>
      <c r="DE20" s="621"/>
      <c r="DF20" s="621"/>
      <c r="DG20" s="621"/>
      <c r="DH20" s="621"/>
      <c r="DI20" s="621"/>
      <c r="DJ20" s="621"/>
      <c r="DK20" s="621"/>
      <c r="DL20" s="621"/>
      <c r="DM20" s="621"/>
      <c r="DN20" s="621"/>
      <c r="DO20" s="621"/>
      <c r="DP20" s="622"/>
      <c r="DQ20" s="626">
        <v>24131846</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14951</v>
      </c>
      <c r="S21" s="621"/>
      <c r="T21" s="621"/>
      <c r="U21" s="621"/>
      <c r="V21" s="621"/>
      <c r="W21" s="621"/>
      <c r="X21" s="621"/>
      <c r="Y21" s="622"/>
      <c r="Z21" s="673">
        <v>0</v>
      </c>
      <c r="AA21" s="673"/>
      <c r="AB21" s="673"/>
      <c r="AC21" s="673"/>
      <c r="AD21" s="674">
        <v>14951</v>
      </c>
      <c r="AE21" s="674"/>
      <c r="AF21" s="674"/>
      <c r="AG21" s="674"/>
      <c r="AH21" s="674"/>
      <c r="AI21" s="674"/>
      <c r="AJ21" s="674"/>
      <c r="AK21" s="674"/>
      <c r="AL21" s="643">
        <v>0.1</v>
      </c>
      <c r="AM21" s="675"/>
      <c r="AN21" s="675"/>
      <c r="AO21" s="676"/>
      <c r="AP21" s="714" t="s">
        <v>263</v>
      </c>
      <c r="AQ21" s="721"/>
      <c r="AR21" s="721"/>
      <c r="AS21" s="721"/>
      <c r="AT21" s="721"/>
      <c r="AU21" s="721"/>
      <c r="AV21" s="721"/>
      <c r="AW21" s="721"/>
      <c r="AX21" s="721"/>
      <c r="AY21" s="721"/>
      <c r="AZ21" s="721"/>
      <c r="BA21" s="721"/>
      <c r="BB21" s="721"/>
      <c r="BC21" s="721"/>
      <c r="BD21" s="721"/>
      <c r="BE21" s="721"/>
      <c r="BF21" s="716"/>
      <c r="BG21" s="620">
        <v>1644</v>
      </c>
      <c r="BH21" s="621"/>
      <c r="BI21" s="621"/>
      <c r="BJ21" s="621"/>
      <c r="BK21" s="621"/>
      <c r="BL21" s="621"/>
      <c r="BM21" s="621"/>
      <c r="BN21" s="622"/>
      <c r="BO21" s="673">
        <v>0</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502343</v>
      </c>
      <c r="S22" s="621"/>
      <c r="T22" s="621"/>
      <c r="U22" s="621"/>
      <c r="V22" s="621"/>
      <c r="W22" s="621"/>
      <c r="X22" s="621"/>
      <c r="Y22" s="622"/>
      <c r="Z22" s="673">
        <v>1.4</v>
      </c>
      <c r="AA22" s="673"/>
      <c r="AB22" s="673"/>
      <c r="AC22" s="673"/>
      <c r="AD22" s="674" t="s">
        <v>224</v>
      </c>
      <c r="AE22" s="674"/>
      <c r="AF22" s="674"/>
      <c r="AG22" s="674"/>
      <c r="AH22" s="674"/>
      <c r="AI22" s="674"/>
      <c r="AJ22" s="674"/>
      <c r="AK22" s="674"/>
      <c r="AL22" s="643" t="s">
        <v>224</v>
      </c>
      <c r="AM22" s="675"/>
      <c r="AN22" s="675"/>
      <c r="AO22" s="676"/>
      <c r="AP22" s="714" t="s">
        <v>265</v>
      </c>
      <c r="AQ22" s="721"/>
      <c r="AR22" s="721"/>
      <c r="AS22" s="721"/>
      <c r="AT22" s="721"/>
      <c r="AU22" s="721"/>
      <c r="AV22" s="721"/>
      <c r="AW22" s="721"/>
      <c r="AX22" s="721"/>
      <c r="AY22" s="721"/>
      <c r="AZ22" s="721"/>
      <c r="BA22" s="721"/>
      <c r="BB22" s="721"/>
      <c r="BC22" s="721"/>
      <c r="BD22" s="721"/>
      <c r="BE22" s="721"/>
      <c r="BF22" s="716"/>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548847</v>
      </c>
      <c r="S23" s="621"/>
      <c r="T23" s="621"/>
      <c r="U23" s="621"/>
      <c r="V23" s="621"/>
      <c r="W23" s="621"/>
      <c r="X23" s="621"/>
      <c r="Y23" s="622"/>
      <c r="Z23" s="673">
        <v>1.5</v>
      </c>
      <c r="AA23" s="673"/>
      <c r="AB23" s="673"/>
      <c r="AC23" s="673"/>
      <c r="AD23" s="674">
        <v>55894</v>
      </c>
      <c r="AE23" s="674"/>
      <c r="AF23" s="674"/>
      <c r="AG23" s="674"/>
      <c r="AH23" s="674"/>
      <c r="AI23" s="674"/>
      <c r="AJ23" s="674"/>
      <c r="AK23" s="674"/>
      <c r="AL23" s="643">
        <v>0.3</v>
      </c>
      <c r="AM23" s="675"/>
      <c r="AN23" s="675"/>
      <c r="AO23" s="676"/>
      <c r="AP23" s="714" t="s">
        <v>268</v>
      </c>
      <c r="AQ23" s="721"/>
      <c r="AR23" s="721"/>
      <c r="AS23" s="721"/>
      <c r="AT23" s="721"/>
      <c r="AU23" s="721"/>
      <c r="AV23" s="721"/>
      <c r="AW23" s="721"/>
      <c r="AX23" s="721"/>
      <c r="AY23" s="721"/>
      <c r="AZ23" s="721"/>
      <c r="BA23" s="721"/>
      <c r="BB23" s="721"/>
      <c r="BC23" s="721"/>
      <c r="BD23" s="721"/>
      <c r="BE23" s="721"/>
      <c r="BF23" s="716"/>
      <c r="BG23" s="620">
        <v>549966</v>
      </c>
      <c r="BH23" s="621"/>
      <c r="BI23" s="621"/>
      <c r="BJ23" s="621"/>
      <c r="BK23" s="621"/>
      <c r="BL23" s="621"/>
      <c r="BM23" s="621"/>
      <c r="BN23" s="622"/>
      <c r="BO23" s="673">
        <v>5</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47866</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4" t="s">
        <v>275</v>
      </c>
      <c r="AQ24" s="721"/>
      <c r="AR24" s="721"/>
      <c r="AS24" s="721"/>
      <c r="AT24" s="721"/>
      <c r="AU24" s="721"/>
      <c r="AV24" s="721"/>
      <c r="AW24" s="721"/>
      <c r="AX24" s="721"/>
      <c r="AY24" s="721"/>
      <c r="AZ24" s="721"/>
      <c r="BA24" s="721"/>
      <c r="BB24" s="721"/>
      <c r="BC24" s="721"/>
      <c r="BD24" s="721"/>
      <c r="BE24" s="721"/>
      <c r="BF24" s="716"/>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14174317</v>
      </c>
      <c r="CS24" s="671"/>
      <c r="CT24" s="671"/>
      <c r="CU24" s="671"/>
      <c r="CV24" s="671"/>
      <c r="CW24" s="671"/>
      <c r="CX24" s="671"/>
      <c r="CY24" s="718"/>
      <c r="CZ24" s="722">
        <v>39.5</v>
      </c>
      <c r="DA24" s="723"/>
      <c r="DB24" s="723"/>
      <c r="DC24" s="724"/>
      <c r="DD24" s="717">
        <v>9159052</v>
      </c>
      <c r="DE24" s="671"/>
      <c r="DF24" s="671"/>
      <c r="DG24" s="671"/>
      <c r="DH24" s="671"/>
      <c r="DI24" s="671"/>
      <c r="DJ24" s="671"/>
      <c r="DK24" s="718"/>
      <c r="DL24" s="717">
        <v>9066532</v>
      </c>
      <c r="DM24" s="671"/>
      <c r="DN24" s="671"/>
      <c r="DO24" s="671"/>
      <c r="DP24" s="671"/>
      <c r="DQ24" s="671"/>
      <c r="DR24" s="671"/>
      <c r="DS24" s="671"/>
      <c r="DT24" s="671"/>
      <c r="DU24" s="671"/>
      <c r="DV24" s="718"/>
      <c r="DW24" s="719">
        <v>42.5</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3985614</v>
      </c>
      <c r="S25" s="621"/>
      <c r="T25" s="621"/>
      <c r="U25" s="621"/>
      <c r="V25" s="621"/>
      <c r="W25" s="621"/>
      <c r="X25" s="621"/>
      <c r="Y25" s="622"/>
      <c r="Z25" s="673">
        <v>10.8</v>
      </c>
      <c r="AA25" s="673"/>
      <c r="AB25" s="673"/>
      <c r="AC25" s="673"/>
      <c r="AD25" s="674" t="s">
        <v>224</v>
      </c>
      <c r="AE25" s="674"/>
      <c r="AF25" s="674"/>
      <c r="AG25" s="674"/>
      <c r="AH25" s="674"/>
      <c r="AI25" s="674"/>
      <c r="AJ25" s="674"/>
      <c r="AK25" s="674"/>
      <c r="AL25" s="643" t="s">
        <v>224</v>
      </c>
      <c r="AM25" s="675"/>
      <c r="AN25" s="675"/>
      <c r="AO25" s="676"/>
      <c r="AP25" s="714" t="s">
        <v>278</v>
      </c>
      <c r="AQ25" s="721"/>
      <c r="AR25" s="721"/>
      <c r="AS25" s="721"/>
      <c r="AT25" s="721"/>
      <c r="AU25" s="721"/>
      <c r="AV25" s="721"/>
      <c r="AW25" s="721"/>
      <c r="AX25" s="721"/>
      <c r="AY25" s="721"/>
      <c r="AZ25" s="721"/>
      <c r="BA25" s="721"/>
      <c r="BB25" s="721"/>
      <c r="BC25" s="721"/>
      <c r="BD25" s="721"/>
      <c r="BE25" s="721"/>
      <c r="BF25" s="716"/>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4374510</v>
      </c>
      <c r="CS25" s="639"/>
      <c r="CT25" s="639"/>
      <c r="CU25" s="639"/>
      <c r="CV25" s="639"/>
      <c r="CW25" s="639"/>
      <c r="CX25" s="639"/>
      <c r="CY25" s="640"/>
      <c r="CZ25" s="623">
        <v>12.2</v>
      </c>
      <c r="DA25" s="641"/>
      <c r="DB25" s="641"/>
      <c r="DC25" s="642"/>
      <c r="DD25" s="626">
        <v>3688380</v>
      </c>
      <c r="DE25" s="639"/>
      <c r="DF25" s="639"/>
      <c r="DG25" s="639"/>
      <c r="DH25" s="639"/>
      <c r="DI25" s="639"/>
      <c r="DJ25" s="639"/>
      <c r="DK25" s="640"/>
      <c r="DL25" s="626">
        <v>3656882</v>
      </c>
      <c r="DM25" s="639"/>
      <c r="DN25" s="639"/>
      <c r="DO25" s="639"/>
      <c r="DP25" s="639"/>
      <c r="DQ25" s="639"/>
      <c r="DR25" s="639"/>
      <c r="DS25" s="639"/>
      <c r="DT25" s="639"/>
      <c r="DU25" s="639"/>
      <c r="DV25" s="640"/>
      <c r="DW25" s="643">
        <v>17.2</v>
      </c>
      <c r="DX25" s="644"/>
      <c r="DY25" s="644"/>
      <c r="DZ25" s="644"/>
      <c r="EA25" s="644"/>
      <c r="EB25" s="644"/>
      <c r="EC25" s="645"/>
    </row>
    <row r="26" spans="2:133" ht="11.25" customHeight="1" x14ac:dyDescent="0.15">
      <c r="B26" s="711" t="s">
        <v>280</v>
      </c>
      <c r="C26" s="712"/>
      <c r="D26" s="712"/>
      <c r="E26" s="712"/>
      <c r="F26" s="712"/>
      <c r="G26" s="712"/>
      <c r="H26" s="712"/>
      <c r="I26" s="712"/>
      <c r="J26" s="712"/>
      <c r="K26" s="712"/>
      <c r="L26" s="712"/>
      <c r="M26" s="712"/>
      <c r="N26" s="712"/>
      <c r="O26" s="712"/>
      <c r="P26" s="712"/>
      <c r="Q26" s="713"/>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4" t="s">
        <v>281</v>
      </c>
      <c r="AQ26" s="715"/>
      <c r="AR26" s="715"/>
      <c r="AS26" s="715"/>
      <c r="AT26" s="715"/>
      <c r="AU26" s="715"/>
      <c r="AV26" s="715"/>
      <c r="AW26" s="715"/>
      <c r="AX26" s="715"/>
      <c r="AY26" s="715"/>
      <c r="AZ26" s="715"/>
      <c r="BA26" s="715"/>
      <c r="BB26" s="715"/>
      <c r="BC26" s="715"/>
      <c r="BD26" s="715"/>
      <c r="BE26" s="715"/>
      <c r="BF26" s="716"/>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2767459</v>
      </c>
      <c r="CS26" s="621"/>
      <c r="CT26" s="621"/>
      <c r="CU26" s="621"/>
      <c r="CV26" s="621"/>
      <c r="CW26" s="621"/>
      <c r="CX26" s="621"/>
      <c r="CY26" s="622"/>
      <c r="CZ26" s="623">
        <v>7.7</v>
      </c>
      <c r="DA26" s="641"/>
      <c r="DB26" s="641"/>
      <c r="DC26" s="642"/>
      <c r="DD26" s="626">
        <v>2226327</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2078580</v>
      </c>
      <c r="S27" s="621"/>
      <c r="T27" s="621"/>
      <c r="U27" s="621"/>
      <c r="V27" s="621"/>
      <c r="W27" s="621"/>
      <c r="X27" s="621"/>
      <c r="Y27" s="622"/>
      <c r="Z27" s="673">
        <v>5.6</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10941392</v>
      </c>
      <c r="BH27" s="621"/>
      <c r="BI27" s="621"/>
      <c r="BJ27" s="621"/>
      <c r="BK27" s="621"/>
      <c r="BL27" s="621"/>
      <c r="BM27" s="621"/>
      <c r="BN27" s="622"/>
      <c r="BO27" s="673">
        <v>100</v>
      </c>
      <c r="BP27" s="673"/>
      <c r="BQ27" s="673"/>
      <c r="BR27" s="673"/>
      <c r="BS27" s="626">
        <v>151069</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6184142</v>
      </c>
      <c r="CS27" s="639"/>
      <c r="CT27" s="639"/>
      <c r="CU27" s="639"/>
      <c r="CV27" s="639"/>
      <c r="CW27" s="639"/>
      <c r="CX27" s="639"/>
      <c r="CY27" s="640"/>
      <c r="CZ27" s="623">
        <v>17.2</v>
      </c>
      <c r="DA27" s="641"/>
      <c r="DB27" s="641"/>
      <c r="DC27" s="642"/>
      <c r="DD27" s="626">
        <v>1985168</v>
      </c>
      <c r="DE27" s="639"/>
      <c r="DF27" s="639"/>
      <c r="DG27" s="639"/>
      <c r="DH27" s="639"/>
      <c r="DI27" s="639"/>
      <c r="DJ27" s="639"/>
      <c r="DK27" s="640"/>
      <c r="DL27" s="626">
        <v>1924146</v>
      </c>
      <c r="DM27" s="639"/>
      <c r="DN27" s="639"/>
      <c r="DO27" s="639"/>
      <c r="DP27" s="639"/>
      <c r="DQ27" s="639"/>
      <c r="DR27" s="639"/>
      <c r="DS27" s="639"/>
      <c r="DT27" s="639"/>
      <c r="DU27" s="639"/>
      <c r="DV27" s="640"/>
      <c r="DW27" s="643">
        <v>9</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126761</v>
      </c>
      <c r="S28" s="621"/>
      <c r="T28" s="621"/>
      <c r="U28" s="621"/>
      <c r="V28" s="621"/>
      <c r="W28" s="621"/>
      <c r="X28" s="621"/>
      <c r="Y28" s="622"/>
      <c r="Z28" s="673">
        <v>0.3</v>
      </c>
      <c r="AA28" s="673"/>
      <c r="AB28" s="673"/>
      <c r="AC28" s="673"/>
      <c r="AD28" s="674">
        <v>17607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3615665</v>
      </c>
      <c r="CS28" s="621"/>
      <c r="CT28" s="621"/>
      <c r="CU28" s="621"/>
      <c r="CV28" s="621"/>
      <c r="CW28" s="621"/>
      <c r="CX28" s="621"/>
      <c r="CY28" s="622"/>
      <c r="CZ28" s="623">
        <v>10.1</v>
      </c>
      <c r="DA28" s="641"/>
      <c r="DB28" s="641"/>
      <c r="DC28" s="642"/>
      <c r="DD28" s="626">
        <v>3485504</v>
      </c>
      <c r="DE28" s="621"/>
      <c r="DF28" s="621"/>
      <c r="DG28" s="621"/>
      <c r="DH28" s="621"/>
      <c r="DI28" s="621"/>
      <c r="DJ28" s="621"/>
      <c r="DK28" s="622"/>
      <c r="DL28" s="626">
        <v>3485504</v>
      </c>
      <c r="DM28" s="621"/>
      <c r="DN28" s="621"/>
      <c r="DO28" s="621"/>
      <c r="DP28" s="621"/>
      <c r="DQ28" s="621"/>
      <c r="DR28" s="621"/>
      <c r="DS28" s="621"/>
      <c r="DT28" s="621"/>
      <c r="DU28" s="621"/>
      <c r="DV28" s="622"/>
      <c r="DW28" s="643">
        <v>16.399999999999999</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98014</v>
      </c>
      <c r="S29" s="621"/>
      <c r="T29" s="621"/>
      <c r="U29" s="621"/>
      <c r="V29" s="621"/>
      <c r="W29" s="621"/>
      <c r="X29" s="621"/>
      <c r="Y29" s="622"/>
      <c r="Z29" s="673">
        <v>0.3</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708"/>
      <c r="BI29" s="708"/>
      <c r="BJ29" s="708"/>
      <c r="BK29" s="708"/>
      <c r="BL29" s="708"/>
      <c r="BM29" s="708"/>
      <c r="BN29" s="708"/>
      <c r="BO29" s="708"/>
      <c r="BP29" s="708"/>
      <c r="BQ29" s="709"/>
      <c r="BR29" s="680" t="s">
        <v>290</v>
      </c>
      <c r="BS29" s="708"/>
      <c r="BT29" s="708"/>
      <c r="BU29" s="708"/>
      <c r="BV29" s="708"/>
      <c r="BW29" s="708"/>
      <c r="BX29" s="708"/>
      <c r="BY29" s="708"/>
      <c r="BZ29" s="708"/>
      <c r="CA29" s="708"/>
      <c r="CB29" s="709"/>
      <c r="CD29" s="690" t="s">
        <v>291</v>
      </c>
      <c r="CE29" s="691"/>
      <c r="CF29" s="657" t="s">
        <v>58</v>
      </c>
      <c r="CG29" s="654"/>
      <c r="CH29" s="654"/>
      <c r="CI29" s="654"/>
      <c r="CJ29" s="654"/>
      <c r="CK29" s="654"/>
      <c r="CL29" s="654"/>
      <c r="CM29" s="654"/>
      <c r="CN29" s="654"/>
      <c r="CO29" s="654"/>
      <c r="CP29" s="654"/>
      <c r="CQ29" s="655"/>
      <c r="CR29" s="620">
        <v>3614364</v>
      </c>
      <c r="CS29" s="639"/>
      <c r="CT29" s="639"/>
      <c r="CU29" s="639"/>
      <c r="CV29" s="639"/>
      <c r="CW29" s="639"/>
      <c r="CX29" s="639"/>
      <c r="CY29" s="640"/>
      <c r="CZ29" s="623">
        <v>10.1</v>
      </c>
      <c r="DA29" s="641"/>
      <c r="DB29" s="641"/>
      <c r="DC29" s="642"/>
      <c r="DD29" s="626">
        <v>3484203</v>
      </c>
      <c r="DE29" s="639"/>
      <c r="DF29" s="639"/>
      <c r="DG29" s="639"/>
      <c r="DH29" s="639"/>
      <c r="DI29" s="639"/>
      <c r="DJ29" s="639"/>
      <c r="DK29" s="640"/>
      <c r="DL29" s="626">
        <v>3484203</v>
      </c>
      <c r="DM29" s="639"/>
      <c r="DN29" s="639"/>
      <c r="DO29" s="639"/>
      <c r="DP29" s="639"/>
      <c r="DQ29" s="639"/>
      <c r="DR29" s="639"/>
      <c r="DS29" s="639"/>
      <c r="DT29" s="639"/>
      <c r="DU29" s="639"/>
      <c r="DV29" s="640"/>
      <c r="DW29" s="643">
        <v>16.3</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219019</v>
      </c>
      <c r="S30" s="621"/>
      <c r="T30" s="621"/>
      <c r="U30" s="621"/>
      <c r="V30" s="621"/>
      <c r="W30" s="621"/>
      <c r="X30" s="621"/>
      <c r="Y30" s="622"/>
      <c r="Z30" s="673">
        <v>0.6</v>
      </c>
      <c r="AA30" s="673"/>
      <c r="AB30" s="673"/>
      <c r="AC30" s="673"/>
      <c r="AD30" s="674" t="s">
        <v>224</v>
      </c>
      <c r="AE30" s="674"/>
      <c r="AF30" s="674"/>
      <c r="AG30" s="674"/>
      <c r="AH30" s="674"/>
      <c r="AI30" s="674"/>
      <c r="AJ30" s="674"/>
      <c r="AK30" s="674"/>
      <c r="AL30" s="643" t="s">
        <v>224</v>
      </c>
      <c r="AM30" s="675"/>
      <c r="AN30" s="675"/>
      <c r="AO30" s="676"/>
      <c r="AP30" s="696" t="s">
        <v>293</v>
      </c>
      <c r="AQ30" s="697"/>
      <c r="AR30" s="697"/>
      <c r="AS30" s="697"/>
      <c r="AT30" s="702" t="s">
        <v>294</v>
      </c>
      <c r="AU30" s="184"/>
      <c r="AV30" s="184"/>
      <c r="AW30" s="184"/>
      <c r="AX30" s="705" t="s">
        <v>172</v>
      </c>
      <c r="AY30" s="706"/>
      <c r="AZ30" s="706"/>
      <c r="BA30" s="706"/>
      <c r="BB30" s="706"/>
      <c r="BC30" s="706"/>
      <c r="BD30" s="706"/>
      <c r="BE30" s="706"/>
      <c r="BF30" s="707"/>
      <c r="BG30" s="686">
        <v>98.7</v>
      </c>
      <c r="BH30" s="687"/>
      <c r="BI30" s="687"/>
      <c r="BJ30" s="687"/>
      <c r="BK30" s="687"/>
      <c r="BL30" s="687"/>
      <c r="BM30" s="688">
        <v>92.6</v>
      </c>
      <c r="BN30" s="687"/>
      <c r="BO30" s="687"/>
      <c r="BP30" s="687"/>
      <c r="BQ30" s="689"/>
      <c r="BR30" s="686">
        <v>98.5</v>
      </c>
      <c r="BS30" s="687"/>
      <c r="BT30" s="687"/>
      <c r="BU30" s="687"/>
      <c r="BV30" s="687"/>
      <c r="BW30" s="687"/>
      <c r="BX30" s="688">
        <v>90.7</v>
      </c>
      <c r="BY30" s="687"/>
      <c r="BZ30" s="687"/>
      <c r="CA30" s="687"/>
      <c r="CB30" s="689"/>
      <c r="CD30" s="692"/>
      <c r="CE30" s="693"/>
      <c r="CF30" s="657" t="s">
        <v>295</v>
      </c>
      <c r="CG30" s="654"/>
      <c r="CH30" s="654"/>
      <c r="CI30" s="654"/>
      <c r="CJ30" s="654"/>
      <c r="CK30" s="654"/>
      <c r="CL30" s="654"/>
      <c r="CM30" s="654"/>
      <c r="CN30" s="654"/>
      <c r="CO30" s="654"/>
      <c r="CP30" s="654"/>
      <c r="CQ30" s="655"/>
      <c r="CR30" s="620">
        <v>3249984</v>
      </c>
      <c r="CS30" s="621"/>
      <c r="CT30" s="621"/>
      <c r="CU30" s="621"/>
      <c r="CV30" s="621"/>
      <c r="CW30" s="621"/>
      <c r="CX30" s="621"/>
      <c r="CY30" s="622"/>
      <c r="CZ30" s="623">
        <v>9.1</v>
      </c>
      <c r="DA30" s="641"/>
      <c r="DB30" s="641"/>
      <c r="DC30" s="642"/>
      <c r="DD30" s="626">
        <v>3119823</v>
      </c>
      <c r="DE30" s="621"/>
      <c r="DF30" s="621"/>
      <c r="DG30" s="621"/>
      <c r="DH30" s="621"/>
      <c r="DI30" s="621"/>
      <c r="DJ30" s="621"/>
      <c r="DK30" s="622"/>
      <c r="DL30" s="626">
        <v>3119823</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1405001</v>
      </c>
      <c r="S31" s="621"/>
      <c r="T31" s="621"/>
      <c r="U31" s="621"/>
      <c r="V31" s="621"/>
      <c r="W31" s="621"/>
      <c r="X31" s="621"/>
      <c r="Y31" s="622"/>
      <c r="Z31" s="673">
        <v>3.8</v>
      </c>
      <c r="AA31" s="673"/>
      <c r="AB31" s="673"/>
      <c r="AC31" s="673"/>
      <c r="AD31" s="674" t="s">
        <v>224</v>
      </c>
      <c r="AE31" s="674"/>
      <c r="AF31" s="674"/>
      <c r="AG31" s="674"/>
      <c r="AH31" s="674"/>
      <c r="AI31" s="674"/>
      <c r="AJ31" s="674"/>
      <c r="AK31" s="674"/>
      <c r="AL31" s="643" t="s">
        <v>224</v>
      </c>
      <c r="AM31" s="675"/>
      <c r="AN31" s="675"/>
      <c r="AO31" s="676"/>
      <c r="AP31" s="698"/>
      <c r="AQ31" s="699"/>
      <c r="AR31" s="699"/>
      <c r="AS31" s="699"/>
      <c r="AT31" s="703"/>
      <c r="AU31" s="183" t="s">
        <v>297</v>
      </c>
      <c r="AV31" s="183"/>
      <c r="AW31" s="183"/>
      <c r="AX31" s="617" t="s">
        <v>298</v>
      </c>
      <c r="AY31" s="618"/>
      <c r="AZ31" s="618"/>
      <c r="BA31" s="618"/>
      <c r="BB31" s="618"/>
      <c r="BC31" s="618"/>
      <c r="BD31" s="618"/>
      <c r="BE31" s="618"/>
      <c r="BF31" s="619"/>
      <c r="BG31" s="684">
        <v>99</v>
      </c>
      <c r="BH31" s="639"/>
      <c r="BI31" s="639"/>
      <c r="BJ31" s="639"/>
      <c r="BK31" s="639"/>
      <c r="BL31" s="639"/>
      <c r="BM31" s="675">
        <v>94.8</v>
      </c>
      <c r="BN31" s="685"/>
      <c r="BO31" s="685"/>
      <c r="BP31" s="685"/>
      <c r="BQ31" s="649"/>
      <c r="BR31" s="684">
        <v>98.9</v>
      </c>
      <c r="BS31" s="639"/>
      <c r="BT31" s="639"/>
      <c r="BU31" s="639"/>
      <c r="BV31" s="639"/>
      <c r="BW31" s="639"/>
      <c r="BX31" s="675">
        <v>93.8</v>
      </c>
      <c r="BY31" s="685"/>
      <c r="BZ31" s="685"/>
      <c r="CA31" s="685"/>
      <c r="CB31" s="649"/>
      <c r="CD31" s="692"/>
      <c r="CE31" s="693"/>
      <c r="CF31" s="657" t="s">
        <v>299</v>
      </c>
      <c r="CG31" s="654"/>
      <c r="CH31" s="654"/>
      <c r="CI31" s="654"/>
      <c r="CJ31" s="654"/>
      <c r="CK31" s="654"/>
      <c r="CL31" s="654"/>
      <c r="CM31" s="654"/>
      <c r="CN31" s="654"/>
      <c r="CO31" s="654"/>
      <c r="CP31" s="654"/>
      <c r="CQ31" s="655"/>
      <c r="CR31" s="620">
        <v>364380</v>
      </c>
      <c r="CS31" s="639"/>
      <c r="CT31" s="639"/>
      <c r="CU31" s="639"/>
      <c r="CV31" s="639"/>
      <c r="CW31" s="639"/>
      <c r="CX31" s="639"/>
      <c r="CY31" s="640"/>
      <c r="CZ31" s="623">
        <v>1</v>
      </c>
      <c r="DA31" s="641"/>
      <c r="DB31" s="641"/>
      <c r="DC31" s="642"/>
      <c r="DD31" s="626">
        <v>364380</v>
      </c>
      <c r="DE31" s="639"/>
      <c r="DF31" s="639"/>
      <c r="DG31" s="639"/>
      <c r="DH31" s="639"/>
      <c r="DI31" s="639"/>
      <c r="DJ31" s="639"/>
      <c r="DK31" s="640"/>
      <c r="DL31" s="626">
        <v>364380</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796283</v>
      </c>
      <c r="S32" s="621"/>
      <c r="T32" s="621"/>
      <c r="U32" s="621"/>
      <c r="V32" s="621"/>
      <c r="W32" s="621"/>
      <c r="X32" s="621"/>
      <c r="Y32" s="622"/>
      <c r="Z32" s="673">
        <v>2.2000000000000002</v>
      </c>
      <c r="AA32" s="673"/>
      <c r="AB32" s="673"/>
      <c r="AC32" s="673"/>
      <c r="AD32" s="674">
        <v>726</v>
      </c>
      <c r="AE32" s="674"/>
      <c r="AF32" s="674"/>
      <c r="AG32" s="674"/>
      <c r="AH32" s="674"/>
      <c r="AI32" s="674"/>
      <c r="AJ32" s="674"/>
      <c r="AK32" s="674"/>
      <c r="AL32" s="643">
        <v>0</v>
      </c>
      <c r="AM32" s="675"/>
      <c r="AN32" s="675"/>
      <c r="AO32" s="676"/>
      <c r="AP32" s="700"/>
      <c r="AQ32" s="701"/>
      <c r="AR32" s="701"/>
      <c r="AS32" s="701"/>
      <c r="AT32" s="704"/>
      <c r="AU32" s="185"/>
      <c r="AV32" s="185"/>
      <c r="AW32" s="185"/>
      <c r="AX32" s="601" t="s">
        <v>301</v>
      </c>
      <c r="AY32" s="602"/>
      <c r="AZ32" s="602"/>
      <c r="BA32" s="602"/>
      <c r="BB32" s="602"/>
      <c r="BC32" s="602"/>
      <c r="BD32" s="602"/>
      <c r="BE32" s="602"/>
      <c r="BF32" s="603"/>
      <c r="BG32" s="683">
        <v>98.3</v>
      </c>
      <c r="BH32" s="605"/>
      <c r="BI32" s="605"/>
      <c r="BJ32" s="605"/>
      <c r="BK32" s="605"/>
      <c r="BL32" s="605"/>
      <c r="BM32" s="668">
        <v>90.2</v>
      </c>
      <c r="BN32" s="605"/>
      <c r="BO32" s="605"/>
      <c r="BP32" s="605"/>
      <c r="BQ32" s="662"/>
      <c r="BR32" s="683">
        <v>98</v>
      </c>
      <c r="BS32" s="605"/>
      <c r="BT32" s="605"/>
      <c r="BU32" s="605"/>
      <c r="BV32" s="605"/>
      <c r="BW32" s="605"/>
      <c r="BX32" s="668">
        <v>87.4</v>
      </c>
      <c r="BY32" s="605"/>
      <c r="BZ32" s="605"/>
      <c r="CA32" s="605"/>
      <c r="CB32" s="662"/>
      <c r="CD32" s="694"/>
      <c r="CE32" s="695"/>
      <c r="CF32" s="657" t="s">
        <v>302</v>
      </c>
      <c r="CG32" s="654"/>
      <c r="CH32" s="654"/>
      <c r="CI32" s="654"/>
      <c r="CJ32" s="654"/>
      <c r="CK32" s="654"/>
      <c r="CL32" s="654"/>
      <c r="CM32" s="654"/>
      <c r="CN32" s="654"/>
      <c r="CO32" s="654"/>
      <c r="CP32" s="654"/>
      <c r="CQ32" s="655"/>
      <c r="CR32" s="620">
        <v>1301</v>
      </c>
      <c r="CS32" s="621"/>
      <c r="CT32" s="621"/>
      <c r="CU32" s="621"/>
      <c r="CV32" s="621"/>
      <c r="CW32" s="621"/>
      <c r="CX32" s="621"/>
      <c r="CY32" s="622"/>
      <c r="CZ32" s="623">
        <v>0</v>
      </c>
      <c r="DA32" s="641"/>
      <c r="DB32" s="641"/>
      <c r="DC32" s="642"/>
      <c r="DD32" s="626">
        <v>1301</v>
      </c>
      <c r="DE32" s="621"/>
      <c r="DF32" s="621"/>
      <c r="DG32" s="621"/>
      <c r="DH32" s="621"/>
      <c r="DI32" s="621"/>
      <c r="DJ32" s="621"/>
      <c r="DK32" s="622"/>
      <c r="DL32" s="626">
        <v>1301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4818027</v>
      </c>
      <c r="S33" s="621"/>
      <c r="T33" s="621"/>
      <c r="U33" s="621"/>
      <c r="V33" s="621"/>
      <c r="W33" s="621"/>
      <c r="X33" s="621"/>
      <c r="Y33" s="622"/>
      <c r="Z33" s="673">
        <v>13.1</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16897961</v>
      </c>
      <c r="CS33" s="639"/>
      <c r="CT33" s="639"/>
      <c r="CU33" s="639"/>
      <c r="CV33" s="639"/>
      <c r="CW33" s="639"/>
      <c r="CX33" s="639"/>
      <c r="CY33" s="640"/>
      <c r="CZ33" s="623">
        <v>47.1</v>
      </c>
      <c r="DA33" s="641"/>
      <c r="DB33" s="641"/>
      <c r="DC33" s="642"/>
      <c r="DD33" s="626">
        <v>14343314</v>
      </c>
      <c r="DE33" s="639"/>
      <c r="DF33" s="639"/>
      <c r="DG33" s="639"/>
      <c r="DH33" s="639"/>
      <c r="DI33" s="639"/>
      <c r="DJ33" s="639"/>
      <c r="DK33" s="640"/>
      <c r="DL33" s="626">
        <v>9607674</v>
      </c>
      <c r="DM33" s="639"/>
      <c r="DN33" s="639"/>
      <c r="DO33" s="639"/>
      <c r="DP33" s="639"/>
      <c r="DQ33" s="639"/>
      <c r="DR33" s="639"/>
      <c r="DS33" s="639"/>
      <c r="DT33" s="639"/>
      <c r="DU33" s="639"/>
      <c r="DV33" s="640"/>
      <c r="DW33" s="643">
        <v>45.1</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3327945</v>
      </c>
      <c r="CS34" s="621"/>
      <c r="CT34" s="621"/>
      <c r="CU34" s="621"/>
      <c r="CV34" s="621"/>
      <c r="CW34" s="621"/>
      <c r="CX34" s="621"/>
      <c r="CY34" s="622"/>
      <c r="CZ34" s="623">
        <v>9.3000000000000007</v>
      </c>
      <c r="DA34" s="641"/>
      <c r="DB34" s="641"/>
      <c r="DC34" s="642"/>
      <c r="DD34" s="626">
        <v>2595032</v>
      </c>
      <c r="DE34" s="621"/>
      <c r="DF34" s="621"/>
      <c r="DG34" s="621"/>
      <c r="DH34" s="621"/>
      <c r="DI34" s="621"/>
      <c r="DJ34" s="621"/>
      <c r="DK34" s="622"/>
      <c r="DL34" s="626">
        <v>2172133</v>
      </c>
      <c r="DM34" s="621"/>
      <c r="DN34" s="621"/>
      <c r="DO34" s="621"/>
      <c r="DP34" s="621"/>
      <c r="DQ34" s="621"/>
      <c r="DR34" s="621"/>
      <c r="DS34" s="621"/>
      <c r="DT34" s="621"/>
      <c r="DU34" s="621"/>
      <c r="DV34" s="622"/>
      <c r="DW34" s="643">
        <v>10.199999999999999</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1159027</v>
      </c>
      <c r="S35" s="621"/>
      <c r="T35" s="621"/>
      <c r="U35" s="621"/>
      <c r="V35" s="621"/>
      <c r="W35" s="621"/>
      <c r="X35" s="621"/>
      <c r="Y35" s="622"/>
      <c r="Z35" s="673">
        <v>3.1</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7529733</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88182</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302543</v>
      </c>
      <c r="CS35" s="639"/>
      <c r="CT35" s="639"/>
      <c r="CU35" s="639"/>
      <c r="CV35" s="639"/>
      <c r="CW35" s="639"/>
      <c r="CX35" s="639"/>
      <c r="CY35" s="640"/>
      <c r="CZ35" s="623">
        <v>0.8</v>
      </c>
      <c r="DA35" s="641"/>
      <c r="DB35" s="641"/>
      <c r="DC35" s="642"/>
      <c r="DD35" s="626">
        <v>285247</v>
      </c>
      <c r="DE35" s="639"/>
      <c r="DF35" s="639"/>
      <c r="DG35" s="639"/>
      <c r="DH35" s="639"/>
      <c r="DI35" s="639"/>
      <c r="DJ35" s="639"/>
      <c r="DK35" s="640"/>
      <c r="DL35" s="626">
        <v>285247</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36824843</v>
      </c>
      <c r="S36" s="661"/>
      <c r="T36" s="661"/>
      <c r="U36" s="661"/>
      <c r="V36" s="661"/>
      <c r="W36" s="661"/>
      <c r="X36" s="661"/>
      <c r="Y36" s="664"/>
      <c r="Z36" s="665">
        <v>100</v>
      </c>
      <c r="AA36" s="665"/>
      <c r="AB36" s="665"/>
      <c r="AC36" s="665"/>
      <c r="AD36" s="666">
        <v>20155915</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4115028</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-43208</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5135365</v>
      </c>
      <c r="CS36" s="621"/>
      <c r="CT36" s="621"/>
      <c r="CU36" s="621"/>
      <c r="CV36" s="621"/>
      <c r="CW36" s="621"/>
      <c r="CX36" s="621"/>
      <c r="CY36" s="622"/>
      <c r="CZ36" s="623">
        <v>14.3</v>
      </c>
      <c r="DA36" s="641"/>
      <c r="DB36" s="641"/>
      <c r="DC36" s="642"/>
      <c r="DD36" s="626">
        <v>4352727</v>
      </c>
      <c r="DE36" s="621"/>
      <c r="DF36" s="621"/>
      <c r="DG36" s="621"/>
      <c r="DH36" s="621"/>
      <c r="DI36" s="621"/>
      <c r="DJ36" s="621"/>
      <c r="DK36" s="622"/>
      <c r="DL36" s="626">
        <v>3101211</v>
      </c>
      <c r="DM36" s="621"/>
      <c r="DN36" s="621"/>
      <c r="DO36" s="621"/>
      <c r="DP36" s="621"/>
      <c r="DQ36" s="621"/>
      <c r="DR36" s="621"/>
      <c r="DS36" s="621"/>
      <c r="DT36" s="621"/>
      <c r="DU36" s="621"/>
      <c r="DV36" s="622"/>
      <c r="DW36" s="643">
        <v>14.5</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600000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11005</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2606524</v>
      </c>
      <c r="CS37" s="639"/>
      <c r="CT37" s="639"/>
      <c r="CU37" s="639"/>
      <c r="CV37" s="639"/>
      <c r="CW37" s="639"/>
      <c r="CX37" s="639"/>
      <c r="CY37" s="640"/>
      <c r="CZ37" s="623">
        <v>7.3</v>
      </c>
      <c r="DA37" s="641"/>
      <c r="DB37" s="641"/>
      <c r="DC37" s="642"/>
      <c r="DD37" s="626">
        <v>2188494</v>
      </c>
      <c r="DE37" s="639"/>
      <c r="DF37" s="639"/>
      <c r="DG37" s="639"/>
      <c r="DH37" s="639"/>
      <c r="DI37" s="639"/>
      <c r="DJ37" s="639"/>
      <c r="DK37" s="640"/>
      <c r="DL37" s="626">
        <v>2104765</v>
      </c>
      <c r="DM37" s="639"/>
      <c r="DN37" s="639"/>
      <c r="DO37" s="639"/>
      <c r="DP37" s="639"/>
      <c r="DQ37" s="639"/>
      <c r="DR37" s="639"/>
      <c r="DS37" s="639"/>
      <c r="DT37" s="639"/>
      <c r="DU37" s="639"/>
      <c r="DV37" s="640"/>
      <c r="DW37" s="643">
        <v>9.9</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131611</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18970</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6630037</v>
      </c>
      <c r="CS38" s="621"/>
      <c r="CT38" s="621"/>
      <c r="CU38" s="621"/>
      <c r="CV38" s="621"/>
      <c r="CW38" s="621"/>
      <c r="CX38" s="621"/>
      <c r="CY38" s="622"/>
      <c r="CZ38" s="623">
        <v>18.5</v>
      </c>
      <c r="DA38" s="641"/>
      <c r="DB38" s="641"/>
      <c r="DC38" s="642"/>
      <c r="DD38" s="626">
        <v>6143065</v>
      </c>
      <c r="DE38" s="621"/>
      <c r="DF38" s="621"/>
      <c r="DG38" s="621"/>
      <c r="DH38" s="621"/>
      <c r="DI38" s="621"/>
      <c r="DJ38" s="621"/>
      <c r="DK38" s="622"/>
      <c r="DL38" s="626">
        <v>4049083</v>
      </c>
      <c r="DM38" s="621"/>
      <c r="DN38" s="621"/>
      <c r="DO38" s="621"/>
      <c r="DP38" s="621"/>
      <c r="DQ38" s="621"/>
      <c r="DR38" s="621"/>
      <c r="DS38" s="621"/>
      <c r="DT38" s="621"/>
      <c r="DU38" s="621"/>
      <c r="DV38" s="622"/>
      <c r="DW38" s="643">
        <v>19</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v>124253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91</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1115771</v>
      </c>
      <c r="CS39" s="639"/>
      <c r="CT39" s="639"/>
      <c r="CU39" s="639"/>
      <c r="CV39" s="639"/>
      <c r="CW39" s="639"/>
      <c r="CX39" s="639"/>
      <c r="CY39" s="640"/>
      <c r="CZ39" s="623">
        <v>3.1</v>
      </c>
      <c r="DA39" s="641"/>
      <c r="DB39" s="641"/>
      <c r="DC39" s="642"/>
      <c r="DD39" s="626">
        <v>967143</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697975</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109</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386300</v>
      </c>
      <c r="CS40" s="621"/>
      <c r="CT40" s="621"/>
      <c r="CU40" s="621"/>
      <c r="CV40" s="621"/>
      <c r="CW40" s="621"/>
      <c r="CX40" s="621"/>
      <c r="CY40" s="622"/>
      <c r="CZ40" s="623">
        <v>1.1000000000000001</v>
      </c>
      <c r="DA40" s="641"/>
      <c r="DB40" s="641"/>
      <c r="DC40" s="642"/>
      <c r="DD40" s="626">
        <v>100</v>
      </c>
      <c r="DE40" s="621"/>
      <c r="DF40" s="621"/>
      <c r="DG40" s="621"/>
      <c r="DH40" s="621"/>
      <c r="DI40" s="621"/>
      <c r="DJ40" s="621"/>
      <c r="DK40" s="622"/>
      <c r="DL40" s="626" t="s">
        <v>327</v>
      </c>
      <c r="DM40" s="621"/>
      <c r="DN40" s="621"/>
      <c r="DO40" s="621"/>
      <c r="DP40" s="621"/>
      <c r="DQ40" s="621"/>
      <c r="DR40" s="621"/>
      <c r="DS40" s="621"/>
      <c r="DT40" s="621"/>
      <c r="DU40" s="621"/>
      <c r="DV40" s="622"/>
      <c r="DW40" s="643" t="s">
        <v>327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1860866</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326</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4822434</v>
      </c>
      <c r="CS42" s="621"/>
      <c r="CT42" s="621"/>
      <c r="CU42" s="621"/>
      <c r="CV42" s="621"/>
      <c r="CW42" s="621"/>
      <c r="CX42" s="621"/>
      <c r="CY42" s="622"/>
      <c r="CZ42" s="623">
        <v>13.4</v>
      </c>
      <c r="DA42" s="624"/>
      <c r="DB42" s="624"/>
      <c r="DC42" s="625"/>
      <c r="DD42" s="626">
        <v>629480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97540</v>
      </c>
      <c r="CS43" s="639"/>
      <c r="CT43" s="639"/>
      <c r="CU43" s="639"/>
      <c r="CV43" s="639"/>
      <c r="CW43" s="639"/>
      <c r="CX43" s="639"/>
      <c r="CY43" s="640"/>
      <c r="CZ43" s="623">
        <v>0.3</v>
      </c>
      <c r="DA43" s="641"/>
      <c r="DB43" s="641"/>
      <c r="DC43" s="642"/>
      <c r="DD43" s="626">
        <v>97540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4822434</v>
      </c>
      <c r="CS44" s="621"/>
      <c r="CT44" s="621"/>
      <c r="CU44" s="621"/>
      <c r="CV44" s="621"/>
      <c r="CW44" s="621"/>
      <c r="CX44" s="621"/>
      <c r="CY44" s="622"/>
      <c r="CZ44" s="623">
        <v>13.4</v>
      </c>
      <c r="DA44" s="624"/>
      <c r="DB44" s="624"/>
      <c r="DC44" s="625"/>
      <c r="DD44" s="626">
        <v>629480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1526940</v>
      </c>
      <c r="CS45" s="639"/>
      <c r="CT45" s="639"/>
      <c r="CU45" s="639"/>
      <c r="CV45" s="639"/>
      <c r="CW45" s="639"/>
      <c r="CX45" s="639"/>
      <c r="CY45" s="640"/>
      <c r="CZ45" s="623">
        <v>4.3</v>
      </c>
      <c r="DA45" s="641"/>
      <c r="DB45" s="641"/>
      <c r="DC45" s="642"/>
      <c r="DD45" s="626">
        <v>73668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3231356</v>
      </c>
      <c r="CS46" s="621"/>
      <c r="CT46" s="621"/>
      <c r="CU46" s="621"/>
      <c r="CV46" s="621"/>
      <c r="CW46" s="621"/>
      <c r="CX46" s="621"/>
      <c r="CY46" s="622"/>
      <c r="CZ46" s="623">
        <v>9</v>
      </c>
      <c r="DA46" s="624"/>
      <c r="DB46" s="624"/>
      <c r="DC46" s="625"/>
      <c r="DD46" s="626">
        <v>545650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35894712</v>
      </c>
      <c r="CS49" s="605"/>
      <c r="CT49" s="605"/>
      <c r="CU49" s="605"/>
      <c r="CV49" s="605"/>
      <c r="CW49" s="605"/>
      <c r="CX49" s="605"/>
      <c r="CY49" s="606"/>
      <c r="CZ49" s="607">
        <v>100</v>
      </c>
      <c r="DA49" s="608"/>
      <c r="DB49" s="608"/>
      <c r="DC49" s="609"/>
      <c r="DD49" s="610">
        <v>24131846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6" sqref="AU76:AY7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34570</v>
      </c>
      <c r="R7" s="1134"/>
      <c r="S7" s="1134"/>
      <c r="T7" s="1134"/>
      <c r="U7" s="1134"/>
      <c r="V7" s="1134">
        <v>33642</v>
      </c>
      <c r="W7" s="1134"/>
      <c r="X7" s="1134"/>
      <c r="Y7" s="1134"/>
      <c r="Z7" s="1134"/>
      <c r="AA7" s="1134">
        <v>928</v>
      </c>
      <c r="AB7" s="1134"/>
      <c r="AC7" s="1134"/>
      <c r="AD7" s="1134"/>
      <c r="AE7" s="1135"/>
      <c r="AF7" s="1136">
        <v>762</v>
      </c>
      <c r="AG7" s="1137"/>
      <c r="AH7" s="1137"/>
      <c r="AI7" s="1137"/>
      <c r="AJ7" s="1138"/>
      <c r="AK7" s="1120" t="s">
        <v>559</v>
      </c>
      <c r="AL7" s="1121"/>
      <c r="AM7" s="1121"/>
      <c r="AN7" s="1121"/>
      <c r="AO7" s="1121"/>
      <c r="AP7" s="1121">
        <v>36286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0" t="s">
        <v>369</v>
      </c>
      <c r="C8" s="1061"/>
      <c r="D8" s="1061"/>
      <c r="E8" s="1061"/>
      <c r="F8" s="1061"/>
      <c r="G8" s="1061"/>
      <c r="H8" s="1061"/>
      <c r="I8" s="1061"/>
      <c r="J8" s="1061"/>
      <c r="K8" s="1061"/>
      <c r="L8" s="1061"/>
      <c r="M8" s="1061"/>
      <c r="N8" s="1061"/>
      <c r="O8" s="1061"/>
      <c r="P8" s="1062"/>
      <c r="Q8" s="1072">
        <v>2562</v>
      </c>
      <c r="R8" s="1073"/>
      <c r="S8" s="1073"/>
      <c r="T8" s="1073"/>
      <c r="U8" s="1073"/>
      <c r="V8" s="1073">
        <v>2560</v>
      </c>
      <c r="W8" s="1073"/>
      <c r="X8" s="1073"/>
      <c r="Y8" s="1073"/>
      <c r="Z8" s="1073"/>
      <c r="AA8" s="1073">
        <v>2</v>
      </c>
      <c r="AB8" s="1073"/>
      <c r="AC8" s="1073"/>
      <c r="AD8" s="1073"/>
      <c r="AE8" s="1074"/>
      <c r="AF8" s="1066">
        <v>2</v>
      </c>
      <c r="AG8" s="1067"/>
      <c r="AH8" s="1067"/>
      <c r="AI8" s="1067"/>
      <c r="AJ8" s="1068"/>
      <c r="AK8" s="1115">
        <v>298</v>
      </c>
      <c r="AL8" s="1116"/>
      <c r="AM8" s="1116"/>
      <c r="AN8" s="1116"/>
      <c r="AO8" s="1116"/>
      <c r="AP8" s="1116">
        <v>2493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t="s">
        <v>370</v>
      </c>
      <c r="C9" s="1061"/>
      <c r="D9" s="1061"/>
      <c r="E9" s="1061"/>
      <c r="F9" s="1061"/>
      <c r="G9" s="1061"/>
      <c r="H9" s="1061"/>
      <c r="I9" s="1061"/>
      <c r="J9" s="1061"/>
      <c r="K9" s="1061"/>
      <c r="L9" s="1061"/>
      <c r="M9" s="1061"/>
      <c r="N9" s="1061"/>
      <c r="O9" s="1061"/>
      <c r="P9" s="1062"/>
      <c r="Q9" s="1072">
        <v>5</v>
      </c>
      <c r="R9" s="1073"/>
      <c r="S9" s="1073"/>
      <c r="T9" s="1073"/>
      <c r="U9" s="1073"/>
      <c r="V9" s="1073">
        <v>5</v>
      </c>
      <c r="W9" s="1073"/>
      <c r="X9" s="1073"/>
      <c r="Y9" s="1073"/>
      <c r="Z9" s="1073"/>
      <c r="AA9" s="1073">
        <v>0</v>
      </c>
      <c r="AB9" s="1073"/>
      <c r="AC9" s="1073"/>
      <c r="AD9" s="1073"/>
      <c r="AE9" s="1074"/>
      <c r="AF9" s="1066" t="s">
        <v>224</v>
      </c>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t="s">
        <v>371</v>
      </c>
      <c r="C10" s="1061"/>
      <c r="D10" s="1061"/>
      <c r="E10" s="1061"/>
      <c r="F10" s="1061"/>
      <c r="G10" s="1061"/>
      <c r="H10" s="1061"/>
      <c r="I10" s="1061"/>
      <c r="J10" s="1061"/>
      <c r="K10" s="1061"/>
      <c r="L10" s="1061"/>
      <c r="M10" s="1061"/>
      <c r="N10" s="1061"/>
      <c r="O10" s="1061"/>
      <c r="P10" s="1062"/>
      <c r="Q10" s="1072">
        <v>1</v>
      </c>
      <c r="R10" s="1073"/>
      <c r="S10" s="1073"/>
      <c r="T10" s="1073"/>
      <c r="U10" s="1073"/>
      <c r="V10" s="1073">
        <v>1</v>
      </c>
      <c r="W10" s="1073"/>
      <c r="X10" s="1073"/>
      <c r="Y10" s="1073"/>
      <c r="Z10" s="1073"/>
      <c r="AA10" s="1073">
        <v>0</v>
      </c>
      <c r="AB10" s="1073"/>
      <c r="AC10" s="1073"/>
      <c r="AD10" s="1073"/>
      <c r="AE10" s="1074"/>
      <c r="AF10" s="1066">
        <v>0</v>
      </c>
      <c r="AG10" s="1067"/>
      <c r="AH10" s="1067"/>
      <c r="AI10" s="1067"/>
      <c r="AJ10" s="1068"/>
      <c r="AK10" s="1115">
        <v>1</v>
      </c>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372</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764</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385</v>
      </c>
      <c r="C28" s="1080"/>
      <c r="D28" s="1080"/>
      <c r="E28" s="1080"/>
      <c r="F28" s="1080"/>
      <c r="G28" s="1080"/>
      <c r="H28" s="1080"/>
      <c r="I28" s="1080"/>
      <c r="J28" s="1080"/>
      <c r="K28" s="1080"/>
      <c r="L28" s="1080"/>
      <c r="M28" s="1080"/>
      <c r="N28" s="1080"/>
      <c r="O28" s="1080"/>
      <c r="P28" s="1081"/>
      <c r="Q28" s="1082">
        <v>10223</v>
      </c>
      <c r="R28" s="1083"/>
      <c r="S28" s="1083"/>
      <c r="T28" s="1083"/>
      <c r="U28" s="1083"/>
      <c r="V28" s="1083">
        <v>10135</v>
      </c>
      <c r="W28" s="1083"/>
      <c r="X28" s="1083"/>
      <c r="Y28" s="1083"/>
      <c r="Z28" s="1083"/>
      <c r="AA28" s="1083">
        <v>88</v>
      </c>
      <c r="AB28" s="1083"/>
      <c r="AC28" s="1083"/>
      <c r="AD28" s="1083"/>
      <c r="AE28" s="1084"/>
      <c r="AF28" s="1085">
        <v>88</v>
      </c>
      <c r="AG28" s="1083"/>
      <c r="AH28" s="1083"/>
      <c r="AI28" s="1083"/>
      <c r="AJ28" s="1086"/>
      <c r="AK28" s="1087">
        <v>698</v>
      </c>
      <c r="AL28" s="1075"/>
      <c r="AM28" s="1075"/>
      <c r="AN28" s="1075"/>
      <c r="AO28" s="1075"/>
      <c r="AP28" s="1075" t="s">
        <v>561</v>
      </c>
      <c r="AQ28" s="1075"/>
      <c r="AR28" s="1075"/>
      <c r="AS28" s="1075"/>
      <c r="AT28" s="1075"/>
      <c r="AU28" s="1075" t="s">
        <v>561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386</v>
      </c>
      <c r="C29" s="1061"/>
      <c r="D29" s="1061"/>
      <c r="E29" s="1061"/>
      <c r="F29" s="1061"/>
      <c r="G29" s="1061"/>
      <c r="H29" s="1061"/>
      <c r="I29" s="1061"/>
      <c r="J29" s="1061"/>
      <c r="K29" s="1061"/>
      <c r="L29" s="1061"/>
      <c r="M29" s="1061"/>
      <c r="N29" s="1061"/>
      <c r="O29" s="1061"/>
      <c r="P29" s="1062"/>
      <c r="Q29" s="1072">
        <v>6156</v>
      </c>
      <c r="R29" s="1073"/>
      <c r="S29" s="1073"/>
      <c r="T29" s="1073"/>
      <c r="U29" s="1073"/>
      <c r="V29" s="1073">
        <v>6006</v>
      </c>
      <c r="W29" s="1073"/>
      <c r="X29" s="1073"/>
      <c r="Y29" s="1073"/>
      <c r="Z29" s="1073"/>
      <c r="AA29" s="1073">
        <v>150</v>
      </c>
      <c r="AB29" s="1073"/>
      <c r="AC29" s="1073"/>
      <c r="AD29" s="1073"/>
      <c r="AE29" s="1074"/>
      <c r="AF29" s="1066">
        <v>150</v>
      </c>
      <c r="AG29" s="1067"/>
      <c r="AH29" s="1067"/>
      <c r="AI29" s="1067"/>
      <c r="AJ29" s="1068"/>
      <c r="AK29" s="1009">
        <v>846</v>
      </c>
      <c r="AL29" s="1000"/>
      <c r="AM29" s="1000"/>
      <c r="AN29" s="1000"/>
      <c r="AO29" s="1000"/>
      <c r="AP29" s="1000" t="s">
        <v>561</v>
      </c>
      <c r="AQ29" s="1000"/>
      <c r="AR29" s="1000"/>
      <c r="AS29" s="1000"/>
      <c r="AT29" s="1000"/>
      <c r="AU29" s="1000" t="s">
        <v>561</v>
      </c>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387</v>
      </c>
      <c r="C30" s="1061"/>
      <c r="D30" s="1061"/>
      <c r="E30" s="1061"/>
      <c r="F30" s="1061"/>
      <c r="G30" s="1061"/>
      <c r="H30" s="1061"/>
      <c r="I30" s="1061"/>
      <c r="J30" s="1061"/>
      <c r="K30" s="1061"/>
      <c r="L30" s="1061"/>
      <c r="M30" s="1061"/>
      <c r="N30" s="1061"/>
      <c r="O30" s="1061"/>
      <c r="P30" s="1062"/>
      <c r="Q30" s="1072">
        <v>986</v>
      </c>
      <c r="R30" s="1073"/>
      <c r="S30" s="1073"/>
      <c r="T30" s="1073"/>
      <c r="U30" s="1073"/>
      <c r="V30" s="1073">
        <v>961</v>
      </c>
      <c r="W30" s="1073"/>
      <c r="X30" s="1073"/>
      <c r="Y30" s="1073"/>
      <c r="Z30" s="1073"/>
      <c r="AA30" s="1073">
        <v>25</v>
      </c>
      <c r="AB30" s="1073"/>
      <c r="AC30" s="1073"/>
      <c r="AD30" s="1073"/>
      <c r="AE30" s="1074"/>
      <c r="AF30" s="1066">
        <v>25</v>
      </c>
      <c r="AG30" s="1067"/>
      <c r="AH30" s="1067"/>
      <c r="AI30" s="1067"/>
      <c r="AJ30" s="1068"/>
      <c r="AK30" s="1009">
        <v>213</v>
      </c>
      <c r="AL30" s="1000"/>
      <c r="AM30" s="1000"/>
      <c r="AN30" s="1000"/>
      <c r="AO30" s="1000"/>
      <c r="AP30" s="1000" t="s">
        <v>562</v>
      </c>
      <c r="AQ30" s="1000"/>
      <c r="AR30" s="1000"/>
      <c r="AS30" s="1000"/>
      <c r="AT30" s="1000"/>
      <c r="AU30" s="1000" t="s">
        <v>561</v>
      </c>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388</v>
      </c>
      <c r="C31" s="1061"/>
      <c r="D31" s="1061"/>
      <c r="E31" s="1061"/>
      <c r="F31" s="1061"/>
      <c r="G31" s="1061"/>
      <c r="H31" s="1061"/>
      <c r="I31" s="1061"/>
      <c r="J31" s="1061"/>
      <c r="K31" s="1061"/>
      <c r="L31" s="1061"/>
      <c r="M31" s="1061"/>
      <c r="N31" s="1061"/>
      <c r="O31" s="1061"/>
      <c r="P31" s="1062"/>
      <c r="Q31" s="1072">
        <v>2264</v>
      </c>
      <c r="R31" s="1073"/>
      <c r="S31" s="1073"/>
      <c r="T31" s="1073"/>
      <c r="U31" s="1073"/>
      <c r="V31" s="1073">
        <v>2269</v>
      </c>
      <c r="W31" s="1073"/>
      <c r="X31" s="1073"/>
      <c r="Y31" s="1073"/>
      <c r="Z31" s="1073"/>
      <c r="AA31" s="1073">
        <v>-5</v>
      </c>
      <c r="AB31" s="1073"/>
      <c r="AC31" s="1073"/>
      <c r="AD31" s="1073"/>
      <c r="AE31" s="1074"/>
      <c r="AF31" s="1066">
        <v>-115</v>
      </c>
      <c r="AG31" s="1067"/>
      <c r="AH31" s="1067"/>
      <c r="AI31" s="1067"/>
      <c r="AJ31" s="1068"/>
      <c r="AK31" s="1009">
        <v>600</v>
      </c>
      <c r="AL31" s="1000"/>
      <c r="AM31" s="1000"/>
      <c r="AN31" s="1000"/>
      <c r="AO31" s="1000"/>
      <c r="AP31" s="1000">
        <v>663</v>
      </c>
      <c r="AQ31" s="1000"/>
      <c r="AR31" s="1000"/>
      <c r="AS31" s="1000"/>
      <c r="AT31" s="1000"/>
      <c r="AU31" s="1000">
        <v>636</v>
      </c>
      <c r="AV31" s="1000"/>
      <c r="AW31" s="1000"/>
      <c r="AX31" s="1000"/>
      <c r="AY31" s="1000"/>
      <c r="AZ31" s="1071">
        <v>8.1999999999999993</v>
      </c>
      <c r="BA31" s="1071"/>
      <c r="BB31" s="1071"/>
      <c r="BC31" s="1071"/>
      <c r="BD31" s="1071"/>
      <c r="BE31" s="1055" t="s">
        <v>389</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390</v>
      </c>
      <c r="C32" s="1061"/>
      <c r="D32" s="1061"/>
      <c r="E32" s="1061"/>
      <c r="F32" s="1061"/>
      <c r="G32" s="1061"/>
      <c r="H32" s="1061"/>
      <c r="I32" s="1061"/>
      <c r="J32" s="1061"/>
      <c r="K32" s="1061"/>
      <c r="L32" s="1061"/>
      <c r="M32" s="1061"/>
      <c r="N32" s="1061"/>
      <c r="O32" s="1061"/>
      <c r="P32" s="1062"/>
      <c r="Q32" s="1072">
        <v>1178</v>
      </c>
      <c r="R32" s="1073"/>
      <c r="S32" s="1073"/>
      <c r="T32" s="1073"/>
      <c r="U32" s="1073"/>
      <c r="V32" s="1073">
        <v>1013</v>
      </c>
      <c r="W32" s="1073"/>
      <c r="X32" s="1073"/>
      <c r="Y32" s="1073"/>
      <c r="Z32" s="1073"/>
      <c r="AA32" s="1073">
        <v>165</v>
      </c>
      <c r="AB32" s="1073"/>
      <c r="AC32" s="1073"/>
      <c r="AD32" s="1073"/>
      <c r="AE32" s="1074"/>
      <c r="AF32" s="1066">
        <v>899</v>
      </c>
      <c r="AG32" s="1067"/>
      <c r="AH32" s="1067"/>
      <c r="AI32" s="1067"/>
      <c r="AJ32" s="1068"/>
      <c r="AK32" s="1009">
        <v>3</v>
      </c>
      <c r="AL32" s="1000"/>
      <c r="AM32" s="1000"/>
      <c r="AN32" s="1000"/>
      <c r="AO32" s="1000"/>
      <c r="AP32" s="1000">
        <v>2119</v>
      </c>
      <c r="AQ32" s="1000"/>
      <c r="AR32" s="1000"/>
      <c r="AS32" s="1000"/>
      <c r="AT32" s="1000"/>
      <c r="AU32" s="1000">
        <v>23</v>
      </c>
      <c r="AV32" s="1000"/>
      <c r="AW32" s="1000"/>
      <c r="AX32" s="1000"/>
      <c r="AY32" s="1000"/>
      <c r="AZ32" s="1071"/>
      <c r="BA32" s="1071"/>
      <c r="BB32" s="1071"/>
      <c r="BC32" s="1071"/>
      <c r="BD32" s="1071"/>
      <c r="BE32" s="1055" t="s">
        <v>389</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t="s">
        <v>391</v>
      </c>
      <c r="C33" s="1061"/>
      <c r="D33" s="1061"/>
      <c r="E33" s="1061"/>
      <c r="F33" s="1061"/>
      <c r="G33" s="1061"/>
      <c r="H33" s="1061"/>
      <c r="I33" s="1061"/>
      <c r="J33" s="1061"/>
      <c r="K33" s="1061"/>
      <c r="L33" s="1061"/>
      <c r="M33" s="1061"/>
      <c r="N33" s="1061"/>
      <c r="O33" s="1061"/>
      <c r="P33" s="1062"/>
      <c r="Q33" s="1072">
        <v>92</v>
      </c>
      <c r="R33" s="1073"/>
      <c r="S33" s="1073"/>
      <c r="T33" s="1073"/>
      <c r="U33" s="1073"/>
      <c r="V33" s="1073">
        <v>144</v>
      </c>
      <c r="W33" s="1073"/>
      <c r="X33" s="1073"/>
      <c r="Y33" s="1073"/>
      <c r="Z33" s="1073"/>
      <c r="AA33" s="1073">
        <v>-52</v>
      </c>
      <c r="AB33" s="1073"/>
      <c r="AC33" s="1073"/>
      <c r="AD33" s="1073"/>
      <c r="AE33" s="1074"/>
      <c r="AF33" s="1066">
        <v>5</v>
      </c>
      <c r="AG33" s="1067"/>
      <c r="AH33" s="1067"/>
      <c r="AI33" s="1067"/>
      <c r="AJ33" s="1068"/>
      <c r="AK33" s="1009">
        <v>124</v>
      </c>
      <c r="AL33" s="1000"/>
      <c r="AM33" s="1000"/>
      <c r="AN33" s="1000"/>
      <c r="AO33" s="1000"/>
      <c r="AP33" s="1000" t="s">
        <v>560</v>
      </c>
      <c r="AQ33" s="1000"/>
      <c r="AR33" s="1000"/>
      <c r="AS33" s="1000"/>
      <c r="AT33" s="1000"/>
      <c r="AU33" s="1000" t="s">
        <v>563</v>
      </c>
      <c r="AV33" s="1000"/>
      <c r="AW33" s="1000"/>
      <c r="AX33" s="1000"/>
      <c r="AY33" s="1000"/>
      <c r="AZ33" s="1071"/>
      <c r="BA33" s="1071"/>
      <c r="BB33" s="1071"/>
      <c r="BC33" s="1071"/>
      <c r="BD33" s="1071"/>
      <c r="BE33" s="1055" t="s">
        <v>389</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t="s">
        <v>392</v>
      </c>
      <c r="C34" s="1061"/>
      <c r="D34" s="1061"/>
      <c r="E34" s="1061"/>
      <c r="F34" s="1061"/>
      <c r="G34" s="1061"/>
      <c r="H34" s="1061"/>
      <c r="I34" s="1061"/>
      <c r="J34" s="1061"/>
      <c r="K34" s="1061"/>
      <c r="L34" s="1061"/>
      <c r="M34" s="1061"/>
      <c r="N34" s="1061"/>
      <c r="O34" s="1061"/>
      <c r="P34" s="1062"/>
      <c r="Q34" s="1072">
        <v>3938</v>
      </c>
      <c r="R34" s="1073"/>
      <c r="S34" s="1073"/>
      <c r="T34" s="1073"/>
      <c r="U34" s="1073"/>
      <c r="V34" s="1073">
        <v>3889</v>
      </c>
      <c r="W34" s="1073"/>
      <c r="X34" s="1073"/>
      <c r="Y34" s="1073"/>
      <c r="Z34" s="1073"/>
      <c r="AA34" s="1073">
        <v>49</v>
      </c>
      <c r="AB34" s="1073"/>
      <c r="AC34" s="1073"/>
      <c r="AD34" s="1073"/>
      <c r="AE34" s="1074"/>
      <c r="AF34" s="1066" t="s">
        <v>224</v>
      </c>
      <c r="AG34" s="1067"/>
      <c r="AH34" s="1067"/>
      <c r="AI34" s="1067"/>
      <c r="AJ34" s="1068"/>
      <c r="AK34" s="1009">
        <v>2858</v>
      </c>
      <c r="AL34" s="1000"/>
      <c r="AM34" s="1000"/>
      <c r="AN34" s="1000"/>
      <c r="AO34" s="1000"/>
      <c r="AP34" s="1000">
        <v>28307</v>
      </c>
      <c r="AQ34" s="1000"/>
      <c r="AR34" s="1000"/>
      <c r="AS34" s="1000"/>
      <c r="AT34" s="1000"/>
      <c r="AU34" s="1000">
        <v>23806</v>
      </c>
      <c r="AV34" s="1000"/>
      <c r="AW34" s="1000"/>
      <c r="AX34" s="1000"/>
      <c r="AY34" s="1000"/>
      <c r="AZ34" s="1071"/>
      <c r="BA34" s="1071"/>
      <c r="BB34" s="1071"/>
      <c r="BC34" s="1071"/>
      <c r="BD34" s="1071"/>
      <c r="BE34" s="1055" t="s">
        <v>393</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t="s">
        <v>394</v>
      </c>
      <c r="C35" s="1061"/>
      <c r="D35" s="1061"/>
      <c r="E35" s="1061"/>
      <c r="F35" s="1061"/>
      <c r="G35" s="1061"/>
      <c r="H35" s="1061"/>
      <c r="I35" s="1061"/>
      <c r="J35" s="1061"/>
      <c r="K35" s="1061"/>
      <c r="L35" s="1061"/>
      <c r="M35" s="1061"/>
      <c r="N35" s="1061"/>
      <c r="O35" s="1061"/>
      <c r="P35" s="1062"/>
      <c r="Q35" s="1072">
        <v>507</v>
      </c>
      <c r="R35" s="1073"/>
      <c r="S35" s="1073"/>
      <c r="T35" s="1073"/>
      <c r="U35" s="1073"/>
      <c r="V35" s="1073">
        <v>504</v>
      </c>
      <c r="W35" s="1073"/>
      <c r="X35" s="1073"/>
      <c r="Y35" s="1073"/>
      <c r="Z35" s="1073"/>
      <c r="AA35" s="1073">
        <v>3</v>
      </c>
      <c r="AB35" s="1073"/>
      <c r="AC35" s="1073"/>
      <c r="AD35" s="1073"/>
      <c r="AE35" s="1074"/>
      <c r="AF35" s="1066" t="s">
        <v>224</v>
      </c>
      <c r="AG35" s="1067"/>
      <c r="AH35" s="1067"/>
      <c r="AI35" s="1067"/>
      <c r="AJ35" s="1068"/>
      <c r="AK35" s="1009">
        <v>387</v>
      </c>
      <c r="AL35" s="1000"/>
      <c r="AM35" s="1000"/>
      <c r="AN35" s="1000"/>
      <c r="AO35" s="1000"/>
      <c r="AP35" s="1000">
        <v>3869</v>
      </c>
      <c r="AQ35" s="1000"/>
      <c r="AR35" s="1000"/>
      <c r="AS35" s="1000"/>
      <c r="AT35" s="1000"/>
      <c r="AU35" s="1000">
        <v>3722</v>
      </c>
      <c r="AV35" s="1000"/>
      <c r="AW35" s="1000"/>
      <c r="AX35" s="1000"/>
      <c r="AY35" s="1000"/>
      <c r="AZ35" s="1071"/>
      <c r="BA35" s="1071"/>
      <c r="BB35" s="1071"/>
      <c r="BC35" s="1071"/>
      <c r="BD35" s="1071"/>
      <c r="BE35" s="1055" t="s">
        <v>393</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t="s">
        <v>395</v>
      </c>
      <c r="C36" s="1061"/>
      <c r="D36" s="1061"/>
      <c r="E36" s="1061"/>
      <c r="F36" s="1061"/>
      <c r="G36" s="1061"/>
      <c r="H36" s="1061"/>
      <c r="I36" s="1061"/>
      <c r="J36" s="1061"/>
      <c r="K36" s="1061"/>
      <c r="L36" s="1061"/>
      <c r="M36" s="1061"/>
      <c r="N36" s="1061"/>
      <c r="O36" s="1061"/>
      <c r="P36" s="1062"/>
      <c r="Q36" s="1072">
        <v>1987</v>
      </c>
      <c r="R36" s="1073"/>
      <c r="S36" s="1073"/>
      <c r="T36" s="1073"/>
      <c r="U36" s="1073"/>
      <c r="V36" s="1073">
        <v>1973</v>
      </c>
      <c r="W36" s="1073"/>
      <c r="X36" s="1073"/>
      <c r="Y36" s="1073"/>
      <c r="Z36" s="1073"/>
      <c r="AA36" s="1073">
        <v>0</v>
      </c>
      <c r="AB36" s="1073"/>
      <c r="AC36" s="1073"/>
      <c r="AD36" s="1073"/>
      <c r="AE36" s="1074"/>
      <c r="AF36" s="1066" t="s">
        <v>224</v>
      </c>
      <c r="AG36" s="1067"/>
      <c r="AH36" s="1067"/>
      <c r="AI36" s="1067"/>
      <c r="AJ36" s="1068"/>
      <c r="AK36" s="1009">
        <v>826</v>
      </c>
      <c r="AL36" s="1000"/>
      <c r="AM36" s="1000"/>
      <c r="AN36" s="1000"/>
      <c r="AO36" s="1000"/>
      <c r="AP36" s="1000">
        <v>4850</v>
      </c>
      <c r="AQ36" s="1000"/>
      <c r="AR36" s="1000"/>
      <c r="AS36" s="1000"/>
      <c r="AT36" s="1000"/>
      <c r="AU36" s="1000">
        <v>3152</v>
      </c>
      <c r="AV36" s="1000"/>
      <c r="AW36" s="1000"/>
      <c r="AX36" s="1000"/>
      <c r="AY36" s="1000"/>
      <c r="AZ36" s="1071"/>
      <c r="BA36" s="1071"/>
      <c r="BB36" s="1071"/>
      <c r="BC36" s="1071"/>
      <c r="BD36" s="1071"/>
      <c r="BE36" s="1055" t="s">
        <v>393</v>
      </c>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t="s">
        <v>396</v>
      </c>
      <c r="C37" s="1061"/>
      <c r="D37" s="1061"/>
      <c r="E37" s="1061"/>
      <c r="F37" s="1061"/>
      <c r="G37" s="1061"/>
      <c r="H37" s="1061"/>
      <c r="I37" s="1061"/>
      <c r="J37" s="1061"/>
      <c r="K37" s="1061"/>
      <c r="L37" s="1061"/>
      <c r="M37" s="1061"/>
      <c r="N37" s="1061"/>
      <c r="O37" s="1061"/>
      <c r="P37" s="1062"/>
      <c r="Q37" s="1072">
        <v>44</v>
      </c>
      <c r="R37" s="1073"/>
      <c r="S37" s="1073"/>
      <c r="T37" s="1073"/>
      <c r="U37" s="1073"/>
      <c r="V37" s="1073">
        <v>44</v>
      </c>
      <c r="W37" s="1073"/>
      <c r="X37" s="1073"/>
      <c r="Y37" s="1073"/>
      <c r="Z37" s="1073"/>
      <c r="AA37" s="1073">
        <v>0</v>
      </c>
      <c r="AB37" s="1073"/>
      <c r="AC37" s="1073"/>
      <c r="AD37" s="1073"/>
      <c r="AE37" s="1074"/>
      <c r="AF37" s="1066" t="s">
        <v>224</v>
      </c>
      <c r="AG37" s="1067"/>
      <c r="AH37" s="1067"/>
      <c r="AI37" s="1067"/>
      <c r="AJ37" s="1068"/>
      <c r="AK37" s="1009"/>
      <c r="AL37" s="1000"/>
      <c r="AM37" s="1000"/>
      <c r="AN37" s="1000"/>
      <c r="AO37" s="1000"/>
      <c r="AP37" s="1000" t="s">
        <v>564</v>
      </c>
      <c r="AQ37" s="1000"/>
      <c r="AR37" s="1000"/>
      <c r="AS37" s="1000"/>
      <c r="AT37" s="1000"/>
      <c r="AU37" s="1000" t="s">
        <v>563</v>
      </c>
      <c r="AV37" s="1000"/>
      <c r="AW37" s="1000"/>
      <c r="AX37" s="1000"/>
      <c r="AY37" s="1000"/>
      <c r="AZ37" s="1071"/>
      <c r="BA37" s="1071"/>
      <c r="BB37" s="1071"/>
      <c r="BC37" s="1071"/>
      <c r="BD37" s="1071"/>
      <c r="BE37" s="1055" t="s">
        <v>393</v>
      </c>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397</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1053</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224</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400</v>
      </c>
      <c r="B66" s="1025"/>
      <c r="C66" s="1025"/>
      <c r="D66" s="1025"/>
      <c r="E66" s="1025"/>
      <c r="F66" s="1025"/>
      <c r="G66" s="1025"/>
      <c r="H66" s="1025"/>
      <c r="I66" s="1025"/>
      <c r="J66" s="1025"/>
      <c r="K66" s="1025"/>
      <c r="L66" s="1025"/>
      <c r="M66" s="1025"/>
      <c r="N66" s="1025"/>
      <c r="O66" s="1025"/>
      <c r="P66" s="1026"/>
      <c r="Q66" s="1030" t="s">
        <v>377</v>
      </c>
      <c r="R66" s="1031"/>
      <c r="S66" s="1031"/>
      <c r="T66" s="1031"/>
      <c r="U66" s="1032"/>
      <c r="V66" s="1030" t="s">
        <v>378</v>
      </c>
      <c r="W66" s="1031"/>
      <c r="X66" s="1031"/>
      <c r="Y66" s="1031"/>
      <c r="Z66" s="1032"/>
      <c r="AA66" s="1030" t="s">
        <v>379</v>
      </c>
      <c r="AB66" s="1031"/>
      <c r="AC66" s="1031"/>
      <c r="AD66" s="1031"/>
      <c r="AE66" s="1032"/>
      <c r="AF66" s="1036" t="s">
        <v>380</v>
      </c>
      <c r="AG66" s="1037"/>
      <c r="AH66" s="1037"/>
      <c r="AI66" s="1037"/>
      <c r="AJ66" s="1038"/>
      <c r="AK66" s="1030" t="s">
        <v>381</v>
      </c>
      <c r="AL66" s="1025"/>
      <c r="AM66" s="1025"/>
      <c r="AN66" s="1025"/>
      <c r="AO66" s="1026"/>
      <c r="AP66" s="1030" t="s">
        <v>382</v>
      </c>
      <c r="AQ66" s="1031"/>
      <c r="AR66" s="1031"/>
      <c r="AS66" s="1031"/>
      <c r="AT66" s="1032"/>
      <c r="AU66" s="1030" t="s">
        <v>401</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550</v>
      </c>
      <c r="C68" s="1015"/>
      <c r="D68" s="1015"/>
      <c r="E68" s="1015"/>
      <c r="F68" s="1015"/>
      <c r="G68" s="1015"/>
      <c r="H68" s="1015"/>
      <c r="I68" s="1015"/>
      <c r="J68" s="1015"/>
      <c r="K68" s="1015"/>
      <c r="L68" s="1015"/>
      <c r="M68" s="1015"/>
      <c r="N68" s="1015"/>
      <c r="O68" s="1015"/>
      <c r="P68" s="1016"/>
      <c r="Q68" s="1017">
        <v>494</v>
      </c>
      <c r="R68" s="1011"/>
      <c r="S68" s="1011"/>
      <c r="T68" s="1011"/>
      <c r="U68" s="1011"/>
      <c r="V68" s="1011">
        <v>466</v>
      </c>
      <c r="W68" s="1011"/>
      <c r="X68" s="1011"/>
      <c r="Y68" s="1011"/>
      <c r="Z68" s="1011"/>
      <c r="AA68" s="1011">
        <v>28</v>
      </c>
      <c r="AB68" s="1011"/>
      <c r="AC68" s="1011"/>
      <c r="AD68" s="1011"/>
      <c r="AE68" s="1011"/>
      <c r="AF68" s="1011">
        <v>28</v>
      </c>
      <c r="AG68" s="1011"/>
      <c r="AH68" s="1011"/>
      <c r="AI68" s="1011"/>
      <c r="AJ68" s="1011"/>
      <c r="AK68" s="1011"/>
      <c r="AL68" s="1011"/>
      <c r="AM68" s="1011"/>
      <c r="AN68" s="1011"/>
      <c r="AO68" s="1011"/>
      <c r="AP68" s="1011">
        <v>1163</v>
      </c>
      <c r="AQ68" s="1011"/>
      <c r="AR68" s="1011"/>
      <c r="AS68" s="1011"/>
      <c r="AT68" s="1011"/>
      <c r="AU68" s="1011">
        <v>450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551</v>
      </c>
      <c r="C69" s="1004"/>
      <c r="D69" s="1004"/>
      <c r="E69" s="1004"/>
      <c r="F69" s="1004"/>
      <c r="G69" s="1004"/>
      <c r="H69" s="1004"/>
      <c r="I69" s="1004"/>
      <c r="J69" s="1004"/>
      <c r="K69" s="1004"/>
      <c r="L69" s="1004"/>
      <c r="M69" s="1004"/>
      <c r="N69" s="1004"/>
      <c r="O69" s="1004"/>
      <c r="P69" s="1005"/>
      <c r="Q69" s="1006">
        <v>2617</v>
      </c>
      <c r="R69" s="1000"/>
      <c r="S69" s="1000"/>
      <c r="T69" s="1000"/>
      <c r="U69" s="1000"/>
      <c r="V69" s="1000">
        <v>2531</v>
      </c>
      <c r="W69" s="1000"/>
      <c r="X69" s="1000"/>
      <c r="Y69" s="1000"/>
      <c r="Z69" s="1000"/>
      <c r="AA69" s="1000">
        <v>86</v>
      </c>
      <c r="AB69" s="1000"/>
      <c r="AC69" s="1000"/>
      <c r="AD69" s="1000"/>
      <c r="AE69" s="1000"/>
      <c r="AF69" s="1000">
        <v>86</v>
      </c>
      <c r="AG69" s="1000"/>
      <c r="AH69" s="1000"/>
      <c r="AI69" s="1000"/>
      <c r="AJ69" s="1000"/>
      <c r="AK69" s="1000"/>
      <c r="AL69" s="1000"/>
      <c r="AM69" s="1000"/>
      <c r="AN69" s="1000"/>
      <c r="AO69" s="1000"/>
      <c r="AP69" s="1000">
        <v>560</v>
      </c>
      <c r="AQ69" s="1000"/>
      <c r="AR69" s="1000"/>
      <c r="AS69" s="1000"/>
      <c r="AT69" s="1000"/>
      <c r="AU69" s="1000">
        <v>369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552</v>
      </c>
      <c r="C70" s="1004"/>
      <c r="D70" s="1004"/>
      <c r="E70" s="1004"/>
      <c r="F70" s="1004"/>
      <c r="G70" s="1004"/>
      <c r="H70" s="1004"/>
      <c r="I70" s="1004"/>
      <c r="J70" s="1004"/>
      <c r="K70" s="1004"/>
      <c r="L70" s="1004"/>
      <c r="M70" s="1004"/>
      <c r="N70" s="1004"/>
      <c r="O70" s="1004"/>
      <c r="P70" s="1005"/>
      <c r="Q70" s="1006">
        <v>1233</v>
      </c>
      <c r="R70" s="1000"/>
      <c r="S70" s="1000"/>
      <c r="T70" s="1000"/>
      <c r="U70" s="1000"/>
      <c r="V70" s="1000">
        <v>1211</v>
      </c>
      <c r="W70" s="1000"/>
      <c r="X70" s="1000"/>
      <c r="Y70" s="1000"/>
      <c r="Z70" s="1000"/>
      <c r="AA70" s="1000">
        <v>22</v>
      </c>
      <c r="AB70" s="1000"/>
      <c r="AC70" s="1000"/>
      <c r="AD70" s="1000"/>
      <c r="AE70" s="1000"/>
      <c r="AF70" s="1000">
        <v>22</v>
      </c>
      <c r="AG70" s="1000"/>
      <c r="AH70" s="1000"/>
      <c r="AI70" s="1000"/>
      <c r="AJ70" s="1000"/>
      <c r="AK70" s="1000"/>
      <c r="AL70" s="1000"/>
      <c r="AM70" s="1000"/>
      <c r="AN70" s="1000"/>
      <c r="AO70" s="1000"/>
      <c r="AP70" s="1000">
        <v>5717</v>
      </c>
      <c r="AQ70" s="1000"/>
      <c r="AR70" s="1000"/>
      <c r="AS70" s="1000"/>
      <c r="AT70" s="1000"/>
      <c r="AU70" s="1000">
        <v>755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553</v>
      </c>
      <c r="C71" s="1004"/>
      <c r="D71" s="1004"/>
      <c r="E71" s="1004"/>
      <c r="F71" s="1004"/>
      <c r="G71" s="1004"/>
      <c r="H71" s="1004"/>
      <c r="I71" s="1004"/>
      <c r="J71" s="1004"/>
      <c r="K71" s="1004"/>
      <c r="L71" s="1004"/>
      <c r="M71" s="1004"/>
      <c r="N71" s="1004"/>
      <c r="O71" s="1004"/>
      <c r="P71" s="1005"/>
      <c r="Q71" s="1006">
        <v>1308</v>
      </c>
      <c r="R71" s="1000"/>
      <c r="S71" s="1000"/>
      <c r="T71" s="1000"/>
      <c r="U71" s="1000"/>
      <c r="V71" s="1000">
        <v>1082</v>
      </c>
      <c r="W71" s="1000"/>
      <c r="X71" s="1000"/>
      <c r="Y71" s="1000"/>
      <c r="Z71" s="1000"/>
      <c r="AA71" s="1000">
        <v>226</v>
      </c>
      <c r="AB71" s="1000"/>
      <c r="AC71" s="1000"/>
      <c r="AD71" s="1000"/>
      <c r="AE71" s="1000"/>
      <c r="AF71" s="1000">
        <v>3177</v>
      </c>
      <c r="AG71" s="1000"/>
      <c r="AH71" s="1000"/>
      <c r="AI71" s="1000"/>
      <c r="AJ71" s="1000"/>
      <c r="AK71" s="1000"/>
      <c r="AL71" s="1000"/>
      <c r="AM71" s="1000"/>
      <c r="AN71" s="1000"/>
      <c r="AO71" s="1000"/>
      <c r="AP71" s="1000">
        <v>1958</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554</v>
      </c>
      <c r="C72" s="1004"/>
      <c r="D72" s="1004"/>
      <c r="E72" s="1004"/>
      <c r="F72" s="1004"/>
      <c r="G72" s="1004"/>
      <c r="H72" s="1004"/>
      <c r="I72" s="1004"/>
      <c r="J72" s="1004"/>
      <c r="K72" s="1004"/>
      <c r="L72" s="1004"/>
      <c r="M72" s="1004"/>
      <c r="N72" s="1004"/>
      <c r="O72" s="1004"/>
      <c r="P72" s="1005"/>
      <c r="Q72" s="1006">
        <v>15052</v>
      </c>
      <c r="R72" s="1000"/>
      <c r="S72" s="1000"/>
      <c r="T72" s="1000"/>
      <c r="U72" s="1000"/>
      <c r="V72" s="1000">
        <v>12500</v>
      </c>
      <c r="W72" s="1000"/>
      <c r="X72" s="1000"/>
      <c r="Y72" s="1000"/>
      <c r="Z72" s="1000"/>
      <c r="AA72" s="1000">
        <v>2552</v>
      </c>
      <c r="AB72" s="1000"/>
      <c r="AC72" s="1000"/>
      <c r="AD72" s="1000"/>
      <c r="AE72" s="1000"/>
      <c r="AF72" s="1000">
        <v>2552</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555</v>
      </c>
      <c r="C73" s="1004"/>
      <c r="D73" s="1004"/>
      <c r="E73" s="1004"/>
      <c r="F73" s="1004"/>
      <c r="G73" s="1004"/>
      <c r="H73" s="1004"/>
      <c r="I73" s="1004"/>
      <c r="J73" s="1004"/>
      <c r="K73" s="1004"/>
      <c r="L73" s="1004"/>
      <c r="M73" s="1004"/>
      <c r="N73" s="1004"/>
      <c r="O73" s="1004"/>
      <c r="P73" s="1005"/>
      <c r="Q73" s="1006">
        <v>130</v>
      </c>
      <c r="R73" s="1000"/>
      <c r="S73" s="1000"/>
      <c r="T73" s="1000"/>
      <c r="U73" s="1000"/>
      <c r="V73" s="1000">
        <v>123</v>
      </c>
      <c r="W73" s="1000"/>
      <c r="X73" s="1000"/>
      <c r="Y73" s="1000"/>
      <c r="Z73" s="1000"/>
      <c r="AA73" s="1000">
        <v>7</v>
      </c>
      <c r="AB73" s="1000"/>
      <c r="AC73" s="1000"/>
      <c r="AD73" s="1000"/>
      <c r="AE73" s="1000"/>
      <c r="AF73" s="1000">
        <v>7</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556</v>
      </c>
      <c r="C74" s="1004"/>
      <c r="D74" s="1004"/>
      <c r="E74" s="1004"/>
      <c r="F74" s="1004"/>
      <c r="G74" s="1004"/>
      <c r="H74" s="1004"/>
      <c r="I74" s="1004"/>
      <c r="J74" s="1004"/>
      <c r="K74" s="1004"/>
      <c r="L74" s="1004"/>
      <c r="M74" s="1004"/>
      <c r="N74" s="1004"/>
      <c r="O74" s="1004"/>
      <c r="P74" s="1005"/>
      <c r="Q74" s="1006">
        <v>212</v>
      </c>
      <c r="R74" s="1000"/>
      <c r="S74" s="1000"/>
      <c r="T74" s="1000"/>
      <c r="U74" s="1000"/>
      <c r="V74" s="1000">
        <v>190</v>
      </c>
      <c r="W74" s="1000"/>
      <c r="X74" s="1000"/>
      <c r="Y74" s="1000"/>
      <c r="Z74" s="1000"/>
      <c r="AA74" s="1000">
        <v>22</v>
      </c>
      <c r="AB74" s="1000"/>
      <c r="AC74" s="1000"/>
      <c r="AD74" s="1000"/>
      <c r="AE74" s="1000"/>
      <c r="AF74" s="1000">
        <v>22</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557</v>
      </c>
      <c r="C75" s="1004"/>
      <c r="D75" s="1004"/>
      <c r="E75" s="1004"/>
      <c r="F75" s="1004"/>
      <c r="G75" s="1004"/>
      <c r="H75" s="1004"/>
      <c r="I75" s="1004"/>
      <c r="J75" s="1004"/>
      <c r="K75" s="1004"/>
      <c r="L75" s="1004"/>
      <c r="M75" s="1004"/>
      <c r="N75" s="1004"/>
      <c r="O75" s="1004"/>
      <c r="P75" s="1005"/>
      <c r="Q75" s="1007">
        <v>707526</v>
      </c>
      <c r="R75" s="1008"/>
      <c r="S75" s="1008"/>
      <c r="T75" s="1008"/>
      <c r="U75" s="1009"/>
      <c r="V75" s="1010">
        <v>687045</v>
      </c>
      <c r="W75" s="1008"/>
      <c r="X75" s="1008"/>
      <c r="Y75" s="1008"/>
      <c r="Z75" s="1009"/>
      <c r="AA75" s="1010">
        <v>20481</v>
      </c>
      <c r="AB75" s="1008"/>
      <c r="AC75" s="1008"/>
      <c r="AD75" s="1008"/>
      <c r="AE75" s="1009"/>
      <c r="AF75" s="1010">
        <v>20481</v>
      </c>
      <c r="AG75" s="1008"/>
      <c r="AH75" s="1008"/>
      <c r="AI75" s="1008"/>
      <c r="AJ75" s="1009"/>
      <c r="AK75" s="1010">
        <v>3255</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558</v>
      </c>
      <c r="C76" s="1004"/>
      <c r="D76" s="1004"/>
      <c r="E76" s="1004"/>
      <c r="F76" s="1004"/>
      <c r="G76" s="1004"/>
      <c r="H76" s="1004"/>
      <c r="I76" s="1004"/>
      <c r="J76" s="1004"/>
      <c r="K76" s="1004"/>
      <c r="L76" s="1004"/>
      <c r="M76" s="1004"/>
      <c r="N76" s="1004"/>
      <c r="O76" s="1004"/>
      <c r="P76" s="1005"/>
      <c r="Q76" s="1007">
        <v>2971</v>
      </c>
      <c r="R76" s="1008"/>
      <c r="S76" s="1008"/>
      <c r="T76" s="1008"/>
      <c r="U76" s="1009"/>
      <c r="V76" s="1010">
        <v>2872</v>
      </c>
      <c r="W76" s="1008"/>
      <c r="X76" s="1008"/>
      <c r="Y76" s="1008"/>
      <c r="Z76" s="1009"/>
      <c r="AA76" s="1010">
        <v>99</v>
      </c>
      <c r="AB76" s="1008"/>
      <c r="AC76" s="1008"/>
      <c r="AD76" s="1008"/>
      <c r="AE76" s="1009"/>
      <c r="AF76" s="1010">
        <v>99</v>
      </c>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290</v>
      </c>
      <c r="AG109" s="923"/>
      <c r="AH109" s="923"/>
      <c r="AI109" s="923"/>
      <c r="AJ109" s="924"/>
      <c r="AK109" s="925" t="s">
        <v>289</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290</v>
      </c>
      <c r="BW109" s="923"/>
      <c r="BX109" s="923"/>
      <c r="BY109" s="923"/>
      <c r="BZ109" s="924"/>
      <c r="CA109" s="925" t="s">
        <v>289</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290</v>
      </c>
      <c r="DM109" s="923"/>
      <c r="DN109" s="923"/>
      <c r="DO109" s="923"/>
      <c r="DP109" s="924"/>
      <c r="DQ109" s="925" t="s">
        <v>289</v>
      </c>
      <c r="DR109" s="923"/>
      <c r="DS109" s="923"/>
      <c r="DT109" s="923"/>
      <c r="DU109" s="924"/>
      <c r="DV109" s="925" t="s">
        <v>412</v>
      </c>
      <c r="DW109" s="923"/>
      <c r="DX109" s="923"/>
      <c r="DY109" s="923"/>
      <c r="DZ109" s="954"/>
    </row>
    <row r="110" spans="1:131" s="199" customFormat="1" ht="26.25" customHeight="1" x14ac:dyDescent="0.15">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3832405</v>
      </c>
      <c r="AB110" s="916"/>
      <c r="AC110" s="916"/>
      <c r="AD110" s="916"/>
      <c r="AE110" s="917"/>
      <c r="AF110" s="918">
        <v>3741371</v>
      </c>
      <c r="AG110" s="916"/>
      <c r="AH110" s="916"/>
      <c r="AI110" s="916"/>
      <c r="AJ110" s="917"/>
      <c r="AK110" s="918">
        <v>3588969</v>
      </c>
      <c r="AL110" s="916"/>
      <c r="AM110" s="916"/>
      <c r="AN110" s="916"/>
      <c r="AO110" s="917"/>
      <c r="AP110" s="919">
        <v>21.4</v>
      </c>
      <c r="AQ110" s="920"/>
      <c r="AR110" s="920"/>
      <c r="AS110" s="920"/>
      <c r="AT110" s="921"/>
      <c r="AU110" s="955" t="s">
        <v>61</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37103580</v>
      </c>
      <c r="BR110" s="863"/>
      <c r="BS110" s="863"/>
      <c r="BT110" s="863"/>
      <c r="BU110" s="863"/>
      <c r="BV110" s="863">
        <v>37210275</v>
      </c>
      <c r="BW110" s="863"/>
      <c r="BX110" s="863"/>
      <c r="BY110" s="863"/>
      <c r="BZ110" s="863"/>
      <c r="CA110" s="863">
        <v>38778318</v>
      </c>
      <c r="CB110" s="863"/>
      <c r="CC110" s="863"/>
      <c r="CD110" s="863"/>
      <c r="CE110" s="863"/>
      <c r="CF110" s="887">
        <v>231.2</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t="s">
        <v>224</v>
      </c>
      <c r="BR111" s="835"/>
      <c r="BS111" s="835"/>
      <c r="BT111" s="835"/>
      <c r="BU111" s="835"/>
      <c r="BV111" s="835" t="s">
        <v>224</v>
      </c>
      <c r="BW111" s="835"/>
      <c r="BX111" s="835"/>
      <c r="BY111" s="835"/>
      <c r="BZ111" s="835"/>
      <c r="CA111" s="835" t="s">
        <v>224</v>
      </c>
      <c r="CB111" s="835"/>
      <c r="CC111" s="835"/>
      <c r="CD111" s="835"/>
      <c r="CE111" s="835"/>
      <c r="CF111" s="896" t="s">
        <v>224</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33333</v>
      </c>
      <c r="AB112" s="798"/>
      <c r="AC112" s="798"/>
      <c r="AD112" s="798"/>
      <c r="AE112" s="799"/>
      <c r="AF112" s="800">
        <v>33333</v>
      </c>
      <c r="AG112" s="798"/>
      <c r="AH112" s="798"/>
      <c r="AI112" s="798"/>
      <c r="AJ112" s="799"/>
      <c r="AK112" s="800">
        <v>33333</v>
      </c>
      <c r="AL112" s="798"/>
      <c r="AM112" s="798"/>
      <c r="AN112" s="798"/>
      <c r="AO112" s="799"/>
      <c r="AP112" s="845">
        <v>0.2</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34975959</v>
      </c>
      <c r="BR112" s="835"/>
      <c r="BS112" s="835"/>
      <c r="BT112" s="835"/>
      <c r="BU112" s="835"/>
      <c r="BV112" s="835">
        <v>33149893</v>
      </c>
      <c r="BW112" s="835"/>
      <c r="BX112" s="835"/>
      <c r="BY112" s="835"/>
      <c r="BZ112" s="835"/>
      <c r="CA112" s="835">
        <v>31339801</v>
      </c>
      <c r="CB112" s="835"/>
      <c r="CC112" s="835"/>
      <c r="CD112" s="835"/>
      <c r="CE112" s="835"/>
      <c r="CF112" s="896">
        <v>186.8</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3243153</v>
      </c>
      <c r="AB113" s="944"/>
      <c r="AC113" s="944"/>
      <c r="AD113" s="944"/>
      <c r="AE113" s="945"/>
      <c r="AF113" s="946">
        <v>3334266</v>
      </c>
      <c r="AG113" s="944"/>
      <c r="AH113" s="944"/>
      <c r="AI113" s="944"/>
      <c r="AJ113" s="945"/>
      <c r="AK113" s="946">
        <v>3294699</v>
      </c>
      <c r="AL113" s="944"/>
      <c r="AM113" s="944"/>
      <c r="AN113" s="944"/>
      <c r="AO113" s="945"/>
      <c r="AP113" s="947">
        <v>19.600000000000001</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v>3017711</v>
      </c>
      <c r="BR113" s="835"/>
      <c r="BS113" s="835"/>
      <c r="BT113" s="835"/>
      <c r="BU113" s="835"/>
      <c r="BV113" s="835">
        <v>2794631</v>
      </c>
      <c r="BW113" s="835"/>
      <c r="BX113" s="835"/>
      <c r="BY113" s="835"/>
      <c r="BZ113" s="835"/>
      <c r="CA113" s="835">
        <v>2387870</v>
      </c>
      <c r="CB113" s="835"/>
      <c r="CC113" s="835"/>
      <c r="CD113" s="835"/>
      <c r="CE113" s="835"/>
      <c r="CF113" s="896">
        <v>14.2</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308122</v>
      </c>
      <c r="AB114" s="798"/>
      <c r="AC114" s="798"/>
      <c r="AD114" s="798"/>
      <c r="AE114" s="799"/>
      <c r="AF114" s="800">
        <v>329235</v>
      </c>
      <c r="AG114" s="798"/>
      <c r="AH114" s="798"/>
      <c r="AI114" s="798"/>
      <c r="AJ114" s="799"/>
      <c r="AK114" s="800">
        <v>345746</v>
      </c>
      <c r="AL114" s="798"/>
      <c r="AM114" s="798"/>
      <c r="AN114" s="798"/>
      <c r="AO114" s="799"/>
      <c r="AP114" s="845">
        <v>2.1</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3826210</v>
      </c>
      <c r="BR114" s="835"/>
      <c r="BS114" s="835"/>
      <c r="BT114" s="835"/>
      <c r="BU114" s="835"/>
      <c r="BV114" s="835">
        <v>3399544</v>
      </c>
      <c r="BW114" s="835"/>
      <c r="BX114" s="835"/>
      <c r="BY114" s="835"/>
      <c r="BZ114" s="835"/>
      <c r="CA114" s="835">
        <v>3468124</v>
      </c>
      <c r="CB114" s="835"/>
      <c r="CC114" s="835"/>
      <c r="CD114" s="835"/>
      <c r="CE114" s="835"/>
      <c r="CF114" s="896">
        <v>20.7</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224</v>
      </c>
      <c r="AB115" s="944"/>
      <c r="AC115" s="944"/>
      <c r="AD115" s="944"/>
      <c r="AE115" s="945"/>
      <c r="AF115" s="946" t="s">
        <v>224</v>
      </c>
      <c r="AG115" s="944"/>
      <c r="AH115" s="944"/>
      <c r="AI115" s="944"/>
      <c r="AJ115" s="945"/>
      <c r="AK115" s="946" t="s">
        <v>224</v>
      </c>
      <c r="AL115" s="944"/>
      <c r="AM115" s="944"/>
      <c r="AN115" s="944"/>
      <c r="AO115" s="945"/>
      <c r="AP115" s="947" t="s">
        <v>224</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7417014</v>
      </c>
      <c r="AB117" s="930"/>
      <c r="AC117" s="930"/>
      <c r="AD117" s="930"/>
      <c r="AE117" s="931"/>
      <c r="AF117" s="932">
        <v>7438205</v>
      </c>
      <c r="AG117" s="930"/>
      <c r="AH117" s="930"/>
      <c r="AI117" s="930"/>
      <c r="AJ117" s="931"/>
      <c r="AK117" s="932">
        <v>7262747</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290</v>
      </c>
      <c r="AG118" s="923"/>
      <c r="AH118" s="923"/>
      <c r="AI118" s="923"/>
      <c r="AJ118" s="924"/>
      <c r="AK118" s="925" t="s">
        <v>289</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442</v>
      </c>
      <c r="BP119" s="899"/>
      <c r="BQ119" s="903">
        <v>78923460</v>
      </c>
      <c r="BR119" s="866"/>
      <c r="BS119" s="866"/>
      <c r="BT119" s="866"/>
      <c r="BU119" s="866"/>
      <c r="BV119" s="866">
        <v>76554343</v>
      </c>
      <c r="BW119" s="866"/>
      <c r="BX119" s="866"/>
      <c r="BY119" s="866"/>
      <c r="BZ119" s="866"/>
      <c r="CA119" s="866">
        <v>75974113</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12899766</v>
      </c>
      <c r="BR120" s="863"/>
      <c r="BS120" s="863"/>
      <c r="BT120" s="863"/>
      <c r="BU120" s="863"/>
      <c r="BV120" s="863">
        <v>15156528</v>
      </c>
      <c r="BW120" s="863"/>
      <c r="BX120" s="863"/>
      <c r="BY120" s="863"/>
      <c r="BZ120" s="863"/>
      <c r="CA120" s="863">
        <v>16168424</v>
      </c>
      <c r="CB120" s="863"/>
      <c r="CC120" s="863"/>
      <c r="CD120" s="863"/>
      <c r="CE120" s="863"/>
      <c r="CF120" s="887">
        <v>96.4</v>
      </c>
      <c r="CG120" s="888"/>
      <c r="CH120" s="888"/>
      <c r="CI120" s="888"/>
      <c r="CJ120" s="888"/>
      <c r="CK120" s="889" t="s">
        <v>446</v>
      </c>
      <c r="CL120" s="873"/>
      <c r="CM120" s="873"/>
      <c r="CN120" s="873"/>
      <c r="CO120" s="874"/>
      <c r="CP120" s="893" t="s">
        <v>392</v>
      </c>
      <c r="CQ120" s="894"/>
      <c r="CR120" s="894"/>
      <c r="CS120" s="894"/>
      <c r="CT120" s="894"/>
      <c r="CU120" s="894"/>
      <c r="CV120" s="894"/>
      <c r="CW120" s="894"/>
      <c r="CX120" s="894"/>
      <c r="CY120" s="894"/>
      <c r="CZ120" s="894"/>
      <c r="DA120" s="894"/>
      <c r="DB120" s="894"/>
      <c r="DC120" s="894"/>
      <c r="DD120" s="894"/>
      <c r="DE120" s="894"/>
      <c r="DF120" s="895"/>
      <c r="DG120" s="882">
        <v>26885700</v>
      </c>
      <c r="DH120" s="863"/>
      <c r="DI120" s="863"/>
      <c r="DJ120" s="863"/>
      <c r="DK120" s="863"/>
      <c r="DL120" s="863">
        <v>25459765</v>
      </c>
      <c r="DM120" s="863"/>
      <c r="DN120" s="863"/>
      <c r="DO120" s="863"/>
      <c r="DP120" s="863"/>
      <c r="DQ120" s="863">
        <v>23806118</v>
      </c>
      <c r="DR120" s="863"/>
      <c r="DS120" s="863"/>
      <c r="DT120" s="863"/>
      <c r="DU120" s="863"/>
      <c r="DV120" s="864">
        <v>141.9</v>
      </c>
      <c r="DW120" s="864"/>
      <c r="DX120" s="864"/>
      <c r="DY120" s="864"/>
      <c r="DZ120" s="865"/>
    </row>
    <row r="121" spans="1:130" s="199" customFormat="1" ht="26.25" customHeight="1" x14ac:dyDescent="0.15">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5332900</v>
      </c>
      <c r="BR121" s="835"/>
      <c r="BS121" s="835"/>
      <c r="BT121" s="835"/>
      <c r="BU121" s="835"/>
      <c r="BV121" s="835">
        <v>4923186</v>
      </c>
      <c r="BW121" s="835"/>
      <c r="BX121" s="835"/>
      <c r="BY121" s="835"/>
      <c r="BZ121" s="835"/>
      <c r="CA121" s="835">
        <v>4607039</v>
      </c>
      <c r="CB121" s="835"/>
      <c r="CC121" s="835"/>
      <c r="CD121" s="835"/>
      <c r="CE121" s="835"/>
      <c r="CF121" s="896">
        <v>27.5</v>
      </c>
      <c r="CG121" s="897"/>
      <c r="CH121" s="897"/>
      <c r="CI121" s="897"/>
      <c r="CJ121" s="897"/>
      <c r="CK121" s="890"/>
      <c r="CL121" s="876"/>
      <c r="CM121" s="876"/>
      <c r="CN121" s="876"/>
      <c r="CO121" s="877"/>
      <c r="CP121" s="856" t="s">
        <v>394</v>
      </c>
      <c r="CQ121" s="857"/>
      <c r="CR121" s="857"/>
      <c r="CS121" s="857"/>
      <c r="CT121" s="857"/>
      <c r="CU121" s="857"/>
      <c r="CV121" s="857"/>
      <c r="CW121" s="857"/>
      <c r="CX121" s="857"/>
      <c r="CY121" s="857"/>
      <c r="CZ121" s="857"/>
      <c r="DA121" s="857"/>
      <c r="DB121" s="857"/>
      <c r="DC121" s="857"/>
      <c r="DD121" s="857"/>
      <c r="DE121" s="857"/>
      <c r="DF121" s="858"/>
      <c r="DG121" s="834">
        <v>4075049</v>
      </c>
      <c r="DH121" s="835"/>
      <c r="DI121" s="835"/>
      <c r="DJ121" s="835"/>
      <c r="DK121" s="835"/>
      <c r="DL121" s="835">
        <v>3787075</v>
      </c>
      <c r="DM121" s="835"/>
      <c r="DN121" s="835"/>
      <c r="DO121" s="835"/>
      <c r="DP121" s="835"/>
      <c r="DQ121" s="835">
        <v>3721758</v>
      </c>
      <c r="DR121" s="835"/>
      <c r="DS121" s="835"/>
      <c r="DT121" s="835"/>
      <c r="DU121" s="835"/>
      <c r="DV121" s="812">
        <v>22.2</v>
      </c>
      <c r="DW121" s="812"/>
      <c r="DX121" s="812"/>
      <c r="DY121" s="812"/>
      <c r="DZ121" s="813"/>
    </row>
    <row r="122" spans="1:130" s="199" customFormat="1" ht="26.25" customHeight="1" x14ac:dyDescent="0.15">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49795471</v>
      </c>
      <c r="BR122" s="866"/>
      <c r="BS122" s="866"/>
      <c r="BT122" s="866"/>
      <c r="BU122" s="866"/>
      <c r="BV122" s="866">
        <v>48778001</v>
      </c>
      <c r="BW122" s="866"/>
      <c r="BX122" s="866"/>
      <c r="BY122" s="866"/>
      <c r="BZ122" s="866"/>
      <c r="CA122" s="866">
        <v>48816933</v>
      </c>
      <c r="CB122" s="866"/>
      <c r="CC122" s="866"/>
      <c r="CD122" s="866"/>
      <c r="CE122" s="866"/>
      <c r="CF122" s="867">
        <v>291</v>
      </c>
      <c r="CG122" s="868"/>
      <c r="CH122" s="868"/>
      <c r="CI122" s="868"/>
      <c r="CJ122" s="868"/>
      <c r="CK122" s="890"/>
      <c r="CL122" s="876"/>
      <c r="CM122" s="876"/>
      <c r="CN122" s="876"/>
      <c r="CO122" s="877"/>
      <c r="CP122" s="856" t="s">
        <v>395</v>
      </c>
      <c r="CQ122" s="857"/>
      <c r="CR122" s="857"/>
      <c r="CS122" s="857"/>
      <c r="CT122" s="857"/>
      <c r="CU122" s="857"/>
      <c r="CV122" s="857"/>
      <c r="CW122" s="857"/>
      <c r="CX122" s="857"/>
      <c r="CY122" s="857"/>
      <c r="CZ122" s="857"/>
      <c r="DA122" s="857"/>
      <c r="DB122" s="857"/>
      <c r="DC122" s="857"/>
      <c r="DD122" s="857"/>
      <c r="DE122" s="857"/>
      <c r="DF122" s="858"/>
      <c r="DG122" s="834">
        <v>3149209</v>
      </c>
      <c r="DH122" s="835"/>
      <c r="DI122" s="835"/>
      <c r="DJ122" s="835"/>
      <c r="DK122" s="835"/>
      <c r="DL122" s="835">
        <v>3124696</v>
      </c>
      <c r="DM122" s="835"/>
      <c r="DN122" s="835"/>
      <c r="DO122" s="835"/>
      <c r="DP122" s="835"/>
      <c r="DQ122" s="835">
        <v>3152434</v>
      </c>
      <c r="DR122" s="835"/>
      <c r="DS122" s="835"/>
      <c r="DT122" s="835"/>
      <c r="DU122" s="835"/>
      <c r="DV122" s="812">
        <v>18.8</v>
      </c>
      <c r="DW122" s="812"/>
      <c r="DX122" s="812"/>
      <c r="DY122" s="812"/>
      <c r="DZ122" s="813"/>
    </row>
    <row r="123" spans="1:130" s="199" customFormat="1" ht="26.25" customHeight="1" x14ac:dyDescent="0.15">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450</v>
      </c>
      <c r="BP123" s="899"/>
      <c r="BQ123" s="853">
        <v>68028137</v>
      </c>
      <c r="BR123" s="854"/>
      <c r="BS123" s="854"/>
      <c r="BT123" s="854"/>
      <c r="BU123" s="854"/>
      <c r="BV123" s="854">
        <v>68857715</v>
      </c>
      <c r="BW123" s="854"/>
      <c r="BX123" s="854"/>
      <c r="BY123" s="854"/>
      <c r="BZ123" s="854"/>
      <c r="CA123" s="854">
        <v>69592396</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v>752158</v>
      </c>
      <c r="DH123" s="798"/>
      <c r="DI123" s="798"/>
      <c r="DJ123" s="798"/>
      <c r="DK123" s="799"/>
      <c r="DL123" s="800">
        <v>706104</v>
      </c>
      <c r="DM123" s="798"/>
      <c r="DN123" s="798"/>
      <c r="DO123" s="798"/>
      <c r="DP123" s="799"/>
      <c r="DQ123" s="800">
        <v>636185</v>
      </c>
      <c r="DR123" s="798"/>
      <c r="DS123" s="798"/>
      <c r="DT123" s="798"/>
      <c r="DU123" s="799"/>
      <c r="DV123" s="845">
        <v>3.8</v>
      </c>
      <c r="DW123" s="846"/>
      <c r="DX123" s="846"/>
      <c r="DY123" s="846"/>
      <c r="DZ123" s="847"/>
    </row>
    <row r="124" spans="1:130" s="199" customFormat="1" ht="26.25" customHeight="1" thickBot="1" x14ac:dyDescent="0.2">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65.2</v>
      </c>
      <c r="BR124" s="852"/>
      <c r="BS124" s="852"/>
      <c r="BT124" s="852"/>
      <c r="BU124" s="852"/>
      <c r="BV124" s="852">
        <v>45.1</v>
      </c>
      <c r="BW124" s="852"/>
      <c r="BX124" s="852"/>
      <c r="BY124" s="852"/>
      <c r="BZ124" s="852"/>
      <c r="CA124" s="852">
        <v>38</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v>113843</v>
      </c>
      <c r="DH124" s="781"/>
      <c r="DI124" s="781"/>
      <c r="DJ124" s="781"/>
      <c r="DK124" s="782"/>
      <c r="DL124" s="783">
        <v>72253</v>
      </c>
      <c r="DM124" s="781"/>
      <c r="DN124" s="781"/>
      <c r="DO124" s="781"/>
      <c r="DP124" s="782"/>
      <c r="DQ124" s="783">
        <v>23306</v>
      </c>
      <c r="DR124" s="781"/>
      <c r="DS124" s="781"/>
      <c r="DT124" s="781"/>
      <c r="DU124" s="782"/>
      <c r="DV124" s="869">
        <v>0.1</v>
      </c>
      <c r="DW124" s="870"/>
      <c r="DX124" s="870"/>
      <c r="DY124" s="870"/>
      <c r="DZ124" s="871"/>
    </row>
    <row r="125" spans="1:130" s="199" customFormat="1" ht="26.25" customHeight="1" x14ac:dyDescent="0.15">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532658</v>
      </c>
      <c r="AB128" s="819"/>
      <c r="AC128" s="819"/>
      <c r="AD128" s="819"/>
      <c r="AE128" s="820"/>
      <c r="AF128" s="821">
        <v>548864</v>
      </c>
      <c r="AG128" s="819"/>
      <c r="AH128" s="819"/>
      <c r="AI128" s="819"/>
      <c r="AJ128" s="820"/>
      <c r="AK128" s="821">
        <v>543261</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224</v>
      </c>
      <c r="BG128" s="805"/>
      <c r="BH128" s="805"/>
      <c r="BI128" s="805"/>
      <c r="BJ128" s="805"/>
      <c r="BK128" s="805"/>
      <c r="BL128" s="828"/>
      <c r="BM128" s="804">
        <v>12.37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21437308</v>
      </c>
      <c r="AB129" s="798"/>
      <c r="AC129" s="798"/>
      <c r="AD129" s="798"/>
      <c r="AE129" s="799"/>
      <c r="AF129" s="800">
        <v>21659561</v>
      </c>
      <c r="AG129" s="798"/>
      <c r="AH129" s="798"/>
      <c r="AI129" s="798"/>
      <c r="AJ129" s="799"/>
      <c r="AK129" s="800">
        <v>21372267</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224</v>
      </c>
      <c r="BG129" s="788"/>
      <c r="BH129" s="788"/>
      <c r="BI129" s="788"/>
      <c r="BJ129" s="788"/>
      <c r="BK129" s="788"/>
      <c r="BL129" s="789"/>
      <c r="BM129" s="787">
        <v>17.37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4733360</v>
      </c>
      <c r="AB130" s="798"/>
      <c r="AC130" s="798"/>
      <c r="AD130" s="798"/>
      <c r="AE130" s="799"/>
      <c r="AF130" s="800">
        <v>4616169</v>
      </c>
      <c r="AG130" s="798"/>
      <c r="AH130" s="798"/>
      <c r="AI130" s="798"/>
      <c r="AJ130" s="799"/>
      <c r="AK130" s="800">
        <v>4598769</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12.9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16703948</v>
      </c>
      <c r="AB131" s="781"/>
      <c r="AC131" s="781"/>
      <c r="AD131" s="781"/>
      <c r="AE131" s="782"/>
      <c r="AF131" s="783">
        <v>17043392</v>
      </c>
      <c r="AG131" s="781"/>
      <c r="AH131" s="781"/>
      <c r="AI131" s="781"/>
      <c r="AJ131" s="782"/>
      <c r="AK131" s="783">
        <v>16773498</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38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12.87717131</v>
      </c>
      <c r="AB132" s="761"/>
      <c r="AC132" s="761"/>
      <c r="AD132" s="761"/>
      <c r="AE132" s="762"/>
      <c r="AF132" s="763">
        <v>13.337556279999999</v>
      </c>
      <c r="AG132" s="761"/>
      <c r="AH132" s="761"/>
      <c r="AI132" s="761"/>
      <c r="AJ132" s="762"/>
      <c r="AK132" s="763">
        <v>12.64326022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14</v>
      </c>
      <c r="AB133" s="740"/>
      <c r="AC133" s="740"/>
      <c r="AD133" s="740"/>
      <c r="AE133" s="741"/>
      <c r="AF133" s="739">
        <v>13.3</v>
      </c>
      <c r="AG133" s="740"/>
      <c r="AH133" s="740"/>
      <c r="AI133" s="740"/>
      <c r="AJ133" s="741"/>
      <c r="AK133" s="739">
        <v>12.9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4374510</v>
      </c>
      <c r="L9" s="266">
        <v>55918</v>
      </c>
      <c r="M9" s="267">
        <v>62051</v>
      </c>
      <c r="N9" s="268">
        <v>-9.9</v>
      </c>
    </row>
    <row r="10" spans="1:16" x14ac:dyDescent="0.15">
      <c r="A10" s="250"/>
      <c r="B10" s="246"/>
      <c r="C10" s="246"/>
      <c r="D10" s="246"/>
      <c r="E10" s="246"/>
      <c r="F10" s="246"/>
      <c r="G10" s="1166" t="s">
        <v>484</v>
      </c>
      <c r="H10" s="1167"/>
      <c r="I10" s="1167"/>
      <c r="J10" s="1168"/>
      <c r="K10" s="269">
        <v>690639</v>
      </c>
      <c r="L10" s="270">
        <v>8828</v>
      </c>
      <c r="M10" s="271">
        <v>5713</v>
      </c>
      <c r="N10" s="272">
        <v>54.5</v>
      </c>
    </row>
    <row r="11" spans="1:16" ht="13.5" customHeight="1" x14ac:dyDescent="0.15">
      <c r="A11" s="250"/>
      <c r="B11" s="246"/>
      <c r="C11" s="246"/>
      <c r="D11" s="246"/>
      <c r="E11" s="246"/>
      <c r="F11" s="246"/>
      <c r="G11" s="1166" t="s">
        <v>485</v>
      </c>
      <c r="H11" s="1167"/>
      <c r="I11" s="1167"/>
      <c r="J11" s="1168"/>
      <c r="K11" s="269">
        <v>937891</v>
      </c>
      <c r="L11" s="270">
        <v>11989</v>
      </c>
      <c r="M11" s="271">
        <v>5796</v>
      </c>
      <c r="N11" s="272">
        <v>106.8</v>
      </c>
    </row>
    <row r="12" spans="1:16" ht="13.5" customHeight="1" x14ac:dyDescent="0.15">
      <c r="A12" s="250"/>
      <c r="B12" s="246"/>
      <c r="C12" s="246"/>
      <c r="D12" s="246"/>
      <c r="E12" s="246"/>
      <c r="F12" s="246"/>
      <c r="G12" s="1166" t="s">
        <v>486</v>
      </c>
      <c r="H12" s="1167"/>
      <c r="I12" s="1167"/>
      <c r="J12" s="1168"/>
      <c r="K12" s="269">
        <v>343542</v>
      </c>
      <c r="L12" s="270">
        <v>4391</v>
      </c>
      <c r="M12" s="271">
        <v>1167</v>
      </c>
      <c r="N12" s="272">
        <v>276.3</v>
      </c>
    </row>
    <row r="13" spans="1:16" ht="13.5" customHeight="1" x14ac:dyDescent="0.15">
      <c r="A13" s="250"/>
      <c r="B13" s="246"/>
      <c r="C13" s="246"/>
      <c r="D13" s="246"/>
      <c r="E13" s="246"/>
      <c r="F13" s="246"/>
      <c r="G13" s="1166" t="s">
        <v>487</v>
      </c>
      <c r="H13" s="1167"/>
      <c r="I13" s="1167"/>
      <c r="J13" s="1168"/>
      <c r="K13" s="269" t="s">
        <v>488</v>
      </c>
      <c r="L13" s="270" t="s">
        <v>488</v>
      </c>
      <c r="M13" s="271">
        <v>0</v>
      </c>
      <c r="N13" s="272" t="s">
        <v>488</v>
      </c>
    </row>
    <row r="14" spans="1:16" ht="13.5" customHeight="1" x14ac:dyDescent="0.15">
      <c r="A14" s="250"/>
      <c r="B14" s="246"/>
      <c r="C14" s="246"/>
      <c r="D14" s="246"/>
      <c r="E14" s="246"/>
      <c r="F14" s="246"/>
      <c r="G14" s="1166" t="s">
        <v>489</v>
      </c>
      <c r="H14" s="1167"/>
      <c r="I14" s="1167"/>
      <c r="J14" s="1168"/>
      <c r="K14" s="269">
        <v>304791</v>
      </c>
      <c r="L14" s="270">
        <v>3896</v>
      </c>
      <c r="M14" s="271">
        <v>2337</v>
      </c>
      <c r="N14" s="272">
        <v>66.7</v>
      </c>
    </row>
    <row r="15" spans="1:16" ht="13.5" customHeight="1" x14ac:dyDescent="0.15">
      <c r="A15" s="250"/>
      <c r="B15" s="246"/>
      <c r="C15" s="246"/>
      <c r="D15" s="246"/>
      <c r="E15" s="246"/>
      <c r="F15" s="246"/>
      <c r="G15" s="1166" t="s">
        <v>490</v>
      </c>
      <c r="H15" s="1167"/>
      <c r="I15" s="1167"/>
      <c r="J15" s="1168"/>
      <c r="K15" s="269">
        <v>97540</v>
      </c>
      <c r="L15" s="270">
        <v>1247</v>
      </c>
      <c r="M15" s="271">
        <v>1594</v>
      </c>
      <c r="N15" s="272">
        <v>-21.8</v>
      </c>
    </row>
    <row r="16" spans="1:16" x14ac:dyDescent="0.15">
      <c r="A16" s="250"/>
      <c r="B16" s="246"/>
      <c r="C16" s="246"/>
      <c r="D16" s="246"/>
      <c r="E16" s="246"/>
      <c r="F16" s="246"/>
      <c r="G16" s="1169" t="s">
        <v>491</v>
      </c>
      <c r="H16" s="1170"/>
      <c r="I16" s="1170"/>
      <c r="J16" s="1171"/>
      <c r="K16" s="270">
        <v>-406900</v>
      </c>
      <c r="L16" s="270">
        <v>-5201</v>
      </c>
      <c r="M16" s="271">
        <v>-5993</v>
      </c>
      <c r="N16" s="272">
        <v>-13.2</v>
      </c>
    </row>
    <row r="17" spans="1:16" x14ac:dyDescent="0.15">
      <c r="A17" s="250"/>
      <c r="B17" s="246"/>
      <c r="C17" s="246"/>
      <c r="D17" s="246"/>
      <c r="E17" s="246"/>
      <c r="F17" s="246"/>
      <c r="G17" s="1169" t="s">
        <v>172</v>
      </c>
      <c r="H17" s="1170"/>
      <c r="I17" s="1170"/>
      <c r="J17" s="1171"/>
      <c r="K17" s="270">
        <v>6342013</v>
      </c>
      <c r="L17" s="270">
        <v>81068</v>
      </c>
      <c r="M17" s="271">
        <v>72665</v>
      </c>
      <c r="N17" s="272">
        <v>11.6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6.05</v>
      </c>
      <c r="L21" s="283">
        <v>7.22</v>
      </c>
      <c r="M21" s="284">
        <v>-1.17</v>
      </c>
      <c r="N21" s="251"/>
      <c r="O21" s="285"/>
      <c r="P21" s="281"/>
    </row>
    <row r="22" spans="1:16" s="286" customFormat="1" x14ac:dyDescent="0.15">
      <c r="A22" s="281"/>
      <c r="B22" s="251"/>
      <c r="C22" s="251"/>
      <c r="D22" s="251"/>
      <c r="E22" s="251"/>
      <c r="F22" s="251"/>
      <c r="G22" s="1163" t="s">
        <v>497</v>
      </c>
      <c r="H22" s="1164"/>
      <c r="I22" s="1164"/>
      <c r="J22" s="1165"/>
      <c r="K22" s="287">
        <v>98.3</v>
      </c>
      <c r="L22" s="288">
        <v>98.4</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3588969</v>
      </c>
      <c r="L32" s="296">
        <v>45877</v>
      </c>
      <c r="M32" s="297">
        <v>39687</v>
      </c>
      <c r="N32" s="298">
        <v>15.6</v>
      </c>
    </row>
    <row r="33" spans="1:16" ht="13.5" customHeight="1" x14ac:dyDescent="0.15">
      <c r="A33" s="250"/>
      <c r="B33" s="246"/>
      <c r="C33" s="246"/>
      <c r="D33" s="246"/>
      <c r="E33" s="246"/>
      <c r="F33" s="246"/>
      <c r="G33" s="1154" t="s">
        <v>502</v>
      </c>
      <c r="H33" s="1155"/>
      <c r="I33" s="1155"/>
      <c r="J33" s="1156"/>
      <c r="K33" s="296" t="s">
        <v>488</v>
      </c>
      <c r="L33" s="296" t="s">
        <v>488</v>
      </c>
      <c r="M33" s="297" t="s">
        <v>488</v>
      </c>
      <c r="N33" s="298" t="s">
        <v>488</v>
      </c>
    </row>
    <row r="34" spans="1:16" ht="27" customHeight="1" x14ac:dyDescent="0.15">
      <c r="A34" s="250"/>
      <c r="B34" s="246"/>
      <c r="C34" s="246"/>
      <c r="D34" s="246"/>
      <c r="E34" s="246"/>
      <c r="F34" s="246"/>
      <c r="G34" s="1154" t="s">
        <v>503</v>
      </c>
      <c r="H34" s="1155"/>
      <c r="I34" s="1155"/>
      <c r="J34" s="1156"/>
      <c r="K34" s="296">
        <v>33333</v>
      </c>
      <c r="L34" s="296">
        <v>426</v>
      </c>
      <c r="M34" s="297">
        <v>56</v>
      </c>
      <c r="N34" s="298">
        <v>660.7</v>
      </c>
    </row>
    <row r="35" spans="1:16" ht="27" customHeight="1" x14ac:dyDescent="0.15">
      <c r="A35" s="250"/>
      <c r="B35" s="246"/>
      <c r="C35" s="246"/>
      <c r="D35" s="246"/>
      <c r="E35" s="246"/>
      <c r="F35" s="246"/>
      <c r="G35" s="1154" t="s">
        <v>504</v>
      </c>
      <c r="H35" s="1155"/>
      <c r="I35" s="1155"/>
      <c r="J35" s="1156"/>
      <c r="K35" s="296">
        <v>3294699</v>
      </c>
      <c r="L35" s="296">
        <v>42115</v>
      </c>
      <c r="M35" s="297">
        <v>13696</v>
      </c>
      <c r="N35" s="298">
        <v>207.5</v>
      </c>
    </row>
    <row r="36" spans="1:16" ht="27" customHeight="1" x14ac:dyDescent="0.15">
      <c r="A36" s="250"/>
      <c r="B36" s="246"/>
      <c r="C36" s="246"/>
      <c r="D36" s="246"/>
      <c r="E36" s="246"/>
      <c r="F36" s="246"/>
      <c r="G36" s="1154" t="s">
        <v>505</v>
      </c>
      <c r="H36" s="1155"/>
      <c r="I36" s="1155"/>
      <c r="J36" s="1156"/>
      <c r="K36" s="296">
        <v>345746</v>
      </c>
      <c r="L36" s="296">
        <v>4420</v>
      </c>
      <c r="M36" s="297">
        <v>1733</v>
      </c>
      <c r="N36" s="298">
        <v>155</v>
      </c>
    </row>
    <row r="37" spans="1:16" ht="13.5" customHeight="1" x14ac:dyDescent="0.15">
      <c r="A37" s="250"/>
      <c r="B37" s="246"/>
      <c r="C37" s="246"/>
      <c r="D37" s="246"/>
      <c r="E37" s="246"/>
      <c r="F37" s="246"/>
      <c r="G37" s="1154" t="s">
        <v>506</v>
      </c>
      <c r="H37" s="1155"/>
      <c r="I37" s="1155"/>
      <c r="J37" s="1156"/>
      <c r="K37" s="296" t="s">
        <v>488</v>
      </c>
      <c r="L37" s="296" t="s">
        <v>488</v>
      </c>
      <c r="M37" s="297">
        <v>790</v>
      </c>
      <c r="N37" s="298" t="s">
        <v>488</v>
      </c>
    </row>
    <row r="38" spans="1:16" ht="27" customHeight="1" x14ac:dyDescent="0.15">
      <c r="A38" s="250"/>
      <c r="B38" s="246"/>
      <c r="C38" s="246"/>
      <c r="D38" s="246"/>
      <c r="E38" s="246"/>
      <c r="F38" s="246"/>
      <c r="G38" s="1157" t="s">
        <v>507</v>
      </c>
      <c r="H38" s="1158"/>
      <c r="I38" s="1158"/>
      <c r="J38" s="1159"/>
      <c r="K38" s="299" t="s">
        <v>488</v>
      </c>
      <c r="L38" s="299" t="s">
        <v>488</v>
      </c>
      <c r="M38" s="300">
        <v>1</v>
      </c>
      <c r="N38" s="301" t="s">
        <v>488</v>
      </c>
      <c r="O38" s="295"/>
    </row>
    <row r="39" spans="1:16" x14ac:dyDescent="0.15">
      <c r="A39" s="250"/>
      <c r="B39" s="246"/>
      <c r="C39" s="246"/>
      <c r="D39" s="246"/>
      <c r="E39" s="246"/>
      <c r="F39" s="246"/>
      <c r="G39" s="1157" t="s">
        <v>508</v>
      </c>
      <c r="H39" s="1158"/>
      <c r="I39" s="1158"/>
      <c r="J39" s="1159"/>
      <c r="K39" s="302">
        <v>-543261</v>
      </c>
      <c r="L39" s="302">
        <v>-6944</v>
      </c>
      <c r="M39" s="303">
        <v>-5521</v>
      </c>
      <c r="N39" s="304">
        <v>25.8</v>
      </c>
      <c r="O39" s="295"/>
    </row>
    <row r="40" spans="1:16" ht="27" customHeight="1" x14ac:dyDescent="0.15">
      <c r="A40" s="250"/>
      <c r="B40" s="246"/>
      <c r="C40" s="246"/>
      <c r="D40" s="246"/>
      <c r="E40" s="246"/>
      <c r="F40" s="246"/>
      <c r="G40" s="1154" t="s">
        <v>509</v>
      </c>
      <c r="H40" s="1155"/>
      <c r="I40" s="1155"/>
      <c r="J40" s="1156"/>
      <c r="K40" s="302">
        <v>-4598769</v>
      </c>
      <c r="L40" s="302">
        <v>-58784</v>
      </c>
      <c r="M40" s="303">
        <v>-35785</v>
      </c>
      <c r="N40" s="304">
        <v>64.3</v>
      </c>
      <c r="O40" s="295"/>
    </row>
    <row r="41" spans="1:16" x14ac:dyDescent="0.15">
      <c r="A41" s="250"/>
      <c r="B41" s="246"/>
      <c r="C41" s="246"/>
      <c r="D41" s="246"/>
      <c r="E41" s="246"/>
      <c r="F41" s="246"/>
      <c r="G41" s="1160" t="s">
        <v>284</v>
      </c>
      <c r="H41" s="1161"/>
      <c r="I41" s="1161"/>
      <c r="J41" s="1162"/>
      <c r="K41" s="296">
        <v>2120717</v>
      </c>
      <c r="L41" s="302">
        <v>27108</v>
      </c>
      <c r="M41" s="303">
        <v>14658</v>
      </c>
      <c r="N41" s="304">
        <v>84.9</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2630545</v>
      </c>
      <c r="J51" s="322">
        <v>32802</v>
      </c>
      <c r="K51" s="323">
        <v>-7</v>
      </c>
      <c r="L51" s="324">
        <v>45761</v>
      </c>
      <c r="M51" s="325">
        <v>-4.9000000000000004</v>
      </c>
      <c r="N51" s="326">
        <v>-2.1</v>
      </c>
    </row>
    <row r="52" spans="1:14" x14ac:dyDescent="0.15">
      <c r="A52" s="250"/>
      <c r="B52" s="246"/>
      <c r="C52" s="246"/>
      <c r="D52" s="246"/>
      <c r="E52" s="246"/>
      <c r="F52" s="246"/>
      <c r="G52" s="327"/>
      <c r="H52" s="328" t="s">
        <v>520</v>
      </c>
      <c r="I52" s="329">
        <v>1290757</v>
      </c>
      <c r="J52" s="330">
        <v>16095</v>
      </c>
      <c r="K52" s="331">
        <v>19.7</v>
      </c>
      <c r="L52" s="332">
        <v>24777</v>
      </c>
      <c r="M52" s="333">
        <v>9.4</v>
      </c>
      <c r="N52" s="334">
        <v>10.3</v>
      </c>
    </row>
    <row r="53" spans="1:14" x14ac:dyDescent="0.15">
      <c r="A53" s="250"/>
      <c r="B53" s="246"/>
      <c r="C53" s="246"/>
      <c r="D53" s="246"/>
      <c r="E53" s="246"/>
      <c r="F53" s="246"/>
      <c r="G53" s="312" t="s">
        <v>521</v>
      </c>
      <c r="H53" s="313"/>
      <c r="I53" s="321">
        <v>2431677</v>
      </c>
      <c r="J53" s="322">
        <v>30445</v>
      </c>
      <c r="K53" s="323">
        <v>-7.2</v>
      </c>
      <c r="L53" s="324">
        <v>56255</v>
      </c>
      <c r="M53" s="325">
        <v>22.9</v>
      </c>
      <c r="N53" s="326">
        <v>-30.1</v>
      </c>
    </row>
    <row r="54" spans="1:14" x14ac:dyDescent="0.15">
      <c r="A54" s="250"/>
      <c r="B54" s="246"/>
      <c r="C54" s="246"/>
      <c r="D54" s="246"/>
      <c r="E54" s="246"/>
      <c r="F54" s="246"/>
      <c r="G54" s="327"/>
      <c r="H54" s="328" t="s">
        <v>520</v>
      </c>
      <c r="I54" s="329">
        <v>816334</v>
      </c>
      <c r="J54" s="330">
        <v>10221</v>
      </c>
      <c r="K54" s="331">
        <v>-36.5</v>
      </c>
      <c r="L54" s="332">
        <v>26957</v>
      </c>
      <c r="M54" s="333">
        <v>8.8000000000000007</v>
      </c>
      <c r="N54" s="334">
        <v>-45.3</v>
      </c>
    </row>
    <row r="55" spans="1:14" x14ac:dyDescent="0.15">
      <c r="A55" s="250"/>
      <c r="B55" s="246"/>
      <c r="C55" s="246"/>
      <c r="D55" s="246"/>
      <c r="E55" s="246"/>
      <c r="F55" s="246"/>
      <c r="G55" s="312" t="s">
        <v>522</v>
      </c>
      <c r="H55" s="313"/>
      <c r="I55" s="321">
        <v>2786455</v>
      </c>
      <c r="J55" s="322">
        <v>35119</v>
      </c>
      <c r="K55" s="323">
        <v>15.4</v>
      </c>
      <c r="L55" s="324">
        <v>57944</v>
      </c>
      <c r="M55" s="325">
        <v>3</v>
      </c>
      <c r="N55" s="326">
        <v>12.4</v>
      </c>
    </row>
    <row r="56" spans="1:14" x14ac:dyDescent="0.15">
      <c r="A56" s="250"/>
      <c r="B56" s="246"/>
      <c r="C56" s="246"/>
      <c r="D56" s="246"/>
      <c r="E56" s="246"/>
      <c r="F56" s="246"/>
      <c r="G56" s="327"/>
      <c r="H56" s="328" t="s">
        <v>520</v>
      </c>
      <c r="I56" s="329">
        <v>1343980</v>
      </c>
      <c r="J56" s="330">
        <v>16939</v>
      </c>
      <c r="K56" s="331">
        <v>65.7</v>
      </c>
      <c r="L56" s="332">
        <v>29326</v>
      </c>
      <c r="M56" s="333">
        <v>8.8000000000000007</v>
      </c>
      <c r="N56" s="334">
        <v>56.9</v>
      </c>
    </row>
    <row r="57" spans="1:14" x14ac:dyDescent="0.15">
      <c r="A57" s="250"/>
      <c r="B57" s="246"/>
      <c r="C57" s="246"/>
      <c r="D57" s="246"/>
      <c r="E57" s="246"/>
      <c r="F57" s="246"/>
      <c r="G57" s="312" t="s">
        <v>523</v>
      </c>
      <c r="H57" s="313"/>
      <c r="I57" s="321">
        <v>2568791</v>
      </c>
      <c r="J57" s="322">
        <v>32594</v>
      </c>
      <c r="K57" s="323">
        <v>-7.2</v>
      </c>
      <c r="L57" s="324">
        <v>54227</v>
      </c>
      <c r="M57" s="325">
        <v>-6.4</v>
      </c>
      <c r="N57" s="326">
        <v>-0.8</v>
      </c>
    </row>
    <row r="58" spans="1:14" x14ac:dyDescent="0.15">
      <c r="A58" s="250"/>
      <c r="B58" s="246"/>
      <c r="C58" s="246"/>
      <c r="D58" s="246"/>
      <c r="E58" s="246"/>
      <c r="F58" s="246"/>
      <c r="G58" s="327"/>
      <c r="H58" s="328" t="s">
        <v>520</v>
      </c>
      <c r="I58" s="329">
        <v>1456717</v>
      </c>
      <c r="J58" s="330">
        <v>18483</v>
      </c>
      <c r="K58" s="331">
        <v>9.1</v>
      </c>
      <c r="L58" s="332">
        <v>29694</v>
      </c>
      <c r="M58" s="333">
        <v>1.3</v>
      </c>
      <c r="N58" s="334">
        <v>7.8</v>
      </c>
    </row>
    <row r="59" spans="1:14" x14ac:dyDescent="0.15">
      <c r="A59" s="250"/>
      <c r="B59" s="246"/>
      <c r="C59" s="246"/>
      <c r="D59" s="246"/>
      <c r="E59" s="246"/>
      <c r="F59" s="246"/>
      <c r="G59" s="312" t="s">
        <v>524</v>
      </c>
      <c r="H59" s="313"/>
      <c r="I59" s="321">
        <v>4822434</v>
      </c>
      <c r="J59" s="322">
        <v>61644</v>
      </c>
      <c r="K59" s="323">
        <v>89.1</v>
      </c>
      <c r="L59" s="324">
        <v>57295</v>
      </c>
      <c r="M59" s="325">
        <v>5.7</v>
      </c>
      <c r="N59" s="326">
        <v>83.4</v>
      </c>
    </row>
    <row r="60" spans="1:14" x14ac:dyDescent="0.15">
      <c r="A60" s="250"/>
      <c r="B60" s="246"/>
      <c r="C60" s="246"/>
      <c r="D60" s="246"/>
      <c r="E60" s="246"/>
      <c r="F60" s="246"/>
      <c r="G60" s="327"/>
      <c r="H60" s="328" t="s">
        <v>520</v>
      </c>
      <c r="I60" s="335">
        <v>3231356</v>
      </c>
      <c r="J60" s="330">
        <v>41305</v>
      </c>
      <c r="K60" s="331">
        <v>123.5</v>
      </c>
      <c r="L60" s="332">
        <v>32771</v>
      </c>
      <c r="M60" s="333">
        <v>10.4</v>
      </c>
      <c r="N60" s="334">
        <v>113.1</v>
      </c>
    </row>
    <row r="61" spans="1:14" x14ac:dyDescent="0.15">
      <c r="A61" s="250"/>
      <c r="B61" s="246"/>
      <c r="C61" s="246"/>
      <c r="D61" s="246"/>
      <c r="E61" s="246"/>
      <c r="F61" s="246"/>
      <c r="G61" s="312" t="s">
        <v>525</v>
      </c>
      <c r="H61" s="336"/>
      <c r="I61" s="337">
        <v>3047980</v>
      </c>
      <c r="J61" s="338">
        <v>38521</v>
      </c>
      <c r="K61" s="339">
        <v>16.600000000000001</v>
      </c>
      <c r="L61" s="340">
        <v>54296</v>
      </c>
      <c r="M61" s="341">
        <v>4.0999999999999996</v>
      </c>
      <c r="N61" s="326">
        <v>12.5</v>
      </c>
    </row>
    <row r="62" spans="1:14" x14ac:dyDescent="0.15">
      <c r="A62" s="250"/>
      <c r="B62" s="246"/>
      <c r="C62" s="246"/>
      <c r="D62" s="246"/>
      <c r="E62" s="246"/>
      <c r="F62" s="246"/>
      <c r="G62" s="327"/>
      <c r="H62" s="328" t="s">
        <v>520</v>
      </c>
      <c r="I62" s="329">
        <v>1627829</v>
      </c>
      <c r="J62" s="330">
        <v>20609</v>
      </c>
      <c r="K62" s="331">
        <v>36.299999999999997</v>
      </c>
      <c r="L62" s="332">
        <v>28705</v>
      </c>
      <c r="M62" s="333">
        <v>7.7</v>
      </c>
      <c r="N62" s="334">
        <v>28.6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 zoomScaleNormal="100" zoomScaleSheetLayoutView="55" workbookViewId="0">
      <selection activeCell="B1" sqref="B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24.12</v>
      </c>
      <c r="G47" s="12">
        <v>27.97</v>
      </c>
      <c r="H47" s="12">
        <v>30.94</v>
      </c>
      <c r="I47" s="12">
        <v>34.799999999999997</v>
      </c>
      <c r="J47" s="13">
        <v>37.56</v>
      </c>
    </row>
    <row r="48" spans="2:10" ht="57.75" customHeight="1" x14ac:dyDescent="0.15">
      <c r="B48" s="14"/>
      <c r="C48" s="1174" t="s">
        <v>4</v>
      </c>
      <c r="D48" s="1174"/>
      <c r="E48" s="1175"/>
      <c r="F48" s="15">
        <v>5.91</v>
      </c>
      <c r="G48" s="16">
        <v>5.78</v>
      </c>
      <c r="H48" s="16">
        <v>4.3600000000000003</v>
      </c>
      <c r="I48" s="16">
        <v>6.09</v>
      </c>
      <c r="J48" s="17">
        <v>3.57</v>
      </c>
    </row>
    <row r="49" spans="2:10" ht="57.75" customHeight="1" thickBot="1" x14ac:dyDescent="0.2">
      <c r="B49" s="18"/>
      <c r="C49" s="1176" t="s">
        <v>5</v>
      </c>
      <c r="D49" s="1176"/>
      <c r="E49" s="1177"/>
      <c r="F49" s="19">
        <v>3.43</v>
      </c>
      <c r="G49" s="20">
        <v>5.51</v>
      </c>
      <c r="H49" s="20">
        <v>1.64</v>
      </c>
      <c r="I49" s="20">
        <v>5.97</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浜松 悠輔</cp:lastModifiedBy>
  <cp:lastPrinted>2018-03-01T07:31:07Z</cp:lastPrinted>
  <dcterms:created xsi:type="dcterms:W3CDTF">2018-01-24T05:38:25Z</dcterms:created>
  <dcterms:modified xsi:type="dcterms:W3CDTF">2018-11-06T07:07:47Z</dcterms:modified>
  <cp:category/>
</cp:coreProperties>
</file>