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74\Desktop\"/>
    </mc:Choice>
  </mc:AlternateContent>
  <bookViews>
    <workbookView xWindow="240" yWindow="90" windowWidth="14940" windowHeight="7850"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AM35" i="9" s="1"/>
  <c r="AM36" i="9" s="1"/>
  <c r="BW34" i="9" l="1"/>
  <c r="BW35" i="9" s="1"/>
  <c r="BW36" i="9" s="1"/>
  <c r="BW37" i="9" s="1"/>
  <c r="BW38" i="9" s="1"/>
  <c r="BW39" i="9" s="1"/>
  <c r="BW40" i="9" s="1"/>
  <c r="BW41" i="9" s="1"/>
  <c r="BW42" i="9" s="1"/>
  <c r="CO34" i="9" l="1"/>
</calcChain>
</file>

<file path=xl/sharedStrings.xml><?xml version="1.0" encoding="utf-8"?>
<sst xmlns="http://schemas.openxmlformats.org/spreadsheetml/2006/main" count="1068" uniqueCount="571">
  <si>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</si>
  <si>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</si>
  <si>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</si>
  <si>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</si>
  <si>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</si>
  <si>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</si>
  <si>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</si>
  <si>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</si>
  <si>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</si>
  <si>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</si>
  <si>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</si>
  <si>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</si>
  <si>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</si>
  <si>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</si>
  <si>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</si>
  <si>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</si>
  <si>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</si>
  <si>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</si>
  <si>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</si>
  <si>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</si>
  <si>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</si>
  <si>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</si>
  <si>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</si>
  <si>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</si>
  <si>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</si>
  <si>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</si>
  <si>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</si>
  <si>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</si>
  <si>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</si>
  <si>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</si>
  <si>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</si>
  <si>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</si>
  <si>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</si>
  <si>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</si>
  <si>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</si>
  <si>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</si>
  <si>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</si>
  <si>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</si>
  <si>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</si>
  <si>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</si>
  <si>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</si>
  <si>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</si>
  <si>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</si>
  <si>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</si>
  <si>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</si>
  <si>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</si>
  <si>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</si>
  <si>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</si>
  <si>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</si>
  <si>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</si>
  <si>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</si>
  <si>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</si>
  <si>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</si>
  <si>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</si>
  <si>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</si>
  <si>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</si>
  <si>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</si>
  <si>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</si>
  <si>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</si>
  <si>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</si>
  <si>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</si>
  <si>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</si>
  <si>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</si>
  <si>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</si>
  <si>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</si>
  <si>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</si>
  <si>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</si>
  <si>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</si>
  <si>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</si>
  <si>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</si>
  <si>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</si>
  <si>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</si>
  <si>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</si>
  <si>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</si>
  <si>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</si>
  <si>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</si>
  <si>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</si>
  <si>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</si>
  <si>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</si>
  <si>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</si>
  <si>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</si>
  <si>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</si>
  <si>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</si>
  <si>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</si>
  <si>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</si>
  <si>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</si>
  <si>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</si>
  <si>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</si>
  <si>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</si>
  <si>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</si>
  <si>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</si>
  <si>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</si>
  <si>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</si>
  <si>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</si>
  <si>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</si>
  <si>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</si>
  <si>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</si>
  <si>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</si>
  <si>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</si>
  <si>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</si>
  <si>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</si>
  <si>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</si>
  <si>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</si>
  <si>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</si>
  <si>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</si>
  <si>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</si>
  <si>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</si>
  <si>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</si>
  <si>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</si>
  <si>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</si>
  <si>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</si>
  <si>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</si>
  <si>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</si>
  <si>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</si>
  <si>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</si>
  <si>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</si>
  <si>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</si>
  <si>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</si>
  <si>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</si>
  <si>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</si>
  <si>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</si>
  <si>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</si>
  <si>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</si>
  <si>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</si>
  <si>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</si>
  <si>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</si>
  <si>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</si>
  <si>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</si>
  <si>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</si>
  <si>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</si>
  <si>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</si>
  <si>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</si>
  <si>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</si>
  <si>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</si>
  <si>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</si>
  <si>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</si>
  <si>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</si>
  <si>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</si>
  <si>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</si>
  <si>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</si>
  <si>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</si>
  <si>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</si>
  <si>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</si>
  <si>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</si>
  <si>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</si>
  <si>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</si>
  <si>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</si>
  <si>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</si>
  <si>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</si>
  <si>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</si>
  <si>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</si>
  <si>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</si>
  <si>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</si>
  <si>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</si>
  <si>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</si>
  <si>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</si>
  <si>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</si>
  <si>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</si>
  <si>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</si>
  <si>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</si>
  <si>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</si>
  <si>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</si>
  <si>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</si>
  <si>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</si>
  <si>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</si>
  <si>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</si>
  <si>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</si>
  <si>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</si>
  <si>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</si>
  <si>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</si>
  <si>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</si>
  <si>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</si>
  <si>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</si>
  <si>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</si>
  <si>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</si>
  <si>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</si>
  <si>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</si>
  <si>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</si>
  <si>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</si>
  <si>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</si>
  <si>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</si>
  <si>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</si>
  <si>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</si>
  <si>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</si>
  <si>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</si>
  <si>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</si>
  <si>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</si>
  <si>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</si>
  <si>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</si>
  <si>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</si>
  <si>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</si>
  <si>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</si>
  <si>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</si>
  <si>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</si>
  <si>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</si>
  <si>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</si>
  <si>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兵庫県市川町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</si>
  <si>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</si>
  <si>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</si>
  <si>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</si>
  <si>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</si>
  <si>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</si>
  <si>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</si>
  <si>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</si>
  <si>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</si>
  <si>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</si>
  <si>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</si>
  <si>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</si>
  <si>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</si>
  <si>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</si>
  <si>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</si>
  <si>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</si>
  <si>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</si>
  <si>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</si>
  <si>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</si>
  <si>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</si>
  <si>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</si>
  <si>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</si>
  <si>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</si>
  <si>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</si>
  <si>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</si>
  <si>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</si>
  <si>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</si>
  <si>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</si>
  <si>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</si>
  <si>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</si>
  <si>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</si>
  <si>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</si>
  <si>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</si>
  <si>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</si>
  <si>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</si>
  <si>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</si>
  <si>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</si>
  <si>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</si>
  <si>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</si>
  <si>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</si>
  <si>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</si>
  <si>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</si>
  <si>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</si>
  <si>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</si>
  <si>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</si>
  <si>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</si>
  <si>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</si>
  <si>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</si>
  <si>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</si>
  <si>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</si>
  <si>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</si>
  <si>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</si>
  <si>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</si>
  <si>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</si>
  <si>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</si>
  <si>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</si>
  <si>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</si>
  <si>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</si>
  <si>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</si>
  <si>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</si>
  <si>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</si>
  <si>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</si>
  <si>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</si>
  <si>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</si>
  <si>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</si>
  <si>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</si>
  <si>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</si>
  <si>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</si>
  <si>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</si>
  <si>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</si>
  <si>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</si>
  <si>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</si>
  <si>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</si>
  <si>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</si>
  <si>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</si>
  <si>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</si>
  <si>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</si>
  <si>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</si>
  <si>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</si>
  <si>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</si>
  <si>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</si>
  <si>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</si>
  <si>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</si>
  <si>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</si>
  <si>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</si>
  <si>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</si>
  <si>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</si>
  <si>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</si>
  <si>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</si>
  <si>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</si>
  <si>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</si>
  <si>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</si>
  <si>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</si>
  <si>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</si>
  <si>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</si>
  <si>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</si>
  <si>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</si>
  <si>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</si>
  <si>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</si>
  <si>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</si>
  <si>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</si>
  <si>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</si>
  <si>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</si>
  <si>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</si>
  <si>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</si>
  <si>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</si>
  <si>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</si>
  <si>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</si>
  <si>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</si>
  <si>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</si>
  <si>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</si>
  <si>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</si>
  <si>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</si>
  <si>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</si>
  <si>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</si>
  <si>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</si>
  <si>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</si>
  <si>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</si>
  <si>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</si>
  <si>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</si>
  <si>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</si>
  <si>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</si>
  <si>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</si>
  <si>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</si>
  <si>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</si>
  <si>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</si>
  <si>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</si>
  <si>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</si>
  <si>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</si>
  <si>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</si>
  <si>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</si>
  <si>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</si>
  <si>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</si>
  <si>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</si>
  <si>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</si>
  <si>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</si>
  <si>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</si>
  <si>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</si>
  <si>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</si>
  <si>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</si>
  <si>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</si>
  <si>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</si>
  <si>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</si>
  <si>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</si>
  <si>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</si>
  <si>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</si>
  <si>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</si>
  <si>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</si>
  <si>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</si>
  <si>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兵庫県市川町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</si>
  <si>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</si>
  <si>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</si>
  <si>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</si>
  <si>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</si>
  <si>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</si>
  <si>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</si>
  <si>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</si>
  <si>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</si>
  <si>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</si>
  <si>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</si>
  <si>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</si>
  <si>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</si>
  <si>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</si>
  <si>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</si>
  <si>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</si>
  <si>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</si>
  <si>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</si>
  <si>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</si>
  <si>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</si>
  <si>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</si>
  <si>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</si>
  <si>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</si>
  <si>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</si>
  <si>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</si>
  <si>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</si>
  <si>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</si>
  <si>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</si>
  <si>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</si>
  <si>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</si>
  <si>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</si>
  <si>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</si>
  <si>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</si>
  <si>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</si>
  <si>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</si>
  <si>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</si>
  <si>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</si>
  <si>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</si>
  <si>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</si>
  <si>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</si>
  <si>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</si>
  <si>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土地開発事業会計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</si>
  <si>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</si>
  <si>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</si>
  <si>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</si>
  <si>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</si>
  <si>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</si>
  <si>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</si>
  <si>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</si>
  <si>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</si>
  <si>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</si>
  <si>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</si>
  <si>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</si>
  <si>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</si>
  <si>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</si>
  <si>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</si>
  <si>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</si>
  <si>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</si>
  <si>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</si>
  <si>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</si>
  <si>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</si>
  <si>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</si>
  <si>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</si>
  <si>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</si>
  <si>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</si>
  <si>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</si>
  <si>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</si>
  <si>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</si>
  <si>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</si>
  <si>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</si>
  <si>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</si>
  <si>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</si>
  <si>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</si>
  <si>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</si>
  <si>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</si>
  <si>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</si>
  <si>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</si>
  <si>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</si>
  <si>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</si>
  <si>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</si>
  <si>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</si>
  <si>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</si>
  <si>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</si>
  <si>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</si>
  <si>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</si>
  <si>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</si>
  <si>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</si>
  <si>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</si>
  <si>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</si>
  <si>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</si>
  <si>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</si>
  <si>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</si>
  <si>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</si>
  <si>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</si>
  <si>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</si>
  <si>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</si>
  <si>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</si>
  <si>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</si>
  <si>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</si>
  <si>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</si>
  <si>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</si>
  <si>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</si>
  <si>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</si>
  <si>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</si>
  <si>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</si>
  <si>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</si>
  <si>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</si>
  <si>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</si>
  <si>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</si>
  <si>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</si>
  <si>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</si>
  <si>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</si>
  <si>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</si>
  <si>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</si>
  <si>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</si>
  <si>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</si>
  <si>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</si>
  <si>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</si>
  <si>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</si>
  <si>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</si>
  <si>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</si>
  <si>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</si>
  <si>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</si>
  <si>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</si>
  <si>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</si>
  <si>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</si>
  <si>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</si>
  <si>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</si>
  <si>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</si>
  <si>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</si>
  <si>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</si>
  <si>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</si>
  <si>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</si>
  <si>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</si>
  <si>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</si>
  <si>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</si>
  <si>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</si>
  <si>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</si>
  <si>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</si>
  <si>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</si>
  <si>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</si>
  <si>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</si>
  <si>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</si>
  <si>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</si>
  <si>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</si>
  <si>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</si>
  <si>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</si>
  <si>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</si>
  <si>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</si>
  <si>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</si>
  <si>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</si>
  <si>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</si>
  <si>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</si>
  <si>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</si>
  <si>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</si>
  <si>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</si>
  <si>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</si>
  <si>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</si>
  <si>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</si>
  <si>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</si>
  <si>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</si>
  <si>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</si>
  <si>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</si>
  <si>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</si>
  <si>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</si>
  <si>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</si>
  <si>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</si>
  <si>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</si>
  <si>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</si>
  <si>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</si>
  <si>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</si>
  <si>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</si>
  <si>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</si>
  <si>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</si>
  <si>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</si>
  <si>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</si>
  <si>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</si>
  <si>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2.00</t>
  </si>
  <si>
    <t>水道事業会計</t>
  </si>
  <si>
    <t>土地開発事業会計</t>
  </si>
  <si>
    <t>介護保険事業特別会計</t>
  </si>
  <si>
    <t>下水道事業会計</t>
  </si>
  <si>
    <t>一般会計</t>
  </si>
  <si>
    <t>国民健康保険特別会計</t>
  </si>
  <si>
    <t>後期高齢者医療特別会計</t>
  </si>
  <si>
    <t>学校給食特別会計</t>
  </si>
  <si>
    <t>その他会計（赤字）</t>
  </si>
  <si>
    <t>その他会計（黒字）</t>
  </si>
  <si>
    <t>中播衛生施設事務組合</t>
    <rPh sb="0" eb="1">
      <t>チュウ</t>
    </rPh>
    <rPh sb="1" eb="2">
      <t>バン</t>
    </rPh>
    <rPh sb="2" eb="4">
      <t>エイセイ</t>
    </rPh>
    <rPh sb="4" eb="6">
      <t>シセツ</t>
    </rPh>
    <rPh sb="6" eb="8">
      <t>ジム</t>
    </rPh>
    <rPh sb="8" eb="10">
      <t>クミアイ</t>
    </rPh>
    <phoneticPr fontId="5"/>
  </si>
  <si>
    <t>中播農業共済事務組合</t>
    <rPh sb="0" eb="1">
      <t>チュウ</t>
    </rPh>
    <rPh sb="1" eb="2">
      <t>バン</t>
    </rPh>
    <rPh sb="2" eb="4">
      <t>ノウギョウ</t>
    </rPh>
    <rPh sb="4" eb="6">
      <t>キョウサイ</t>
    </rPh>
    <rPh sb="6" eb="8">
      <t>ジム</t>
    </rPh>
    <rPh sb="8" eb="10">
      <t>クミアイ</t>
    </rPh>
    <phoneticPr fontId="5"/>
  </si>
  <si>
    <t>中播北部行政事務組合</t>
    <rPh sb="0" eb="1">
      <t>チュウ</t>
    </rPh>
    <rPh sb="1" eb="2">
      <t>バン</t>
    </rPh>
    <rPh sb="2" eb="4">
      <t>ホクブ</t>
    </rPh>
    <rPh sb="4" eb="6">
      <t>ギョウセイ</t>
    </rPh>
    <rPh sb="6" eb="8">
      <t>ジム</t>
    </rPh>
    <rPh sb="8" eb="10">
      <t>クミアイ</t>
    </rPh>
    <phoneticPr fontId="5"/>
  </si>
  <si>
    <t>市川町外三ヶ市町共有財産事務組合</t>
    <rPh sb="0" eb="2">
      <t>イチカワ</t>
    </rPh>
    <rPh sb="2" eb="4">
      <t>チョウガイ</t>
    </rPh>
    <rPh sb="4" eb="5">
      <t>サン</t>
    </rPh>
    <rPh sb="6" eb="8">
      <t>シチョウ</t>
    </rPh>
    <rPh sb="8" eb="10">
      <t>キョウユウ</t>
    </rPh>
    <rPh sb="10" eb="12">
      <t>ザイサン</t>
    </rPh>
    <rPh sb="12" eb="14">
      <t>ジム</t>
    </rPh>
    <rPh sb="14" eb="16">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</si>
  <si>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</si>
  <si>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</si>
  <si>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</si>
  <si>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</si>
  <si>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</si>
  <si>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兵庫県町土地開発公社</t>
    <rPh sb="0" eb="3">
      <t>ヒョウゴケン</t>
    </rPh>
    <rPh sb="3" eb="4">
      <t>マチ</t>
    </rPh>
    <rPh sb="4" eb="6">
      <t>トチ</t>
    </rPh>
    <rPh sb="6" eb="8">
      <t>カイハツ</t>
    </rPh>
    <rPh sb="8" eb="10">
      <t>コウシャ</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</si>
  <si>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</si>
  <si>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</si>
  <si>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</si>
  <si>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</si>
  <si>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</si>
  <si>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</si>
  <si>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</si>
  <si>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</si>
  <si>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</si>
  <si>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</si>
  <si>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</si>
  <si>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</si>
  <si>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</si>
  <si>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</si>
  <si>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</si>
  <si>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</si>
  <si>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</si>
  <si>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</si>
  <si>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</si>
  <si>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</si>
  <si>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</si>
  <si>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</si>
  <si>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</si>
  <si>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</si>
  <si>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</si>
  <si>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共に類似団体と比較して高いものの、近年は減少傾向にある。これは行財政改革の推進により投資的事業を抑えていることが主な要因である。しかしながら今後は、現在進めている下水道事業にかかる地方債残高が年々増加していく見込みであるほか、こども園新設事業等大型事業も控えていることから、下水道事業など既に計画している事業以外の投資的事業を極力抑制し、地方債の新規発行を抑制していく必要があ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</si>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</sst>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106092</c:v>
                </c:pt>
                <c:pt idx="4">
                  <c:v>78903</c:v>
                </c:pt>
              </c:numCache>
            </c:numRef>
          </c:val>
          <c:smooth val="0"/>
          <c:extLst>
            <c:ext xmlns:c16="http://schemas.microsoft.com/office/drawing/2014/chart" uri="{C3380CC4-5D6E-409C-BE32-E72D297353CC}">
              <c16:uniqueId val="{00000000-2069-46A8-A320-EC4A9FFB49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16054</c:v>
                </c:pt>
                <c:pt idx="1">
                  <c:v>50716</c:v>
                </c:pt>
                <c:pt idx="2">
                  <c:v>23115</c:v>
                </c:pt>
                <c:pt idx="3">
                  <c:v>26616</c:v>
                </c:pt>
                <c:pt idx="4">
                  <c:v>50800</c:v>
                </c:pt>
              </c:numCache>
            </c:numRef>
          </c:val>
          <c:smooth val="0"/>
          <c:extLst>
            <c:ext xmlns:c16="http://schemas.microsoft.com/office/drawing/2014/chart" uri="{C3380CC4-5D6E-409C-BE32-E72D297353CC}">
              <c16:uniqueId val="{00000001-2069-46A8-A320-EC4A9FFB492E}"/>
            </c:ext>
          </c:extLst>
        </c:ser>
        <c:dLbls>
          <c:showLegendKey val="0"/>
          <c:showVal val="0"/>
          <c:showCatName val="0"/>
          <c:showSerName val="0"/>
          <c:showPercent val="0"/>
          <c:showBubbleSize val="0"/>
        </c:dLbls>
        <c:marker val="1"/>
        <c:smooth val="0"/>
        <c:axId val="89562496"/>
        <c:axId val="89564672"/>
      </c:lineChart>
      <c:catAx>
        <c:axId val="89562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64672"/>
        <c:crosses val="autoZero"/>
        <c:auto val="1"/>
        <c:lblAlgn val="ctr"/>
        <c:lblOffset val="100"/>
        <c:tickLblSkip val="1"/>
        <c:tickMarkSkip val="1"/>
        <c:noMultiLvlLbl val="0"/>
      </c:catAx>
      <c:valAx>
        <c:axId val="89564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62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c:v>
                </c:pt>
                <c:pt idx="1">
                  <c:v>5.76</c:v>
                </c:pt>
                <c:pt idx="2">
                  <c:v>4.83</c:v>
                </c:pt>
                <c:pt idx="3">
                  <c:v>3.75</c:v>
                </c:pt>
                <c:pt idx="4">
                  <c:v>1.76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c:v>
                </c:pt>
                <c:pt idx="1">
                  <c:v>17.739999999999998</c:v>
                </c:pt>
                <c:pt idx="2">
                  <c:v>20.78</c:v>
                </c:pt>
                <c:pt idx="3">
                  <c:v>25.6</c:v>
                </c:pt>
                <c:pt idx="4">
                  <c:v>26.02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9692672"/>
        <c:axId val="119694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2.15</c:v>
                </c:pt>
                <c:pt idx="1">
                  <c:v>2.72</c:v>
                </c:pt>
                <c:pt idx="2">
                  <c:v>2.0499999999999998</c:v>
                </c:pt>
                <c:pt idx="3">
                  <c:v>4.4400000000000004</c:v>
                </c:pt>
                <c:pt idx="4">
                  <c:v>-2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9692672"/>
        <c:axId val="119694848"/>
      </c:lineChart>
      <c:catAx>
        <c:axId val="11969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694848"/>
        <c:crosses val="autoZero"/>
        <c:auto val="1"/>
        <c:lblAlgn val="ctr"/>
        <c:lblOffset val="100"/>
        <c:tickLblSkip val="1"/>
        <c:tickMarkSkip val="1"/>
        <c:noMultiLvlLbl val="0"/>
      </c:catAx>
      <c:valAx>
        <c:axId val="119694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9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0.03</c:v>
                </c:pt>
                <c:pt idx="4">
                  <c:v>#N/A</c:v>
                </c:pt>
                <c:pt idx="5">
                  <c:v>0.03</c:v>
                </c:pt>
                <c:pt idx="6">
                  <c:v>#N/A</c:v>
                </c:pt>
                <c:pt idx="7">
                  <c:v>0.04</c:v>
                </c:pt>
                <c:pt idx="8">
                  <c:v>#N/A</c:v>
                </c:pt>
                <c:pt idx="9">
                  <c:v>0.09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1.38</c:v>
                </c:pt>
                <c:pt idx="2">
                  <c:v>#N/A</c:v>
                </c:pt>
                <c:pt idx="3">
                  <c:v>0.99</c:v>
                </c:pt>
                <c:pt idx="4">
                  <c:v>#N/A</c:v>
                </c:pt>
                <c:pt idx="5">
                  <c:v>1.1200000000000001</c:v>
                </c:pt>
                <c:pt idx="6">
                  <c:v>#N/A</c:v>
                </c:pt>
                <c:pt idx="7">
                  <c:v>1.37</c:v>
                </c:pt>
                <c:pt idx="8">
                  <c:v>#N/A</c:v>
                </c:pt>
                <c:pt idx="9">
                  <c:v>0.57999999999999996</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5.6</c:v>
                </c:pt>
                <c:pt idx="2">
                  <c:v>#N/A</c:v>
                </c:pt>
                <c:pt idx="3">
                  <c:v>5.74</c:v>
                </c:pt>
                <c:pt idx="4">
                  <c:v>#N/A</c:v>
                </c:pt>
                <c:pt idx="5">
                  <c:v>4.82</c:v>
                </c:pt>
                <c:pt idx="6">
                  <c:v>#N/A</c:v>
                </c:pt>
                <c:pt idx="7">
                  <c:v>3.73</c:v>
                </c:pt>
                <c:pt idx="8">
                  <c:v>#N/A</c:v>
                </c:pt>
                <c:pt idx="9">
                  <c:v>1.75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1.78</c:v>
                </c:pt>
                <c:pt idx="2">
                  <c:v>#N/A</c:v>
                </c:pt>
                <c:pt idx="3">
                  <c:v>2.11</c:v>
                </c:pt>
                <c:pt idx="4">
                  <c:v>#N/A</c:v>
                </c:pt>
                <c:pt idx="5">
                  <c:v>2.35</c:v>
                </c:pt>
                <c:pt idx="6">
                  <c:v>#N/A</c:v>
                </c:pt>
                <c:pt idx="7">
                  <c:v>2.2200000000000002</c:v>
                </c:pt>
                <c:pt idx="8">
                  <c:v>#N/A</c:v>
                </c:pt>
                <c:pt idx="9">
                  <c:v>2.4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0.37</c:v>
                </c:pt>
                <c:pt idx="2">
                  <c:v>#N/A</c:v>
                </c:pt>
                <c:pt idx="3">
                  <c:v>0.61</c:v>
                </c:pt>
                <c:pt idx="4">
                  <c:v>#N/A</c:v>
                </c:pt>
                <c:pt idx="5">
                  <c:v>0.64</c:v>
                </c:pt>
                <c:pt idx="6">
                  <c:v>#N/A</c:v>
                </c:pt>
                <c:pt idx="7">
                  <c:v>2.0099999999999998</c:v>
                </c:pt>
                <c:pt idx="8">
                  <c:v>#N/A</c:v>
                </c:pt>
                <c:pt idx="9">
                  <c:v>2.57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土地開発事業会計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2.69</c:v>
                </c:pt>
                <c:pt idx="2">
                  <c:v>#N/A</c:v>
                </c:pt>
                <c:pt idx="3">
                  <c:v>2.72</c:v>
                </c:pt>
                <c:pt idx="4">
                  <c:v>#N/A</c:v>
                </c:pt>
                <c:pt idx="5">
                  <c:v>2.75</c:v>
                </c:pt>
                <c:pt idx="6">
                  <c:v>#N/A</c:v>
                </c:pt>
                <c:pt idx="7">
                  <c:v>2.67</c:v>
                </c:pt>
                <c:pt idx="8">
                  <c:v>#N/A</c:v>
                </c:pt>
                <c:pt idx="9">
                  <c:v>2.71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13.8</c:v>
                </c:pt>
                <c:pt idx="2">
                  <c:v>#N/A</c:v>
                </c:pt>
                <c:pt idx="3">
                  <c:v>14.27</c:v>
                </c:pt>
                <c:pt idx="4">
                  <c:v>#N/A</c:v>
                </c:pt>
                <c:pt idx="5">
                  <c:v>11.97</c:v>
                </c:pt>
                <c:pt idx="6">
                  <c:v>#N/A</c:v>
                </c:pt>
                <c:pt idx="7">
                  <c:v>13.17</c:v>
                </c:pt>
                <c:pt idx="8">
                  <c:v>#N/A</c:v>
                </c:pt>
                <c:pt idx="9">
                  <c:v>14.59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813248"/>
        <c:axId val="119814784"/>
      </c:barChart>
      <c:catAx>
        <c:axId val="11981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814784"/>
        <c:crosses val="autoZero"/>
        <c:auto val="1"/>
        <c:lblAlgn val="ctr"/>
        <c:lblOffset val="100"/>
        <c:tickLblSkip val="1"/>
        <c:tickMarkSkip val="1"/>
        <c:noMultiLvlLbl val="0"/>
      </c:catAx>
      <c:valAx>
        <c:axId val="11981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813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673</c:v>
                </c:pt>
                <c:pt idx="5">
                  <c:v>647</c:v>
                </c:pt>
                <c:pt idx="8">
                  <c:v>650</c:v>
                </c:pt>
                <c:pt idx="11">
                  <c:v>614</c:v>
                </c:pt>
                <c:pt idx="14">
                  <c:v>600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10</c:v>
                </c:pt>
                <c:pt idx="6">
                  <c:v>23</c:v>
                </c:pt>
                <c:pt idx="9">
                  <c:v>19</c:v>
                </c:pt>
                <c:pt idx="12">
                  <c:v>15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150</c:v>
                </c:pt>
                <c:pt idx="3">
                  <c:v>154</c:v>
                </c:pt>
                <c:pt idx="6">
                  <c:v>162</c:v>
                </c:pt>
                <c:pt idx="9">
                  <c:v>162</c:v>
                </c:pt>
                <c:pt idx="12">
                  <c:v>161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225</c:v>
                </c:pt>
                <c:pt idx="3">
                  <c:v>141</c:v>
                </c:pt>
                <c:pt idx="6">
                  <c:v>109</c:v>
                </c:pt>
                <c:pt idx="9">
                  <c:v>123</c:v>
                </c:pt>
                <c:pt idx="12">
                  <c:v>137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753</c:v>
                </c:pt>
                <c:pt idx="3">
                  <c:v>733</c:v>
                </c:pt>
                <c:pt idx="6">
                  <c:v>717</c:v>
                </c:pt>
                <c:pt idx="9">
                  <c:v>644</c:v>
                </c:pt>
                <c:pt idx="12">
                  <c:v>658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86656"/>
        <c:axId val="248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467</c:v>
                </c:pt>
                <c:pt idx="2">
                  <c:v>#N/A</c:v>
                </c:pt>
                <c:pt idx="3">
                  <c:v>#N/A</c:v>
                </c:pt>
                <c:pt idx="4">
                  <c:v>391</c:v>
                </c:pt>
                <c:pt idx="5">
                  <c:v>#N/A</c:v>
                </c:pt>
                <c:pt idx="6">
                  <c:v>#N/A</c:v>
                </c:pt>
                <c:pt idx="7">
                  <c:v>361</c:v>
                </c:pt>
                <c:pt idx="8">
                  <c:v>#N/A</c:v>
                </c:pt>
                <c:pt idx="9">
                  <c:v>#N/A</c:v>
                </c:pt>
                <c:pt idx="10">
                  <c:v>334</c:v>
                </c:pt>
                <c:pt idx="11">
                  <c:v>#N/A</c:v>
                </c:pt>
                <c:pt idx="12">
                  <c:v>#N/A</c:v>
                </c:pt>
                <c:pt idx="13">
                  <c:v>371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86656"/>
        <c:axId val="2488576"/>
      </c:lineChart>
      <c:catAx>
        <c:axId val="248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8576"/>
        <c:crosses val="autoZero"/>
        <c:auto val="1"/>
        <c:lblAlgn val="ctr"/>
        <c:lblOffset val="100"/>
        <c:tickLblSkip val="1"/>
        <c:tickMarkSkip val="1"/>
        <c:noMultiLvlLbl val="0"/>
      </c:catAx>
      <c:valAx>
        <c:axId val="248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5967</c:v>
                </c:pt>
                <c:pt idx="5">
                  <c:v>6011</c:v>
                </c:pt>
                <c:pt idx="8">
                  <c:v>5801</c:v>
                </c:pt>
                <c:pt idx="11">
                  <c:v>5634</c:v>
                </c:pt>
                <c:pt idx="14">
                  <c:v>5576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c:v>
                </c:pt>
                <c:pt idx="5">
                  <c:v>21</c:v>
                </c:pt>
                <c:pt idx="8">
                  <c:v>17</c:v>
                </c:pt>
                <c:pt idx="11">
                  <c:v>12</c:v>
                </c:pt>
                <c:pt idx="14">
                  <c:v>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939</c:v>
                </c:pt>
                <c:pt idx="5">
                  <c:v>1063</c:v>
                </c:pt>
                <c:pt idx="8">
                  <c:v>1244</c:v>
                </c:pt>
                <c:pt idx="11">
                  <c:v>1660</c:v>
                </c:pt>
                <c:pt idx="14">
                  <c:v>1773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1367</c:v>
                </c:pt>
                <c:pt idx="3">
                  <c:v>1300</c:v>
                </c:pt>
                <c:pt idx="6">
                  <c:v>1162</c:v>
                </c:pt>
                <c:pt idx="9">
                  <c:v>1056</c:v>
                </c:pt>
                <c:pt idx="12">
                  <c:v>1007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828</c:v>
                </c:pt>
                <c:pt idx="3">
                  <c:v>682</c:v>
                </c:pt>
                <c:pt idx="6">
                  <c:v>526</c:v>
                </c:pt>
                <c:pt idx="9">
                  <c:v>369</c:v>
                </c:pt>
                <c:pt idx="12">
                  <c:v>211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2632</c:v>
                </c:pt>
                <c:pt idx="3">
                  <c:v>2657</c:v>
                </c:pt>
                <c:pt idx="6">
                  <c:v>2648</c:v>
                </c:pt>
                <c:pt idx="9">
                  <c:v>2745</c:v>
                </c:pt>
                <c:pt idx="12">
                  <c:v>2876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47</c:v>
                </c:pt>
                <c:pt idx="3">
                  <c:v>102</c:v>
                </c:pt>
                <c:pt idx="6">
                  <c:v>66</c:v>
                </c:pt>
                <c:pt idx="9">
                  <c:v>47</c:v>
                </c:pt>
                <c:pt idx="12">
                  <c:v>33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5789</c:v>
                </c:pt>
                <c:pt idx="3">
                  <c:v>5769</c:v>
                </c:pt>
                <c:pt idx="6">
                  <c:v>5481</c:v>
                </c:pt>
                <c:pt idx="9">
                  <c:v>5281</c:v>
                </c:pt>
                <c:pt idx="12">
                  <c:v>5266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1824768"/>
        <c:axId val="8183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3730</c:v>
                </c:pt>
                <c:pt idx="2">
                  <c:v>#N/A</c:v>
                </c:pt>
                <c:pt idx="3">
                  <c:v>#N/A</c:v>
                </c:pt>
                <c:pt idx="4">
                  <c:v>3414</c:v>
                </c:pt>
                <c:pt idx="5">
                  <c:v>#N/A</c:v>
                </c:pt>
                <c:pt idx="6">
                  <c:v>#N/A</c:v>
                </c:pt>
                <c:pt idx="7">
                  <c:v>2821</c:v>
                </c:pt>
                <c:pt idx="8">
                  <c:v>#N/A</c:v>
                </c:pt>
                <c:pt idx="9">
                  <c:v>#N/A</c:v>
                </c:pt>
                <c:pt idx="10">
                  <c:v>2192</c:v>
                </c:pt>
                <c:pt idx="11">
                  <c:v>#N/A</c:v>
                </c:pt>
                <c:pt idx="12">
                  <c:v>#N/A</c:v>
                </c:pt>
                <c:pt idx="13">
                  <c:v>2037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1824768"/>
        <c:axId val="81831040"/>
      </c:lineChart>
      <c:catAx>
        <c:axId val="8182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831040"/>
        <c:crosses val="autoZero"/>
        <c:auto val="1"/>
        <c:lblAlgn val="ctr"/>
        <c:lblOffset val="100"/>
        <c:tickLblSkip val="1"/>
        <c:tickMarkSkip val="1"/>
        <c:noMultiLvlLbl val="0"/>
      </c:catAx>
      <c:valAx>
        <c:axId val="8183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82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{BB4291C1-68C9-4B3F-872D-43B439C9EAF5}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8F2-4287-ABE6-B43214916CF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{709D7696-5F65-4B06-83D5-65FC1F40118E}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8F2-4287-ABE6-B43214916CF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{8B2E4BC6-0494-49B7-AE7A-DA798CFB66B8}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8F2-4287-ABE6-B43214916CF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{8BFD8C0B-1C29-4E8A-8F3A-EEBD0A0B3737}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8F2-4287-ABE6-B43214916CF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{B747CB9B-50C0-415F-BC06-ABF04BAEA3BA}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8F2-4287-ABE6-B43214916C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8F2-4287-ABE6-B43214916CF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{898108A0-753B-4E10-A15F-E0720F4A6757}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8F2-4287-ABE6-B43214916CFC}"/>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{2288A632-901F-4485-9304-4641D32270A3}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8F2-4287-ABE6-B43214916CFC}"/>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{54A04F3C-5F09-4A6C-97B3-DEE334A99B87}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8F2-4287-ABE6-B43214916CFC}"/>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{0951EEC0-3BF3-4B48-BF9C-9A1752FA4588}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8F2-4287-ABE6-B43214916CFC}"/>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{50563A45-BD7A-4302-A5EC-C83EE06F4E93}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8F2-4287-ABE6-B43214916C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8F2-4287-ABE6-B43214916CFC}"/>
            </c:ext>
          </c:extLst>
        </c:ser>
        <c:dLbls>
          <c:showLegendKey val="0"/>
          <c:showVal val="0"/>
          <c:showCatName val="0"/>
          <c:showSerName val="0"/>
          <c:showPercent val="0"/>
          <c:showBubbleSize val="0"/>
        </c:dLbls>
        <c:axId val="72742016"/>
        <c:axId val="72743936"/>
      </c:scatterChart>
      <c:valAx>
        <c:axId val="72742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3936"/>
        <c:crosses val="autoZero"/>
        <c:crossBetween val="midCat"/>
      </c:valAx>
      <c:valAx>
        <c:axId val="72743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42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{BF9C995C-7D15-4699-819F-A39D281A75EE}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C04-4D80-93AF-35A8EA853F3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{6271B1C3-3328-4E3F-8DA5-385594F451BF}</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C04-4D80-93AF-35A8EA853F3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{E71BCB8E-F486-4C12-88AC-1B1C9D8ABE68}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C04-4D80-93AF-35A8EA853F3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{FDC9C2B3-7D12-4AD9-B29C-3651334D6105}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C04-4D80-93AF-35A8EA853F3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{543D2E1D-284C-4045-BA8E-05064869E23F}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C04-4D80-93AF-35A8EA853F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14.7</c:v>
                </c:pt>
                <c:pt idx="2">
                  <c:v>13.2</c:v>
                </c:pt>
                <c:pt idx="3">
                  <c:v>11.6</c:v>
                </c:pt>
                <c:pt idx="4">
                  <c:v>11.3</c:v>
                </c:pt>
              </c:numCache>
            </c:numRef>
          </c:xVal>
          <c:yVal>
            <c:numRef>
              <c:f>公会計指標分析・財政指標組合せ分析表!$K$73:$O$73</c:f>
              <c:numCache>
                <c:formatCode>#,##0.0;"▲ "#,##0.0</c:formatCode>
                <c:ptCount val="5"/>
                <c:pt idx="0">
                  <c:v>120.7</c:v>
                </c:pt>
                <c:pt idx="1">
                  <c:v>110.7</c:v>
                </c:pt>
                <c:pt idx="2">
                  <c:v>92.1</c:v>
                </c:pt>
                <c:pt idx="3">
                  <c:v>68.400000000000006</c:v>
                </c:pt>
                <c:pt idx="4">
                  <c:v>64.400000000000006</c:v>
                </c:pt>
              </c:numCache>
            </c:numRef>
          </c:yVal>
          <c:smooth val="0"/>
          <c:extLst>
            <c:ext xmlns:c16="http://schemas.microsoft.com/office/drawing/2014/chart" uri="{C3380CC4-5D6E-409C-BE32-E72D297353CC}">
              <c16:uniqueId val="{00000005-FC04-4D80-93AF-35A8EA853F3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{5A74C7F9-E9D2-4638-B194-F5B65212CE55}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C04-4D80-93AF-35A8EA853F3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{4C358B56-73C9-4ACD-9B22-D17C1AD41976}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C04-4D80-93AF-35A8EA853F3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{57C2E5C9-B5A5-4CA4-B8A8-F7C6ECC3E441}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C04-4D80-93AF-35A8EA853F3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{EAAB5513-985F-4DAE-B2A1-67CE5BD78E08}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C04-4D80-93AF-35A8EA853F3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{DC4B3E04-7575-4E12-95C0-AE9F4F6A9E05}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C04-4D80-93AF-35A8EA853F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9.3000000000000007</c:v>
                </c:pt>
                <c:pt idx="4">
                  <c:v>9.1999999999999993</c:v>
                </c:pt>
              </c:numCache>
            </c:numRef>
          </c:xVal>
          <c:yVal>
            <c:numRef>
              <c:f>公会計指標分析・財政指標組合せ分析表!$K$77:$O$77</c:f>
              <c:numCache>
                <c:formatCode>#,##0.0;"▲ "#,##0.0</c:formatCode>
                <c:ptCount val="5"/>
                <c:pt idx="0">
                  <c:v>29.4</c:v>
                </c:pt>
                <c:pt idx="1">
                  <c:v>18.899999999999999</c:v>
                </c:pt>
                <c:pt idx="2">
                  <c:v>10.199999999999999</c:v>
                </c:pt>
                <c:pt idx="3">
                  <c:v>20.2</c:v>
                </c:pt>
                <c:pt idx="4">
                  <c:v>38.5</c:v>
                </c:pt>
              </c:numCache>
            </c:numRef>
          </c:yVal>
          <c:smooth val="0"/>
          <c:extLst>
            <c:ext xmlns:c16="http://schemas.microsoft.com/office/drawing/2014/chart" uri="{C3380CC4-5D6E-409C-BE32-E72D297353CC}">
              <c16:uniqueId val="{0000000B-FC04-4D80-93AF-35A8EA853F33}"/>
            </c:ext>
          </c:extLst>
        </c:ser>
        <c:dLbls>
          <c:showLegendKey val="0"/>
          <c:showVal val="0"/>
          <c:showCatName val="0"/>
          <c:showSerName val="0"/>
          <c:showPercent val="0"/>
          <c:showBubbleSize val="0"/>
        </c:dLbls>
        <c:axId val="72794880"/>
        <c:axId val="72796800"/>
      </c:scatterChart>
      <c:valAx>
        <c:axId val="72794880"/>
        <c:scaling>
          <c:orientation val="minMax"/>
          <c:max val="16.700000000000003"/>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96800"/>
        <c:crosses val="autoZero"/>
        <c:crossBetween val="midCat"/>
      </c:valAx>
      <c:valAx>
        <c:axId val="72796800"/>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4880"/>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　公営企業債の元利償還金に対する繰入金は、</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年度まではコミュニティプラント事業の元利償還金の段階的な終了により減少</a:t>
          </a:r>
          <a:r>
            <a:rPr kumimoji="1" lang="ja-JP" altLang="en-US" sz="1100" baseline="0">
              <a:solidFill>
                <a:schemeClr val="dk1"/>
              </a:solidFill>
              <a:effectLst/>
              <a:latin typeface="+mn-lt"/>
              <a:ea typeface="+mn-ea"/>
              <a:cs typeface="+mn-cs"/>
            </a:rPr>
            <a:t>してきていた</a:t>
          </a:r>
          <a:r>
            <a:rPr kumimoji="1" lang="ja-JP" altLang="ja-JP" sz="1100" baseline="0">
              <a:solidFill>
                <a:schemeClr val="dk1"/>
              </a:solidFill>
              <a:effectLst/>
              <a:latin typeface="+mn-lt"/>
              <a:ea typeface="+mn-ea"/>
              <a:cs typeface="+mn-cs"/>
            </a:rPr>
            <a:t>が、</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年度以降は、</a:t>
          </a:r>
          <a:r>
            <a:rPr kumimoji="1" lang="ja-JP" altLang="ja-JP" sz="1100" baseline="0">
              <a:solidFill>
                <a:schemeClr val="dk1"/>
              </a:solidFill>
              <a:effectLst/>
              <a:latin typeface="+mn-lt"/>
              <a:ea typeface="+mn-ea"/>
              <a:cs typeface="+mn-cs"/>
            </a:rPr>
            <a:t>特定環境保全公共下水道事業の元利償還金の増に</a:t>
          </a:r>
          <a:r>
            <a:rPr kumimoji="1" lang="ja-JP" altLang="en-US" sz="1100" baseline="0">
              <a:solidFill>
                <a:schemeClr val="dk1"/>
              </a:solidFill>
              <a:effectLst/>
              <a:latin typeface="+mn-lt"/>
              <a:ea typeface="+mn-ea"/>
              <a:cs typeface="+mn-cs"/>
            </a:rPr>
            <a:t>伴い</a:t>
          </a:r>
          <a:r>
            <a:rPr kumimoji="1" lang="ja-JP" altLang="ja-JP" sz="1100" baseline="0">
              <a:solidFill>
                <a:schemeClr val="dk1"/>
              </a:solidFill>
              <a:effectLst/>
              <a:latin typeface="+mn-lt"/>
              <a:ea typeface="+mn-ea"/>
              <a:cs typeface="+mn-cs"/>
            </a:rPr>
            <a:t>増加</a:t>
          </a:r>
          <a:r>
            <a:rPr kumimoji="1" lang="ja-JP" altLang="en-US" sz="1100" baseline="0">
              <a:solidFill>
                <a:schemeClr val="dk1"/>
              </a:solidFill>
              <a:effectLst/>
              <a:latin typeface="+mn-lt"/>
              <a:ea typeface="+mn-ea"/>
              <a:cs typeface="+mn-cs"/>
            </a:rPr>
            <a:t>傾向となっている</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また、</a:t>
          </a:r>
          <a:r>
            <a:rPr kumimoji="1" lang="ja-JP" altLang="ja-JP" sz="1100" baseline="0">
              <a:solidFill>
                <a:schemeClr val="dk1"/>
              </a:solidFill>
              <a:effectLst/>
              <a:latin typeface="+mn-lt"/>
              <a:ea typeface="+mn-ea"/>
              <a:cs typeface="+mn-cs"/>
            </a:rPr>
            <a:t>普通会計分の元利償還金は、行財政改革によ</a:t>
          </a:r>
          <a:r>
            <a:rPr kumimoji="1" lang="ja-JP" altLang="en-US" sz="1100" baseline="0">
              <a:solidFill>
                <a:schemeClr val="dk1"/>
              </a:solidFill>
              <a:effectLst/>
              <a:latin typeface="+mn-lt"/>
              <a:ea typeface="+mn-ea"/>
              <a:cs typeface="+mn-cs"/>
            </a:rPr>
            <a:t>る</a:t>
          </a:r>
          <a:r>
            <a:rPr kumimoji="1" lang="ja-JP" altLang="ja-JP" sz="1100" baseline="0">
              <a:solidFill>
                <a:schemeClr val="dk1"/>
              </a:solidFill>
              <a:effectLst/>
              <a:latin typeface="+mn-lt"/>
              <a:ea typeface="+mn-ea"/>
              <a:cs typeface="+mn-cs"/>
            </a:rPr>
            <a:t>地方債の新規発行を</a:t>
          </a:r>
          <a:r>
            <a:rPr kumimoji="1" lang="ja-JP" altLang="en-US" sz="1100" baseline="0">
              <a:solidFill>
                <a:schemeClr val="dk1"/>
              </a:solidFill>
              <a:effectLst/>
              <a:latin typeface="+mn-lt"/>
              <a:ea typeface="+mn-ea"/>
              <a:cs typeface="+mn-cs"/>
            </a:rPr>
            <a:t>極力</a:t>
          </a:r>
          <a:r>
            <a:rPr kumimoji="1" lang="ja-JP" altLang="ja-JP" sz="1100" baseline="0">
              <a:solidFill>
                <a:schemeClr val="dk1"/>
              </a:solidFill>
              <a:effectLst/>
              <a:latin typeface="+mn-lt"/>
              <a:ea typeface="+mn-ea"/>
              <a:cs typeface="+mn-cs"/>
            </a:rPr>
            <a:t>抑えて</a:t>
          </a:r>
          <a:r>
            <a:rPr kumimoji="1" lang="ja-JP" altLang="en-US" sz="1100" baseline="0">
              <a:solidFill>
                <a:schemeClr val="dk1"/>
              </a:solidFill>
              <a:effectLst/>
              <a:latin typeface="+mn-lt"/>
              <a:ea typeface="+mn-ea"/>
              <a:cs typeface="+mn-cs"/>
            </a:rPr>
            <a:t>きたことから</a:t>
          </a:r>
          <a:r>
            <a:rPr kumimoji="1" lang="ja-JP" altLang="ja-JP" sz="1100" baseline="0">
              <a:solidFill>
                <a:schemeClr val="dk1"/>
              </a:solidFill>
              <a:effectLst/>
              <a:latin typeface="+mn-lt"/>
              <a:ea typeface="+mn-ea"/>
              <a:cs typeface="+mn-cs"/>
            </a:rPr>
            <a:t>減少傾向</a:t>
          </a:r>
          <a:r>
            <a:rPr kumimoji="1" lang="ja-JP" altLang="en-US" sz="1100" baseline="0">
              <a:solidFill>
                <a:schemeClr val="dk1"/>
              </a:solidFill>
              <a:effectLst/>
              <a:latin typeface="+mn-lt"/>
              <a:ea typeface="+mn-ea"/>
              <a:cs typeface="+mn-cs"/>
            </a:rPr>
            <a:t>であったが、平成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年度は庁舎耐震事業や防災行政無線デジタル化事業等の元金償還が始まったことにより、前年度に比べて</a:t>
          </a:r>
          <a:r>
            <a:rPr kumimoji="1" lang="en-US" altLang="ja-JP" sz="1100" baseline="0">
              <a:solidFill>
                <a:schemeClr val="dk1"/>
              </a:solidFill>
              <a:effectLst/>
              <a:latin typeface="+mn-lt"/>
              <a:ea typeface="+mn-ea"/>
              <a:cs typeface="+mn-cs"/>
            </a:rPr>
            <a:t>14</a:t>
          </a:r>
          <a:r>
            <a:rPr kumimoji="1" lang="ja-JP" altLang="en-US" sz="1100" baseline="0">
              <a:solidFill>
                <a:schemeClr val="dk1"/>
              </a:solidFill>
              <a:effectLst/>
              <a:latin typeface="+mn-lt"/>
              <a:ea typeface="+mn-ea"/>
              <a:cs typeface="+mn-cs"/>
            </a:rPr>
            <a:t>百万円増となっている。</a:t>
          </a:r>
          <a:r>
            <a:rPr kumimoji="1" lang="ja-JP" altLang="ja-JP" sz="1100" baseline="0">
              <a:solidFill>
                <a:schemeClr val="dk1"/>
              </a:solidFill>
              <a:effectLst/>
              <a:latin typeface="+mn-lt"/>
              <a:ea typeface="+mn-ea"/>
              <a:cs typeface="+mn-cs"/>
            </a:rPr>
            <a:t>そのため、</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年度の</a:t>
          </a:r>
          <a:r>
            <a:rPr kumimoji="1" lang="ja-JP" altLang="ja-JP" sz="1100" baseline="0">
              <a:solidFill>
                <a:schemeClr val="dk1"/>
              </a:solidFill>
              <a:effectLst/>
              <a:latin typeface="+mn-lt"/>
              <a:ea typeface="+mn-ea"/>
              <a:cs typeface="+mn-cs"/>
            </a:rPr>
            <a:t>実質公債費比率の分子の額は、</a:t>
          </a:r>
          <a:r>
            <a:rPr kumimoji="1" lang="ja-JP" altLang="en-US" sz="1100" baseline="0">
              <a:solidFill>
                <a:schemeClr val="dk1"/>
              </a:solidFill>
              <a:effectLst/>
              <a:latin typeface="+mn-lt"/>
              <a:ea typeface="+mn-ea"/>
              <a:cs typeface="+mn-cs"/>
            </a:rPr>
            <a:t>増加に転じている</a:t>
          </a:r>
          <a:r>
            <a:rPr kumimoji="1" lang="ja-JP" altLang="ja-JP" sz="110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充当可能基金は、財政調整基金等の残高</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増</a:t>
          </a:r>
          <a:r>
            <a:rPr kumimoji="1" lang="ja-JP" altLang="en-US" sz="1100" baseline="0">
              <a:solidFill>
                <a:schemeClr val="dk1"/>
              </a:solidFill>
              <a:effectLst/>
              <a:latin typeface="+mn-lt"/>
              <a:ea typeface="+mn-ea"/>
              <a:cs typeface="+mn-cs"/>
            </a:rPr>
            <a:t>により増加している。一方で</a:t>
          </a:r>
          <a:r>
            <a:rPr kumimoji="1" lang="ja-JP" altLang="ja-JP" sz="1100" baseline="0">
              <a:solidFill>
                <a:schemeClr val="dk1"/>
              </a:solidFill>
              <a:effectLst/>
              <a:latin typeface="+mn-lt"/>
              <a:ea typeface="+mn-ea"/>
              <a:cs typeface="+mn-cs"/>
            </a:rPr>
            <a:t>一般会計及び組合等に係る地方債の現在高は</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行財政改革に</a:t>
          </a:r>
          <a:r>
            <a:rPr kumimoji="1" lang="ja-JP" altLang="en-US" sz="1100" baseline="0">
              <a:solidFill>
                <a:schemeClr val="dk1"/>
              </a:solidFill>
              <a:effectLst/>
              <a:latin typeface="+mn-lt"/>
              <a:ea typeface="+mn-ea"/>
              <a:cs typeface="+mn-cs"/>
            </a:rPr>
            <a:t>伴う</a:t>
          </a:r>
          <a:r>
            <a:rPr kumimoji="1" lang="ja-JP" altLang="ja-JP" sz="1100" baseline="0">
              <a:solidFill>
                <a:schemeClr val="dk1"/>
              </a:solidFill>
              <a:effectLst/>
              <a:latin typeface="+mn-lt"/>
              <a:ea typeface="+mn-ea"/>
              <a:cs typeface="+mn-cs"/>
            </a:rPr>
            <a:t>地方債の新規発行</a:t>
          </a:r>
          <a:r>
            <a:rPr kumimoji="1" lang="ja-JP" altLang="en-US" sz="1100" baseline="0">
              <a:solidFill>
                <a:schemeClr val="dk1"/>
              </a:solidFill>
              <a:effectLst/>
              <a:latin typeface="+mn-lt"/>
              <a:ea typeface="+mn-ea"/>
              <a:cs typeface="+mn-cs"/>
            </a:rPr>
            <a:t>の抑制により</a:t>
          </a:r>
          <a:r>
            <a:rPr kumimoji="1" lang="ja-JP" altLang="ja-JP" sz="1100" baseline="0">
              <a:solidFill>
                <a:schemeClr val="dk1"/>
              </a:solidFill>
              <a:effectLst/>
              <a:latin typeface="+mn-lt"/>
              <a:ea typeface="+mn-ea"/>
              <a:cs typeface="+mn-cs"/>
            </a:rPr>
            <a:t>年々減少している。</a:t>
          </a:r>
          <a:endParaRPr lang="ja-JP" altLang="ja-JP" sz="1400">
            <a:effectLst/>
          </a:endParaRPr>
        </a:p>
        <a:p>
          <a:r>
            <a:rPr kumimoji="1" lang="ja-JP" altLang="ja-JP" sz="1100" baseline="0">
              <a:solidFill>
                <a:schemeClr val="dk1"/>
              </a:solidFill>
              <a:effectLst/>
              <a:latin typeface="+mn-lt"/>
              <a:ea typeface="+mn-ea"/>
              <a:cs typeface="+mn-cs"/>
            </a:rPr>
            <a:t>　また、</a:t>
          </a:r>
          <a:r>
            <a:rPr kumimoji="1" lang="ja-JP" altLang="en-US" sz="1100" baseline="0">
              <a:solidFill>
                <a:schemeClr val="dk1"/>
              </a:solidFill>
              <a:effectLst/>
              <a:latin typeface="+mn-lt"/>
              <a:ea typeface="+mn-ea"/>
              <a:cs typeface="+mn-cs"/>
            </a:rPr>
            <a:t>これまで</a:t>
          </a:r>
          <a:r>
            <a:rPr kumimoji="1" lang="ja-JP" altLang="ja-JP" sz="1100" baseline="0">
              <a:solidFill>
                <a:schemeClr val="dk1"/>
              </a:solidFill>
              <a:effectLst/>
              <a:latin typeface="+mn-lt"/>
              <a:ea typeface="+mn-ea"/>
              <a:cs typeface="+mn-cs"/>
            </a:rPr>
            <a:t>退職者の補充をできる限り抑制し人件費を削減し</a:t>
          </a:r>
          <a:r>
            <a:rPr kumimoji="1" lang="ja-JP" altLang="en-US" sz="1100" baseline="0">
              <a:solidFill>
                <a:schemeClr val="dk1"/>
              </a:solidFill>
              <a:effectLst/>
              <a:latin typeface="+mn-lt"/>
              <a:ea typeface="+mn-ea"/>
              <a:cs typeface="+mn-cs"/>
            </a:rPr>
            <a:t>てき</a:t>
          </a:r>
          <a:r>
            <a:rPr kumimoji="1" lang="ja-JP" altLang="ja-JP" sz="1100" baseline="0">
              <a:solidFill>
                <a:schemeClr val="dk1"/>
              </a:solidFill>
              <a:effectLst/>
              <a:latin typeface="+mn-lt"/>
              <a:ea typeface="+mn-ea"/>
              <a:cs typeface="+mn-cs"/>
            </a:rPr>
            <a:t>たことにより</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退職手当負担見込額等も減少し、将来負担比率の分子の額は、年々減少している。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6935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643225" y="190500"/>
          <a:ext cx="3559175"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668625" y="215900"/>
          <a:ext cx="35337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694025" y="241300"/>
          <a:ext cx="3476625"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3084175" y="190500"/>
          <a:ext cx="242570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3109575" y="215900"/>
          <a:ext cx="2381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3134975" y="241300"/>
          <a:ext cx="23241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44500" y="885825"/>
          <a:ext cx="9245600"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68325" y="917575"/>
          <a:ext cx="12795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84350" y="917575"/>
          <a:ext cx="12700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12,675
12,569
82.67
5,940,520
5,859,766
66,142
3,755,895
5,265,748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117850" y="917575"/>
          <a:ext cx="13811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98975" y="936625"/>
          <a:ext cx="17970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296025" y="936625"/>
          <a:ext cx="1152525"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512050" y="949325"/>
          <a:ext cx="63500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98975" y="1692275"/>
          <a:ext cx="17970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359525" y="1692275"/>
          <a:ext cx="333057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0185400" y="885825"/>
          <a:ext cx="1406525" cy="7493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445750" y="949325"/>
          <a:ext cx="11525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445750" y="1216025"/>
          <a:ext cx="1152525"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0267950"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0321925"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0321925"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28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14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5941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75907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28725" y="4146550"/>
          <a:ext cx="386397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827389" y="4497642"/>
          <a:ext cx="1599846"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710437" y="4480971"/>
          <a:ext cx="48487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04190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04190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448425"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448425"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98195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98195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28725" y="4813300"/>
          <a:ext cx="3863975"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359400" y="4813300"/>
          <a:ext cx="42926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3594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435600" y="5092700"/>
          <a:ext cx="4168775"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28725" y="4813300"/>
          <a:ext cx="3876675"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414000" y="4146550"/>
          <a:ext cx="3860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225126" y="4497642"/>
          <a:ext cx="12352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892537" y="4480971"/>
          <a:ext cx="48487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0414000" y="4813300"/>
          <a:ext cx="3860800"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4541500" y="4813300"/>
          <a:ext cx="42926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45415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4617700" y="5092700"/>
          <a:ext cx="4156075"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0414000" y="4813300"/>
          <a:ext cx="38735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28725" y="7750175"/>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28725" y="11417300"/>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30225" y="8112125"/>
          <a:ext cx="6235700" cy="27559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28725" y="8239125"/>
          <a:ext cx="5410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873125" y="11633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448425" y="14287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497425" y="190500"/>
          <a:ext cx="36195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516475" y="215900"/>
          <a:ext cx="35750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541875" y="241300"/>
          <a:ext cx="35179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01675" y="863600"/>
          <a:ext cx="9296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12,675
12,569
82.67
5,940,520
5,859,766
66,142
3,755,895
5,265,748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600825" y="1657350"/>
          <a:ext cx="33972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38175" y="26416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01675" y="4044950"/>
          <a:ext cx="2041525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01675" y="18859500"/>
          <a:ext cx="204152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77875" y="19177000"/>
          <a:ext cx="202501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497425" y="190500"/>
          <a:ext cx="36195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516475" y="215900"/>
          <a:ext cx="35750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541875" y="241300"/>
          <a:ext cx="35179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01675" y="863600"/>
          <a:ext cx="9296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12,675
12,569
82.67
5,940,520
5,859,766
66,142
3,755,895
5,265,748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600825" y="1657350"/>
          <a:ext cx="31432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38175" y="26416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01675" y="4044950"/>
          <a:ext cx="2041525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01675" y="18859500"/>
          <a:ext cx="204152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77875" y="19177000"/>
          <a:ext cx="202501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12,675
12,569
82.67
5,940,520
5,859,766
66,142
3,755,895
5,265,748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町内には大型事業所も</a:t>
          </a:r>
          <a:r>
            <a:rPr kumimoji="1" lang="ja-JP" altLang="en-US" sz="1100" baseline="0">
              <a:solidFill>
                <a:schemeClr val="dk1"/>
              </a:solidFill>
              <a:effectLst/>
              <a:latin typeface="+mn-lt"/>
              <a:ea typeface="+mn-ea"/>
              <a:cs typeface="+mn-cs"/>
            </a:rPr>
            <a:t>数</a:t>
          </a:r>
          <a:r>
            <a:rPr kumimoji="1" lang="ja-JP" altLang="ja-JP" sz="1100" baseline="0">
              <a:solidFill>
                <a:schemeClr val="dk1"/>
              </a:solidFill>
              <a:effectLst/>
              <a:latin typeface="+mn-lt"/>
              <a:ea typeface="+mn-ea"/>
              <a:cs typeface="+mn-cs"/>
            </a:rPr>
            <a:t>少なく地方税収入も</a:t>
          </a:r>
          <a:r>
            <a:rPr kumimoji="1" lang="ja-JP" altLang="en-US" sz="1100" baseline="0">
              <a:solidFill>
                <a:schemeClr val="dk1"/>
              </a:solidFill>
              <a:effectLst/>
              <a:latin typeface="+mn-lt"/>
              <a:ea typeface="+mn-ea"/>
              <a:cs typeface="+mn-cs"/>
            </a:rPr>
            <a:t>低迷して</a:t>
          </a:r>
          <a:r>
            <a:rPr kumimoji="1" lang="ja-JP" altLang="ja-JP" sz="1100" baseline="0">
              <a:solidFill>
                <a:schemeClr val="dk1"/>
              </a:solidFill>
              <a:effectLst/>
              <a:latin typeface="+mn-lt"/>
              <a:ea typeface="+mn-ea"/>
              <a:cs typeface="+mn-cs"/>
            </a:rPr>
            <a:t>おり、標準的な行政運営にかかる経費に対して標準的な税収入等は、</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割程度にしか過ぎず、類似団体平均と比べても低い水準にある。歳入面に関して課題の一つである徴収率向上を図るうえで、特に滞納整理業務を強化することで歳入確保に努め財政基盤の強化を図る。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125413</xdr:rowOff>
    </xdr:from>
    <xdr:to>
      <xdr:col>7</xdr:col>
      <xdr:colOff>152400</xdr:colOff>
      <xdr:row>43</xdr:row>
      <xdr:rowOff>125413</xdr:rowOff>
    </xdr:to>
    <xdr:cxnSp macro="">
      <xdr:nvCxnSpPr>
        <xdr:cNvPr id="71" name="直線コネクタ 70"/>
        <xdr:cNvCxnSpPr/>
      </xdr:nvCxnSpPr>
      <xdr:spPr>
        <a:xfrm>
          <a:off x="4114800" y="7497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125413</xdr:rowOff>
    </xdr:from>
    <xdr:to>
      <xdr:col>6</xdr:col>
      <xdr:colOff>0</xdr:colOff>
      <xdr:row>43</xdr:row>
      <xdr:rowOff>125413</xdr:rowOff>
    </xdr:to>
    <xdr:cxnSp macro="">
      <xdr:nvCxnSpPr>
        <xdr:cNvPr id="74" name="直線コネクタ 73"/>
        <xdr:cNvCxnSpPr/>
      </xdr:nvCxnSpPr>
      <xdr:spPr>
        <a:xfrm>
          <a:off x="3225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125413</xdr:rowOff>
    </xdr:from>
    <xdr:to>
      <xdr:col>4</xdr:col>
      <xdr:colOff>482600</xdr:colOff>
      <xdr:row>43</xdr:row>
      <xdr:rowOff>125413</xdr:rowOff>
    </xdr:to>
    <xdr:cxnSp macro="">
      <xdr:nvCxnSpPr>
        <xdr:cNvPr id="77" name="直線コネクタ 76"/>
        <xdr:cNvCxnSpPr/>
      </xdr:nvCxnSpPr>
      <xdr:spPr>
        <a:xfrm>
          <a:off x="2336800" y="74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125413</xdr:rowOff>
    </xdr:to>
    <xdr:cxnSp macro="">
      <xdr:nvCxnSpPr>
        <xdr:cNvPr id="80" name="直線コネクタ 79"/>
        <xdr:cNvCxnSpPr/>
      </xdr:nvCxnSpPr>
      <xdr:spPr>
        <a:xfrm>
          <a:off x="1447800" y="748770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14288</xdr:rowOff>
    </xdr:from>
    <xdr:to>
      <xdr:col>3</xdr:col>
      <xdr:colOff>330200</xdr:colOff>
      <xdr:row>43</xdr:row>
      <xdr:rowOff>115888</xdr:rowOff>
    </xdr:to>
    <xdr:sp macro="" textlink="">
      <xdr:nvSpPr>
        <xdr:cNvPr id="81" name="フローチャート : 判断 80"/>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126065</xdr:rowOff>
    </xdr:from>
    <xdr:ext cx="762000" cy="259045"/>
    <xdr:sp macro="" textlink="">
      <xdr:nvSpPr>
        <xdr:cNvPr id="82" name="テキスト ボックス 81"/>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83" name="フローチャート : 判断 82"/>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4" name="テキスト ボックス 83"/>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74613</xdr:rowOff>
    </xdr:from>
    <xdr:to>
      <xdr:col>7</xdr:col>
      <xdr:colOff>203200</xdr:colOff>
      <xdr:row>44</xdr:row>
      <xdr:rowOff>4763</xdr:rowOff>
    </xdr:to>
    <xdr:sp macro="" textlink="">
      <xdr:nvSpPr>
        <xdr:cNvPr id="90" name="円/楕円 89"/>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46690</xdr:rowOff>
    </xdr:from>
    <xdr:ext cx="762000" cy="259045"/>
    <xdr:sp macro="" textlink="">
      <xdr:nvSpPr>
        <xdr:cNvPr id="91"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74613</xdr:rowOff>
    </xdr:from>
    <xdr:to>
      <xdr:col>6</xdr:col>
      <xdr:colOff>50800</xdr:colOff>
      <xdr:row>44</xdr:row>
      <xdr:rowOff>4763</xdr:rowOff>
    </xdr:to>
    <xdr:sp macro="" textlink="">
      <xdr:nvSpPr>
        <xdr:cNvPr id="92" name="円/楕円 91"/>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160990</xdr:rowOff>
    </xdr:from>
    <xdr:ext cx="736600" cy="259045"/>
    <xdr:sp macro="" textlink="">
      <xdr:nvSpPr>
        <xdr:cNvPr id="93" name="テキスト ボックス 92"/>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74613</xdr:rowOff>
    </xdr:from>
    <xdr:to>
      <xdr:col>4</xdr:col>
      <xdr:colOff>533400</xdr:colOff>
      <xdr:row>44</xdr:row>
      <xdr:rowOff>4763</xdr:rowOff>
    </xdr:to>
    <xdr:sp macro="" textlink="">
      <xdr:nvSpPr>
        <xdr:cNvPr id="94" name="円/楕円 93"/>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160990</xdr:rowOff>
    </xdr:from>
    <xdr:ext cx="762000" cy="259045"/>
    <xdr:sp macro="" textlink="">
      <xdr:nvSpPr>
        <xdr:cNvPr id="95" name="テキスト ボックス 94"/>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74613</xdr:rowOff>
    </xdr:from>
    <xdr:to>
      <xdr:col>3</xdr:col>
      <xdr:colOff>330200</xdr:colOff>
      <xdr:row>44</xdr:row>
      <xdr:rowOff>4763</xdr:rowOff>
    </xdr:to>
    <xdr:sp macro="" textlink="">
      <xdr:nvSpPr>
        <xdr:cNvPr id="96" name="円/楕円 95"/>
        <xdr:cNvSpPr/>
      </xdr:nvSpPr>
      <xdr:spPr>
        <a:xfrm>
          <a:off x="2286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160990</xdr:rowOff>
    </xdr:from>
    <xdr:ext cx="762000" cy="259045"/>
    <xdr:sp macro="" textlink="">
      <xdr:nvSpPr>
        <xdr:cNvPr id="97" name="テキスト ボックス 96"/>
        <xdr:cNvSpPr txBox="1"/>
      </xdr:nvSpPr>
      <xdr:spPr>
        <a:xfrm>
          <a:off x="1955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8" name="円/楕円 97"/>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9" name="テキスト ボックス 98"/>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経常収支比率は、類似団体よりも</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前年度と比べ</a:t>
          </a:r>
          <a:r>
            <a:rPr kumimoji="1" lang="ja-JP" altLang="en-US" sz="1100">
              <a:solidFill>
                <a:schemeClr val="dk1"/>
              </a:solidFill>
              <a:effectLst/>
              <a:latin typeface="+mn-lt"/>
              <a:ea typeface="+mn-ea"/>
              <a:cs typeface="+mn-cs"/>
            </a:rPr>
            <a:t>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依然として人件費、公債費の割合が高く硬直的な財政状況が続いており、高齢化率の上昇に伴う医療費、介護給付費などの経費が今後も増加することから、当面、高い水準で推移する状況が予想される。</a:t>
          </a:r>
          <a:endParaRPr lang="ja-JP" altLang="ja-JP" sz="1400">
            <a:effectLst/>
          </a:endParaRPr>
        </a:p>
        <a:p>
          <a:r>
            <a:rPr kumimoji="1" lang="ja-JP" altLang="ja-JP" sz="1100">
              <a:solidFill>
                <a:schemeClr val="dk1"/>
              </a:solidFill>
              <a:effectLst/>
              <a:latin typeface="+mn-lt"/>
              <a:ea typeface="+mn-ea"/>
              <a:cs typeface="+mn-cs"/>
            </a:rPr>
            <a:t>　行財政改革の推進により、今後も人件費や公債費の抑制を図り、義務的経費の削減に努める。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97536</xdr:rowOff>
    </xdr:to>
    <xdr:cxnSp macro="">
      <xdr:nvCxnSpPr>
        <xdr:cNvPr id="132" name="直線コネクタ 131"/>
        <xdr:cNvCxnSpPr/>
      </xdr:nvCxnSpPr>
      <xdr:spPr>
        <a:xfrm>
          <a:off x="4114800" y="106309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168419</xdr:rowOff>
    </xdr:from>
    <xdr:ext cx="762000" cy="259045"/>
    <xdr:sp macro="" textlink="">
      <xdr:nvSpPr>
        <xdr:cNvPr id="133" name="財政構造の弾力性平均値テキスト"/>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63</xdr:row>
      <xdr:rowOff>32258</xdr:rowOff>
    </xdr:to>
    <xdr:cxnSp macro="">
      <xdr:nvCxnSpPr>
        <xdr:cNvPr id="135" name="直線コネクタ 134"/>
        <xdr:cNvCxnSpPr/>
      </xdr:nvCxnSpPr>
      <xdr:spPr>
        <a:xfrm flipV="1">
          <a:off x="3225800" y="1063091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7" name="テキスト ボックス 136"/>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32258</xdr:rowOff>
    </xdr:to>
    <xdr:cxnSp macro="">
      <xdr:nvCxnSpPr>
        <xdr:cNvPr id="138" name="直線コネクタ 137"/>
        <xdr:cNvCxnSpPr/>
      </xdr:nvCxnSpPr>
      <xdr:spPr>
        <a:xfrm>
          <a:off x="2336800" y="107467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9" name="フローチャート : 判断 138"/>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40" name="テキスト ボックス 139"/>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56388</xdr:rowOff>
    </xdr:to>
    <xdr:cxnSp macro="">
      <xdr:nvCxnSpPr>
        <xdr:cNvPr id="141" name="直線コネクタ 140"/>
        <xdr:cNvCxnSpPr/>
      </xdr:nvCxnSpPr>
      <xdr:spPr>
        <a:xfrm flipV="1">
          <a:off x="1447800" y="1074674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2" name="フローチャート : 判断 141"/>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3" name="テキスト ボックス 142"/>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4" name="フローチャート : 判断 143"/>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5" name="テキスト ボックス 144"/>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51" name="円/楕円 150"/>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63263</xdr:rowOff>
    </xdr:from>
    <xdr:ext cx="762000" cy="259045"/>
    <xdr:sp macro="" textlink="">
      <xdr:nvSpPr>
        <xdr:cNvPr id="152"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121666</xdr:rowOff>
    </xdr:from>
    <xdr:to>
      <xdr:col>6</xdr:col>
      <xdr:colOff>50800</xdr:colOff>
      <xdr:row>62</xdr:row>
      <xdr:rowOff>51816</xdr:rowOff>
    </xdr:to>
    <xdr:sp macro="" textlink="">
      <xdr:nvSpPr>
        <xdr:cNvPr id="153" name="円/楕円 152"/>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54" name="テキスト ボックス 153"/>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5" name="円/楕円 154"/>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93235</xdr:rowOff>
    </xdr:from>
    <xdr:ext cx="762000" cy="259045"/>
    <xdr:sp macro="" textlink="">
      <xdr:nvSpPr>
        <xdr:cNvPr id="156" name="テキスト ボックス 155"/>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7" name="円/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6367</xdr:rowOff>
    </xdr:from>
    <xdr:ext cx="762000" cy="259045"/>
    <xdr:sp macro="" textlink="">
      <xdr:nvSpPr>
        <xdr:cNvPr id="158" name="テキスト ボックス 157"/>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5588</xdr:rowOff>
    </xdr:from>
    <xdr:to>
      <xdr:col>2</xdr:col>
      <xdr:colOff>127000</xdr:colOff>
      <xdr:row>63</xdr:row>
      <xdr:rowOff>107188</xdr:rowOff>
    </xdr:to>
    <xdr:sp macro="" textlink="">
      <xdr:nvSpPr>
        <xdr:cNvPr id="159" name="円/楕円 158"/>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117365</xdr:rowOff>
    </xdr:from>
    <xdr:ext cx="762000" cy="259045"/>
    <xdr:sp macro="" textlink="">
      <xdr:nvSpPr>
        <xdr:cNvPr id="160" name="テキスト ボックス 159"/>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[150,437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人件費は、特別職の報酬</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の削減など、ここ数年にわたる行財政改革の推進により、決算額構成比（</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％）は決して低い水準にあるとはいえないものの、決算額は類似団体平均に比べて低くなっている。</a:t>
          </a:r>
          <a:endParaRPr lang="ja-JP" altLang="ja-JP" sz="1400">
            <a:effectLst/>
          </a:endParaRPr>
        </a:p>
        <a:p>
          <a:r>
            <a:rPr kumimoji="1" lang="ja-JP" altLang="ja-JP" sz="1100">
              <a:solidFill>
                <a:schemeClr val="dk1"/>
              </a:solidFill>
              <a:effectLst/>
              <a:latin typeface="+mn-lt"/>
              <a:ea typeface="+mn-ea"/>
              <a:cs typeface="+mn-cs"/>
            </a:rPr>
            <a:t>　一方、物件費は、</a:t>
          </a:r>
          <a:r>
            <a:rPr kumimoji="1" lang="ja-JP" altLang="ja-JP" sz="1100" baseline="0">
              <a:solidFill>
                <a:schemeClr val="dk1"/>
              </a:solidFill>
              <a:effectLst/>
              <a:latin typeface="+mn-lt"/>
              <a:ea typeface="+mn-ea"/>
              <a:cs typeface="+mn-cs"/>
            </a:rPr>
            <a:t>事務事業の見直しによる内部経費の削減を図っているものの</a:t>
          </a:r>
          <a:r>
            <a:rPr kumimoji="1" lang="ja-JP" altLang="ja-JP" sz="1100">
              <a:solidFill>
                <a:schemeClr val="dk1"/>
              </a:solidFill>
              <a:effectLst/>
              <a:latin typeface="+mn-lt"/>
              <a:ea typeface="+mn-ea"/>
              <a:cs typeface="+mn-cs"/>
            </a:rPr>
            <a:t>、地方創生に伴う新規事業</a:t>
          </a:r>
          <a:r>
            <a:rPr kumimoji="1" lang="ja-JP" altLang="en-US" sz="1100">
              <a:solidFill>
                <a:schemeClr val="dk1"/>
              </a:solidFill>
              <a:effectLst/>
              <a:latin typeface="+mn-lt"/>
              <a:ea typeface="+mn-ea"/>
              <a:cs typeface="+mn-cs"/>
            </a:rPr>
            <a:t>のほか、事業の増加</a:t>
          </a:r>
          <a:r>
            <a:rPr kumimoji="1" lang="ja-JP" altLang="ja-JP" sz="1100">
              <a:solidFill>
                <a:schemeClr val="dk1"/>
              </a:solidFill>
              <a:effectLst/>
              <a:latin typeface="+mn-lt"/>
              <a:ea typeface="+mn-ea"/>
              <a:cs typeface="+mn-cs"/>
            </a:rPr>
            <a:t>による嘱託、臨時職員の増等により、決算額構成比は前年度に比べて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ポイント上昇しており、今後も人件費、物件費の削減に努める。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65608</xdr:rowOff>
    </xdr:from>
    <xdr:to>
      <xdr:col>7</xdr:col>
      <xdr:colOff>152400</xdr:colOff>
      <xdr:row>82</xdr:row>
      <xdr:rowOff>82534</xdr:rowOff>
    </xdr:to>
    <xdr:cxnSp macro="">
      <xdr:nvCxnSpPr>
        <xdr:cNvPr id="193" name="直線コネクタ 192"/>
        <xdr:cNvCxnSpPr/>
      </xdr:nvCxnSpPr>
      <xdr:spPr>
        <a:xfrm flipV="1">
          <a:off x="4114800" y="14124508"/>
          <a:ext cx="8382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169780</xdr:rowOff>
    </xdr:from>
    <xdr:to>
      <xdr:col>6</xdr:col>
      <xdr:colOff>0</xdr:colOff>
      <xdr:row>82</xdr:row>
      <xdr:rowOff>82534</xdr:rowOff>
    </xdr:to>
    <xdr:cxnSp macro="">
      <xdr:nvCxnSpPr>
        <xdr:cNvPr id="196" name="直線コネクタ 195"/>
        <xdr:cNvCxnSpPr/>
      </xdr:nvCxnSpPr>
      <xdr:spPr>
        <a:xfrm>
          <a:off x="3225800" y="14057230"/>
          <a:ext cx="889000" cy="8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76513</xdr:rowOff>
    </xdr:from>
    <xdr:to>
      <xdr:col>4</xdr:col>
      <xdr:colOff>482600</xdr:colOff>
      <xdr:row>81</xdr:row>
      <xdr:rowOff>169780</xdr:rowOff>
    </xdr:to>
    <xdr:cxnSp macro="">
      <xdr:nvCxnSpPr>
        <xdr:cNvPr id="199" name="直線コネクタ 198"/>
        <xdr:cNvCxnSpPr/>
      </xdr:nvCxnSpPr>
      <xdr:spPr>
        <a:xfrm>
          <a:off x="2336800" y="13963963"/>
          <a:ext cx="889000" cy="9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200" name="フローチャート : 判断 199"/>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201" name="テキスト ボックス 200"/>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76513</xdr:rowOff>
    </xdr:from>
    <xdr:to>
      <xdr:col>3</xdr:col>
      <xdr:colOff>279400</xdr:colOff>
      <xdr:row>81</xdr:row>
      <xdr:rowOff>86474</xdr:rowOff>
    </xdr:to>
    <xdr:cxnSp macro="">
      <xdr:nvCxnSpPr>
        <xdr:cNvPr id="202" name="直線コネクタ 201"/>
        <xdr:cNvCxnSpPr/>
      </xdr:nvCxnSpPr>
      <xdr:spPr>
        <a:xfrm flipV="1">
          <a:off x="1447800" y="13963963"/>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3" name="フローチャート : 判断 202"/>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4" name="テキスト ボックス 203"/>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5" name="フローチャート : 判断 204"/>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6" name="テキスト ボックス 205"/>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14808</xdr:rowOff>
    </xdr:from>
    <xdr:to>
      <xdr:col>7</xdr:col>
      <xdr:colOff>203200</xdr:colOff>
      <xdr:row>82</xdr:row>
      <xdr:rowOff>116408</xdr:rowOff>
    </xdr:to>
    <xdr:sp macro="" textlink="">
      <xdr:nvSpPr>
        <xdr:cNvPr id="212" name="円/楕円 211"/>
        <xdr:cNvSpPr/>
      </xdr:nvSpPr>
      <xdr:spPr>
        <a:xfrm>
          <a:off x="4902200" y="140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31335</xdr:rowOff>
    </xdr:from>
    <xdr:ext cx="762000" cy="259045"/>
    <xdr:sp macro="" textlink="">
      <xdr:nvSpPr>
        <xdr:cNvPr id="213" name="人件費・物件費等の状況該当値テキスト"/>
        <xdr:cNvSpPr txBox="1"/>
      </xdr:nvSpPr>
      <xdr:spPr>
        <a:xfrm>
          <a:off x="5041900" y="1391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150,437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31734</xdr:rowOff>
    </xdr:from>
    <xdr:to>
      <xdr:col>6</xdr:col>
      <xdr:colOff>50800</xdr:colOff>
      <xdr:row>82</xdr:row>
      <xdr:rowOff>133334</xdr:rowOff>
    </xdr:to>
    <xdr:sp macro="" textlink="">
      <xdr:nvSpPr>
        <xdr:cNvPr id="214" name="円/楕円 213"/>
        <xdr:cNvSpPr/>
      </xdr:nvSpPr>
      <xdr:spPr>
        <a:xfrm>
          <a:off x="4064000" y="140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143511</xdr:rowOff>
    </xdr:from>
    <xdr:ext cx="736600" cy="259045"/>
    <xdr:sp macro="" textlink="">
      <xdr:nvSpPr>
        <xdr:cNvPr id="215" name="テキスト ボックス 214"/>
        <xdr:cNvSpPr txBox="1"/>
      </xdr:nvSpPr>
      <xdr:spPr>
        <a:xfrm>
          <a:off x="3733800" y="13859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118980</xdr:rowOff>
    </xdr:from>
    <xdr:to>
      <xdr:col>4</xdr:col>
      <xdr:colOff>533400</xdr:colOff>
      <xdr:row>82</xdr:row>
      <xdr:rowOff>49130</xdr:rowOff>
    </xdr:to>
    <xdr:sp macro="" textlink="">
      <xdr:nvSpPr>
        <xdr:cNvPr id="216" name="円/楕円 215"/>
        <xdr:cNvSpPr/>
      </xdr:nvSpPr>
      <xdr:spPr>
        <a:xfrm>
          <a:off x="3175000" y="140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59307</xdr:rowOff>
    </xdr:from>
    <xdr:ext cx="762000" cy="259045"/>
    <xdr:sp macro="" textlink="">
      <xdr:nvSpPr>
        <xdr:cNvPr id="217" name="テキスト ボックス 216"/>
        <xdr:cNvSpPr txBox="1"/>
      </xdr:nvSpPr>
      <xdr:spPr>
        <a:xfrm>
          <a:off x="2844800" y="1377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136,496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25713</xdr:rowOff>
    </xdr:from>
    <xdr:to>
      <xdr:col>3</xdr:col>
      <xdr:colOff>330200</xdr:colOff>
      <xdr:row>81</xdr:row>
      <xdr:rowOff>127313</xdr:rowOff>
    </xdr:to>
    <xdr:sp macro="" textlink="">
      <xdr:nvSpPr>
        <xdr:cNvPr id="218" name="円/楕円 217"/>
        <xdr:cNvSpPr/>
      </xdr:nvSpPr>
      <xdr:spPr>
        <a:xfrm>
          <a:off x="2286000" y="139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137490</xdr:rowOff>
    </xdr:from>
    <xdr:ext cx="762000" cy="259045"/>
    <xdr:sp macro="" textlink="">
      <xdr:nvSpPr>
        <xdr:cNvPr id="219" name="テキスト ボックス 218"/>
        <xdr:cNvSpPr txBox="1"/>
      </xdr:nvSpPr>
      <xdr:spPr>
        <a:xfrm>
          <a:off x="1955800" y="1368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35674</xdr:rowOff>
    </xdr:from>
    <xdr:to>
      <xdr:col>2</xdr:col>
      <xdr:colOff>127000</xdr:colOff>
      <xdr:row>81</xdr:row>
      <xdr:rowOff>137274</xdr:rowOff>
    </xdr:to>
    <xdr:sp macro="" textlink="">
      <xdr:nvSpPr>
        <xdr:cNvPr id="220" name="円/楕円 219"/>
        <xdr:cNvSpPr/>
      </xdr:nvSpPr>
      <xdr:spPr>
        <a:xfrm>
          <a:off x="1397000" y="139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147451</xdr:rowOff>
    </xdr:from>
    <xdr:ext cx="762000" cy="259045"/>
    <xdr:sp macro="" textlink="">
      <xdr:nvSpPr>
        <xdr:cNvPr id="221" name="テキスト ボックス 220"/>
        <xdr:cNvSpPr txBox="1"/>
      </xdr:nvSpPr>
      <xdr:spPr>
        <a:xfrm>
          <a:off x="1066800" y="1369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年度のラスパイレス指数の上昇は、東日本大震災の復興財源を確保するために、平均</a:t>
          </a:r>
          <a:r>
            <a:rPr kumimoji="1" lang="en-US" altLang="ja-JP" sz="1100" baseline="0">
              <a:solidFill>
                <a:schemeClr val="dk1"/>
              </a:solidFill>
              <a:effectLst/>
              <a:latin typeface="+mn-lt"/>
              <a:ea typeface="+mn-ea"/>
              <a:cs typeface="+mn-cs"/>
            </a:rPr>
            <a:t>7.8</a:t>
          </a:r>
          <a:r>
            <a:rPr kumimoji="1" lang="ja-JP" altLang="ja-JP" sz="1100" baseline="0">
              <a:solidFill>
                <a:schemeClr val="dk1"/>
              </a:solidFill>
              <a:effectLst/>
              <a:latin typeface="+mn-lt"/>
              <a:ea typeface="+mn-ea"/>
              <a:cs typeface="+mn-cs"/>
            </a:rPr>
            <a:t>％の給与削減支給措置を行ったことが主な要因である。</a:t>
          </a:r>
          <a:endParaRPr lang="ja-JP" altLang="ja-JP" sz="1400">
            <a:effectLst/>
          </a:endParaRPr>
        </a:p>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97.4</a:t>
          </a:r>
          <a:r>
            <a:rPr kumimoji="1" lang="ja-JP" altLang="ja-JP" sz="1100" baseline="0">
              <a:solidFill>
                <a:schemeClr val="dk1"/>
              </a:solidFill>
              <a:effectLst/>
              <a:latin typeface="+mn-lt"/>
              <a:ea typeface="+mn-ea"/>
              <a:cs typeface="+mn-cs"/>
            </a:rPr>
            <a:t>％と前年度より</a:t>
          </a:r>
          <a:r>
            <a:rPr kumimoji="1" lang="en-US" altLang="ja-JP" sz="1100" baseline="0">
              <a:solidFill>
                <a:schemeClr val="dk1"/>
              </a:solidFill>
              <a:effectLst/>
              <a:latin typeface="+mn-lt"/>
              <a:ea typeface="+mn-ea"/>
              <a:cs typeface="+mn-cs"/>
            </a:rPr>
            <a:t>0.4</a:t>
          </a:r>
          <a:r>
            <a:rPr kumimoji="1" lang="ja-JP" altLang="ja-JP" sz="1100" baseline="0">
              <a:solidFill>
                <a:schemeClr val="dk1"/>
              </a:solidFill>
              <a:effectLst/>
              <a:latin typeface="+mn-lt"/>
              <a:ea typeface="+mn-ea"/>
              <a:cs typeface="+mn-cs"/>
            </a:rPr>
            <a:t>ポイント減少しているものの、類似団体平均の水準を上回っていることから、地域の平均給与の状況を踏まえたうえで、今後も給与の適正化に努める。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22098</xdr:rowOff>
    </xdr:from>
    <xdr:to>
      <xdr:col>24</xdr:col>
      <xdr:colOff>558800</xdr:colOff>
      <xdr:row>85</xdr:row>
      <xdr:rowOff>60706</xdr:rowOff>
    </xdr:to>
    <xdr:cxnSp macro="">
      <xdr:nvCxnSpPr>
        <xdr:cNvPr id="253" name="直線コネクタ 252"/>
        <xdr:cNvCxnSpPr/>
      </xdr:nvCxnSpPr>
      <xdr:spPr>
        <a:xfrm flipV="1">
          <a:off x="16179800" y="145953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85</xdr:row>
      <xdr:rowOff>99313</xdr:rowOff>
    </xdr:to>
    <xdr:cxnSp macro="">
      <xdr:nvCxnSpPr>
        <xdr:cNvPr id="256" name="直線コネクタ 255"/>
        <xdr:cNvCxnSpPr/>
      </xdr:nvCxnSpPr>
      <xdr:spPr>
        <a:xfrm flipV="1">
          <a:off x="15290800" y="146339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70358</xdr:rowOff>
    </xdr:from>
    <xdr:to>
      <xdr:col>22</xdr:col>
      <xdr:colOff>203200</xdr:colOff>
      <xdr:row>85</xdr:row>
      <xdr:rowOff>99313</xdr:rowOff>
    </xdr:to>
    <xdr:cxnSp macro="">
      <xdr:nvCxnSpPr>
        <xdr:cNvPr id="259" name="直線コネクタ 258"/>
        <xdr:cNvCxnSpPr/>
      </xdr:nvCxnSpPr>
      <xdr:spPr>
        <a:xfrm>
          <a:off x="14401800" y="1464360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60" name="フローチャート : 判断 259"/>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1" name="テキスト ボックス 260"/>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90</xdr:row>
      <xdr:rowOff>14224</xdr:rowOff>
    </xdr:to>
    <xdr:cxnSp macro="">
      <xdr:nvCxnSpPr>
        <xdr:cNvPr id="262" name="直線コネクタ 261"/>
        <xdr:cNvCxnSpPr/>
      </xdr:nvCxnSpPr>
      <xdr:spPr>
        <a:xfrm flipV="1">
          <a:off x="13512800" y="14643608"/>
          <a:ext cx="889000" cy="8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92202</xdr:rowOff>
    </xdr:from>
    <xdr:to>
      <xdr:col>21</xdr:col>
      <xdr:colOff>50800</xdr:colOff>
      <xdr:row>84</xdr:row>
      <xdr:rowOff>22352</xdr:rowOff>
    </xdr:to>
    <xdr:sp macro="" textlink="">
      <xdr:nvSpPr>
        <xdr:cNvPr id="263" name="フローチャート : 判断 262"/>
        <xdr:cNvSpPr/>
      </xdr:nvSpPr>
      <xdr:spPr>
        <a:xfrm>
          <a:off x="14351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32529</xdr:rowOff>
    </xdr:from>
    <xdr:ext cx="762000" cy="259045"/>
    <xdr:sp macro="" textlink="">
      <xdr:nvSpPr>
        <xdr:cNvPr id="264" name="テキスト ボックス 263"/>
        <xdr:cNvSpPr txBox="1"/>
      </xdr:nvSpPr>
      <xdr:spPr>
        <a:xfrm>
          <a:off x="14020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65" name="フローチャート : 判断 264"/>
        <xdr:cNvSpPr/>
      </xdr:nvSpPr>
      <xdr:spPr>
        <a:xfrm>
          <a:off x="13462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70629</xdr:rowOff>
    </xdr:from>
    <xdr:ext cx="762000" cy="259045"/>
    <xdr:sp macro="" textlink="">
      <xdr:nvSpPr>
        <xdr:cNvPr id="266" name="テキスト ボックス 265"/>
        <xdr:cNvSpPr txBox="1"/>
      </xdr:nvSpPr>
      <xdr:spPr>
        <a:xfrm>
          <a:off x="13131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72" name="円/楕円 271"/>
        <xdr:cNvSpPr/>
      </xdr:nvSpPr>
      <xdr:spPr>
        <a:xfrm>
          <a:off x="169672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114825</xdr:rowOff>
    </xdr:from>
    <xdr:ext cx="762000" cy="259045"/>
    <xdr:sp macro="" textlink="">
      <xdr:nvSpPr>
        <xdr:cNvPr id="273" name="給与水準   （国との比較）該当値テキスト"/>
        <xdr:cNvSpPr txBox="1"/>
      </xdr:nvSpPr>
      <xdr:spPr>
        <a:xfrm>
          <a:off x="17106900" y="1451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4" name="円/楕円 273"/>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96283</xdr:rowOff>
    </xdr:from>
    <xdr:ext cx="736600" cy="259045"/>
    <xdr:sp macro="" textlink="">
      <xdr:nvSpPr>
        <xdr:cNvPr id="275" name="テキスト ボックス 274"/>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6" name="円/楕円 275"/>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134890</xdr:rowOff>
    </xdr:from>
    <xdr:ext cx="762000" cy="259045"/>
    <xdr:sp macro="" textlink="">
      <xdr:nvSpPr>
        <xdr:cNvPr id="277" name="テキスト ボックス 276"/>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19558</xdr:rowOff>
    </xdr:from>
    <xdr:to>
      <xdr:col>21</xdr:col>
      <xdr:colOff>50800</xdr:colOff>
      <xdr:row>85</xdr:row>
      <xdr:rowOff>121158</xdr:rowOff>
    </xdr:to>
    <xdr:sp macro="" textlink="">
      <xdr:nvSpPr>
        <xdr:cNvPr id="278" name="円/楕円 277"/>
        <xdr:cNvSpPr/>
      </xdr:nvSpPr>
      <xdr:spPr>
        <a:xfrm>
          <a:off x="14351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105935</xdr:rowOff>
    </xdr:from>
    <xdr:ext cx="762000" cy="259045"/>
    <xdr:sp macro="" textlink="">
      <xdr:nvSpPr>
        <xdr:cNvPr id="279" name="テキスト ボックス 278"/>
        <xdr:cNvSpPr txBox="1"/>
      </xdr:nvSpPr>
      <xdr:spPr>
        <a:xfrm>
          <a:off x="14020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134874</xdr:rowOff>
    </xdr:from>
    <xdr:to>
      <xdr:col>19</xdr:col>
      <xdr:colOff>533400</xdr:colOff>
      <xdr:row>90</xdr:row>
      <xdr:rowOff>65024</xdr:rowOff>
    </xdr:to>
    <xdr:sp macro="" textlink="">
      <xdr:nvSpPr>
        <xdr:cNvPr id="280" name="円/楕円 279"/>
        <xdr:cNvSpPr/>
      </xdr:nvSpPr>
      <xdr:spPr>
        <a:xfrm>
          <a:off x="13462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49801</xdr:rowOff>
    </xdr:from>
    <xdr:ext cx="762000" cy="259045"/>
    <xdr:sp macro="" textlink="">
      <xdr:nvSpPr>
        <xdr:cNvPr id="281" name="テキスト ボックス 280"/>
        <xdr:cNvSpPr txBox="1"/>
      </xdr:nvSpPr>
      <xdr:spPr>
        <a:xfrm>
          <a:off x="13131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定員適正化計画に基づく退職者の不補充による新規採用者の抑制により、類似団体平均よりも少ない職員数であるが、今後も行財政改革の推進により、職員数の抑制に努める。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167894</xdr:rowOff>
    </xdr:from>
    <xdr:to>
      <xdr:col>24</xdr:col>
      <xdr:colOff>558800</xdr:colOff>
      <xdr:row>60</xdr:row>
      <xdr:rowOff>18966</xdr:rowOff>
    </xdr:to>
    <xdr:cxnSp macro="">
      <xdr:nvCxnSpPr>
        <xdr:cNvPr id="316" name="直線コネクタ 315"/>
        <xdr:cNvCxnSpPr/>
      </xdr:nvCxnSpPr>
      <xdr:spPr>
        <a:xfrm>
          <a:off x="16179800" y="10283444"/>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7"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157438</xdr:rowOff>
    </xdr:from>
    <xdr:to>
      <xdr:col>23</xdr:col>
      <xdr:colOff>406400</xdr:colOff>
      <xdr:row>59</xdr:row>
      <xdr:rowOff>167894</xdr:rowOff>
    </xdr:to>
    <xdr:cxnSp macro="">
      <xdr:nvCxnSpPr>
        <xdr:cNvPr id="319" name="直線コネクタ 318"/>
        <xdr:cNvCxnSpPr/>
      </xdr:nvCxnSpPr>
      <xdr:spPr>
        <a:xfrm>
          <a:off x="15290800" y="1027298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1" name="テキスト ボックス 320"/>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136525</xdr:rowOff>
    </xdr:from>
    <xdr:to>
      <xdr:col>22</xdr:col>
      <xdr:colOff>203200</xdr:colOff>
      <xdr:row>59</xdr:row>
      <xdr:rowOff>157438</xdr:rowOff>
    </xdr:to>
    <xdr:cxnSp macro="">
      <xdr:nvCxnSpPr>
        <xdr:cNvPr id="322" name="直線コネクタ 321"/>
        <xdr:cNvCxnSpPr/>
      </xdr:nvCxnSpPr>
      <xdr:spPr>
        <a:xfrm>
          <a:off x="14401800" y="1025207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85598</xdr:rowOff>
    </xdr:from>
    <xdr:to>
      <xdr:col>22</xdr:col>
      <xdr:colOff>254000</xdr:colOff>
      <xdr:row>61</xdr:row>
      <xdr:rowOff>15748</xdr:rowOff>
    </xdr:to>
    <xdr:sp macro="" textlink="">
      <xdr:nvSpPr>
        <xdr:cNvPr id="323" name="フローチャート : 判断 322"/>
        <xdr:cNvSpPr/>
      </xdr:nvSpPr>
      <xdr:spPr>
        <a:xfrm>
          <a:off x="15240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525</xdr:rowOff>
    </xdr:from>
    <xdr:ext cx="762000" cy="259045"/>
    <xdr:sp macro="" textlink="">
      <xdr:nvSpPr>
        <xdr:cNvPr id="324" name="テキスト ボックス 323"/>
        <xdr:cNvSpPr txBox="1"/>
      </xdr:nvSpPr>
      <xdr:spPr>
        <a:xfrm>
          <a:off x="14909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120438</xdr:rowOff>
    </xdr:from>
    <xdr:to>
      <xdr:col>21</xdr:col>
      <xdr:colOff>0</xdr:colOff>
      <xdr:row>59</xdr:row>
      <xdr:rowOff>136525</xdr:rowOff>
    </xdr:to>
    <xdr:cxnSp macro="">
      <xdr:nvCxnSpPr>
        <xdr:cNvPr id="325" name="直線コネクタ 324"/>
        <xdr:cNvCxnSpPr/>
      </xdr:nvCxnSpPr>
      <xdr:spPr>
        <a:xfrm>
          <a:off x="13512800" y="1023598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76750</xdr:rowOff>
    </xdr:from>
    <xdr:to>
      <xdr:col>21</xdr:col>
      <xdr:colOff>50800</xdr:colOff>
      <xdr:row>61</xdr:row>
      <xdr:rowOff>6900</xdr:rowOff>
    </xdr:to>
    <xdr:sp macro="" textlink="">
      <xdr:nvSpPr>
        <xdr:cNvPr id="326" name="フローチャート : 判断 325"/>
        <xdr:cNvSpPr/>
      </xdr:nvSpPr>
      <xdr:spPr>
        <a:xfrm>
          <a:off x="14351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163127</xdr:rowOff>
    </xdr:from>
    <xdr:ext cx="762000" cy="259045"/>
    <xdr:sp macro="" textlink="">
      <xdr:nvSpPr>
        <xdr:cNvPr id="327" name="テキスト ボックス 326"/>
        <xdr:cNvSpPr txBox="1"/>
      </xdr:nvSpPr>
      <xdr:spPr>
        <a:xfrm>
          <a:off x="14020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71120</xdr:rowOff>
    </xdr:from>
    <xdr:to>
      <xdr:col>19</xdr:col>
      <xdr:colOff>533400</xdr:colOff>
      <xdr:row>61</xdr:row>
      <xdr:rowOff>1270</xdr:rowOff>
    </xdr:to>
    <xdr:sp macro="" textlink="">
      <xdr:nvSpPr>
        <xdr:cNvPr id="328" name="フローチャート : 判断 327"/>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157497</xdr:rowOff>
    </xdr:from>
    <xdr:ext cx="762000" cy="259045"/>
    <xdr:sp macro="" textlink="">
      <xdr:nvSpPr>
        <xdr:cNvPr id="329" name="テキスト ボックス 328"/>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139616</xdr:rowOff>
    </xdr:from>
    <xdr:to>
      <xdr:col>24</xdr:col>
      <xdr:colOff>609600</xdr:colOff>
      <xdr:row>60</xdr:row>
      <xdr:rowOff>69766</xdr:rowOff>
    </xdr:to>
    <xdr:sp macro="" textlink="">
      <xdr:nvSpPr>
        <xdr:cNvPr id="335" name="円/楕円 334"/>
        <xdr:cNvSpPr/>
      </xdr:nvSpPr>
      <xdr:spPr>
        <a:xfrm>
          <a:off x="169672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156143</xdr:rowOff>
    </xdr:from>
    <xdr:ext cx="762000" cy="259045"/>
    <xdr:sp macro="" textlink="">
      <xdr:nvSpPr>
        <xdr:cNvPr id="336" name="定員管理の状況該当値テキスト"/>
        <xdr:cNvSpPr txBox="1"/>
      </xdr:nvSpPr>
      <xdr:spPr>
        <a:xfrm>
          <a:off x="17106900" y="10100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117094</xdr:rowOff>
    </xdr:from>
    <xdr:to>
      <xdr:col>23</xdr:col>
      <xdr:colOff>457200</xdr:colOff>
      <xdr:row>60</xdr:row>
      <xdr:rowOff>47244</xdr:rowOff>
    </xdr:to>
    <xdr:sp macro="" textlink="">
      <xdr:nvSpPr>
        <xdr:cNvPr id="337" name="円/楕円 336"/>
        <xdr:cNvSpPr/>
      </xdr:nvSpPr>
      <xdr:spPr>
        <a:xfrm>
          <a:off x="16129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57421</xdr:rowOff>
    </xdr:from>
    <xdr:ext cx="736600" cy="259045"/>
    <xdr:sp macro="" textlink="">
      <xdr:nvSpPr>
        <xdr:cNvPr id="338" name="テキスト ボックス 337"/>
        <xdr:cNvSpPr txBox="1"/>
      </xdr:nvSpPr>
      <xdr:spPr>
        <a:xfrm>
          <a:off x="15798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106638</xdr:rowOff>
    </xdr:from>
    <xdr:to>
      <xdr:col>22</xdr:col>
      <xdr:colOff>254000</xdr:colOff>
      <xdr:row>60</xdr:row>
      <xdr:rowOff>36788</xdr:rowOff>
    </xdr:to>
    <xdr:sp macro="" textlink="">
      <xdr:nvSpPr>
        <xdr:cNvPr id="339" name="円/楕円 338"/>
        <xdr:cNvSpPr/>
      </xdr:nvSpPr>
      <xdr:spPr>
        <a:xfrm>
          <a:off x="15240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46965</xdr:rowOff>
    </xdr:from>
    <xdr:ext cx="762000" cy="259045"/>
    <xdr:sp macro="" textlink="">
      <xdr:nvSpPr>
        <xdr:cNvPr id="340" name="テキスト ボックス 339"/>
        <xdr:cNvSpPr txBox="1"/>
      </xdr:nvSpPr>
      <xdr:spPr>
        <a:xfrm>
          <a:off x="14909800" y="99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85725</xdr:rowOff>
    </xdr:from>
    <xdr:to>
      <xdr:col>21</xdr:col>
      <xdr:colOff>50800</xdr:colOff>
      <xdr:row>60</xdr:row>
      <xdr:rowOff>15875</xdr:rowOff>
    </xdr:to>
    <xdr:sp macro="" textlink="">
      <xdr:nvSpPr>
        <xdr:cNvPr id="341" name="円/楕円 340"/>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26052</xdr:rowOff>
    </xdr:from>
    <xdr:ext cx="762000" cy="259045"/>
    <xdr:sp macro="" textlink="">
      <xdr:nvSpPr>
        <xdr:cNvPr id="342" name="テキスト ボックス 341"/>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69638</xdr:rowOff>
    </xdr:from>
    <xdr:to>
      <xdr:col>19</xdr:col>
      <xdr:colOff>533400</xdr:colOff>
      <xdr:row>59</xdr:row>
      <xdr:rowOff>171238</xdr:rowOff>
    </xdr:to>
    <xdr:sp macro="" textlink="">
      <xdr:nvSpPr>
        <xdr:cNvPr id="343" name="円/楕円 342"/>
        <xdr:cNvSpPr/>
      </xdr:nvSpPr>
      <xdr:spPr>
        <a:xfrm>
          <a:off x="13462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9965</xdr:rowOff>
    </xdr:from>
    <xdr:ext cx="762000" cy="259045"/>
    <xdr:sp macro="" textlink="">
      <xdr:nvSpPr>
        <xdr:cNvPr id="344" name="テキスト ボックス 343"/>
        <xdr:cNvSpPr txBox="1"/>
      </xdr:nvSpPr>
      <xdr:spPr>
        <a:xfrm>
          <a:off x="13131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13</a:t>
          </a:r>
          <a:r>
            <a:rPr kumimoji="1" lang="ja-JP" altLang="ja-JP" sz="1100" baseline="0">
              <a:solidFill>
                <a:schemeClr val="dk1"/>
              </a:solidFill>
              <a:effectLst/>
              <a:latin typeface="+mn-lt"/>
              <a:ea typeface="+mn-ea"/>
              <a:cs typeface="+mn-cs"/>
            </a:rPr>
            <a:t>年から平成</a:t>
          </a:r>
          <a:r>
            <a:rPr kumimoji="1" lang="en-US" altLang="ja-JP" sz="1100" baseline="0">
              <a:solidFill>
                <a:schemeClr val="dk1"/>
              </a:solidFill>
              <a:effectLst/>
              <a:latin typeface="+mn-lt"/>
              <a:ea typeface="+mn-ea"/>
              <a:cs typeface="+mn-cs"/>
            </a:rPr>
            <a:t>15</a:t>
          </a:r>
          <a:r>
            <a:rPr kumimoji="1" lang="ja-JP" altLang="ja-JP" sz="1100" baseline="0">
              <a:solidFill>
                <a:schemeClr val="dk1"/>
              </a:solidFill>
              <a:effectLst/>
              <a:latin typeface="+mn-lt"/>
              <a:ea typeface="+mn-ea"/>
              <a:cs typeface="+mn-cs"/>
            </a:rPr>
            <a:t>年度の間に実施したごみ処理場（中播北部行政事務組合）埋立最終処分場など、大型事業の地方債の償還が本格化したことなどから、一時期、実質公債費比率は高い数値にあったが、行財政改革により、Ｈ</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～Ｈ</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年度平均の実質公債費比率は</a:t>
          </a:r>
          <a:r>
            <a:rPr kumimoji="1" lang="en-US" altLang="ja-JP" sz="1100" baseline="0">
              <a:solidFill>
                <a:schemeClr val="dk1"/>
              </a:solidFill>
              <a:effectLst/>
              <a:latin typeface="+mn-lt"/>
              <a:ea typeface="+mn-ea"/>
              <a:cs typeface="+mn-cs"/>
            </a:rPr>
            <a:t>11.3</a:t>
          </a:r>
          <a:r>
            <a:rPr kumimoji="1" lang="ja-JP" altLang="ja-JP" sz="1100" baseline="0">
              <a:solidFill>
                <a:schemeClr val="dk1"/>
              </a:solidFill>
              <a:effectLst/>
              <a:latin typeface="+mn-lt"/>
              <a:ea typeface="+mn-ea"/>
              <a:cs typeface="+mn-cs"/>
            </a:rPr>
            <a:t>％で類似団体平均（</a:t>
          </a:r>
          <a:r>
            <a:rPr kumimoji="1" lang="en-US" altLang="ja-JP" sz="1100" baseline="0">
              <a:solidFill>
                <a:schemeClr val="dk1"/>
              </a:solidFill>
              <a:effectLst/>
              <a:latin typeface="+mn-lt"/>
              <a:ea typeface="+mn-ea"/>
              <a:cs typeface="+mn-cs"/>
            </a:rPr>
            <a:t>9.2</a:t>
          </a:r>
          <a:r>
            <a:rPr kumimoji="1" lang="ja-JP" altLang="ja-JP" sz="1100" baseline="0">
              <a:solidFill>
                <a:schemeClr val="dk1"/>
              </a:solidFill>
              <a:effectLst/>
              <a:latin typeface="+mn-lt"/>
              <a:ea typeface="+mn-ea"/>
              <a:cs typeface="+mn-cs"/>
            </a:rPr>
            <a:t>％）より</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ポイント高いものの、前年度より</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ポイント改善した。</a:t>
          </a:r>
          <a:endParaRPr lang="ja-JP" altLang="ja-JP" sz="1400">
            <a:effectLst/>
          </a:endParaRPr>
        </a:p>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17</a:t>
          </a:r>
          <a:r>
            <a:rPr kumimoji="1" lang="ja-JP" altLang="ja-JP" sz="1100" baseline="0">
              <a:solidFill>
                <a:schemeClr val="dk1"/>
              </a:solidFill>
              <a:effectLst/>
              <a:latin typeface="+mn-lt"/>
              <a:ea typeface="+mn-ea"/>
              <a:cs typeface="+mn-cs"/>
            </a:rPr>
            <a:t>年度より着手した特定環境保全公共下水道事業の推進などによ</a:t>
          </a:r>
          <a:r>
            <a:rPr kumimoji="1" lang="ja-JP" altLang="en-US" sz="1100" baseline="0">
              <a:solidFill>
                <a:schemeClr val="dk1"/>
              </a:solidFill>
              <a:effectLst/>
              <a:latin typeface="+mn-lt"/>
              <a:ea typeface="+mn-ea"/>
              <a:cs typeface="+mn-cs"/>
            </a:rPr>
            <a:t>る</a:t>
          </a:r>
          <a:r>
            <a:rPr kumimoji="1" lang="ja-JP" altLang="ja-JP" sz="1100" baseline="0">
              <a:solidFill>
                <a:schemeClr val="dk1"/>
              </a:solidFill>
              <a:effectLst/>
              <a:latin typeface="+mn-lt"/>
              <a:ea typeface="+mn-ea"/>
              <a:cs typeface="+mn-cs"/>
            </a:rPr>
            <a:t>上昇要因はあるものの、行財政改革によりその他の投資的事業を極力抑制し、地方債の新規発行を抑えているため、今後もしばらくは減少に転ずると見込んでいる。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129722</xdr:rowOff>
    </xdr:to>
    <xdr:cxnSp macro="">
      <xdr:nvCxnSpPr>
        <xdr:cNvPr id="376" name="直線コネクタ 375"/>
        <xdr:cNvCxnSpPr/>
      </xdr:nvCxnSpPr>
      <xdr:spPr>
        <a:xfrm flipV="1">
          <a:off x="17018000" y="612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7"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78" name="直線コネクタ 377"/>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79"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0" name="直線コネクタ 379"/>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47474</xdr:rowOff>
    </xdr:from>
    <xdr:to>
      <xdr:col>24</xdr:col>
      <xdr:colOff>558800</xdr:colOff>
      <xdr:row>41</xdr:row>
      <xdr:rowOff>81945</xdr:rowOff>
    </xdr:to>
    <xdr:cxnSp macro="">
      <xdr:nvCxnSpPr>
        <xdr:cNvPr id="381" name="直線コネクタ 380"/>
        <xdr:cNvCxnSpPr/>
      </xdr:nvCxnSpPr>
      <xdr:spPr>
        <a:xfrm flipV="1">
          <a:off x="16179800" y="70769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114801</xdr:rowOff>
    </xdr:from>
    <xdr:ext cx="762000" cy="259045"/>
    <xdr:sp macro="" textlink="">
      <xdr:nvSpPr>
        <xdr:cNvPr id="382"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98274</xdr:rowOff>
    </xdr:from>
    <xdr:to>
      <xdr:col>24</xdr:col>
      <xdr:colOff>609600</xdr:colOff>
      <xdr:row>40</xdr:row>
      <xdr:rowOff>28424</xdr:rowOff>
    </xdr:to>
    <xdr:sp macro="" textlink="">
      <xdr:nvSpPr>
        <xdr:cNvPr id="383" name="フローチャート : 判断 382"/>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81945</xdr:rowOff>
    </xdr:from>
    <xdr:to>
      <xdr:col>23</xdr:col>
      <xdr:colOff>406400</xdr:colOff>
      <xdr:row>42</xdr:row>
      <xdr:rowOff>94343</xdr:rowOff>
    </xdr:to>
    <xdr:cxnSp macro="">
      <xdr:nvCxnSpPr>
        <xdr:cNvPr id="384" name="直線コネクタ 383"/>
        <xdr:cNvCxnSpPr/>
      </xdr:nvCxnSpPr>
      <xdr:spPr>
        <a:xfrm flipV="1">
          <a:off x="15290800" y="711139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5" name="フローチャート : 判断 384"/>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6" name="テキスト ボックス 385"/>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43</xdr:row>
      <xdr:rowOff>95250</xdr:rowOff>
    </xdr:to>
    <xdr:cxnSp macro="">
      <xdr:nvCxnSpPr>
        <xdr:cNvPr id="387" name="直線コネクタ 386"/>
        <xdr:cNvCxnSpPr/>
      </xdr:nvCxnSpPr>
      <xdr:spPr>
        <a:xfrm flipV="1">
          <a:off x="14401800" y="72952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86783</xdr:rowOff>
    </xdr:from>
    <xdr:to>
      <xdr:col>22</xdr:col>
      <xdr:colOff>254000</xdr:colOff>
      <xdr:row>40</xdr:row>
      <xdr:rowOff>16933</xdr:rowOff>
    </xdr:to>
    <xdr:sp macro="" textlink="">
      <xdr:nvSpPr>
        <xdr:cNvPr id="388" name="フローチャート :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84667</xdr:rowOff>
    </xdr:to>
    <xdr:cxnSp macro="">
      <xdr:nvCxnSpPr>
        <xdr:cNvPr id="390" name="直線コネクタ 389"/>
        <xdr:cNvCxnSpPr/>
      </xdr:nvCxnSpPr>
      <xdr:spPr>
        <a:xfrm flipV="1">
          <a:off x="13512800" y="74676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30238</xdr:rowOff>
    </xdr:from>
    <xdr:to>
      <xdr:col>21</xdr:col>
      <xdr:colOff>50800</xdr:colOff>
      <xdr:row>40</xdr:row>
      <xdr:rowOff>131838</xdr:rowOff>
    </xdr:to>
    <xdr:sp macro="" textlink="">
      <xdr:nvSpPr>
        <xdr:cNvPr id="391" name="フローチャート : 判断 390"/>
        <xdr:cNvSpPr/>
      </xdr:nvSpPr>
      <xdr:spPr>
        <a:xfrm>
          <a:off x="14351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142015</xdr:rowOff>
    </xdr:from>
    <xdr:ext cx="762000" cy="259045"/>
    <xdr:sp macro="" textlink="">
      <xdr:nvSpPr>
        <xdr:cNvPr id="392" name="テキスト ボックス 391"/>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393" name="フローチャート : 判断 392"/>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62489</xdr:rowOff>
    </xdr:from>
    <xdr:ext cx="762000" cy="259045"/>
    <xdr:sp macro="" textlink="">
      <xdr:nvSpPr>
        <xdr:cNvPr id="394" name="テキスト ボックス 393"/>
        <xdr:cNvSpPr txBox="1"/>
      </xdr:nvSpPr>
      <xdr:spPr>
        <a:xfrm>
          <a:off x="13131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168124</xdr:rowOff>
    </xdr:from>
    <xdr:to>
      <xdr:col>24</xdr:col>
      <xdr:colOff>609600</xdr:colOff>
      <xdr:row>41</xdr:row>
      <xdr:rowOff>98274</xdr:rowOff>
    </xdr:to>
    <xdr:sp macro="" textlink="">
      <xdr:nvSpPr>
        <xdr:cNvPr id="400" name="円/楕円 399"/>
        <xdr:cNvSpPr/>
      </xdr:nvSpPr>
      <xdr:spPr>
        <a:xfrm>
          <a:off x="169672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140201</xdr:rowOff>
    </xdr:from>
    <xdr:ext cx="762000" cy="259045"/>
    <xdr:sp macro="" textlink="">
      <xdr:nvSpPr>
        <xdr:cNvPr id="401" name="公債費負担の状況該当値テキスト"/>
        <xdr:cNvSpPr txBox="1"/>
      </xdr:nvSpPr>
      <xdr:spPr>
        <a:xfrm>
          <a:off x="17106900" y="69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31145</xdr:rowOff>
    </xdr:from>
    <xdr:to>
      <xdr:col>23</xdr:col>
      <xdr:colOff>457200</xdr:colOff>
      <xdr:row>41</xdr:row>
      <xdr:rowOff>132745</xdr:rowOff>
    </xdr:to>
    <xdr:sp macro="" textlink="">
      <xdr:nvSpPr>
        <xdr:cNvPr id="402" name="円/楕円 401"/>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117522</xdr:rowOff>
    </xdr:from>
    <xdr:ext cx="736600" cy="259045"/>
    <xdr:sp macro="" textlink="">
      <xdr:nvSpPr>
        <xdr:cNvPr id="403" name="テキスト ボックス 40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4" name="円/楕円 403"/>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05" name="テキスト ボックス 404"/>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6" name="円/楕円 405"/>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7" name="テキスト ボックス 406"/>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33867</xdr:rowOff>
    </xdr:from>
    <xdr:to>
      <xdr:col>19</xdr:col>
      <xdr:colOff>533400</xdr:colOff>
      <xdr:row>44</xdr:row>
      <xdr:rowOff>135467</xdr:rowOff>
    </xdr:to>
    <xdr:sp macro="" textlink="">
      <xdr:nvSpPr>
        <xdr:cNvPr id="408" name="円/楕円 407"/>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120244</xdr:rowOff>
    </xdr:from>
    <xdr:ext cx="762000" cy="259045"/>
    <xdr:sp macro="" textlink="">
      <xdr:nvSpPr>
        <xdr:cNvPr id="409" name="テキスト ボックス 408"/>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標準財政規模が県下で最小である当町にとって、地方債残高（普通会計、公営企業及び一部事務組合）などの将来負担額が大きいため、将来負担比率は、前年度より</a:t>
          </a:r>
          <a:r>
            <a:rPr kumimoji="1" lang="en-US" altLang="ja-JP" sz="1100" baseline="0">
              <a:solidFill>
                <a:schemeClr val="dk1"/>
              </a:solidFill>
              <a:effectLst/>
              <a:latin typeface="+mn-lt"/>
              <a:ea typeface="+mn-ea"/>
              <a:cs typeface="+mn-cs"/>
            </a:rPr>
            <a:t>4.0</a:t>
          </a:r>
          <a:r>
            <a:rPr kumimoji="1" lang="ja-JP" altLang="ja-JP" sz="1100" baseline="0">
              <a:solidFill>
                <a:schemeClr val="dk1"/>
              </a:solidFill>
              <a:effectLst/>
              <a:latin typeface="+mn-lt"/>
              <a:ea typeface="+mn-ea"/>
              <a:cs typeface="+mn-cs"/>
            </a:rPr>
            <a:t>ポイント改善しているものの、</a:t>
          </a:r>
          <a:r>
            <a:rPr kumimoji="1" lang="en-US" altLang="ja-JP" sz="1100" baseline="0">
              <a:solidFill>
                <a:schemeClr val="dk1"/>
              </a:solidFill>
              <a:effectLst/>
              <a:latin typeface="+mn-lt"/>
              <a:ea typeface="+mn-ea"/>
              <a:cs typeface="+mn-cs"/>
            </a:rPr>
            <a:t>64.4</a:t>
          </a:r>
          <a:r>
            <a:rPr kumimoji="1" lang="ja-JP" altLang="ja-JP" sz="1100" baseline="0">
              <a:solidFill>
                <a:schemeClr val="dk1"/>
              </a:solidFill>
              <a:effectLst/>
              <a:latin typeface="+mn-lt"/>
              <a:ea typeface="+mn-ea"/>
              <a:cs typeface="+mn-cs"/>
            </a:rPr>
            <a:t>％と類似団体平均（</a:t>
          </a:r>
          <a:r>
            <a:rPr kumimoji="1" lang="en-US" altLang="ja-JP" sz="1100" baseline="0">
              <a:solidFill>
                <a:schemeClr val="dk1"/>
              </a:solidFill>
              <a:effectLst/>
              <a:latin typeface="+mn-lt"/>
              <a:ea typeface="+mn-ea"/>
              <a:cs typeface="+mn-cs"/>
            </a:rPr>
            <a:t>38.5</a:t>
          </a:r>
          <a:r>
            <a:rPr kumimoji="1" lang="ja-JP" altLang="ja-JP" sz="1100" baseline="0">
              <a:solidFill>
                <a:schemeClr val="dk1"/>
              </a:solidFill>
              <a:effectLst/>
              <a:latin typeface="+mn-lt"/>
              <a:ea typeface="+mn-ea"/>
              <a:cs typeface="+mn-cs"/>
            </a:rPr>
            <a:t>％）より、</a:t>
          </a:r>
          <a:r>
            <a:rPr kumimoji="1" lang="en-US" altLang="ja-JP" sz="1100" baseline="0">
              <a:solidFill>
                <a:schemeClr val="dk1"/>
              </a:solidFill>
              <a:effectLst/>
              <a:latin typeface="+mn-lt"/>
              <a:ea typeface="+mn-ea"/>
              <a:cs typeface="+mn-cs"/>
            </a:rPr>
            <a:t>25.9</a:t>
          </a:r>
          <a:r>
            <a:rPr kumimoji="1" lang="ja-JP" altLang="ja-JP" sz="1100" baseline="0">
              <a:solidFill>
                <a:schemeClr val="dk1"/>
              </a:solidFill>
              <a:effectLst/>
              <a:latin typeface="+mn-lt"/>
              <a:ea typeface="+mn-ea"/>
              <a:cs typeface="+mn-cs"/>
            </a:rPr>
            <a:t>ポイント高い数値となっている。</a:t>
          </a:r>
          <a:endParaRPr lang="ja-JP" altLang="ja-JP" sz="1400">
            <a:effectLst/>
          </a:endParaRPr>
        </a:p>
        <a:p>
          <a:r>
            <a:rPr kumimoji="1" lang="ja-JP" altLang="ja-JP" sz="1100" baseline="0">
              <a:solidFill>
                <a:schemeClr val="dk1"/>
              </a:solidFill>
              <a:effectLst/>
              <a:latin typeface="+mn-lt"/>
              <a:ea typeface="+mn-ea"/>
              <a:cs typeface="+mn-cs"/>
            </a:rPr>
            <a:t>　今後、下水道事業等すでに計画している事業以外の投資的事業を抑制し、地方債の新規発行を極力抑えるとともに、行財政改革の着実な推進により人件費、公債費等をできる限り抑制することにより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138551</xdr:rowOff>
    </xdr:from>
    <xdr:to>
      <xdr:col>24</xdr:col>
      <xdr:colOff>558800</xdr:colOff>
      <xdr:row>18</xdr:row>
      <xdr:rowOff>13063</xdr:rowOff>
    </xdr:to>
    <xdr:cxnSp macro="">
      <xdr:nvCxnSpPr>
        <xdr:cNvPr id="445" name="直線コネクタ 444"/>
        <xdr:cNvCxnSpPr/>
      </xdr:nvCxnSpPr>
      <xdr:spPr>
        <a:xfrm flipV="1">
          <a:off x="16179800" y="3053201"/>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6"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13063</xdr:rowOff>
    </xdr:from>
    <xdr:to>
      <xdr:col>23</xdr:col>
      <xdr:colOff>406400</xdr:colOff>
      <xdr:row>19</xdr:row>
      <xdr:rowOff>113937</xdr:rowOff>
    </xdr:to>
    <xdr:cxnSp macro="">
      <xdr:nvCxnSpPr>
        <xdr:cNvPr id="448" name="直線コネクタ 447"/>
        <xdr:cNvCxnSpPr/>
      </xdr:nvCxnSpPr>
      <xdr:spPr>
        <a:xfrm flipV="1">
          <a:off x="15290800" y="3099163"/>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0" name="テキスト ボックス 449"/>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113937</xdr:rowOff>
    </xdr:from>
    <xdr:to>
      <xdr:col>22</xdr:col>
      <xdr:colOff>203200</xdr:colOff>
      <xdr:row>20</xdr:row>
      <xdr:rowOff>156210</xdr:rowOff>
    </xdr:to>
    <xdr:cxnSp macro="">
      <xdr:nvCxnSpPr>
        <xdr:cNvPr id="451" name="直線コネクタ 450"/>
        <xdr:cNvCxnSpPr/>
      </xdr:nvCxnSpPr>
      <xdr:spPr>
        <a:xfrm flipV="1">
          <a:off x="14401800" y="337148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150767</xdr:rowOff>
    </xdr:from>
    <xdr:to>
      <xdr:col>22</xdr:col>
      <xdr:colOff>254000</xdr:colOff>
      <xdr:row>14</xdr:row>
      <xdr:rowOff>80917</xdr:rowOff>
    </xdr:to>
    <xdr:sp macro="" textlink="">
      <xdr:nvSpPr>
        <xdr:cNvPr id="452" name="フローチャート : 判断 451"/>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91094</xdr:rowOff>
    </xdr:from>
    <xdr:ext cx="762000" cy="259045"/>
    <xdr:sp macro="" textlink="">
      <xdr:nvSpPr>
        <xdr:cNvPr id="453" name="テキスト ボックス 452"/>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156210</xdr:rowOff>
    </xdr:from>
    <xdr:to>
      <xdr:col>21</xdr:col>
      <xdr:colOff>0</xdr:colOff>
      <xdr:row>21</xdr:row>
      <xdr:rowOff>99665</xdr:rowOff>
    </xdr:to>
    <xdr:cxnSp macro="">
      <xdr:nvCxnSpPr>
        <xdr:cNvPr id="454" name="直線コネクタ 453"/>
        <xdr:cNvCxnSpPr/>
      </xdr:nvCxnSpPr>
      <xdr:spPr>
        <a:xfrm flipV="1">
          <a:off x="13512800" y="358521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79284</xdr:rowOff>
    </xdr:from>
    <xdr:to>
      <xdr:col>21</xdr:col>
      <xdr:colOff>50800</xdr:colOff>
      <xdr:row>15</xdr:row>
      <xdr:rowOff>9434</xdr:rowOff>
    </xdr:to>
    <xdr:sp macro="" textlink="">
      <xdr:nvSpPr>
        <xdr:cNvPr id="455" name="フローチャート : 判断 454"/>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6" name="テキスト ボックス 455"/>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7" name="フローチャート : 判断 456"/>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140261</xdr:rowOff>
    </xdr:from>
    <xdr:ext cx="762000" cy="259045"/>
    <xdr:sp macro="" textlink="">
      <xdr:nvSpPr>
        <xdr:cNvPr id="458" name="テキスト ボックス 457"/>
        <xdr:cNvSpPr txBox="1"/>
      </xdr:nvSpPr>
      <xdr:spPr>
        <a:xfrm>
          <a:off x="13131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87751</xdr:rowOff>
    </xdr:from>
    <xdr:to>
      <xdr:col>24</xdr:col>
      <xdr:colOff>609600</xdr:colOff>
      <xdr:row>18</xdr:row>
      <xdr:rowOff>17901</xdr:rowOff>
    </xdr:to>
    <xdr:sp macro="" textlink="">
      <xdr:nvSpPr>
        <xdr:cNvPr id="464" name="円/楕円 463"/>
        <xdr:cNvSpPr/>
      </xdr:nvSpPr>
      <xdr:spPr>
        <a:xfrm>
          <a:off x="16967200" y="3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59828</xdr:rowOff>
    </xdr:from>
    <xdr:ext cx="762000" cy="259045"/>
    <xdr:sp macro="" textlink="">
      <xdr:nvSpPr>
        <xdr:cNvPr id="465" name="将来負担の状況該当値テキスト"/>
        <xdr:cNvSpPr txBox="1"/>
      </xdr:nvSpPr>
      <xdr:spPr>
        <a:xfrm>
          <a:off x="17106900" y="2974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133713</xdr:rowOff>
    </xdr:from>
    <xdr:to>
      <xdr:col>23</xdr:col>
      <xdr:colOff>457200</xdr:colOff>
      <xdr:row>18</xdr:row>
      <xdr:rowOff>63863</xdr:rowOff>
    </xdr:to>
    <xdr:sp macro="" textlink="">
      <xdr:nvSpPr>
        <xdr:cNvPr id="466" name="円/楕円 465"/>
        <xdr:cNvSpPr/>
      </xdr:nvSpPr>
      <xdr:spPr>
        <a:xfrm>
          <a:off x="16129000" y="30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48640</xdr:rowOff>
    </xdr:from>
    <xdr:ext cx="736600" cy="259045"/>
    <xdr:sp macro="" textlink="">
      <xdr:nvSpPr>
        <xdr:cNvPr id="467" name="テキスト ボックス 466"/>
        <xdr:cNvSpPr txBox="1"/>
      </xdr:nvSpPr>
      <xdr:spPr>
        <a:xfrm>
          <a:off x="15798800" y="313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63137</xdr:rowOff>
    </xdr:from>
    <xdr:to>
      <xdr:col>22</xdr:col>
      <xdr:colOff>254000</xdr:colOff>
      <xdr:row>19</xdr:row>
      <xdr:rowOff>164737</xdr:rowOff>
    </xdr:to>
    <xdr:sp macro="" textlink="">
      <xdr:nvSpPr>
        <xdr:cNvPr id="468" name="円/楕円 467"/>
        <xdr:cNvSpPr/>
      </xdr:nvSpPr>
      <xdr:spPr>
        <a:xfrm>
          <a:off x="15240000" y="33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149514</xdr:rowOff>
    </xdr:from>
    <xdr:ext cx="762000" cy="259045"/>
    <xdr:sp macro="" textlink="">
      <xdr:nvSpPr>
        <xdr:cNvPr id="469" name="テキスト ボックス 468"/>
        <xdr:cNvSpPr txBox="1"/>
      </xdr:nvSpPr>
      <xdr:spPr>
        <a:xfrm>
          <a:off x="14909800" y="34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105410</xdr:rowOff>
    </xdr:from>
    <xdr:to>
      <xdr:col>21</xdr:col>
      <xdr:colOff>50800</xdr:colOff>
      <xdr:row>21</xdr:row>
      <xdr:rowOff>35560</xdr:rowOff>
    </xdr:to>
    <xdr:sp macro="" textlink="">
      <xdr:nvSpPr>
        <xdr:cNvPr id="470" name="円/楕円 469"/>
        <xdr:cNvSpPr/>
      </xdr:nvSpPr>
      <xdr:spPr>
        <a:xfrm>
          <a:off x="14351000" y="35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20337</xdr:rowOff>
    </xdr:from>
    <xdr:ext cx="762000" cy="259045"/>
    <xdr:sp macro="" textlink="">
      <xdr:nvSpPr>
        <xdr:cNvPr id="471" name="テキスト ボックス 470"/>
        <xdr:cNvSpPr txBox="1"/>
      </xdr:nvSpPr>
      <xdr:spPr>
        <a:xfrm>
          <a:off x="14020800" y="362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48865</xdr:rowOff>
    </xdr:from>
    <xdr:to>
      <xdr:col>19</xdr:col>
      <xdr:colOff>533400</xdr:colOff>
      <xdr:row>21</xdr:row>
      <xdr:rowOff>150465</xdr:rowOff>
    </xdr:to>
    <xdr:sp macro="" textlink="">
      <xdr:nvSpPr>
        <xdr:cNvPr id="472" name="円/楕円 471"/>
        <xdr:cNvSpPr/>
      </xdr:nvSpPr>
      <xdr:spPr>
        <a:xfrm>
          <a:off x="13462000" y="36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135242</xdr:rowOff>
    </xdr:from>
    <xdr:ext cx="762000" cy="259045"/>
    <xdr:sp macro="" textlink="">
      <xdr:nvSpPr>
        <xdr:cNvPr id="473" name="テキスト ボックス 472"/>
        <xdr:cNvSpPr txBox="1"/>
      </xdr:nvSpPr>
      <xdr:spPr>
        <a:xfrm>
          <a:off x="13131800" y="373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12,675
12,569
82.67
5,940,520
5,859,766
66,142
3,755,895
5,265,748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行財政改革</a:t>
          </a:r>
          <a:r>
            <a:rPr kumimoji="1" lang="ja-JP" altLang="en-US" sz="1100" baseline="0">
              <a:solidFill>
                <a:schemeClr val="dk1"/>
              </a:solidFill>
              <a:effectLst/>
              <a:latin typeface="+mn-lt"/>
              <a:ea typeface="+mn-ea"/>
              <a:cs typeface="+mn-cs"/>
            </a:rPr>
            <a:t>の推進により</a:t>
          </a:r>
          <a:r>
            <a:rPr kumimoji="1" lang="ja-JP" altLang="ja-JP" sz="1100" baseline="0">
              <a:solidFill>
                <a:schemeClr val="dk1"/>
              </a:solidFill>
              <a:effectLst/>
              <a:latin typeface="+mn-lt"/>
              <a:ea typeface="+mn-ea"/>
              <a:cs typeface="+mn-cs"/>
            </a:rPr>
            <a:t>、各種手当等</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人件費の削減を進めて</a:t>
          </a:r>
          <a:r>
            <a:rPr kumimoji="1" lang="ja-JP" altLang="en-US" sz="1100" baseline="0">
              <a:solidFill>
                <a:schemeClr val="dk1"/>
              </a:solidFill>
              <a:effectLst/>
              <a:latin typeface="+mn-lt"/>
              <a:ea typeface="+mn-ea"/>
              <a:cs typeface="+mn-cs"/>
            </a:rPr>
            <a:t>いるものの、平成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年度は、地方創生に伴う新規事業の増加等を見込んで職員数が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名増加したことなどに伴い</a:t>
          </a:r>
          <a:r>
            <a:rPr kumimoji="1" lang="ja-JP" altLang="ja-JP" sz="1100" baseline="0">
              <a:solidFill>
                <a:schemeClr val="dk1"/>
              </a:solidFill>
              <a:effectLst/>
              <a:latin typeface="+mn-lt"/>
              <a:ea typeface="+mn-ea"/>
              <a:cs typeface="+mn-cs"/>
            </a:rPr>
            <a:t>前年度</a:t>
          </a:r>
          <a:r>
            <a:rPr kumimoji="1" lang="ja-JP" altLang="en-US" sz="1100" baseline="0">
              <a:solidFill>
                <a:schemeClr val="dk1"/>
              </a:solidFill>
              <a:effectLst/>
              <a:latin typeface="+mn-lt"/>
              <a:ea typeface="+mn-ea"/>
              <a:cs typeface="+mn-cs"/>
            </a:rPr>
            <a:t>に</a:t>
          </a:r>
          <a:r>
            <a:rPr kumimoji="1" lang="ja-JP" altLang="ja-JP" sz="1100" baseline="0">
              <a:solidFill>
                <a:schemeClr val="dk1"/>
              </a:solidFill>
              <a:effectLst/>
              <a:latin typeface="+mn-lt"/>
              <a:ea typeface="+mn-ea"/>
              <a:cs typeface="+mn-cs"/>
            </a:rPr>
            <a:t>比</a:t>
          </a:r>
          <a:r>
            <a:rPr kumimoji="1" lang="ja-JP" altLang="en-US" sz="1100" baseline="0">
              <a:solidFill>
                <a:schemeClr val="dk1"/>
              </a:solidFill>
              <a:effectLst/>
              <a:latin typeface="+mn-lt"/>
              <a:ea typeface="+mn-ea"/>
              <a:cs typeface="+mn-cs"/>
            </a:rPr>
            <a:t>べて</a:t>
          </a:r>
          <a:r>
            <a:rPr kumimoji="1" lang="en-US" altLang="ja-JP" sz="1100" baseline="0">
              <a:solidFill>
                <a:schemeClr val="dk1"/>
              </a:solidFill>
              <a:effectLst/>
              <a:latin typeface="+mn-lt"/>
              <a:ea typeface="+mn-ea"/>
              <a:cs typeface="+mn-cs"/>
            </a:rPr>
            <a:t>0.6</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増加した</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また、</a:t>
          </a:r>
          <a:r>
            <a:rPr kumimoji="1" lang="ja-JP" altLang="ja-JP" sz="1100" baseline="0">
              <a:solidFill>
                <a:schemeClr val="dk1"/>
              </a:solidFill>
              <a:effectLst/>
              <a:latin typeface="+mn-lt"/>
              <a:ea typeface="+mn-ea"/>
              <a:cs typeface="+mn-cs"/>
            </a:rPr>
            <a:t>類似団体平均</a:t>
          </a:r>
          <a:r>
            <a:rPr kumimoji="1" lang="ja-JP" altLang="en-US" sz="1100" baseline="0">
              <a:solidFill>
                <a:schemeClr val="dk1"/>
              </a:solidFill>
              <a:effectLst/>
              <a:latin typeface="+mn-lt"/>
              <a:ea typeface="+mn-ea"/>
              <a:cs typeface="+mn-cs"/>
            </a:rPr>
            <a:t>と比べても</a:t>
          </a:r>
          <a:r>
            <a:rPr kumimoji="1" lang="en-US" altLang="ja-JP" sz="1100" baseline="0">
              <a:solidFill>
                <a:schemeClr val="dk1"/>
              </a:solidFill>
              <a:effectLst/>
              <a:latin typeface="+mn-lt"/>
              <a:ea typeface="+mn-ea"/>
              <a:cs typeface="+mn-cs"/>
            </a:rPr>
            <a:t>0.6</a:t>
          </a:r>
          <a:r>
            <a:rPr kumimoji="1" lang="ja-JP" altLang="ja-JP" sz="1100" baseline="0">
              <a:solidFill>
                <a:schemeClr val="dk1"/>
              </a:solidFill>
              <a:effectLst/>
              <a:latin typeface="+mn-lt"/>
              <a:ea typeface="+mn-ea"/>
              <a:cs typeface="+mn-cs"/>
            </a:rPr>
            <a:t>ポイント上回っており、今後も行財政改革の推進により人件費の抑制に努め</a:t>
          </a:r>
          <a:r>
            <a:rPr kumimoji="1" lang="ja-JP" altLang="en-US" sz="1100" baseline="0">
              <a:solidFill>
                <a:schemeClr val="dk1"/>
              </a:solidFill>
              <a:effectLst/>
              <a:latin typeface="+mn-lt"/>
              <a:ea typeface="+mn-ea"/>
              <a:cs typeface="+mn-cs"/>
            </a:rPr>
            <a:t>る</a:t>
          </a:r>
          <a:r>
            <a:rPr kumimoji="1" lang="ja-JP" altLang="ja-JP" sz="110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73660</xdr:rowOff>
    </xdr:to>
    <xdr:cxnSp macro="">
      <xdr:nvCxnSpPr>
        <xdr:cNvPr id="66" name="直線コネクタ 65"/>
        <xdr:cNvCxnSpPr/>
      </xdr:nvCxnSpPr>
      <xdr:spPr>
        <a:xfrm>
          <a:off x="3987800" y="620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66040</xdr:rowOff>
    </xdr:to>
    <xdr:cxnSp macro="">
      <xdr:nvCxnSpPr>
        <xdr:cNvPr id="69" name="直線コネクタ 68"/>
        <xdr:cNvCxnSpPr/>
      </xdr:nvCxnSpPr>
      <xdr:spPr>
        <a:xfrm flipV="1">
          <a:off x="3098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66040</xdr:rowOff>
    </xdr:to>
    <xdr:cxnSp macro="">
      <xdr:nvCxnSpPr>
        <xdr:cNvPr id="72" name="直線コネクタ 71"/>
        <xdr:cNvCxnSpPr/>
      </xdr:nvCxnSpPr>
      <xdr:spPr>
        <a:xfrm>
          <a:off x="2209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50800</xdr:rowOff>
    </xdr:to>
    <xdr:cxnSp macro="">
      <xdr:nvCxnSpPr>
        <xdr:cNvPr id="75" name="直線コネクタ 74"/>
        <xdr:cNvCxnSpPr/>
      </xdr:nvCxnSpPr>
      <xdr:spPr>
        <a:xfrm flipV="1">
          <a:off x="1320800" y="6139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63517</xdr:rowOff>
    </xdr:from>
    <xdr:ext cx="736600" cy="259045"/>
    <xdr:sp macro="" textlink="">
      <xdr:nvSpPr>
        <xdr:cNvPr id="88" name="テキスト ボックス 87"/>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1" name="円/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111777</xdr:rowOff>
    </xdr:from>
    <xdr:ext cx="762000" cy="259045"/>
    <xdr:sp macro="" textlink="">
      <xdr:nvSpPr>
        <xdr:cNvPr id="94" name="テキスト ボックス 93"/>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行財政改革に基づき、各種イベント、支所、老朽化施設等の廃止</a:t>
          </a:r>
          <a:r>
            <a:rPr kumimoji="1" lang="ja-JP" altLang="en-US" sz="1100" baseline="0">
              <a:solidFill>
                <a:schemeClr val="dk1"/>
              </a:solidFill>
              <a:effectLst/>
              <a:latin typeface="+mn-lt"/>
              <a:ea typeface="+mn-ea"/>
              <a:cs typeface="+mn-cs"/>
            </a:rPr>
            <a:t>のほか、</a:t>
          </a:r>
          <a:r>
            <a:rPr kumimoji="1" lang="ja-JP" altLang="ja-JP" sz="1100" baseline="0">
              <a:solidFill>
                <a:schemeClr val="dk1"/>
              </a:solidFill>
              <a:effectLst/>
              <a:latin typeface="+mn-lt"/>
              <a:ea typeface="+mn-ea"/>
              <a:cs typeface="+mn-cs"/>
            </a:rPr>
            <a:t>旅費</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mn-lt"/>
              <a:ea typeface="+mn-ea"/>
              <a:cs typeface="+mn-cs"/>
            </a:rPr>
            <a:t>の削減</a:t>
          </a:r>
          <a:r>
            <a:rPr kumimoji="1" lang="ja-JP" altLang="en-US" sz="1100" baseline="0">
              <a:solidFill>
                <a:schemeClr val="dk1"/>
              </a:solidFill>
              <a:effectLst/>
              <a:latin typeface="+mn-lt"/>
              <a:ea typeface="+mn-ea"/>
              <a:cs typeface="+mn-cs"/>
            </a:rPr>
            <a:t>など</a:t>
          </a:r>
          <a:r>
            <a:rPr kumimoji="1" lang="ja-JP" altLang="ja-JP" sz="1100" baseline="0">
              <a:solidFill>
                <a:schemeClr val="dk1"/>
              </a:solidFill>
              <a:effectLst/>
              <a:latin typeface="+mn-lt"/>
              <a:ea typeface="+mn-ea"/>
              <a:cs typeface="+mn-cs"/>
            </a:rPr>
            <a:t>の内部経費の見直しを進めた結果、類似団体平均より大幅に低くなっている。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a:t>
          </a:r>
          <a:r>
            <a:rPr kumimoji="1" lang="ja-JP" altLang="en-US" sz="1100" baseline="0">
              <a:solidFill>
                <a:schemeClr val="dk1"/>
              </a:solidFill>
              <a:effectLst/>
              <a:latin typeface="+mn-lt"/>
              <a:ea typeface="+mn-ea"/>
              <a:cs typeface="+mn-cs"/>
            </a:rPr>
            <a:t>危険ため池の耐震化計画策定業務の完了など</a:t>
          </a:r>
          <a:r>
            <a:rPr kumimoji="1" lang="ja-JP" altLang="ja-JP" sz="1100" baseline="0">
              <a:solidFill>
                <a:schemeClr val="dk1"/>
              </a:solidFill>
              <a:effectLst/>
              <a:latin typeface="+mn-lt"/>
              <a:ea typeface="+mn-ea"/>
              <a:cs typeface="+mn-cs"/>
            </a:rPr>
            <a:t>により、前年度に比べて</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減少しており</a:t>
          </a:r>
          <a:r>
            <a:rPr kumimoji="1" lang="ja-JP" altLang="ja-JP" sz="1100" baseline="0">
              <a:solidFill>
                <a:schemeClr val="dk1"/>
              </a:solidFill>
              <a:effectLst/>
              <a:latin typeface="+mn-lt"/>
              <a:ea typeface="+mn-ea"/>
              <a:cs typeface="+mn-cs"/>
            </a:rPr>
            <a:t>、今後も各種システム関連経費などの内部経費を見直し、引き続き物件費の抑制に努める。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142240</xdr:rowOff>
    </xdr:to>
    <xdr:cxnSp macro="">
      <xdr:nvCxnSpPr>
        <xdr:cNvPr id="127" name="直線コネクタ 126"/>
        <xdr:cNvCxnSpPr/>
      </xdr:nvCxnSpPr>
      <xdr:spPr>
        <a:xfrm flipV="1">
          <a:off x="15671800" y="24358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73660</xdr:rowOff>
    </xdr:from>
    <xdr:to>
      <xdr:col>22</xdr:col>
      <xdr:colOff>565150</xdr:colOff>
      <xdr:row>14</xdr:row>
      <xdr:rowOff>142240</xdr:rowOff>
    </xdr:to>
    <xdr:cxnSp macro="">
      <xdr:nvCxnSpPr>
        <xdr:cNvPr id="130" name="直線コネクタ 129"/>
        <xdr:cNvCxnSpPr/>
      </xdr:nvCxnSpPr>
      <xdr:spPr>
        <a:xfrm>
          <a:off x="14782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xdr:rowOff>
    </xdr:from>
    <xdr:to>
      <xdr:col>21</xdr:col>
      <xdr:colOff>361950</xdr:colOff>
      <xdr:row>14</xdr:row>
      <xdr:rowOff>73660</xdr:rowOff>
    </xdr:to>
    <xdr:cxnSp macro="">
      <xdr:nvCxnSpPr>
        <xdr:cNvPr id="133" name="直線コネクタ 132"/>
        <xdr:cNvCxnSpPr/>
      </xdr:nvCxnSpPr>
      <xdr:spPr>
        <a:xfrm>
          <a:off x="13893800" y="240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4" name="フローチャート : 判断 133"/>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5" name="テキスト ボックス 134"/>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168910</xdr:rowOff>
    </xdr:from>
    <xdr:to>
      <xdr:col>20</xdr:col>
      <xdr:colOff>158750</xdr:colOff>
      <xdr:row>14</xdr:row>
      <xdr:rowOff>5080</xdr:rowOff>
    </xdr:to>
    <xdr:cxnSp macro="">
      <xdr:nvCxnSpPr>
        <xdr:cNvPr id="136" name="直線コネクタ 135"/>
        <xdr:cNvCxnSpPr/>
      </xdr:nvCxnSpPr>
      <xdr:spPr>
        <a:xfrm>
          <a:off x="13004800" y="239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7" name="フローチャート : 判断 136"/>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8" name="テキスト ボックス 137"/>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156210</xdr:rowOff>
    </xdr:from>
    <xdr:to>
      <xdr:col>24</xdr:col>
      <xdr:colOff>82550</xdr:colOff>
      <xdr:row>14</xdr:row>
      <xdr:rowOff>86360</xdr:rowOff>
    </xdr:to>
    <xdr:sp macro="" textlink="">
      <xdr:nvSpPr>
        <xdr:cNvPr id="146" name="円/楕円 145"/>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64787</xdr:rowOff>
    </xdr:from>
    <xdr:ext cx="762000" cy="259045"/>
    <xdr:sp macro="" textlink="">
      <xdr:nvSpPr>
        <xdr:cNvPr id="147" name="物件費該当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91440</xdr:rowOff>
    </xdr:from>
    <xdr:to>
      <xdr:col>22</xdr:col>
      <xdr:colOff>615950</xdr:colOff>
      <xdr:row>15</xdr:row>
      <xdr:rowOff>21590</xdr:rowOff>
    </xdr:to>
    <xdr:sp macro="" textlink="">
      <xdr:nvSpPr>
        <xdr:cNvPr id="148" name="円/楕円 147"/>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31767</xdr:rowOff>
    </xdr:from>
    <xdr:ext cx="736600" cy="259045"/>
    <xdr:sp macro="" textlink="">
      <xdr:nvSpPr>
        <xdr:cNvPr id="149" name="テキスト ボックス 148"/>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22860</xdr:rowOff>
    </xdr:from>
    <xdr:to>
      <xdr:col>21</xdr:col>
      <xdr:colOff>412750</xdr:colOff>
      <xdr:row>14</xdr:row>
      <xdr:rowOff>124460</xdr:rowOff>
    </xdr:to>
    <xdr:sp macro="" textlink="">
      <xdr:nvSpPr>
        <xdr:cNvPr id="150" name="円/楕円 149"/>
        <xdr:cNvSpPr/>
      </xdr:nvSpPr>
      <xdr:spPr>
        <a:xfrm>
          <a:off x="14732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134637</xdr:rowOff>
    </xdr:from>
    <xdr:ext cx="762000" cy="259045"/>
    <xdr:sp macro="" textlink="">
      <xdr:nvSpPr>
        <xdr:cNvPr id="151" name="テキスト ボックス 150"/>
        <xdr:cNvSpPr txBox="1"/>
      </xdr:nvSpPr>
      <xdr:spPr>
        <a:xfrm>
          <a:off x="14401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125730</xdr:rowOff>
    </xdr:from>
    <xdr:to>
      <xdr:col>20</xdr:col>
      <xdr:colOff>209550</xdr:colOff>
      <xdr:row>14</xdr:row>
      <xdr:rowOff>55880</xdr:rowOff>
    </xdr:to>
    <xdr:sp macro="" textlink="">
      <xdr:nvSpPr>
        <xdr:cNvPr id="152" name="円/楕円 151"/>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66057</xdr:rowOff>
    </xdr:from>
    <xdr:ext cx="762000" cy="259045"/>
    <xdr:sp macro="" textlink="">
      <xdr:nvSpPr>
        <xdr:cNvPr id="153" name="テキスト ボックス 152"/>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4" name="円/楕円 153"/>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5" name="テキスト ボックス 154"/>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扶助費に係る経常収支比率は、類似団体平均と比べて</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ポイント下回っているものの、前年度と比べて</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ポイント上昇しており、障害者自立支援給付費</a:t>
          </a:r>
          <a:r>
            <a:rPr kumimoji="1" lang="ja-JP" altLang="en-US" sz="1100" baseline="0">
              <a:solidFill>
                <a:schemeClr val="dk1"/>
              </a:solidFill>
              <a:effectLst/>
              <a:latin typeface="+mn-lt"/>
              <a:ea typeface="+mn-ea"/>
              <a:cs typeface="+mn-cs"/>
            </a:rPr>
            <a:t>や医療助成費</a:t>
          </a:r>
          <a:r>
            <a:rPr kumimoji="1" lang="ja-JP" altLang="ja-JP" sz="1100" baseline="0">
              <a:solidFill>
                <a:schemeClr val="dk1"/>
              </a:solidFill>
              <a:effectLst/>
              <a:latin typeface="+mn-lt"/>
              <a:ea typeface="+mn-ea"/>
              <a:cs typeface="+mn-cs"/>
            </a:rPr>
            <a:t>などの社会保障関連経費の伸びが大きな要因である。これらの経費はなかなか削減することが難しいが、資格審査等の適正化を進めていくことで上昇傾向に歯止めを掛けるよう努める。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102507</xdr:rowOff>
    </xdr:to>
    <xdr:cxnSp macro="">
      <xdr:nvCxnSpPr>
        <xdr:cNvPr id="190" name="直線コネクタ 189"/>
        <xdr:cNvCxnSpPr/>
      </xdr:nvCxnSpPr>
      <xdr:spPr>
        <a:xfrm>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69850</xdr:rowOff>
    </xdr:to>
    <xdr:cxnSp macro="">
      <xdr:nvCxnSpPr>
        <xdr:cNvPr id="193" name="直線コネクタ 192"/>
        <xdr:cNvCxnSpPr/>
      </xdr:nvCxnSpPr>
      <xdr:spPr>
        <a:xfrm>
          <a:off x="3098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102507</xdr:rowOff>
    </xdr:to>
    <xdr:cxnSp macro="">
      <xdr:nvCxnSpPr>
        <xdr:cNvPr id="196" name="直線コネクタ 195"/>
        <xdr:cNvCxnSpPr/>
      </xdr:nvCxnSpPr>
      <xdr:spPr>
        <a:xfrm flipV="1">
          <a:off x="2209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8" name="テキスト ボックス 197"/>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102507</xdr:rowOff>
    </xdr:to>
    <xdr:cxnSp macro="">
      <xdr:nvCxnSpPr>
        <xdr:cNvPr id="199" name="直線コネクタ 198"/>
        <xdr:cNvCxnSpPr/>
      </xdr:nvCxnSpPr>
      <xdr:spPr>
        <a:xfrm>
          <a:off x="1320800" y="9499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2" name="フローチャート : 判断 201"/>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3" name="テキスト ボックス 202"/>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9" name="円/楕円 208"/>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0"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5" name="円/楕円 214"/>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16" name="テキスト ボックス 215"/>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その他（国保・介護保険・後期高齢者医療特別会計などへの繰出金、維持補修費）に係る経常収支比率が平成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年度から大きく類似団体平均を下回っているのは、下水道事業会計を法適用事業に振り替えたことにより繰出金から補助費に振り替わったことが主な原因である。</a:t>
          </a:r>
          <a:endParaRPr lang="ja-JP" altLang="ja-JP" sz="1400">
            <a:effectLst/>
          </a:endParaRPr>
        </a:p>
        <a:p>
          <a:r>
            <a:rPr kumimoji="1" lang="ja-JP" altLang="ja-JP" sz="1100" baseline="0">
              <a:solidFill>
                <a:schemeClr val="dk1"/>
              </a:solidFill>
              <a:effectLst/>
              <a:latin typeface="+mn-lt"/>
              <a:ea typeface="+mn-ea"/>
              <a:cs typeface="+mn-cs"/>
            </a:rPr>
            <a:t>　今後、高齢化に伴う介護保険事業等への繰出金が増加すると見込まれるが、介護保険料の適正化を図ることなどにより経費の抑制に努める。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26416</xdr:rowOff>
    </xdr:from>
    <xdr:to>
      <xdr:col>24</xdr:col>
      <xdr:colOff>31750</xdr:colOff>
      <xdr:row>56</xdr:row>
      <xdr:rowOff>99568</xdr:rowOff>
    </xdr:to>
    <xdr:cxnSp macro="">
      <xdr:nvCxnSpPr>
        <xdr:cNvPr id="248" name="直線コネクタ 247"/>
        <xdr:cNvCxnSpPr/>
      </xdr:nvCxnSpPr>
      <xdr:spPr>
        <a:xfrm>
          <a:off x="15671800" y="96276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26416</xdr:rowOff>
    </xdr:from>
    <xdr:to>
      <xdr:col>22</xdr:col>
      <xdr:colOff>565150</xdr:colOff>
      <xdr:row>56</xdr:row>
      <xdr:rowOff>99568</xdr:rowOff>
    </xdr:to>
    <xdr:cxnSp macro="">
      <xdr:nvCxnSpPr>
        <xdr:cNvPr id="251" name="直線コネクタ 250"/>
        <xdr:cNvCxnSpPr/>
      </xdr:nvCxnSpPr>
      <xdr:spPr>
        <a:xfrm flipV="1">
          <a:off x="14782800" y="96276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99568</xdr:rowOff>
    </xdr:to>
    <xdr:cxnSp macro="">
      <xdr:nvCxnSpPr>
        <xdr:cNvPr id="254" name="直線コネクタ 253"/>
        <xdr:cNvCxnSpPr/>
      </xdr:nvCxnSpPr>
      <xdr:spPr>
        <a:xfrm>
          <a:off x="13893800" y="9682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5" name="フローチャート : 判断 254"/>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6" name="テキスト ボックス 255"/>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62992</xdr:rowOff>
    </xdr:from>
    <xdr:to>
      <xdr:col>20</xdr:col>
      <xdr:colOff>158750</xdr:colOff>
      <xdr:row>56</xdr:row>
      <xdr:rowOff>81280</xdr:rowOff>
    </xdr:to>
    <xdr:cxnSp macro="">
      <xdr:nvCxnSpPr>
        <xdr:cNvPr id="257" name="直線コネクタ 256"/>
        <xdr:cNvCxnSpPr/>
      </xdr:nvCxnSpPr>
      <xdr:spPr>
        <a:xfrm>
          <a:off x="13004800" y="9664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131064</xdr:rowOff>
    </xdr:from>
    <xdr:to>
      <xdr:col>20</xdr:col>
      <xdr:colOff>209550</xdr:colOff>
      <xdr:row>57</xdr:row>
      <xdr:rowOff>61214</xdr:rowOff>
    </xdr:to>
    <xdr:sp macro="" textlink="">
      <xdr:nvSpPr>
        <xdr:cNvPr id="258" name="フローチャート : 判断 257"/>
        <xdr:cNvSpPr/>
      </xdr:nvSpPr>
      <xdr:spPr>
        <a:xfrm>
          <a:off x="13843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59" name="テキスト ボックス 258"/>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126492</xdr:rowOff>
    </xdr:from>
    <xdr:to>
      <xdr:col>19</xdr:col>
      <xdr:colOff>6350</xdr:colOff>
      <xdr:row>57</xdr:row>
      <xdr:rowOff>56642</xdr:rowOff>
    </xdr:to>
    <xdr:sp macro="" textlink="">
      <xdr:nvSpPr>
        <xdr:cNvPr id="260" name="フローチャート : 判断 259"/>
        <xdr:cNvSpPr/>
      </xdr:nvSpPr>
      <xdr:spPr>
        <a:xfrm>
          <a:off x="12954000" y="972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41419</xdr:rowOff>
    </xdr:from>
    <xdr:ext cx="762000" cy="259045"/>
    <xdr:sp macro="" textlink="">
      <xdr:nvSpPr>
        <xdr:cNvPr id="261" name="テキスト ボックス 260"/>
        <xdr:cNvSpPr txBox="1"/>
      </xdr:nvSpPr>
      <xdr:spPr>
        <a:xfrm>
          <a:off x="12623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48768</xdr:rowOff>
    </xdr:from>
    <xdr:to>
      <xdr:col>24</xdr:col>
      <xdr:colOff>82550</xdr:colOff>
      <xdr:row>56</xdr:row>
      <xdr:rowOff>150368</xdr:rowOff>
    </xdr:to>
    <xdr:sp macro="" textlink="">
      <xdr:nvSpPr>
        <xdr:cNvPr id="267" name="円/楕円 266"/>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65295</xdr:rowOff>
    </xdr:from>
    <xdr:ext cx="762000" cy="259045"/>
    <xdr:sp macro="" textlink="">
      <xdr:nvSpPr>
        <xdr:cNvPr id="268" name="その他該当値テキスト"/>
        <xdr:cNvSpPr txBox="1"/>
      </xdr:nvSpPr>
      <xdr:spPr>
        <a:xfrm>
          <a:off x="16598900" y="94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147066</xdr:rowOff>
    </xdr:from>
    <xdr:to>
      <xdr:col>22</xdr:col>
      <xdr:colOff>615950</xdr:colOff>
      <xdr:row>56</xdr:row>
      <xdr:rowOff>77216</xdr:rowOff>
    </xdr:to>
    <xdr:sp macro="" textlink="">
      <xdr:nvSpPr>
        <xdr:cNvPr id="269" name="円/楕円 268"/>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87393</xdr:rowOff>
    </xdr:from>
    <xdr:ext cx="736600" cy="259045"/>
    <xdr:sp macro="" textlink="">
      <xdr:nvSpPr>
        <xdr:cNvPr id="270" name="テキスト ボックス 269"/>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71" name="円/楕円 270"/>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72" name="テキスト ボックス 271"/>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3" name="円/楕円 272"/>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4" name="テキスト ボックス 273"/>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xdr:rowOff>
    </xdr:from>
    <xdr:to>
      <xdr:col>19</xdr:col>
      <xdr:colOff>6350</xdr:colOff>
      <xdr:row>56</xdr:row>
      <xdr:rowOff>113792</xdr:rowOff>
    </xdr:to>
    <xdr:sp macro="" textlink="">
      <xdr:nvSpPr>
        <xdr:cNvPr id="275" name="円/楕円 274"/>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123969</xdr:rowOff>
    </xdr:from>
    <xdr:ext cx="762000" cy="259045"/>
    <xdr:sp macro="" textlink="">
      <xdr:nvSpPr>
        <xdr:cNvPr id="276" name="テキスト ボックス 275"/>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類似団体平均を</a:t>
          </a:r>
          <a:r>
            <a:rPr kumimoji="1" lang="en-US" altLang="ja-JP" sz="1100" baseline="0">
              <a:solidFill>
                <a:schemeClr val="dk1"/>
              </a:solidFill>
              <a:effectLst/>
              <a:latin typeface="+mn-lt"/>
              <a:ea typeface="+mn-ea"/>
              <a:cs typeface="+mn-cs"/>
            </a:rPr>
            <a:t>5.1</a:t>
          </a:r>
          <a:r>
            <a:rPr kumimoji="1" lang="ja-JP" altLang="ja-JP" sz="1100" baseline="0">
              <a:solidFill>
                <a:schemeClr val="dk1"/>
              </a:solidFill>
              <a:effectLst/>
              <a:latin typeface="+mn-lt"/>
              <a:ea typeface="+mn-ea"/>
              <a:cs typeface="+mn-cs"/>
            </a:rPr>
            <a:t>ポイント上回っているが、これは平成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年度から下水道事業会計を法適用事業に切り替えたことにより、繰出金から補助金に切り替わったことが主な原因である。</a:t>
          </a:r>
          <a:endParaRPr lang="ja-JP" altLang="ja-JP" sz="1400">
            <a:effectLst/>
          </a:endParaRPr>
        </a:p>
        <a:p>
          <a:r>
            <a:rPr kumimoji="1" lang="ja-JP" altLang="ja-JP" sz="1100" baseline="0">
              <a:solidFill>
                <a:schemeClr val="dk1"/>
              </a:solidFill>
              <a:effectLst/>
              <a:latin typeface="+mn-lt"/>
              <a:ea typeface="+mn-ea"/>
              <a:cs typeface="+mn-cs"/>
            </a:rPr>
            <a:t>　ここ数年は、コミュニティプラント事業に係る起債の償還が段階的に終了したことにより補助費は減少傾向にあ</a:t>
          </a:r>
          <a:r>
            <a:rPr kumimoji="1" lang="ja-JP" altLang="en-US" sz="1100" baseline="0">
              <a:solidFill>
                <a:schemeClr val="dk1"/>
              </a:solidFill>
              <a:effectLst/>
              <a:latin typeface="+mn-lt"/>
              <a:ea typeface="+mn-ea"/>
              <a:cs typeface="+mn-cs"/>
            </a:rPr>
            <a:t>ったが</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年度は</a:t>
          </a:r>
          <a:r>
            <a:rPr kumimoji="1" lang="ja-JP" altLang="en-US" sz="1100" baseline="0">
              <a:solidFill>
                <a:schemeClr val="dk1"/>
              </a:solidFill>
              <a:effectLst/>
              <a:latin typeface="+mn-lt"/>
              <a:ea typeface="+mn-ea"/>
              <a:cs typeface="+mn-cs"/>
            </a:rPr>
            <a:t>地方創生に伴う新規事業により、前年度に比べて</a:t>
          </a:r>
          <a:r>
            <a:rPr kumimoji="1" lang="en-US" altLang="ja-JP" sz="1100" baseline="0">
              <a:solidFill>
                <a:schemeClr val="dk1"/>
              </a:solidFill>
              <a:effectLst/>
              <a:latin typeface="+mn-lt"/>
              <a:ea typeface="+mn-ea"/>
              <a:cs typeface="+mn-cs"/>
            </a:rPr>
            <a:t>0.4</a:t>
          </a:r>
          <a:r>
            <a:rPr kumimoji="1" lang="ja-JP" altLang="en-US" sz="1100" baseline="0">
              <a:solidFill>
                <a:schemeClr val="dk1"/>
              </a:solidFill>
              <a:effectLst/>
              <a:latin typeface="+mn-lt"/>
              <a:ea typeface="+mn-ea"/>
              <a:cs typeface="+mn-cs"/>
            </a:rPr>
            <a:t>ポイント増加しており、</a:t>
          </a:r>
          <a:r>
            <a:rPr kumimoji="1" lang="ja-JP" altLang="ja-JP" sz="1100" baseline="0">
              <a:solidFill>
                <a:schemeClr val="dk1"/>
              </a:solidFill>
              <a:effectLst/>
              <a:latin typeface="+mn-lt"/>
              <a:ea typeface="+mn-ea"/>
              <a:cs typeface="+mn-cs"/>
            </a:rPr>
            <a:t>一部事務組合（ごみ、し尿）などの負担金等</a:t>
          </a:r>
          <a:r>
            <a:rPr kumimoji="1" lang="ja-JP" altLang="en-US" sz="1100" baseline="0">
              <a:solidFill>
                <a:schemeClr val="dk1"/>
              </a:solidFill>
              <a:effectLst/>
              <a:latin typeface="+mn-lt"/>
              <a:ea typeface="+mn-ea"/>
              <a:cs typeface="+mn-cs"/>
            </a:rPr>
            <a:t>も含めて</a:t>
          </a:r>
          <a:r>
            <a:rPr kumimoji="1" lang="ja-JP" altLang="ja-JP" sz="1100" baseline="0">
              <a:solidFill>
                <a:schemeClr val="dk1"/>
              </a:solidFill>
              <a:effectLst/>
              <a:latin typeface="+mn-lt"/>
              <a:ea typeface="+mn-ea"/>
              <a:cs typeface="+mn-cs"/>
            </a:rPr>
            <a:t>事業内容を見直し経費を抑制していく方針である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53848</xdr:rowOff>
    </xdr:from>
    <xdr:to>
      <xdr:col>24</xdr:col>
      <xdr:colOff>31750</xdr:colOff>
      <xdr:row>38</xdr:row>
      <xdr:rowOff>72136</xdr:rowOff>
    </xdr:to>
    <xdr:cxnSp macro="">
      <xdr:nvCxnSpPr>
        <xdr:cNvPr id="306" name="直線コネクタ 305"/>
        <xdr:cNvCxnSpPr/>
      </xdr:nvCxnSpPr>
      <xdr:spPr>
        <a:xfrm>
          <a:off x="15671800" y="65689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53848</xdr:rowOff>
    </xdr:from>
    <xdr:to>
      <xdr:col>22</xdr:col>
      <xdr:colOff>565150</xdr:colOff>
      <xdr:row>38</xdr:row>
      <xdr:rowOff>85852</xdr:rowOff>
    </xdr:to>
    <xdr:cxnSp macro="">
      <xdr:nvCxnSpPr>
        <xdr:cNvPr id="309" name="直線コネクタ 308"/>
        <xdr:cNvCxnSpPr/>
      </xdr:nvCxnSpPr>
      <xdr:spPr>
        <a:xfrm flipV="1">
          <a:off x="14782800" y="6568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85852</xdr:rowOff>
    </xdr:from>
    <xdr:to>
      <xdr:col>21</xdr:col>
      <xdr:colOff>361950</xdr:colOff>
      <xdr:row>38</xdr:row>
      <xdr:rowOff>90424</xdr:rowOff>
    </xdr:to>
    <xdr:cxnSp macro="">
      <xdr:nvCxnSpPr>
        <xdr:cNvPr id="312" name="直線コネクタ 311"/>
        <xdr:cNvCxnSpPr/>
      </xdr:nvCxnSpPr>
      <xdr:spPr>
        <a:xfrm flipV="1">
          <a:off x="13893800" y="6600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3" name="フローチャート : 判断 312"/>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4" name="テキスト ボックス 313"/>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163576</xdr:rowOff>
    </xdr:to>
    <xdr:cxnSp macro="">
      <xdr:nvCxnSpPr>
        <xdr:cNvPr id="315" name="直線コネクタ 314"/>
        <xdr:cNvCxnSpPr/>
      </xdr:nvCxnSpPr>
      <xdr:spPr>
        <a:xfrm flipV="1">
          <a:off x="13004800" y="6605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8" name="フローチャート : 判断 317"/>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9" name="テキスト ボックス 318"/>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21336</xdr:rowOff>
    </xdr:from>
    <xdr:to>
      <xdr:col>24</xdr:col>
      <xdr:colOff>82550</xdr:colOff>
      <xdr:row>38</xdr:row>
      <xdr:rowOff>122936</xdr:rowOff>
    </xdr:to>
    <xdr:sp macro="" textlink="">
      <xdr:nvSpPr>
        <xdr:cNvPr id="325" name="円/楕円 324"/>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164863</xdr:rowOff>
    </xdr:from>
    <xdr:ext cx="762000" cy="259045"/>
    <xdr:sp macro="" textlink="">
      <xdr:nvSpPr>
        <xdr:cNvPr id="326" name="補助費等該当値テキスト"/>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xdr:rowOff>
    </xdr:from>
    <xdr:to>
      <xdr:col>22</xdr:col>
      <xdr:colOff>615950</xdr:colOff>
      <xdr:row>38</xdr:row>
      <xdr:rowOff>104648</xdr:rowOff>
    </xdr:to>
    <xdr:sp macro="" textlink="">
      <xdr:nvSpPr>
        <xdr:cNvPr id="327" name="円/楕円 326"/>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89425</xdr:rowOff>
    </xdr:from>
    <xdr:ext cx="736600" cy="259045"/>
    <xdr:sp macro="" textlink="">
      <xdr:nvSpPr>
        <xdr:cNvPr id="328" name="テキスト ボックス 327"/>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35052</xdr:rowOff>
    </xdr:from>
    <xdr:to>
      <xdr:col>21</xdr:col>
      <xdr:colOff>412750</xdr:colOff>
      <xdr:row>38</xdr:row>
      <xdr:rowOff>136652</xdr:rowOff>
    </xdr:to>
    <xdr:sp macro="" textlink="">
      <xdr:nvSpPr>
        <xdr:cNvPr id="329" name="円/楕円 328"/>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121429</xdr:rowOff>
    </xdr:from>
    <xdr:ext cx="762000" cy="259045"/>
    <xdr:sp macro="" textlink="">
      <xdr:nvSpPr>
        <xdr:cNvPr id="330" name="テキスト ボックス 329"/>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39624</xdr:rowOff>
    </xdr:from>
    <xdr:to>
      <xdr:col>20</xdr:col>
      <xdr:colOff>209550</xdr:colOff>
      <xdr:row>38</xdr:row>
      <xdr:rowOff>141224</xdr:rowOff>
    </xdr:to>
    <xdr:sp macro="" textlink="">
      <xdr:nvSpPr>
        <xdr:cNvPr id="331" name="円/楕円 330"/>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126001</xdr:rowOff>
    </xdr:from>
    <xdr:ext cx="762000" cy="259045"/>
    <xdr:sp macro="" textlink="">
      <xdr:nvSpPr>
        <xdr:cNvPr id="332" name="テキスト ボックス 331"/>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112776</xdr:rowOff>
    </xdr:from>
    <xdr:to>
      <xdr:col>19</xdr:col>
      <xdr:colOff>6350</xdr:colOff>
      <xdr:row>39</xdr:row>
      <xdr:rowOff>42926</xdr:rowOff>
    </xdr:to>
    <xdr:sp macro="" textlink="">
      <xdr:nvSpPr>
        <xdr:cNvPr id="333" name="円/楕円 332"/>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27703</xdr:rowOff>
    </xdr:from>
    <xdr:ext cx="762000" cy="259045"/>
    <xdr:sp macro="" textlink="">
      <xdr:nvSpPr>
        <xdr:cNvPr id="334" name="テキスト ボックス 333"/>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庁舎、道路、文化センター、埋立処分場などの大型事業を実施したことにより類似団体平均を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ポイント上回っている状況にある。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庁舎耐震事業のほか、防災行政無線デジタル化事業などの元金償還が始まったことなどにより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増となって</a:t>
          </a:r>
          <a:r>
            <a:rPr kumimoji="1" lang="ja-JP" altLang="ja-JP" sz="1100">
              <a:solidFill>
                <a:schemeClr val="dk1"/>
              </a:solidFill>
              <a:effectLst/>
              <a:latin typeface="+mn-lt"/>
              <a:ea typeface="+mn-ea"/>
              <a:cs typeface="+mn-cs"/>
            </a:rPr>
            <a:t>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行財政改革に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投資的経費を抑制し地方債の新規発行を極力抑え</a:t>
          </a:r>
          <a:r>
            <a:rPr kumimoji="1" lang="ja-JP" altLang="en-US" sz="1100">
              <a:solidFill>
                <a:schemeClr val="dk1"/>
              </a:solidFill>
              <a:effectLst/>
              <a:latin typeface="+mn-lt"/>
              <a:ea typeface="+mn-ea"/>
              <a:cs typeface="+mn-cs"/>
            </a:rPr>
            <a:t>るよう努める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77</xdr:row>
      <xdr:rowOff>170435</xdr:rowOff>
    </xdr:to>
    <xdr:cxnSp macro="">
      <xdr:nvCxnSpPr>
        <xdr:cNvPr id="364" name="直線コネクタ 363"/>
        <xdr:cNvCxnSpPr/>
      </xdr:nvCxnSpPr>
      <xdr:spPr>
        <a:xfrm>
          <a:off x="3987800" y="133446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99585</xdr:rowOff>
    </xdr:from>
    <xdr:ext cx="762000" cy="259045"/>
    <xdr:sp macro="" textlink="">
      <xdr:nvSpPr>
        <xdr:cNvPr id="365" name="公債費平均値テキスト"/>
        <xdr:cNvSpPr txBox="1"/>
      </xdr:nvSpPr>
      <xdr:spPr>
        <a:xfrm>
          <a:off x="4914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81280</xdr:rowOff>
    </xdr:to>
    <xdr:cxnSp macro="">
      <xdr:nvCxnSpPr>
        <xdr:cNvPr id="367" name="直線コネクタ 366"/>
        <xdr:cNvCxnSpPr/>
      </xdr:nvCxnSpPr>
      <xdr:spPr>
        <a:xfrm flipV="1">
          <a:off x="3098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81280</xdr:rowOff>
    </xdr:from>
    <xdr:to>
      <xdr:col>4</xdr:col>
      <xdr:colOff>346075</xdr:colOff>
      <xdr:row>78</xdr:row>
      <xdr:rowOff>99568</xdr:rowOff>
    </xdr:to>
    <xdr:cxnSp macro="">
      <xdr:nvCxnSpPr>
        <xdr:cNvPr id="370" name="直線コネクタ 369"/>
        <xdr:cNvCxnSpPr/>
      </xdr:nvCxnSpPr>
      <xdr:spPr>
        <a:xfrm flipV="1">
          <a:off x="2209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71" name="フローチャート : 判断 370"/>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72" name="テキスト ボックス 371"/>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113285</xdr:rowOff>
    </xdr:to>
    <xdr:cxnSp macro="">
      <xdr:nvCxnSpPr>
        <xdr:cNvPr id="373" name="直線コネクタ 372"/>
        <xdr:cNvCxnSpPr/>
      </xdr:nvCxnSpPr>
      <xdr:spPr>
        <a:xfrm flipV="1">
          <a:off x="1320800" y="13472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6" name="フローチャート : 判断 37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7" name="テキスト ボックス 376"/>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83" name="円/楕円 382"/>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84"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85" name="円/楕円 384"/>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86" name="テキスト ボックス 38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7" name="円/楕円 386"/>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8" name="テキスト ボックス 387"/>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89" name="円/楕円 388"/>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90" name="テキスト ボックス 389"/>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91" name="円/楕円 390"/>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92" name="テキスト ボックス 391"/>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公債費以外では、類似団体平均を</a:t>
          </a:r>
          <a:r>
            <a:rPr kumimoji="1" lang="en-US" altLang="ja-JP" sz="1100" baseline="0">
              <a:solidFill>
                <a:schemeClr val="dk1"/>
              </a:solidFill>
              <a:effectLst/>
              <a:latin typeface="+mn-lt"/>
              <a:ea typeface="+mn-ea"/>
              <a:cs typeface="+mn-cs"/>
            </a:rPr>
            <a:t>3.9</a:t>
          </a:r>
          <a:r>
            <a:rPr kumimoji="1" lang="ja-JP" altLang="ja-JP" sz="1100" baseline="0">
              <a:solidFill>
                <a:schemeClr val="dk1"/>
              </a:solidFill>
              <a:effectLst/>
              <a:latin typeface="+mn-lt"/>
              <a:ea typeface="+mn-ea"/>
              <a:cs typeface="+mn-cs"/>
            </a:rPr>
            <a:t>ポイント下回って</a:t>
          </a:r>
          <a:r>
            <a:rPr kumimoji="1" lang="ja-JP" altLang="en-US" sz="1100" baseline="0">
              <a:solidFill>
                <a:schemeClr val="dk1"/>
              </a:solidFill>
              <a:effectLst/>
              <a:latin typeface="+mn-lt"/>
              <a:ea typeface="+mn-ea"/>
              <a:cs typeface="+mn-cs"/>
            </a:rPr>
            <a:t>いるが</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物件費を除く人件費や扶助費、補助費、公債費などは増となっており、前年度に比べて</a:t>
          </a:r>
          <a:r>
            <a:rPr kumimoji="1" lang="en-US" altLang="ja-JP" sz="1100" baseline="0">
              <a:solidFill>
                <a:schemeClr val="dk1"/>
              </a:solidFill>
              <a:effectLst/>
              <a:latin typeface="+mn-lt"/>
              <a:ea typeface="+mn-ea"/>
              <a:cs typeface="+mn-cs"/>
            </a:rPr>
            <a:t>1.4</a:t>
          </a:r>
          <a:r>
            <a:rPr kumimoji="1" lang="ja-JP" altLang="en-US" sz="1100" baseline="0">
              <a:solidFill>
                <a:schemeClr val="dk1"/>
              </a:solidFill>
              <a:effectLst/>
              <a:latin typeface="+mn-lt"/>
              <a:ea typeface="+mn-ea"/>
              <a:cs typeface="+mn-cs"/>
            </a:rPr>
            <a:t>ポイント増加している。今後も行財政改革の推進等により、各種経費を</a:t>
          </a:r>
          <a:r>
            <a:rPr kumimoji="1" lang="ja-JP" altLang="ja-JP" sz="1100" baseline="0">
              <a:solidFill>
                <a:schemeClr val="dk1"/>
              </a:solidFill>
              <a:effectLst/>
              <a:latin typeface="+mn-lt"/>
              <a:ea typeface="+mn-ea"/>
              <a:cs typeface="+mn-cs"/>
            </a:rPr>
            <a:t>抑制していく方針である。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104139</xdr:rowOff>
    </xdr:to>
    <xdr:cxnSp macro="">
      <xdr:nvCxnSpPr>
        <xdr:cNvPr id="425" name="直線コネクタ 424"/>
        <xdr:cNvCxnSpPr/>
      </xdr:nvCxnSpPr>
      <xdr:spPr>
        <a:xfrm>
          <a:off x="15671800" y="130810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2557</xdr:rowOff>
    </xdr:from>
    <xdr:ext cx="762000" cy="259045"/>
    <xdr:sp macro="" textlink="">
      <xdr:nvSpPr>
        <xdr:cNvPr id="426" name="公債費以外平均値テキスト"/>
        <xdr:cNvSpPr txBox="1"/>
      </xdr:nvSpPr>
      <xdr:spPr>
        <a:xfrm>
          <a:off x="16598900" y="132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76</xdr:row>
      <xdr:rowOff>119380</xdr:rowOff>
    </xdr:to>
    <xdr:cxnSp macro="">
      <xdr:nvCxnSpPr>
        <xdr:cNvPr id="428" name="直線コネクタ 427"/>
        <xdr:cNvCxnSpPr/>
      </xdr:nvCxnSpPr>
      <xdr:spPr>
        <a:xfrm flipV="1">
          <a:off x="14782800" y="13081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30" name="テキスト ボックス 429"/>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119380</xdr:rowOff>
    </xdr:to>
    <xdr:cxnSp macro="">
      <xdr:nvCxnSpPr>
        <xdr:cNvPr id="431" name="直線コネクタ 430"/>
        <xdr:cNvCxnSpPr/>
      </xdr:nvCxnSpPr>
      <xdr:spPr>
        <a:xfrm>
          <a:off x="13893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32" name="フローチャート : 判断 431"/>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3" name="テキスト ボックス 432"/>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111761</xdr:rowOff>
    </xdr:to>
    <xdr:cxnSp macro="">
      <xdr:nvCxnSpPr>
        <xdr:cNvPr id="434" name="直線コネクタ 433"/>
        <xdr:cNvCxnSpPr/>
      </xdr:nvCxnSpPr>
      <xdr:spPr>
        <a:xfrm flipV="1">
          <a:off x="13004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6" name="テキスト ボックス 435"/>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11430</xdr:rowOff>
    </xdr:from>
    <xdr:to>
      <xdr:col>19</xdr:col>
      <xdr:colOff>6350</xdr:colOff>
      <xdr:row>77</xdr:row>
      <xdr:rowOff>113030</xdr:rowOff>
    </xdr:to>
    <xdr:sp macro="" textlink="">
      <xdr:nvSpPr>
        <xdr:cNvPr id="437" name="フローチャート : 判断 436"/>
        <xdr:cNvSpPr/>
      </xdr:nvSpPr>
      <xdr:spPr>
        <a:xfrm>
          <a:off x="12954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97807</xdr:rowOff>
    </xdr:from>
    <xdr:ext cx="762000" cy="259045"/>
    <xdr:sp macro="" textlink="">
      <xdr:nvSpPr>
        <xdr:cNvPr id="438" name="テキスト ボックス 437"/>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4" name="円/楕円 443"/>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5"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615950</xdr:colOff>
      <xdr:row>76</xdr:row>
      <xdr:rowOff>101600</xdr:rowOff>
    </xdr:to>
    <xdr:sp macro="" textlink="">
      <xdr:nvSpPr>
        <xdr:cNvPr id="446" name="円/楕円 445"/>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47" name="テキスト ボックス 446"/>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68580</xdr:rowOff>
    </xdr:from>
    <xdr:to>
      <xdr:col>21</xdr:col>
      <xdr:colOff>412750</xdr:colOff>
      <xdr:row>76</xdr:row>
      <xdr:rowOff>170180</xdr:rowOff>
    </xdr:to>
    <xdr:sp macro="" textlink="">
      <xdr:nvSpPr>
        <xdr:cNvPr id="448" name="円/楕円 447"/>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8907</xdr:rowOff>
    </xdr:from>
    <xdr:ext cx="762000" cy="259045"/>
    <xdr:sp macro="" textlink="">
      <xdr:nvSpPr>
        <xdr:cNvPr id="449" name="テキスト ボックス 448"/>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0" name="円/楕円 449"/>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1" name="テキスト ボックス 450"/>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2" name="円/楕円 451"/>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53" name="テキスト ボックス 45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121140</xdr:rowOff>
    </xdr:from>
    <xdr:to>
      <xdr:col>4</xdr:col>
      <xdr:colOff>1117600</xdr:colOff>
      <xdr:row>18</xdr:row>
      <xdr:rowOff>145227</xdr:rowOff>
    </xdr:to>
    <xdr:cxnSp macro="">
      <xdr:nvCxnSpPr>
        <xdr:cNvPr id="50" name="直線コネクタ 49"/>
        <xdr:cNvCxnSpPr/>
      </xdr:nvCxnSpPr>
      <xdr:spPr bwMode="auto">
        <a:xfrm flipV="1">
          <a:off x="5003800" y="3254865"/>
          <a:ext cx="647700" cy="2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145227</xdr:rowOff>
    </xdr:from>
    <xdr:to>
      <xdr:col>4</xdr:col>
      <xdr:colOff>469900</xdr:colOff>
      <xdr:row>18</xdr:row>
      <xdr:rowOff>161907</xdr:rowOff>
    </xdr:to>
    <xdr:cxnSp macro="">
      <xdr:nvCxnSpPr>
        <xdr:cNvPr id="53" name="直線コネクタ 52"/>
        <xdr:cNvCxnSpPr/>
      </xdr:nvCxnSpPr>
      <xdr:spPr bwMode="auto">
        <a:xfrm flipV="1">
          <a:off x="4305300" y="3278952"/>
          <a:ext cx="698500" cy="16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161907</xdr:rowOff>
    </xdr:from>
    <xdr:to>
      <xdr:col>3</xdr:col>
      <xdr:colOff>904875</xdr:colOff>
      <xdr:row>19</xdr:row>
      <xdr:rowOff>43401</xdr:rowOff>
    </xdr:to>
    <xdr:cxnSp macro="">
      <xdr:nvCxnSpPr>
        <xdr:cNvPr id="56" name="直線コネクタ 55"/>
        <xdr:cNvCxnSpPr/>
      </xdr:nvCxnSpPr>
      <xdr:spPr bwMode="auto">
        <a:xfrm flipV="1">
          <a:off x="3606800" y="3295632"/>
          <a:ext cx="698500" cy="5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24679</xdr:rowOff>
    </xdr:from>
    <xdr:to>
      <xdr:col>3</xdr:col>
      <xdr:colOff>206375</xdr:colOff>
      <xdr:row>19</xdr:row>
      <xdr:rowOff>43401</xdr:rowOff>
    </xdr:to>
    <xdr:cxnSp macro="">
      <xdr:nvCxnSpPr>
        <xdr:cNvPr id="59" name="直線コネクタ 58"/>
        <xdr:cNvCxnSpPr/>
      </xdr:nvCxnSpPr>
      <xdr:spPr bwMode="auto">
        <a:xfrm>
          <a:off x="2908300" y="3329854"/>
          <a:ext cx="698500" cy="1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70340</xdr:rowOff>
    </xdr:from>
    <xdr:to>
      <xdr:col>5</xdr:col>
      <xdr:colOff>34925</xdr:colOff>
      <xdr:row>19</xdr:row>
      <xdr:rowOff>490</xdr:rowOff>
    </xdr:to>
    <xdr:sp macro="" textlink="">
      <xdr:nvSpPr>
        <xdr:cNvPr id="69" name="円/楕円 68"/>
        <xdr:cNvSpPr/>
      </xdr:nvSpPr>
      <xdr:spPr bwMode="auto">
        <a:xfrm>
          <a:off x="5600700" y="320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42417</xdr:rowOff>
    </xdr:from>
    <xdr:ext cx="762000" cy="259045"/>
    <xdr:sp macro="" textlink="">
      <xdr:nvSpPr>
        <xdr:cNvPr id="70" name="人口1人当たり決算額の推移該当値テキスト130"/>
        <xdr:cNvSpPr txBox="1"/>
      </xdr:nvSpPr>
      <xdr:spPr>
        <a:xfrm>
          <a:off x="5740400" y="317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89,519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94427</xdr:rowOff>
    </xdr:from>
    <xdr:to>
      <xdr:col>4</xdr:col>
      <xdr:colOff>520700</xdr:colOff>
      <xdr:row>19</xdr:row>
      <xdr:rowOff>24577</xdr:rowOff>
    </xdr:to>
    <xdr:sp macro="" textlink="">
      <xdr:nvSpPr>
        <xdr:cNvPr id="71" name="円/楕円 70"/>
        <xdr:cNvSpPr/>
      </xdr:nvSpPr>
      <xdr:spPr bwMode="auto">
        <a:xfrm>
          <a:off x="4953000" y="3228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9354</xdr:rowOff>
    </xdr:from>
    <xdr:ext cx="736600" cy="259045"/>
    <xdr:sp macro="" textlink="">
      <xdr:nvSpPr>
        <xdr:cNvPr id="72" name="テキスト ボックス 71"/>
        <xdr:cNvSpPr txBox="1"/>
      </xdr:nvSpPr>
      <xdr:spPr>
        <a:xfrm>
          <a:off x="4622800" y="331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86,358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111107</xdr:rowOff>
    </xdr:from>
    <xdr:to>
      <xdr:col>3</xdr:col>
      <xdr:colOff>955675</xdr:colOff>
      <xdr:row>19</xdr:row>
      <xdr:rowOff>41257</xdr:rowOff>
    </xdr:to>
    <xdr:sp macro="" textlink="">
      <xdr:nvSpPr>
        <xdr:cNvPr id="73" name="円/楕円 72"/>
        <xdr:cNvSpPr/>
      </xdr:nvSpPr>
      <xdr:spPr bwMode="auto">
        <a:xfrm>
          <a:off x="4254500" y="324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26034</xdr:rowOff>
    </xdr:from>
    <xdr:ext cx="762000" cy="259045"/>
    <xdr:sp macro="" textlink="">
      <xdr:nvSpPr>
        <xdr:cNvPr id="74" name="テキスト ボックス 73"/>
        <xdr:cNvSpPr txBox="1"/>
      </xdr:nvSpPr>
      <xdr:spPr>
        <a:xfrm>
          <a:off x="3924300" y="3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164051</xdr:rowOff>
    </xdr:from>
    <xdr:to>
      <xdr:col>3</xdr:col>
      <xdr:colOff>257175</xdr:colOff>
      <xdr:row>19</xdr:row>
      <xdr:rowOff>94201</xdr:rowOff>
    </xdr:to>
    <xdr:sp macro="" textlink="">
      <xdr:nvSpPr>
        <xdr:cNvPr id="75" name="円/楕円 74"/>
        <xdr:cNvSpPr/>
      </xdr:nvSpPr>
      <xdr:spPr bwMode="auto">
        <a:xfrm>
          <a:off x="3556000" y="329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78978</xdr:rowOff>
    </xdr:from>
    <xdr:ext cx="762000" cy="259045"/>
    <xdr:sp macro="" textlink="">
      <xdr:nvSpPr>
        <xdr:cNvPr id="76" name="テキスト ボックス 75"/>
        <xdr:cNvSpPr txBox="1"/>
      </xdr:nvSpPr>
      <xdr:spPr>
        <a:xfrm>
          <a:off x="3225800" y="338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77,221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145329</xdr:rowOff>
    </xdr:from>
    <xdr:to>
      <xdr:col>2</xdr:col>
      <xdr:colOff>692150</xdr:colOff>
      <xdr:row>19</xdr:row>
      <xdr:rowOff>75479</xdr:rowOff>
    </xdr:to>
    <xdr:sp macro="" textlink="">
      <xdr:nvSpPr>
        <xdr:cNvPr id="77" name="円/楕円 76"/>
        <xdr:cNvSpPr/>
      </xdr:nvSpPr>
      <xdr:spPr bwMode="auto">
        <a:xfrm>
          <a:off x="2857500" y="327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60256</xdr:rowOff>
    </xdr:from>
    <xdr:ext cx="762000" cy="259045"/>
    <xdr:sp macro="" textlink="">
      <xdr:nvSpPr>
        <xdr:cNvPr id="78" name="テキスト ボックス 77"/>
        <xdr:cNvSpPr txBox="1"/>
      </xdr:nvSpPr>
      <xdr:spPr>
        <a:xfrm>
          <a:off x="2527300" y="336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31152</xdr:rowOff>
    </xdr:from>
    <xdr:to>
      <xdr:col>4</xdr:col>
      <xdr:colOff>1117600</xdr:colOff>
      <xdr:row>36</xdr:row>
      <xdr:rowOff>137679</xdr:rowOff>
    </xdr:to>
    <xdr:cxnSp macro="">
      <xdr:nvCxnSpPr>
        <xdr:cNvPr id="115" name="直線コネクタ 114"/>
        <xdr:cNvCxnSpPr/>
      </xdr:nvCxnSpPr>
      <xdr:spPr bwMode="auto">
        <a:xfrm flipV="1">
          <a:off x="5003800" y="6984402"/>
          <a:ext cx="647700" cy="106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79484</xdr:rowOff>
    </xdr:from>
    <xdr:to>
      <xdr:col>4</xdr:col>
      <xdr:colOff>469900</xdr:colOff>
      <xdr:row>36</xdr:row>
      <xdr:rowOff>137679</xdr:rowOff>
    </xdr:to>
    <xdr:cxnSp macro="">
      <xdr:nvCxnSpPr>
        <xdr:cNvPr id="118" name="直線コネクタ 117"/>
        <xdr:cNvCxnSpPr/>
      </xdr:nvCxnSpPr>
      <xdr:spPr bwMode="auto">
        <a:xfrm>
          <a:off x="4305300" y="7032734"/>
          <a:ext cx="698500" cy="58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16619</xdr:rowOff>
    </xdr:from>
    <xdr:to>
      <xdr:col>3</xdr:col>
      <xdr:colOff>904875</xdr:colOff>
      <xdr:row>36</xdr:row>
      <xdr:rowOff>79484</xdr:rowOff>
    </xdr:to>
    <xdr:cxnSp macro="">
      <xdr:nvCxnSpPr>
        <xdr:cNvPr id="121" name="直線コネクタ 120"/>
        <xdr:cNvCxnSpPr/>
      </xdr:nvCxnSpPr>
      <xdr:spPr bwMode="auto">
        <a:xfrm>
          <a:off x="3606800" y="6969869"/>
          <a:ext cx="698500" cy="62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171232</xdr:rowOff>
    </xdr:from>
    <xdr:to>
      <xdr:col>3</xdr:col>
      <xdr:colOff>955675</xdr:colOff>
      <xdr:row>37</xdr:row>
      <xdr:rowOff>101382</xdr:rowOff>
    </xdr:to>
    <xdr:sp macro="" textlink="">
      <xdr:nvSpPr>
        <xdr:cNvPr id="122" name="フローチャート : 判断 121"/>
        <xdr:cNvSpPr/>
      </xdr:nvSpPr>
      <xdr:spPr bwMode="auto">
        <a:xfrm>
          <a:off x="4254500" y="712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86159</xdr:rowOff>
    </xdr:from>
    <xdr:ext cx="762000" cy="259045"/>
    <xdr:sp macro="" textlink="">
      <xdr:nvSpPr>
        <xdr:cNvPr id="123" name="テキスト ボックス 122"/>
        <xdr:cNvSpPr txBox="1"/>
      </xdr:nvSpPr>
      <xdr:spPr>
        <a:xfrm>
          <a:off x="3924300" y="72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179546</xdr:rowOff>
    </xdr:from>
    <xdr:to>
      <xdr:col>3</xdr:col>
      <xdr:colOff>206375</xdr:colOff>
      <xdr:row>36</xdr:row>
      <xdr:rowOff>16619</xdr:rowOff>
    </xdr:to>
    <xdr:cxnSp macro="">
      <xdr:nvCxnSpPr>
        <xdr:cNvPr id="124" name="直線コネクタ 123"/>
        <xdr:cNvCxnSpPr/>
      </xdr:nvCxnSpPr>
      <xdr:spPr bwMode="auto">
        <a:xfrm>
          <a:off x="2908300" y="6789896"/>
          <a:ext cx="698500" cy="179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93280</xdr:rowOff>
    </xdr:from>
    <xdr:to>
      <xdr:col>3</xdr:col>
      <xdr:colOff>257175</xdr:colOff>
      <xdr:row>37</xdr:row>
      <xdr:rowOff>23430</xdr:rowOff>
    </xdr:to>
    <xdr:sp macro="" textlink="">
      <xdr:nvSpPr>
        <xdr:cNvPr id="125" name="フローチャート : 判断 124"/>
        <xdr:cNvSpPr/>
      </xdr:nvSpPr>
      <xdr:spPr bwMode="auto">
        <a:xfrm>
          <a:off x="3556000" y="7046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8207</xdr:rowOff>
    </xdr:from>
    <xdr:ext cx="762000" cy="259045"/>
    <xdr:sp macro="" textlink="">
      <xdr:nvSpPr>
        <xdr:cNvPr id="126" name="テキスト ボックス 125"/>
        <xdr:cNvSpPr txBox="1"/>
      </xdr:nvSpPr>
      <xdr:spPr>
        <a:xfrm>
          <a:off x="3225800" y="713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43380</xdr:rowOff>
    </xdr:from>
    <xdr:to>
      <xdr:col>2</xdr:col>
      <xdr:colOff>692150</xdr:colOff>
      <xdr:row>36</xdr:row>
      <xdr:rowOff>144980</xdr:rowOff>
    </xdr:to>
    <xdr:sp macro="" textlink="">
      <xdr:nvSpPr>
        <xdr:cNvPr id="127" name="フローチャート : 判断 126"/>
        <xdr:cNvSpPr/>
      </xdr:nvSpPr>
      <xdr:spPr bwMode="auto">
        <a:xfrm>
          <a:off x="2857500" y="6996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129757</xdr:rowOff>
    </xdr:from>
    <xdr:ext cx="762000" cy="259045"/>
    <xdr:sp macro="" textlink="">
      <xdr:nvSpPr>
        <xdr:cNvPr id="128" name="テキスト ボックス 127"/>
        <xdr:cNvSpPr txBox="1"/>
      </xdr:nvSpPr>
      <xdr:spPr>
        <a:xfrm>
          <a:off x="2527300" y="70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323252</xdr:rowOff>
    </xdr:from>
    <xdr:to>
      <xdr:col>5</xdr:col>
      <xdr:colOff>34925</xdr:colOff>
      <xdr:row>36</xdr:row>
      <xdr:rowOff>81952</xdr:rowOff>
    </xdr:to>
    <xdr:sp macro="" textlink="">
      <xdr:nvSpPr>
        <xdr:cNvPr id="134" name="円/楕円 133"/>
        <xdr:cNvSpPr/>
      </xdr:nvSpPr>
      <xdr:spPr bwMode="auto">
        <a:xfrm>
          <a:off x="5600700" y="693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168329</xdr:rowOff>
    </xdr:from>
    <xdr:ext cx="762000" cy="259045"/>
    <xdr:sp macro="" textlink="">
      <xdr:nvSpPr>
        <xdr:cNvPr id="135" name="人口1人当たり決算額の推移該当値テキスト445"/>
        <xdr:cNvSpPr txBox="1"/>
      </xdr:nvSpPr>
      <xdr:spPr>
        <a:xfrm>
          <a:off x="5740400" y="677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29,185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86879</xdr:rowOff>
    </xdr:from>
    <xdr:to>
      <xdr:col>4</xdr:col>
      <xdr:colOff>520700</xdr:colOff>
      <xdr:row>37</xdr:row>
      <xdr:rowOff>17029</xdr:rowOff>
    </xdr:to>
    <xdr:sp macro="" textlink="">
      <xdr:nvSpPr>
        <xdr:cNvPr id="136" name="円/楕円 135"/>
        <xdr:cNvSpPr/>
      </xdr:nvSpPr>
      <xdr:spPr bwMode="auto">
        <a:xfrm>
          <a:off x="4953000" y="704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198656</xdr:rowOff>
    </xdr:from>
    <xdr:ext cx="736600" cy="259045"/>
    <xdr:sp macro="" textlink="">
      <xdr:nvSpPr>
        <xdr:cNvPr id="137" name="テキスト ボックス 136"/>
        <xdr:cNvSpPr txBox="1"/>
      </xdr:nvSpPr>
      <xdr:spPr>
        <a:xfrm>
          <a:off x="4622800" y="6809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25,923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28684</xdr:rowOff>
    </xdr:from>
    <xdr:to>
      <xdr:col>3</xdr:col>
      <xdr:colOff>955675</xdr:colOff>
      <xdr:row>36</xdr:row>
      <xdr:rowOff>130284</xdr:rowOff>
    </xdr:to>
    <xdr:sp macro="" textlink="">
      <xdr:nvSpPr>
        <xdr:cNvPr id="138" name="円/楕円 137"/>
        <xdr:cNvSpPr/>
      </xdr:nvSpPr>
      <xdr:spPr bwMode="auto">
        <a:xfrm>
          <a:off x="4254500" y="698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140461</xdr:rowOff>
    </xdr:from>
    <xdr:ext cx="762000" cy="259045"/>
    <xdr:sp macro="" textlink="">
      <xdr:nvSpPr>
        <xdr:cNvPr id="139" name="テキスト ボックス 138"/>
        <xdr:cNvSpPr txBox="1"/>
      </xdr:nvSpPr>
      <xdr:spPr>
        <a:xfrm>
          <a:off x="3924300" y="675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308719</xdr:rowOff>
    </xdr:from>
    <xdr:to>
      <xdr:col>3</xdr:col>
      <xdr:colOff>257175</xdr:colOff>
      <xdr:row>36</xdr:row>
      <xdr:rowOff>67419</xdr:rowOff>
    </xdr:to>
    <xdr:sp macro="" textlink="">
      <xdr:nvSpPr>
        <xdr:cNvPr id="140" name="円/楕円 139"/>
        <xdr:cNvSpPr/>
      </xdr:nvSpPr>
      <xdr:spPr bwMode="auto">
        <a:xfrm>
          <a:off x="3556000" y="6919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77596</xdr:rowOff>
    </xdr:from>
    <xdr:ext cx="762000" cy="259045"/>
    <xdr:sp macro="" textlink="">
      <xdr:nvSpPr>
        <xdr:cNvPr id="141" name="テキスト ボックス 140"/>
        <xdr:cNvSpPr txBox="1"/>
      </xdr:nvSpPr>
      <xdr:spPr>
        <a:xfrm>
          <a:off x="3225800" y="668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128746</xdr:rowOff>
    </xdr:from>
    <xdr:to>
      <xdr:col>2</xdr:col>
      <xdr:colOff>692150</xdr:colOff>
      <xdr:row>35</xdr:row>
      <xdr:rowOff>230346</xdr:rowOff>
    </xdr:to>
    <xdr:sp macro="" textlink="">
      <xdr:nvSpPr>
        <xdr:cNvPr id="142" name="円/楕円 141"/>
        <xdr:cNvSpPr/>
      </xdr:nvSpPr>
      <xdr:spPr bwMode="auto">
        <a:xfrm>
          <a:off x="2857500" y="673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240523</xdr:rowOff>
    </xdr:from>
    <xdr:ext cx="762000" cy="259045"/>
    <xdr:sp macro="" textlink="">
      <xdr:nvSpPr>
        <xdr:cNvPr id="143" name="テキスト ボックス 142"/>
        <xdr:cNvSpPr txBox="1"/>
      </xdr:nvSpPr>
      <xdr:spPr>
        <a:xfrm>
          <a:off x="2527300" y="650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12,675
12,569
82.67
5,940,520
5,859,766
66,142
3,755,895
5,265,748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78196</xdr:rowOff>
    </xdr:from>
    <xdr:to>
      <xdr:col>6</xdr:col>
      <xdr:colOff>511175</xdr:colOff>
      <xdr:row>36</xdr:row>
      <xdr:rowOff>92358</xdr:rowOff>
    </xdr:to>
    <xdr:cxnSp macro="">
      <xdr:nvCxnSpPr>
        <xdr:cNvPr id="63" name="直線コネクタ 62"/>
        <xdr:cNvCxnSpPr/>
      </xdr:nvCxnSpPr>
      <xdr:spPr>
        <a:xfrm flipV="1">
          <a:off x="3797300" y="6250396"/>
          <a:ext cx="8382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92358</xdr:rowOff>
    </xdr:from>
    <xdr:to>
      <xdr:col>5</xdr:col>
      <xdr:colOff>358775</xdr:colOff>
      <xdr:row>36</xdr:row>
      <xdr:rowOff>96593</xdr:rowOff>
    </xdr:to>
    <xdr:cxnSp macro="">
      <xdr:nvCxnSpPr>
        <xdr:cNvPr id="66" name="直線コネクタ 65"/>
        <xdr:cNvCxnSpPr/>
      </xdr:nvCxnSpPr>
      <xdr:spPr>
        <a:xfrm flipV="1">
          <a:off x="2908300" y="6264558"/>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96593</xdr:rowOff>
    </xdr:from>
    <xdr:to>
      <xdr:col>4</xdr:col>
      <xdr:colOff>155575</xdr:colOff>
      <xdr:row>36</xdr:row>
      <xdr:rowOff>135226</xdr:rowOff>
    </xdr:to>
    <xdr:cxnSp macro="">
      <xdr:nvCxnSpPr>
        <xdr:cNvPr id="69" name="直線コネクタ 68"/>
        <xdr:cNvCxnSpPr/>
      </xdr:nvCxnSpPr>
      <xdr:spPr>
        <a:xfrm flipV="1">
          <a:off x="2019300" y="6268793"/>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85144</xdr:rowOff>
    </xdr:from>
    <xdr:to>
      <xdr:col>4</xdr:col>
      <xdr:colOff>206375</xdr:colOff>
      <xdr:row>36</xdr:row>
      <xdr:rowOff>15294</xdr:rowOff>
    </xdr:to>
    <xdr:sp macro="" textlink="">
      <xdr:nvSpPr>
        <xdr:cNvPr id="70" name="フローチャート : 判断 69"/>
        <xdr:cNvSpPr/>
      </xdr:nvSpPr>
      <xdr:spPr>
        <a:xfrm>
          <a:off x="2857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31821</xdr:rowOff>
    </xdr:from>
    <xdr:ext cx="534377" cy="259045"/>
    <xdr:sp macro="" textlink="">
      <xdr:nvSpPr>
        <xdr:cNvPr id="71" name="テキスト ボックス 70"/>
        <xdr:cNvSpPr txBox="1"/>
      </xdr:nvSpPr>
      <xdr:spPr>
        <a:xfrm>
          <a:off x="2641111" y="5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96974</xdr:rowOff>
    </xdr:from>
    <xdr:to>
      <xdr:col>2</xdr:col>
      <xdr:colOff>638175</xdr:colOff>
      <xdr:row>36</xdr:row>
      <xdr:rowOff>135226</xdr:rowOff>
    </xdr:to>
    <xdr:cxnSp macro="">
      <xdr:nvCxnSpPr>
        <xdr:cNvPr id="72" name="直線コネクタ 71"/>
        <xdr:cNvCxnSpPr/>
      </xdr:nvCxnSpPr>
      <xdr:spPr>
        <a:xfrm>
          <a:off x="1130300" y="6269174"/>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109681</xdr:rowOff>
    </xdr:from>
    <xdr:to>
      <xdr:col>3</xdr:col>
      <xdr:colOff>3175</xdr:colOff>
      <xdr:row>36</xdr:row>
      <xdr:rowOff>39831</xdr:rowOff>
    </xdr:to>
    <xdr:sp macro="" textlink="">
      <xdr:nvSpPr>
        <xdr:cNvPr id="73" name="フローチャート : 判断 72"/>
        <xdr:cNvSpPr/>
      </xdr:nvSpPr>
      <xdr:spPr>
        <a:xfrm>
          <a:off x="1968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56358</xdr:rowOff>
    </xdr:from>
    <xdr:ext cx="534377" cy="259045"/>
    <xdr:sp macro="" textlink="">
      <xdr:nvSpPr>
        <xdr:cNvPr id="74" name="テキスト ボックス 73"/>
        <xdr:cNvSpPr txBox="1"/>
      </xdr:nvSpPr>
      <xdr:spPr>
        <a:xfrm>
          <a:off x="1752111" y="58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89738</xdr:rowOff>
    </xdr:from>
    <xdr:to>
      <xdr:col>1</xdr:col>
      <xdr:colOff>485775</xdr:colOff>
      <xdr:row>36</xdr:row>
      <xdr:rowOff>19888</xdr:rowOff>
    </xdr:to>
    <xdr:sp macro="" textlink="">
      <xdr:nvSpPr>
        <xdr:cNvPr id="75" name="フローチャート : 判断 74"/>
        <xdr:cNvSpPr/>
      </xdr:nvSpPr>
      <xdr:spPr>
        <a:xfrm>
          <a:off x="1079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36415</xdr:rowOff>
    </xdr:from>
    <xdr:ext cx="534377" cy="259045"/>
    <xdr:sp macro="" textlink="">
      <xdr:nvSpPr>
        <xdr:cNvPr id="76" name="テキスト ボックス 75"/>
        <xdr:cNvSpPr txBox="1"/>
      </xdr:nvSpPr>
      <xdr:spPr>
        <a:xfrm>
          <a:off x="863111" y="58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27396</xdr:rowOff>
    </xdr:from>
    <xdr:to>
      <xdr:col>6</xdr:col>
      <xdr:colOff>561975</xdr:colOff>
      <xdr:row>36</xdr:row>
      <xdr:rowOff>128996</xdr:rowOff>
    </xdr:to>
    <xdr:sp macro="" textlink="">
      <xdr:nvSpPr>
        <xdr:cNvPr id="82" name="円/楕円 81"/>
        <xdr:cNvSpPr/>
      </xdr:nvSpPr>
      <xdr:spPr>
        <a:xfrm>
          <a:off x="4584700" y="61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5823</xdr:rowOff>
    </xdr:from>
    <xdr:ext cx="534377" cy="259045"/>
    <xdr:sp macro="" textlink="">
      <xdr:nvSpPr>
        <xdr:cNvPr id="83" name="人件費該当値テキスト"/>
        <xdr:cNvSpPr txBox="1"/>
      </xdr:nvSpPr>
      <xdr:spPr>
        <a:xfrm>
          <a:off x="4686300" y="617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41558</xdr:rowOff>
    </xdr:from>
    <xdr:to>
      <xdr:col>5</xdr:col>
      <xdr:colOff>409575</xdr:colOff>
      <xdr:row>36</xdr:row>
      <xdr:rowOff>143158</xdr:rowOff>
    </xdr:to>
    <xdr:sp macro="" textlink="">
      <xdr:nvSpPr>
        <xdr:cNvPr id="84" name="円/楕円 83"/>
        <xdr:cNvSpPr/>
      </xdr:nvSpPr>
      <xdr:spPr>
        <a:xfrm>
          <a:off x="3746500" y="62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134285</xdr:rowOff>
    </xdr:from>
    <xdr:ext cx="534377" cy="259045"/>
    <xdr:sp macro="" textlink="">
      <xdr:nvSpPr>
        <xdr:cNvPr id="85" name="テキスト ボックス 84"/>
        <xdr:cNvSpPr txBox="1"/>
      </xdr:nvSpPr>
      <xdr:spPr>
        <a:xfrm>
          <a:off x="3530111" y="63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45793</xdr:rowOff>
    </xdr:from>
    <xdr:to>
      <xdr:col>4</xdr:col>
      <xdr:colOff>206375</xdr:colOff>
      <xdr:row>36</xdr:row>
      <xdr:rowOff>147393</xdr:rowOff>
    </xdr:to>
    <xdr:sp macro="" textlink="">
      <xdr:nvSpPr>
        <xdr:cNvPr id="86" name="円/楕円 85"/>
        <xdr:cNvSpPr/>
      </xdr:nvSpPr>
      <xdr:spPr>
        <a:xfrm>
          <a:off x="2857500" y="621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138520</xdr:rowOff>
    </xdr:from>
    <xdr:ext cx="534377" cy="259045"/>
    <xdr:sp macro="" textlink="">
      <xdr:nvSpPr>
        <xdr:cNvPr id="87" name="テキスト ボックス 86"/>
        <xdr:cNvSpPr txBox="1"/>
      </xdr:nvSpPr>
      <xdr:spPr>
        <a:xfrm>
          <a:off x="2641111" y="63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84426</xdr:rowOff>
    </xdr:from>
    <xdr:to>
      <xdr:col>3</xdr:col>
      <xdr:colOff>3175</xdr:colOff>
      <xdr:row>37</xdr:row>
      <xdr:rowOff>14576</xdr:rowOff>
    </xdr:to>
    <xdr:sp macro="" textlink="">
      <xdr:nvSpPr>
        <xdr:cNvPr id="88" name="円/楕円 87"/>
        <xdr:cNvSpPr/>
      </xdr:nvSpPr>
      <xdr:spPr>
        <a:xfrm>
          <a:off x="1968500" y="6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5703</xdr:rowOff>
    </xdr:from>
    <xdr:ext cx="534377" cy="259045"/>
    <xdr:sp macro="" textlink="">
      <xdr:nvSpPr>
        <xdr:cNvPr id="89" name="テキスト ボックス 88"/>
        <xdr:cNvSpPr txBox="1"/>
      </xdr:nvSpPr>
      <xdr:spPr>
        <a:xfrm>
          <a:off x="1752111" y="634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46174</xdr:rowOff>
    </xdr:from>
    <xdr:to>
      <xdr:col>1</xdr:col>
      <xdr:colOff>485775</xdr:colOff>
      <xdr:row>36</xdr:row>
      <xdr:rowOff>147774</xdr:rowOff>
    </xdr:to>
    <xdr:sp macro="" textlink="">
      <xdr:nvSpPr>
        <xdr:cNvPr id="90" name="円/楕円 89"/>
        <xdr:cNvSpPr/>
      </xdr:nvSpPr>
      <xdr:spPr>
        <a:xfrm>
          <a:off x="1079500" y="62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138901</xdr:rowOff>
    </xdr:from>
    <xdr:ext cx="534377" cy="259045"/>
    <xdr:sp macro="" textlink="">
      <xdr:nvSpPr>
        <xdr:cNvPr id="91" name="テキスト ボックス 90"/>
        <xdr:cNvSpPr txBox="1"/>
      </xdr:nvSpPr>
      <xdr:spPr>
        <a:xfrm>
          <a:off x="863111" y="631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134251</xdr:rowOff>
    </xdr:from>
    <xdr:to>
      <xdr:col>6</xdr:col>
      <xdr:colOff>511175</xdr:colOff>
      <xdr:row>58</xdr:row>
      <xdr:rowOff>330</xdr:rowOff>
    </xdr:to>
    <xdr:cxnSp macro="">
      <xdr:nvCxnSpPr>
        <xdr:cNvPr id="121" name="直線コネクタ 120"/>
        <xdr:cNvCxnSpPr/>
      </xdr:nvCxnSpPr>
      <xdr:spPr>
        <a:xfrm>
          <a:off x="3797300" y="9906901"/>
          <a:ext cx="8382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134251</xdr:rowOff>
    </xdr:from>
    <xdr:to>
      <xdr:col>5</xdr:col>
      <xdr:colOff>358775</xdr:colOff>
      <xdr:row>58</xdr:row>
      <xdr:rowOff>89499</xdr:rowOff>
    </xdr:to>
    <xdr:cxnSp macro="">
      <xdr:nvCxnSpPr>
        <xdr:cNvPr id="124" name="直線コネクタ 123"/>
        <xdr:cNvCxnSpPr/>
      </xdr:nvCxnSpPr>
      <xdr:spPr>
        <a:xfrm flipV="1">
          <a:off x="2908300" y="9906901"/>
          <a:ext cx="889000" cy="12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89499</xdr:rowOff>
    </xdr:from>
    <xdr:to>
      <xdr:col>4</xdr:col>
      <xdr:colOff>155575</xdr:colOff>
      <xdr:row>59</xdr:row>
      <xdr:rowOff>20142</xdr:rowOff>
    </xdr:to>
    <xdr:cxnSp macro="">
      <xdr:nvCxnSpPr>
        <xdr:cNvPr id="127" name="直線コネクタ 126"/>
        <xdr:cNvCxnSpPr/>
      </xdr:nvCxnSpPr>
      <xdr:spPr>
        <a:xfrm flipV="1">
          <a:off x="2019300" y="10033599"/>
          <a:ext cx="889000" cy="10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20142</xdr:rowOff>
    </xdr:from>
    <xdr:to>
      <xdr:col>2</xdr:col>
      <xdr:colOff>638175</xdr:colOff>
      <xdr:row>59</xdr:row>
      <xdr:rowOff>26345</xdr:rowOff>
    </xdr:to>
    <xdr:cxnSp macro="">
      <xdr:nvCxnSpPr>
        <xdr:cNvPr id="130" name="直線コネクタ 129"/>
        <xdr:cNvCxnSpPr/>
      </xdr:nvCxnSpPr>
      <xdr:spPr>
        <a:xfrm flipV="1">
          <a:off x="1130300" y="10135692"/>
          <a:ext cx="889000" cy="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120980</xdr:rowOff>
    </xdr:from>
    <xdr:to>
      <xdr:col>6</xdr:col>
      <xdr:colOff>561975</xdr:colOff>
      <xdr:row>58</xdr:row>
      <xdr:rowOff>51130</xdr:rowOff>
    </xdr:to>
    <xdr:sp macro="" textlink="">
      <xdr:nvSpPr>
        <xdr:cNvPr id="140" name="円/楕円 139"/>
        <xdr:cNvSpPr/>
      </xdr:nvSpPr>
      <xdr:spPr>
        <a:xfrm>
          <a:off x="4584700" y="98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99407</xdr:rowOff>
    </xdr:from>
    <xdr:ext cx="534377" cy="259045"/>
    <xdr:sp macro="" textlink="">
      <xdr:nvSpPr>
        <xdr:cNvPr id="141" name="物件費該当値テキスト"/>
        <xdr:cNvSpPr txBox="1"/>
      </xdr:nvSpPr>
      <xdr:spPr>
        <a:xfrm>
          <a:off x="4686300" y="98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83451</xdr:rowOff>
    </xdr:from>
    <xdr:to>
      <xdr:col>5</xdr:col>
      <xdr:colOff>409575</xdr:colOff>
      <xdr:row>58</xdr:row>
      <xdr:rowOff>13601</xdr:rowOff>
    </xdr:to>
    <xdr:sp macro="" textlink="">
      <xdr:nvSpPr>
        <xdr:cNvPr id="142" name="円/楕円 141"/>
        <xdr:cNvSpPr/>
      </xdr:nvSpPr>
      <xdr:spPr>
        <a:xfrm>
          <a:off x="3746500" y="98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4728</xdr:rowOff>
    </xdr:from>
    <xdr:ext cx="534377" cy="259045"/>
    <xdr:sp macro="" textlink="">
      <xdr:nvSpPr>
        <xdr:cNvPr id="143" name="テキスト ボックス 142"/>
        <xdr:cNvSpPr txBox="1"/>
      </xdr:nvSpPr>
      <xdr:spPr>
        <a:xfrm>
          <a:off x="3530111" y="99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83,215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38699</xdr:rowOff>
    </xdr:from>
    <xdr:to>
      <xdr:col>4</xdr:col>
      <xdr:colOff>206375</xdr:colOff>
      <xdr:row>58</xdr:row>
      <xdr:rowOff>140299</xdr:rowOff>
    </xdr:to>
    <xdr:sp macro="" textlink="">
      <xdr:nvSpPr>
        <xdr:cNvPr id="144" name="円/楕円 143"/>
        <xdr:cNvSpPr/>
      </xdr:nvSpPr>
      <xdr:spPr>
        <a:xfrm>
          <a:off x="2857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131426</xdr:rowOff>
    </xdr:from>
    <xdr:ext cx="534377" cy="259045"/>
    <xdr:sp macro="" textlink="">
      <xdr:nvSpPr>
        <xdr:cNvPr id="145" name="テキスト ボックス 144"/>
        <xdr:cNvSpPr txBox="1"/>
      </xdr:nvSpPr>
      <xdr:spPr>
        <a:xfrm>
          <a:off x="2641111" y="100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140792</xdr:rowOff>
    </xdr:from>
    <xdr:to>
      <xdr:col>3</xdr:col>
      <xdr:colOff>3175</xdr:colOff>
      <xdr:row>59</xdr:row>
      <xdr:rowOff>70942</xdr:rowOff>
    </xdr:to>
    <xdr:sp macro="" textlink="">
      <xdr:nvSpPr>
        <xdr:cNvPr id="146" name="円/楕円 145"/>
        <xdr:cNvSpPr/>
      </xdr:nvSpPr>
      <xdr:spPr>
        <a:xfrm>
          <a:off x="1968500" y="100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62069</xdr:rowOff>
    </xdr:from>
    <xdr:ext cx="534377" cy="259045"/>
    <xdr:sp macro="" textlink="">
      <xdr:nvSpPr>
        <xdr:cNvPr id="147" name="テキスト ボックス 146"/>
        <xdr:cNvSpPr txBox="1"/>
      </xdr:nvSpPr>
      <xdr:spPr>
        <a:xfrm>
          <a:off x="1752111" y="101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146995</xdr:rowOff>
    </xdr:from>
    <xdr:to>
      <xdr:col>1</xdr:col>
      <xdr:colOff>485775</xdr:colOff>
      <xdr:row>59</xdr:row>
      <xdr:rowOff>77145</xdr:rowOff>
    </xdr:to>
    <xdr:sp macro="" textlink="">
      <xdr:nvSpPr>
        <xdr:cNvPr id="148" name="円/楕円 147"/>
        <xdr:cNvSpPr/>
      </xdr:nvSpPr>
      <xdr:spPr>
        <a:xfrm>
          <a:off x="1079500" y="1009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68272</xdr:rowOff>
    </xdr:from>
    <xdr:ext cx="534377" cy="259045"/>
    <xdr:sp macro="" textlink="">
      <xdr:nvSpPr>
        <xdr:cNvPr id="149" name="テキスト ボックス 148"/>
        <xdr:cNvSpPr txBox="1"/>
      </xdr:nvSpPr>
      <xdr:spPr>
        <a:xfrm>
          <a:off x="863111" y="1018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54707</xdr:rowOff>
    </xdr:from>
    <xdr:to>
      <xdr:col>6</xdr:col>
      <xdr:colOff>511175</xdr:colOff>
      <xdr:row>78</xdr:row>
      <xdr:rowOff>66137</xdr:rowOff>
    </xdr:to>
    <xdr:cxnSp macro="">
      <xdr:nvCxnSpPr>
        <xdr:cNvPr id="176" name="直線コネクタ 175"/>
        <xdr:cNvCxnSpPr/>
      </xdr:nvCxnSpPr>
      <xdr:spPr>
        <a:xfrm>
          <a:off x="3797300" y="1342780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54707</xdr:rowOff>
    </xdr:from>
    <xdr:to>
      <xdr:col>5</xdr:col>
      <xdr:colOff>358775</xdr:colOff>
      <xdr:row>78</xdr:row>
      <xdr:rowOff>56581</xdr:rowOff>
    </xdr:to>
    <xdr:cxnSp macro="">
      <xdr:nvCxnSpPr>
        <xdr:cNvPr id="179" name="直線コネクタ 178"/>
        <xdr:cNvCxnSpPr/>
      </xdr:nvCxnSpPr>
      <xdr:spPr>
        <a:xfrm flipV="1">
          <a:off x="2908300" y="13427807"/>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56581</xdr:rowOff>
    </xdr:from>
    <xdr:to>
      <xdr:col>4</xdr:col>
      <xdr:colOff>155575</xdr:colOff>
      <xdr:row>78</xdr:row>
      <xdr:rowOff>77315</xdr:rowOff>
    </xdr:to>
    <xdr:cxnSp macro="">
      <xdr:nvCxnSpPr>
        <xdr:cNvPr id="182" name="直線コネクタ 181"/>
        <xdr:cNvCxnSpPr/>
      </xdr:nvCxnSpPr>
      <xdr:spPr>
        <a:xfrm flipV="1">
          <a:off x="2019300" y="13429681"/>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122572</xdr:rowOff>
    </xdr:from>
    <xdr:to>
      <xdr:col>4</xdr:col>
      <xdr:colOff>206375</xdr:colOff>
      <xdr:row>78</xdr:row>
      <xdr:rowOff>52722</xdr:rowOff>
    </xdr:to>
    <xdr:sp macro="" textlink="">
      <xdr:nvSpPr>
        <xdr:cNvPr id="183" name="フローチャート : 判断 182"/>
        <xdr:cNvSpPr/>
      </xdr:nvSpPr>
      <xdr:spPr>
        <a:xfrm>
          <a:off x="2857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69249</xdr:rowOff>
    </xdr:from>
    <xdr:ext cx="469744" cy="259045"/>
    <xdr:sp macro="" textlink="">
      <xdr:nvSpPr>
        <xdr:cNvPr id="184" name="テキスト ボックス 183"/>
        <xdr:cNvSpPr txBox="1"/>
      </xdr:nvSpPr>
      <xdr:spPr>
        <a:xfrm>
          <a:off x="2673427"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77315</xdr:rowOff>
    </xdr:from>
    <xdr:to>
      <xdr:col>2</xdr:col>
      <xdr:colOff>638175</xdr:colOff>
      <xdr:row>78</xdr:row>
      <xdr:rowOff>88836</xdr:rowOff>
    </xdr:to>
    <xdr:cxnSp macro="">
      <xdr:nvCxnSpPr>
        <xdr:cNvPr id="185" name="直線コネクタ 184"/>
        <xdr:cNvCxnSpPr/>
      </xdr:nvCxnSpPr>
      <xdr:spPr>
        <a:xfrm flipV="1">
          <a:off x="1130300" y="13450415"/>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135511</xdr:rowOff>
    </xdr:from>
    <xdr:to>
      <xdr:col>3</xdr:col>
      <xdr:colOff>3175</xdr:colOff>
      <xdr:row>78</xdr:row>
      <xdr:rowOff>65661</xdr:rowOff>
    </xdr:to>
    <xdr:sp macro="" textlink="">
      <xdr:nvSpPr>
        <xdr:cNvPr id="186" name="フローチャート : 判断 185"/>
        <xdr:cNvSpPr/>
      </xdr:nvSpPr>
      <xdr:spPr>
        <a:xfrm>
          <a:off x="1968500" y="1333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82188</xdr:rowOff>
    </xdr:from>
    <xdr:ext cx="469744" cy="259045"/>
    <xdr:sp macro="" textlink="">
      <xdr:nvSpPr>
        <xdr:cNvPr id="187" name="テキスト ボックス 186"/>
        <xdr:cNvSpPr txBox="1"/>
      </xdr:nvSpPr>
      <xdr:spPr>
        <a:xfrm>
          <a:off x="1784427" y="1311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135923</xdr:rowOff>
    </xdr:from>
    <xdr:to>
      <xdr:col>1</xdr:col>
      <xdr:colOff>485775</xdr:colOff>
      <xdr:row>78</xdr:row>
      <xdr:rowOff>66073</xdr:rowOff>
    </xdr:to>
    <xdr:sp macro="" textlink="">
      <xdr:nvSpPr>
        <xdr:cNvPr id="188" name="フローチャート : 判断 187"/>
        <xdr:cNvSpPr/>
      </xdr:nvSpPr>
      <xdr:spPr>
        <a:xfrm>
          <a:off x="1079500" y="1333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82600</xdr:rowOff>
    </xdr:from>
    <xdr:ext cx="469744" cy="259045"/>
    <xdr:sp macro="" textlink="">
      <xdr:nvSpPr>
        <xdr:cNvPr id="189" name="テキスト ボックス 188"/>
        <xdr:cNvSpPr txBox="1"/>
      </xdr:nvSpPr>
      <xdr:spPr>
        <a:xfrm>
          <a:off x="895427" y="1311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15337</xdr:rowOff>
    </xdr:from>
    <xdr:to>
      <xdr:col>6</xdr:col>
      <xdr:colOff>561975</xdr:colOff>
      <xdr:row>78</xdr:row>
      <xdr:rowOff>116937</xdr:rowOff>
    </xdr:to>
    <xdr:sp macro="" textlink="">
      <xdr:nvSpPr>
        <xdr:cNvPr id="195" name="円/楕円 194"/>
        <xdr:cNvSpPr/>
      </xdr:nvSpPr>
      <xdr:spPr>
        <a:xfrm>
          <a:off x="4584700" y="133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101714</xdr:rowOff>
    </xdr:from>
    <xdr:ext cx="469744" cy="259045"/>
    <xdr:sp macro="" textlink="">
      <xdr:nvSpPr>
        <xdr:cNvPr id="196" name="維持補修費該当値テキスト"/>
        <xdr:cNvSpPr txBox="1"/>
      </xdr:nvSpPr>
      <xdr:spPr>
        <a:xfrm>
          <a:off x="4686300" y="1330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3907</xdr:rowOff>
    </xdr:from>
    <xdr:to>
      <xdr:col>5</xdr:col>
      <xdr:colOff>409575</xdr:colOff>
      <xdr:row>78</xdr:row>
      <xdr:rowOff>105507</xdr:rowOff>
    </xdr:to>
    <xdr:sp macro="" textlink="">
      <xdr:nvSpPr>
        <xdr:cNvPr id="197" name="円/楕円 196"/>
        <xdr:cNvSpPr/>
      </xdr:nvSpPr>
      <xdr:spPr>
        <a:xfrm>
          <a:off x="37465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96634</xdr:rowOff>
    </xdr:from>
    <xdr:ext cx="469744" cy="259045"/>
    <xdr:sp macro="" textlink="">
      <xdr:nvSpPr>
        <xdr:cNvPr id="198" name="テキスト ボックス 197"/>
        <xdr:cNvSpPr txBox="1"/>
      </xdr:nvSpPr>
      <xdr:spPr>
        <a:xfrm>
          <a:off x="3562427" y="134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5781</xdr:rowOff>
    </xdr:from>
    <xdr:to>
      <xdr:col>4</xdr:col>
      <xdr:colOff>206375</xdr:colOff>
      <xdr:row>78</xdr:row>
      <xdr:rowOff>107381</xdr:rowOff>
    </xdr:to>
    <xdr:sp macro="" textlink="">
      <xdr:nvSpPr>
        <xdr:cNvPr id="199" name="円/楕円 198"/>
        <xdr:cNvSpPr/>
      </xdr:nvSpPr>
      <xdr:spPr>
        <a:xfrm>
          <a:off x="2857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98508</xdr:rowOff>
    </xdr:from>
    <xdr:ext cx="469744" cy="259045"/>
    <xdr:sp macro="" textlink="">
      <xdr:nvSpPr>
        <xdr:cNvPr id="200" name="テキスト ボックス 199"/>
        <xdr:cNvSpPr txBox="1"/>
      </xdr:nvSpPr>
      <xdr:spPr>
        <a:xfrm>
          <a:off x="2673427"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26515</xdr:rowOff>
    </xdr:from>
    <xdr:to>
      <xdr:col>3</xdr:col>
      <xdr:colOff>3175</xdr:colOff>
      <xdr:row>78</xdr:row>
      <xdr:rowOff>128115</xdr:rowOff>
    </xdr:to>
    <xdr:sp macro="" textlink="">
      <xdr:nvSpPr>
        <xdr:cNvPr id="201" name="円/楕円 200"/>
        <xdr:cNvSpPr/>
      </xdr:nvSpPr>
      <xdr:spPr>
        <a:xfrm>
          <a:off x="1968500" y="133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119242</xdr:rowOff>
    </xdr:from>
    <xdr:ext cx="469744" cy="259045"/>
    <xdr:sp macro="" textlink="">
      <xdr:nvSpPr>
        <xdr:cNvPr id="202" name="テキスト ボックス 201"/>
        <xdr:cNvSpPr txBox="1"/>
      </xdr:nvSpPr>
      <xdr:spPr>
        <a:xfrm>
          <a:off x="1784427" y="134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38036</xdr:rowOff>
    </xdr:from>
    <xdr:to>
      <xdr:col>1</xdr:col>
      <xdr:colOff>485775</xdr:colOff>
      <xdr:row>78</xdr:row>
      <xdr:rowOff>139636</xdr:rowOff>
    </xdr:to>
    <xdr:sp macro="" textlink="">
      <xdr:nvSpPr>
        <xdr:cNvPr id="203" name="円/楕円 202"/>
        <xdr:cNvSpPr/>
      </xdr:nvSpPr>
      <xdr:spPr>
        <a:xfrm>
          <a:off x="1079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130763</xdr:rowOff>
    </xdr:from>
    <xdr:ext cx="469744" cy="259045"/>
    <xdr:sp macro="" textlink="">
      <xdr:nvSpPr>
        <xdr:cNvPr id="204" name="テキスト ボックス 203"/>
        <xdr:cNvSpPr txBox="1"/>
      </xdr:nvSpPr>
      <xdr:spPr>
        <a:xfrm>
          <a:off x="895427" y="1350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143968</xdr:rowOff>
    </xdr:from>
    <xdr:to>
      <xdr:col>6</xdr:col>
      <xdr:colOff>511175</xdr:colOff>
      <xdr:row>97</xdr:row>
      <xdr:rowOff>154654</xdr:rowOff>
    </xdr:to>
    <xdr:cxnSp macro="">
      <xdr:nvCxnSpPr>
        <xdr:cNvPr id="234" name="直線コネクタ 233"/>
        <xdr:cNvCxnSpPr/>
      </xdr:nvCxnSpPr>
      <xdr:spPr>
        <a:xfrm flipV="1">
          <a:off x="3797300" y="16774618"/>
          <a:ext cx="8382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154654</xdr:rowOff>
    </xdr:from>
    <xdr:to>
      <xdr:col>5</xdr:col>
      <xdr:colOff>358775</xdr:colOff>
      <xdr:row>98</xdr:row>
      <xdr:rowOff>37325</xdr:rowOff>
    </xdr:to>
    <xdr:cxnSp macro="">
      <xdr:nvCxnSpPr>
        <xdr:cNvPr id="237" name="直線コネクタ 236"/>
        <xdr:cNvCxnSpPr/>
      </xdr:nvCxnSpPr>
      <xdr:spPr>
        <a:xfrm flipV="1">
          <a:off x="2908300" y="16785304"/>
          <a:ext cx="889000" cy="5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37325</xdr:rowOff>
    </xdr:from>
    <xdr:to>
      <xdr:col>4</xdr:col>
      <xdr:colOff>155575</xdr:colOff>
      <xdr:row>98</xdr:row>
      <xdr:rowOff>134175</xdr:rowOff>
    </xdr:to>
    <xdr:cxnSp macro="">
      <xdr:nvCxnSpPr>
        <xdr:cNvPr id="240" name="直線コネクタ 239"/>
        <xdr:cNvCxnSpPr/>
      </xdr:nvCxnSpPr>
      <xdr:spPr>
        <a:xfrm flipV="1">
          <a:off x="2019300" y="16839425"/>
          <a:ext cx="889000" cy="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116503</xdr:rowOff>
    </xdr:from>
    <xdr:to>
      <xdr:col>4</xdr:col>
      <xdr:colOff>206375</xdr:colOff>
      <xdr:row>97</xdr:row>
      <xdr:rowOff>46653</xdr:rowOff>
    </xdr:to>
    <xdr:sp macro="" textlink="">
      <xdr:nvSpPr>
        <xdr:cNvPr id="241" name="フローチャート : 判断 240"/>
        <xdr:cNvSpPr/>
      </xdr:nvSpPr>
      <xdr:spPr>
        <a:xfrm>
          <a:off x="2857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63180</xdr:rowOff>
    </xdr:from>
    <xdr:ext cx="534377" cy="259045"/>
    <xdr:sp macro="" textlink="">
      <xdr:nvSpPr>
        <xdr:cNvPr id="242" name="テキスト ボックス 241"/>
        <xdr:cNvSpPr txBox="1"/>
      </xdr:nvSpPr>
      <xdr:spPr>
        <a:xfrm>
          <a:off x="2641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131490</xdr:rowOff>
    </xdr:from>
    <xdr:to>
      <xdr:col>2</xdr:col>
      <xdr:colOff>638175</xdr:colOff>
      <xdr:row>98</xdr:row>
      <xdr:rowOff>134175</xdr:rowOff>
    </xdr:to>
    <xdr:cxnSp macro="">
      <xdr:nvCxnSpPr>
        <xdr:cNvPr id="243" name="直線コネクタ 242"/>
        <xdr:cNvCxnSpPr/>
      </xdr:nvCxnSpPr>
      <xdr:spPr>
        <a:xfrm>
          <a:off x="1130300" y="16933590"/>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53391</xdr:rowOff>
    </xdr:from>
    <xdr:to>
      <xdr:col>3</xdr:col>
      <xdr:colOff>3175</xdr:colOff>
      <xdr:row>97</xdr:row>
      <xdr:rowOff>154991</xdr:rowOff>
    </xdr:to>
    <xdr:sp macro="" textlink="">
      <xdr:nvSpPr>
        <xdr:cNvPr id="244" name="フローチャート : 判断 243"/>
        <xdr:cNvSpPr/>
      </xdr:nvSpPr>
      <xdr:spPr>
        <a:xfrm>
          <a:off x="1968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68</xdr:rowOff>
    </xdr:from>
    <xdr:ext cx="534377" cy="259045"/>
    <xdr:sp macro="" textlink="">
      <xdr:nvSpPr>
        <xdr:cNvPr id="245" name="テキスト ボックス 244"/>
        <xdr:cNvSpPr txBox="1"/>
      </xdr:nvSpPr>
      <xdr:spPr>
        <a:xfrm>
          <a:off x="1752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89072</xdr:rowOff>
    </xdr:from>
    <xdr:to>
      <xdr:col>1</xdr:col>
      <xdr:colOff>485775</xdr:colOff>
      <xdr:row>98</xdr:row>
      <xdr:rowOff>19222</xdr:rowOff>
    </xdr:to>
    <xdr:sp macro="" textlink="">
      <xdr:nvSpPr>
        <xdr:cNvPr id="246" name="フローチャート : 判断 245"/>
        <xdr:cNvSpPr/>
      </xdr:nvSpPr>
      <xdr:spPr>
        <a:xfrm>
          <a:off x="1079500" y="1671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35749</xdr:rowOff>
    </xdr:from>
    <xdr:ext cx="534377" cy="259045"/>
    <xdr:sp macro="" textlink="">
      <xdr:nvSpPr>
        <xdr:cNvPr id="247" name="テキスト ボックス 246"/>
        <xdr:cNvSpPr txBox="1"/>
      </xdr:nvSpPr>
      <xdr:spPr>
        <a:xfrm>
          <a:off x="863111" y="1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93168</xdr:rowOff>
    </xdr:from>
    <xdr:to>
      <xdr:col>6</xdr:col>
      <xdr:colOff>561975</xdr:colOff>
      <xdr:row>98</xdr:row>
      <xdr:rowOff>23318</xdr:rowOff>
    </xdr:to>
    <xdr:sp macro="" textlink="">
      <xdr:nvSpPr>
        <xdr:cNvPr id="253" name="円/楕円 252"/>
        <xdr:cNvSpPr/>
      </xdr:nvSpPr>
      <xdr:spPr>
        <a:xfrm>
          <a:off x="4584700" y="167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71595</xdr:rowOff>
    </xdr:from>
    <xdr:ext cx="534377" cy="259045"/>
    <xdr:sp macro="" textlink="">
      <xdr:nvSpPr>
        <xdr:cNvPr id="254" name="扶助費該当値テキスト"/>
        <xdr:cNvSpPr txBox="1"/>
      </xdr:nvSpPr>
      <xdr:spPr>
        <a:xfrm>
          <a:off x="4686300" y="167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103854</xdr:rowOff>
    </xdr:from>
    <xdr:to>
      <xdr:col>5</xdr:col>
      <xdr:colOff>409575</xdr:colOff>
      <xdr:row>98</xdr:row>
      <xdr:rowOff>34004</xdr:rowOff>
    </xdr:to>
    <xdr:sp macro="" textlink="">
      <xdr:nvSpPr>
        <xdr:cNvPr id="255" name="円/楕円 254"/>
        <xdr:cNvSpPr/>
      </xdr:nvSpPr>
      <xdr:spPr>
        <a:xfrm>
          <a:off x="3746500" y="167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25131</xdr:rowOff>
    </xdr:from>
    <xdr:ext cx="534377" cy="259045"/>
    <xdr:sp macro="" textlink="">
      <xdr:nvSpPr>
        <xdr:cNvPr id="256" name="テキスト ボックス 255"/>
        <xdr:cNvSpPr txBox="1"/>
      </xdr:nvSpPr>
      <xdr:spPr>
        <a:xfrm>
          <a:off x="3530111" y="168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157975</xdr:rowOff>
    </xdr:from>
    <xdr:to>
      <xdr:col>4</xdr:col>
      <xdr:colOff>206375</xdr:colOff>
      <xdr:row>98</xdr:row>
      <xdr:rowOff>88125</xdr:rowOff>
    </xdr:to>
    <xdr:sp macro="" textlink="">
      <xdr:nvSpPr>
        <xdr:cNvPr id="257" name="円/楕円 256"/>
        <xdr:cNvSpPr/>
      </xdr:nvSpPr>
      <xdr:spPr>
        <a:xfrm>
          <a:off x="2857500" y="167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79252</xdr:rowOff>
    </xdr:from>
    <xdr:ext cx="534377" cy="259045"/>
    <xdr:sp macro="" textlink="">
      <xdr:nvSpPr>
        <xdr:cNvPr id="258" name="テキスト ボックス 257"/>
        <xdr:cNvSpPr txBox="1"/>
      </xdr:nvSpPr>
      <xdr:spPr>
        <a:xfrm>
          <a:off x="2641111" y="168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83375</xdr:rowOff>
    </xdr:from>
    <xdr:to>
      <xdr:col>3</xdr:col>
      <xdr:colOff>3175</xdr:colOff>
      <xdr:row>99</xdr:row>
      <xdr:rowOff>13525</xdr:rowOff>
    </xdr:to>
    <xdr:sp macro="" textlink="">
      <xdr:nvSpPr>
        <xdr:cNvPr id="259" name="円/楕円 258"/>
        <xdr:cNvSpPr/>
      </xdr:nvSpPr>
      <xdr:spPr>
        <a:xfrm>
          <a:off x="1968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4652</xdr:rowOff>
    </xdr:from>
    <xdr:ext cx="534377" cy="259045"/>
    <xdr:sp macro="" textlink="">
      <xdr:nvSpPr>
        <xdr:cNvPr id="260" name="テキスト ボックス 259"/>
        <xdr:cNvSpPr txBox="1"/>
      </xdr:nvSpPr>
      <xdr:spPr>
        <a:xfrm>
          <a:off x="1752111" y="1697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80690</xdr:rowOff>
    </xdr:from>
    <xdr:to>
      <xdr:col>1</xdr:col>
      <xdr:colOff>485775</xdr:colOff>
      <xdr:row>99</xdr:row>
      <xdr:rowOff>10840</xdr:rowOff>
    </xdr:to>
    <xdr:sp macro="" textlink="">
      <xdr:nvSpPr>
        <xdr:cNvPr id="261" name="円/楕円 260"/>
        <xdr:cNvSpPr/>
      </xdr:nvSpPr>
      <xdr:spPr>
        <a:xfrm>
          <a:off x="1079500" y="168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1967</xdr:rowOff>
    </xdr:from>
    <xdr:ext cx="534377" cy="259045"/>
    <xdr:sp macro="" textlink="">
      <xdr:nvSpPr>
        <xdr:cNvPr id="262" name="テキスト ボックス 261"/>
        <xdr:cNvSpPr txBox="1"/>
      </xdr:nvSpPr>
      <xdr:spPr>
        <a:xfrm>
          <a:off x="863111" y="169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91781</xdr:rowOff>
    </xdr:from>
    <xdr:to>
      <xdr:col>15</xdr:col>
      <xdr:colOff>180975</xdr:colOff>
      <xdr:row>36</xdr:row>
      <xdr:rowOff>96165</xdr:rowOff>
    </xdr:to>
    <xdr:cxnSp macro="">
      <xdr:nvCxnSpPr>
        <xdr:cNvPr id="289" name="直線コネクタ 288"/>
        <xdr:cNvCxnSpPr/>
      </xdr:nvCxnSpPr>
      <xdr:spPr>
        <a:xfrm>
          <a:off x="9639300" y="6263981"/>
          <a:ext cx="8382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91781</xdr:rowOff>
    </xdr:from>
    <xdr:to>
      <xdr:col>14</xdr:col>
      <xdr:colOff>28575</xdr:colOff>
      <xdr:row>36</xdr:row>
      <xdr:rowOff>126185</xdr:rowOff>
    </xdr:to>
    <xdr:cxnSp macro="">
      <xdr:nvCxnSpPr>
        <xdr:cNvPr id="292" name="直線コネクタ 291"/>
        <xdr:cNvCxnSpPr/>
      </xdr:nvCxnSpPr>
      <xdr:spPr>
        <a:xfrm flipV="1">
          <a:off x="8750300" y="626398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166905</xdr:rowOff>
    </xdr:from>
    <xdr:ext cx="534377" cy="259045"/>
    <xdr:sp macro="" textlink="">
      <xdr:nvSpPr>
        <xdr:cNvPr id="294" name="テキスト ボックス 293"/>
        <xdr:cNvSpPr txBox="1"/>
      </xdr:nvSpPr>
      <xdr:spPr>
        <a:xfrm>
          <a:off x="9372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126185</xdr:rowOff>
    </xdr:from>
    <xdr:to>
      <xdr:col>12</xdr:col>
      <xdr:colOff>511175</xdr:colOff>
      <xdr:row>36</xdr:row>
      <xdr:rowOff>145589</xdr:rowOff>
    </xdr:to>
    <xdr:cxnSp macro="">
      <xdr:nvCxnSpPr>
        <xdr:cNvPr id="295" name="直線コネクタ 294"/>
        <xdr:cNvCxnSpPr/>
      </xdr:nvCxnSpPr>
      <xdr:spPr>
        <a:xfrm flipV="1">
          <a:off x="7861300" y="6298385"/>
          <a:ext cx="889000" cy="1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106731</xdr:rowOff>
    </xdr:from>
    <xdr:to>
      <xdr:col>12</xdr:col>
      <xdr:colOff>561975</xdr:colOff>
      <xdr:row>37</xdr:row>
      <xdr:rowOff>36881</xdr:rowOff>
    </xdr:to>
    <xdr:sp macro="" textlink="">
      <xdr:nvSpPr>
        <xdr:cNvPr id="296" name="フローチャート : 判断 295"/>
        <xdr:cNvSpPr/>
      </xdr:nvSpPr>
      <xdr:spPr>
        <a:xfrm>
          <a:off x="8699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28008</xdr:rowOff>
    </xdr:from>
    <xdr:ext cx="534377" cy="259045"/>
    <xdr:sp macro="" textlink="">
      <xdr:nvSpPr>
        <xdr:cNvPr id="297" name="テキスト ボックス 296"/>
        <xdr:cNvSpPr txBox="1"/>
      </xdr:nvSpPr>
      <xdr:spPr>
        <a:xfrm>
          <a:off x="8483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125330</xdr:rowOff>
    </xdr:from>
    <xdr:to>
      <xdr:col>11</xdr:col>
      <xdr:colOff>307975</xdr:colOff>
      <xdr:row>36</xdr:row>
      <xdr:rowOff>145589</xdr:rowOff>
    </xdr:to>
    <xdr:cxnSp macro="">
      <xdr:nvCxnSpPr>
        <xdr:cNvPr id="298" name="直線コネクタ 297"/>
        <xdr:cNvCxnSpPr/>
      </xdr:nvCxnSpPr>
      <xdr:spPr>
        <a:xfrm>
          <a:off x="6972300" y="6297530"/>
          <a:ext cx="889000" cy="2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115372</xdr:rowOff>
    </xdr:from>
    <xdr:to>
      <xdr:col>11</xdr:col>
      <xdr:colOff>358775</xdr:colOff>
      <xdr:row>37</xdr:row>
      <xdr:rowOff>45522</xdr:rowOff>
    </xdr:to>
    <xdr:sp macro="" textlink="">
      <xdr:nvSpPr>
        <xdr:cNvPr id="299" name="フローチャート : 判断 298"/>
        <xdr:cNvSpPr/>
      </xdr:nvSpPr>
      <xdr:spPr>
        <a:xfrm>
          <a:off x="7810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36649</xdr:rowOff>
    </xdr:from>
    <xdr:ext cx="534377" cy="259045"/>
    <xdr:sp macro="" textlink="">
      <xdr:nvSpPr>
        <xdr:cNvPr id="300" name="テキスト ボックス 299"/>
        <xdr:cNvSpPr txBox="1"/>
      </xdr:nvSpPr>
      <xdr:spPr>
        <a:xfrm>
          <a:off x="7594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138488</xdr:rowOff>
    </xdr:from>
    <xdr:to>
      <xdr:col>10</xdr:col>
      <xdr:colOff>155575</xdr:colOff>
      <xdr:row>37</xdr:row>
      <xdr:rowOff>68638</xdr:rowOff>
    </xdr:to>
    <xdr:sp macro="" textlink="">
      <xdr:nvSpPr>
        <xdr:cNvPr id="301" name="フローチャート : 判断 300"/>
        <xdr:cNvSpPr/>
      </xdr:nvSpPr>
      <xdr:spPr>
        <a:xfrm>
          <a:off x="6921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59765</xdr:rowOff>
    </xdr:from>
    <xdr:ext cx="534377" cy="259045"/>
    <xdr:sp macro="" textlink="">
      <xdr:nvSpPr>
        <xdr:cNvPr id="302" name="テキスト ボックス 301"/>
        <xdr:cNvSpPr txBox="1"/>
      </xdr:nvSpPr>
      <xdr:spPr>
        <a:xfrm>
          <a:off x="6705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45365</xdr:rowOff>
    </xdr:from>
    <xdr:to>
      <xdr:col>15</xdr:col>
      <xdr:colOff>231775</xdr:colOff>
      <xdr:row>36</xdr:row>
      <xdr:rowOff>146965</xdr:rowOff>
    </xdr:to>
    <xdr:sp macro="" textlink="">
      <xdr:nvSpPr>
        <xdr:cNvPr id="308" name="円/楕円 307"/>
        <xdr:cNvSpPr/>
      </xdr:nvSpPr>
      <xdr:spPr>
        <a:xfrm>
          <a:off x="10426700" y="62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68242</xdr:rowOff>
    </xdr:from>
    <xdr:ext cx="534377" cy="259045"/>
    <xdr:sp macro="" textlink="">
      <xdr:nvSpPr>
        <xdr:cNvPr id="309" name="補助費等該当値テキスト"/>
        <xdr:cNvSpPr txBox="1"/>
      </xdr:nvSpPr>
      <xdr:spPr>
        <a:xfrm>
          <a:off x="10528300" y="606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40981</xdr:rowOff>
    </xdr:from>
    <xdr:to>
      <xdr:col>14</xdr:col>
      <xdr:colOff>79375</xdr:colOff>
      <xdr:row>36</xdr:row>
      <xdr:rowOff>142581</xdr:rowOff>
    </xdr:to>
    <xdr:sp macro="" textlink="">
      <xdr:nvSpPr>
        <xdr:cNvPr id="310" name="円/楕円 309"/>
        <xdr:cNvSpPr/>
      </xdr:nvSpPr>
      <xdr:spPr>
        <a:xfrm>
          <a:off x="9588500" y="62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159108</xdr:rowOff>
    </xdr:from>
    <xdr:ext cx="534377" cy="259045"/>
    <xdr:sp macro="" textlink="">
      <xdr:nvSpPr>
        <xdr:cNvPr id="311" name="テキスト ボックス 310"/>
        <xdr:cNvSpPr txBox="1"/>
      </xdr:nvSpPr>
      <xdr:spPr>
        <a:xfrm>
          <a:off x="9372111" y="598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75385</xdr:rowOff>
    </xdr:from>
    <xdr:to>
      <xdr:col>12</xdr:col>
      <xdr:colOff>561975</xdr:colOff>
      <xdr:row>37</xdr:row>
      <xdr:rowOff>5535</xdr:rowOff>
    </xdr:to>
    <xdr:sp macro="" textlink="">
      <xdr:nvSpPr>
        <xdr:cNvPr id="312" name="円/楕円 311"/>
        <xdr:cNvSpPr/>
      </xdr:nvSpPr>
      <xdr:spPr>
        <a:xfrm>
          <a:off x="8699500" y="62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22062</xdr:rowOff>
    </xdr:from>
    <xdr:ext cx="534377" cy="259045"/>
    <xdr:sp macro="" textlink="">
      <xdr:nvSpPr>
        <xdr:cNvPr id="313" name="テキスト ボックス 312"/>
        <xdr:cNvSpPr txBox="1"/>
      </xdr:nvSpPr>
      <xdr:spPr>
        <a:xfrm>
          <a:off x="8483111" y="6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94789</xdr:rowOff>
    </xdr:from>
    <xdr:to>
      <xdr:col>11</xdr:col>
      <xdr:colOff>358775</xdr:colOff>
      <xdr:row>37</xdr:row>
      <xdr:rowOff>24939</xdr:rowOff>
    </xdr:to>
    <xdr:sp macro="" textlink="">
      <xdr:nvSpPr>
        <xdr:cNvPr id="314" name="円/楕円 313"/>
        <xdr:cNvSpPr/>
      </xdr:nvSpPr>
      <xdr:spPr>
        <a:xfrm>
          <a:off x="7810500" y="62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41466</xdr:rowOff>
    </xdr:from>
    <xdr:ext cx="534377" cy="259045"/>
    <xdr:sp macro="" textlink="">
      <xdr:nvSpPr>
        <xdr:cNvPr id="315" name="テキスト ボックス 314"/>
        <xdr:cNvSpPr txBox="1"/>
      </xdr:nvSpPr>
      <xdr:spPr>
        <a:xfrm>
          <a:off x="7594111" y="604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74530</xdr:rowOff>
    </xdr:from>
    <xdr:to>
      <xdr:col>10</xdr:col>
      <xdr:colOff>155575</xdr:colOff>
      <xdr:row>37</xdr:row>
      <xdr:rowOff>4680</xdr:rowOff>
    </xdr:to>
    <xdr:sp macro="" textlink="">
      <xdr:nvSpPr>
        <xdr:cNvPr id="316" name="円/楕円 315"/>
        <xdr:cNvSpPr/>
      </xdr:nvSpPr>
      <xdr:spPr>
        <a:xfrm>
          <a:off x="6921500" y="624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21207</xdr:rowOff>
    </xdr:from>
    <xdr:ext cx="534377" cy="259045"/>
    <xdr:sp macro="" textlink="">
      <xdr:nvSpPr>
        <xdr:cNvPr id="317" name="テキスト ボックス 316"/>
        <xdr:cNvSpPr txBox="1"/>
      </xdr:nvSpPr>
      <xdr:spPr>
        <a:xfrm>
          <a:off x="6705111" y="602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5741</xdr:rowOff>
    </xdr:from>
    <xdr:to>
      <xdr:col>15</xdr:col>
      <xdr:colOff>180975</xdr:colOff>
      <xdr:row>59</xdr:row>
      <xdr:rowOff>24168</xdr:rowOff>
    </xdr:to>
    <xdr:cxnSp macro="">
      <xdr:nvCxnSpPr>
        <xdr:cNvPr id="346" name="直線コネクタ 345"/>
        <xdr:cNvCxnSpPr/>
      </xdr:nvCxnSpPr>
      <xdr:spPr>
        <a:xfrm flipV="1">
          <a:off x="9639300" y="10121291"/>
          <a:ext cx="838200" cy="1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24168</xdr:rowOff>
    </xdr:from>
    <xdr:to>
      <xdr:col>14</xdr:col>
      <xdr:colOff>28575</xdr:colOff>
      <xdr:row>59</xdr:row>
      <xdr:rowOff>26836</xdr:rowOff>
    </xdr:to>
    <xdr:cxnSp macro="">
      <xdr:nvCxnSpPr>
        <xdr:cNvPr id="349" name="直線コネクタ 348"/>
        <xdr:cNvCxnSpPr/>
      </xdr:nvCxnSpPr>
      <xdr:spPr>
        <a:xfrm flipV="1">
          <a:off x="8750300" y="10139718"/>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5804</xdr:rowOff>
    </xdr:from>
    <xdr:to>
      <xdr:col>12</xdr:col>
      <xdr:colOff>511175</xdr:colOff>
      <xdr:row>59</xdr:row>
      <xdr:rowOff>26836</xdr:rowOff>
    </xdr:to>
    <xdr:cxnSp macro="">
      <xdr:nvCxnSpPr>
        <xdr:cNvPr id="352" name="直線コネクタ 351"/>
        <xdr:cNvCxnSpPr/>
      </xdr:nvCxnSpPr>
      <xdr:spPr>
        <a:xfrm>
          <a:off x="7861300" y="10121354"/>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95121</xdr:rowOff>
    </xdr:from>
    <xdr:to>
      <xdr:col>12</xdr:col>
      <xdr:colOff>561975</xdr:colOff>
      <xdr:row>59</xdr:row>
      <xdr:rowOff>25271</xdr:rowOff>
    </xdr:to>
    <xdr:sp macro="" textlink="">
      <xdr:nvSpPr>
        <xdr:cNvPr id="353" name="フローチャート : 判断 352"/>
        <xdr:cNvSpPr/>
      </xdr:nvSpPr>
      <xdr:spPr>
        <a:xfrm>
          <a:off x="8699500" y="1003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41798</xdr:rowOff>
    </xdr:from>
    <xdr:ext cx="534377" cy="259045"/>
    <xdr:sp macro="" textlink="">
      <xdr:nvSpPr>
        <xdr:cNvPr id="354" name="テキスト ボックス 353"/>
        <xdr:cNvSpPr txBox="1"/>
      </xdr:nvSpPr>
      <xdr:spPr>
        <a:xfrm>
          <a:off x="8483111" y="981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5804</xdr:rowOff>
    </xdr:from>
    <xdr:to>
      <xdr:col>11</xdr:col>
      <xdr:colOff>307975</xdr:colOff>
      <xdr:row>59</xdr:row>
      <xdr:rowOff>32217</xdr:rowOff>
    </xdr:to>
    <xdr:cxnSp macro="">
      <xdr:nvCxnSpPr>
        <xdr:cNvPr id="355" name="直線コネクタ 354"/>
        <xdr:cNvCxnSpPr/>
      </xdr:nvCxnSpPr>
      <xdr:spPr>
        <a:xfrm flipV="1">
          <a:off x="6972300" y="10121354"/>
          <a:ext cx="889000" cy="2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102046</xdr:rowOff>
    </xdr:from>
    <xdr:to>
      <xdr:col>11</xdr:col>
      <xdr:colOff>358775</xdr:colOff>
      <xdr:row>59</xdr:row>
      <xdr:rowOff>32196</xdr:rowOff>
    </xdr:to>
    <xdr:sp macro="" textlink="">
      <xdr:nvSpPr>
        <xdr:cNvPr id="356" name="フローチャート : 判断 355"/>
        <xdr:cNvSpPr/>
      </xdr:nvSpPr>
      <xdr:spPr>
        <a:xfrm>
          <a:off x="7810500" y="1004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48723</xdr:rowOff>
    </xdr:from>
    <xdr:ext cx="534377" cy="259045"/>
    <xdr:sp macro="" textlink="">
      <xdr:nvSpPr>
        <xdr:cNvPr id="357" name="テキスト ボックス 356"/>
        <xdr:cNvSpPr txBox="1"/>
      </xdr:nvSpPr>
      <xdr:spPr>
        <a:xfrm>
          <a:off x="7594111" y="98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114430</xdr:rowOff>
    </xdr:from>
    <xdr:to>
      <xdr:col>10</xdr:col>
      <xdr:colOff>155575</xdr:colOff>
      <xdr:row>59</xdr:row>
      <xdr:rowOff>44580</xdr:rowOff>
    </xdr:to>
    <xdr:sp macro="" textlink="">
      <xdr:nvSpPr>
        <xdr:cNvPr id="358" name="フローチャート : 判断 357"/>
        <xdr:cNvSpPr/>
      </xdr:nvSpPr>
      <xdr:spPr>
        <a:xfrm>
          <a:off x="6921500" y="1005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61107</xdr:rowOff>
    </xdr:from>
    <xdr:ext cx="534377" cy="259045"/>
    <xdr:sp macro="" textlink="">
      <xdr:nvSpPr>
        <xdr:cNvPr id="359" name="テキスト ボックス 358"/>
        <xdr:cNvSpPr txBox="1"/>
      </xdr:nvSpPr>
      <xdr:spPr>
        <a:xfrm>
          <a:off x="6705111" y="983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126391</xdr:rowOff>
    </xdr:from>
    <xdr:to>
      <xdr:col>15</xdr:col>
      <xdr:colOff>231775</xdr:colOff>
      <xdr:row>59</xdr:row>
      <xdr:rowOff>56541</xdr:rowOff>
    </xdr:to>
    <xdr:sp macro="" textlink="">
      <xdr:nvSpPr>
        <xdr:cNvPr id="365" name="円/楕円 364"/>
        <xdr:cNvSpPr/>
      </xdr:nvSpPr>
      <xdr:spPr>
        <a:xfrm>
          <a:off x="104267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83404</xdr:rowOff>
    </xdr:from>
    <xdr:ext cx="534377" cy="259045"/>
    <xdr:sp macro="" textlink="">
      <xdr:nvSpPr>
        <xdr:cNvPr id="366" name="普通建設事業費該当値テキスト"/>
        <xdr:cNvSpPr txBox="1"/>
      </xdr:nvSpPr>
      <xdr:spPr>
        <a:xfrm>
          <a:off x="10528300" y="100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144818</xdr:rowOff>
    </xdr:from>
    <xdr:to>
      <xdr:col>14</xdr:col>
      <xdr:colOff>79375</xdr:colOff>
      <xdr:row>59</xdr:row>
      <xdr:rowOff>74968</xdr:rowOff>
    </xdr:to>
    <xdr:sp macro="" textlink="">
      <xdr:nvSpPr>
        <xdr:cNvPr id="367" name="円/楕円 366"/>
        <xdr:cNvSpPr/>
      </xdr:nvSpPr>
      <xdr:spPr>
        <a:xfrm>
          <a:off x="9588500" y="100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66095</xdr:rowOff>
    </xdr:from>
    <xdr:ext cx="534377" cy="259045"/>
    <xdr:sp macro="" textlink="">
      <xdr:nvSpPr>
        <xdr:cNvPr id="368" name="テキスト ボックス 367"/>
        <xdr:cNvSpPr txBox="1"/>
      </xdr:nvSpPr>
      <xdr:spPr>
        <a:xfrm>
          <a:off x="9372111" y="10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147486</xdr:rowOff>
    </xdr:from>
    <xdr:to>
      <xdr:col>12</xdr:col>
      <xdr:colOff>561975</xdr:colOff>
      <xdr:row>59</xdr:row>
      <xdr:rowOff>77636</xdr:rowOff>
    </xdr:to>
    <xdr:sp macro="" textlink="">
      <xdr:nvSpPr>
        <xdr:cNvPr id="369" name="円/楕円 368"/>
        <xdr:cNvSpPr/>
      </xdr:nvSpPr>
      <xdr:spPr>
        <a:xfrm>
          <a:off x="8699500" y="100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68763</xdr:rowOff>
    </xdr:from>
    <xdr:ext cx="534377" cy="259045"/>
    <xdr:sp macro="" textlink="">
      <xdr:nvSpPr>
        <xdr:cNvPr id="370" name="テキスト ボックス 369"/>
        <xdr:cNvSpPr txBox="1"/>
      </xdr:nvSpPr>
      <xdr:spPr>
        <a:xfrm>
          <a:off x="8483111" y="1018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126454</xdr:rowOff>
    </xdr:from>
    <xdr:to>
      <xdr:col>11</xdr:col>
      <xdr:colOff>358775</xdr:colOff>
      <xdr:row>59</xdr:row>
      <xdr:rowOff>56604</xdr:rowOff>
    </xdr:to>
    <xdr:sp macro="" textlink="">
      <xdr:nvSpPr>
        <xdr:cNvPr id="371" name="円/楕円 370"/>
        <xdr:cNvSpPr/>
      </xdr:nvSpPr>
      <xdr:spPr>
        <a:xfrm>
          <a:off x="7810500" y="100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47731</xdr:rowOff>
    </xdr:from>
    <xdr:ext cx="534377" cy="259045"/>
    <xdr:sp macro="" textlink="">
      <xdr:nvSpPr>
        <xdr:cNvPr id="372" name="テキスト ボックス 371"/>
        <xdr:cNvSpPr txBox="1"/>
      </xdr:nvSpPr>
      <xdr:spPr>
        <a:xfrm>
          <a:off x="7594111" y="101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152867</xdr:rowOff>
    </xdr:from>
    <xdr:to>
      <xdr:col>10</xdr:col>
      <xdr:colOff>155575</xdr:colOff>
      <xdr:row>59</xdr:row>
      <xdr:rowOff>83017</xdr:rowOff>
    </xdr:to>
    <xdr:sp macro="" textlink="">
      <xdr:nvSpPr>
        <xdr:cNvPr id="373" name="円/楕円 372"/>
        <xdr:cNvSpPr/>
      </xdr:nvSpPr>
      <xdr:spPr>
        <a:xfrm>
          <a:off x="6921500" y="100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74144</xdr:rowOff>
    </xdr:from>
    <xdr:ext cx="534377" cy="259045"/>
    <xdr:sp macro="" textlink="">
      <xdr:nvSpPr>
        <xdr:cNvPr id="374" name="テキスト ボックス 373"/>
        <xdr:cNvSpPr txBox="1"/>
      </xdr:nvSpPr>
      <xdr:spPr>
        <a:xfrm>
          <a:off x="6705111" y="101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33776</xdr:rowOff>
    </xdr:from>
    <xdr:to>
      <xdr:col>15</xdr:col>
      <xdr:colOff>180975</xdr:colOff>
      <xdr:row>79</xdr:row>
      <xdr:rowOff>43793</xdr:rowOff>
    </xdr:to>
    <xdr:cxnSp macro="">
      <xdr:nvCxnSpPr>
        <xdr:cNvPr id="403" name="直線コネクタ 402"/>
        <xdr:cNvCxnSpPr/>
      </xdr:nvCxnSpPr>
      <xdr:spPr>
        <a:xfrm flipV="1">
          <a:off x="9639300" y="13578326"/>
          <a:ext cx="8382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41456</xdr:rowOff>
    </xdr:from>
    <xdr:to>
      <xdr:col>14</xdr:col>
      <xdr:colOff>28575</xdr:colOff>
      <xdr:row>79</xdr:row>
      <xdr:rowOff>43793</xdr:rowOff>
    </xdr:to>
    <xdr:cxnSp macro="">
      <xdr:nvCxnSpPr>
        <xdr:cNvPr id="406" name="直線コネクタ 405"/>
        <xdr:cNvCxnSpPr/>
      </xdr:nvCxnSpPr>
      <xdr:spPr>
        <a:xfrm>
          <a:off x="8750300" y="13586006"/>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135962</xdr:rowOff>
    </xdr:from>
    <xdr:to>
      <xdr:col>12</xdr:col>
      <xdr:colOff>561975</xdr:colOff>
      <xdr:row>79</xdr:row>
      <xdr:rowOff>66112</xdr:rowOff>
    </xdr:to>
    <xdr:sp macro="" textlink="">
      <xdr:nvSpPr>
        <xdr:cNvPr id="409" name="フローチャート : 判断 408"/>
        <xdr:cNvSpPr/>
      </xdr:nvSpPr>
      <xdr:spPr>
        <a:xfrm>
          <a:off x="8699500" y="135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82639</xdr:rowOff>
    </xdr:from>
    <xdr:ext cx="534377" cy="259045"/>
    <xdr:sp macro="" textlink="">
      <xdr:nvSpPr>
        <xdr:cNvPr id="410" name="テキスト ボックス 409"/>
        <xdr:cNvSpPr txBox="1"/>
      </xdr:nvSpPr>
      <xdr:spPr>
        <a:xfrm>
          <a:off x="8483111" y="13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154426</xdr:rowOff>
    </xdr:from>
    <xdr:to>
      <xdr:col>15</xdr:col>
      <xdr:colOff>231775</xdr:colOff>
      <xdr:row>79</xdr:row>
      <xdr:rowOff>84576</xdr:rowOff>
    </xdr:to>
    <xdr:sp macro="" textlink="">
      <xdr:nvSpPr>
        <xdr:cNvPr id="416" name="円/楕円 415"/>
        <xdr:cNvSpPr/>
      </xdr:nvSpPr>
      <xdr:spPr>
        <a:xfrm>
          <a:off x="10426700" y="135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164443</xdr:rowOff>
    </xdr:from>
    <xdr:to>
      <xdr:col>14</xdr:col>
      <xdr:colOff>79375</xdr:colOff>
      <xdr:row>79</xdr:row>
      <xdr:rowOff>94593</xdr:rowOff>
    </xdr:to>
    <xdr:sp macro="" textlink="">
      <xdr:nvSpPr>
        <xdr:cNvPr id="418" name="円/楕円 417"/>
        <xdr:cNvSpPr/>
      </xdr:nvSpPr>
      <xdr:spPr>
        <a:xfrm>
          <a:off x="9588500" y="135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85720</xdr:rowOff>
    </xdr:from>
    <xdr:ext cx="378565" cy="259045"/>
    <xdr:sp macro="" textlink="">
      <xdr:nvSpPr>
        <xdr:cNvPr id="419" name="テキスト ボックス 418"/>
        <xdr:cNvSpPr txBox="1"/>
      </xdr:nvSpPr>
      <xdr:spPr>
        <a:xfrm>
          <a:off x="9450017" y="13630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162106</xdr:rowOff>
    </xdr:from>
    <xdr:to>
      <xdr:col>12</xdr:col>
      <xdr:colOff>561975</xdr:colOff>
      <xdr:row>79</xdr:row>
      <xdr:rowOff>92256</xdr:rowOff>
    </xdr:to>
    <xdr:sp macro="" textlink="">
      <xdr:nvSpPr>
        <xdr:cNvPr id="420" name="円/楕円 419"/>
        <xdr:cNvSpPr/>
      </xdr:nvSpPr>
      <xdr:spPr>
        <a:xfrm>
          <a:off x="8699500" y="135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83383</xdr:rowOff>
    </xdr:from>
    <xdr:ext cx="469744" cy="259045"/>
    <xdr:sp macro="" textlink="">
      <xdr:nvSpPr>
        <xdr:cNvPr id="421" name="テキスト ボックス 420"/>
        <xdr:cNvSpPr txBox="1"/>
      </xdr:nvSpPr>
      <xdr:spPr>
        <a:xfrm>
          <a:off x="8515427" y="136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166236</xdr:rowOff>
    </xdr:from>
    <xdr:to>
      <xdr:col>15</xdr:col>
      <xdr:colOff>180975</xdr:colOff>
      <xdr:row>98</xdr:row>
      <xdr:rowOff>45224</xdr:rowOff>
    </xdr:to>
    <xdr:cxnSp macro="">
      <xdr:nvCxnSpPr>
        <xdr:cNvPr id="448" name="直線コネクタ 447"/>
        <xdr:cNvCxnSpPr/>
      </xdr:nvCxnSpPr>
      <xdr:spPr>
        <a:xfrm flipV="1">
          <a:off x="9639300" y="16796886"/>
          <a:ext cx="838200" cy="5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45224</xdr:rowOff>
    </xdr:from>
    <xdr:to>
      <xdr:col>14</xdr:col>
      <xdr:colOff>28575</xdr:colOff>
      <xdr:row>98</xdr:row>
      <xdr:rowOff>87502</xdr:rowOff>
    </xdr:to>
    <xdr:cxnSp macro="">
      <xdr:nvCxnSpPr>
        <xdr:cNvPr id="451" name="直線コネクタ 450"/>
        <xdr:cNvCxnSpPr/>
      </xdr:nvCxnSpPr>
      <xdr:spPr>
        <a:xfrm flipV="1">
          <a:off x="8750300" y="16847324"/>
          <a:ext cx="889000" cy="4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74837</xdr:rowOff>
    </xdr:from>
    <xdr:to>
      <xdr:col>12</xdr:col>
      <xdr:colOff>561975</xdr:colOff>
      <xdr:row>98</xdr:row>
      <xdr:rowOff>4987</xdr:rowOff>
    </xdr:to>
    <xdr:sp macro="" textlink="">
      <xdr:nvSpPr>
        <xdr:cNvPr id="454" name="フローチャート : 判断 453"/>
        <xdr:cNvSpPr/>
      </xdr:nvSpPr>
      <xdr:spPr>
        <a:xfrm>
          <a:off x="8699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21514</xdr:rowOff>
    </xdr:from>
    <xdr:ext cx="534377" cy="259045"/>
    <xdr:sp macro="" textlink="">
      <xdr:nvSpPr>
        <xdr:cNvPr id="455" name="テキスト ボックス 454"/>
        <xdr:cNvSpPr txBox="1"/>
      </xdr:nvSpPr>
      <xdr:spPr>
        <a:xfrm>
          <a:off x="8483111"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115436</xdr:rowOff>
    </xdr:from>
    <xdr:to>
      <xdr:col>15</xdr:col>
      <xdr:colOff>231775</xdr:colOff>
      <xdr:row>98</xdr:row>
      <xdr:rowOff>45586</xdr:rowOff>
    </xdr:to>
    <xdr:sp macro="" textlink="">
      <xdr:nvSpPr>
        <xdr:cNvPr id="461" name="円/楕円 460"/>
        <xdr:cNvSpPr/>
      </xdr:nvSpPr>
      <xdr:spPr>
        <a:xfrm>
          <a:off x="10426700" y="167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93863</xdr:rowOff>
    </xdr:from>
    <xdr:ext cx="534377" cy="259045"/>
    <xdr:sp macro="" textlink="">
      <xdr:nvSpPr>
        <xdr:cNvPr id="462" name="普通建設事業費 （ うち更新整備　）該当値テキスト"/>
        <xdr:cNvSpPr txBox="1"/>
      </xdr:nvSpPr>
      <xdr:spPr>
        <a:xfrm>
          <a:off x="10528300" y="1672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165874</xdr:rowOff>
    </xdr:from>
    <xdr:to>
      <xdr:col>14</xdr:col>
      <xdr:colOff>79375</xdr:colOff>
      <xdr:row>98</xdr:row>
      <xdr:rowOff>96024</xdr:rowOff>
    </xdr:to>
    <xdr:sp macro="" textlink="">
      <xdr:nvSpPr>
        <xdr:cNvPr id="463" name="円/楕円 462"/>
        <xdr:cNvSpPr/>
      </xdr:nvSpPr>
      <xdr:spPr>
        <a:xfrm>
          <a:off x="9588500" y="167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87151</xdr:rowOff>
    </xdr:from>
    <xdr:ext cx="534377" cy="259045"/>
    <xdr:sp macro="" textlink="">
      <xdr:nvSpPr>
        <xdr:cNvPr id="464" name="テキスト ボックス 463"/>
        <xdr:cNvSpPr txBox="1"/>
      </xdr:nvSpPr>
      <xdr:spPr>
        <a:xfrm>
          <a:off x="9372111" y="1688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36702</xdr:rowOff>
    </xdr:from>
    <xdr:to>
      <xdr:col>12</xdr:col>
      <xdr:colOff>561975</xdr:colOff>
      <xdr:row>98</xdr:row>
      <xdr:rowOff>138302</xdr:rowOff>
    </xdr:to>
    <xdr:sp macro="" textlink="">
      <xdr:nvSpPr>
        <xdr:cNvPr id="465" name="円/楕円 464"/>
        <xdr:cNvSpPr/>
      </xdr:nvSpPr>
      <xdr:spPr>
        <a:xfrm>
          <a:off x="8699500" y="168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129429</xdr:rowOff>
    </xdr:from>
    <xdr:ext cx="534377" cy="259045"/>
    <xdr:sp macro="" textlink="">
      <xdr:nvSpPr>
        <xdr:cNvPr id="466" name="テキスト ボックス 465"/>
        <xdr:cNvSpPr txBox="1"/>
      </xdr:nvSpPr>
      <xdr:spPr>
        <a:xfrm>
          <a:off x="8483111" y="1693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137670</xdr:rowOff>
    </xdr:from>
    <xdr:to>
      <xdr:col>23</xdr:col>
      <xdr:colOff>517525</xdr:colOff>
      <xdr:row>38</xdr:row>
      <xdr:rowOff>139700</xdr:rowOff>
    </xdr:to>
    <xdr:cxnSp macro="">
      <xdr:nvCxnSpPr>
        <xdr:cNvPr id="493" name="直線コネクタ 492"/>
        <xdr:cNvCxnSpPr/>
      </xdr:nvCxnSpPr>
      <xdr:spPr>
        <a:xfrm>
          <a:off x="15481300" y="6652770"/>
          <a:ext cx="8382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137670</xdr:rowOff>
    </xdr:from>
    <xdr:to>
      <xdr:col>22</xdr:col>
      <xdr:colOff>365125</xdr:colOff>
      <xdr:row>38</xdr:row>
      <xdr:rowOff>138474</xdr:rowOff>
    </xdr:to>
    <xdr:cxnSp macro="">
      <xdr:nvCxnSpPr>
        <xdr:cNvPr id="496" name="直線コネクタ 495"/>
        <xdr:cNvCxnSpPr/>
      </xdr:nvCxnSpPr>
      <xdr:spPr>
        <a:xfrm flipV="1">
          <a:off x="14592300" y="6652770"/>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125838</xdr:rowOff>
    </xdr:from>
    <xdr:to>
      <xdr:col>21</xdr:col>
      <xdr:colOff>161925</xdr:colOff>
      <xdr:row>38</xdr:row>
      <xdr:rowOff>138474</xdr:rowOff>
    </xdr:to>
    <xdr:cxnSp macro="">
      <xdr:nvCxnSpPr>
        <xdr:cNvPr id="499" name="直線コネクタ 498"/>
        <xdr:cNvCxnSpPr/>
      </xdr:nvCxnSpPr>
      <xdr:spPr>
        <a:xfrm>
          <a:off x="13703300" y="6640938"/>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78174</xdr:rowOff>
    </xdr:from>
    <xdr:to>
      <xdr:col>21</xdr:col>
      <xdr:colOff>212725</xdr:colOff>
      <xdr:row>39</xdr:row>
      <xdr:rowOff>8324</xdr:rowOff>
    </xdr:to>
    <xdr:sp macro="" textlink="">
      <xdr:nvSpPr>
        <xdr:cNvPr id="500" name="フローチャート : 判断 499"/>
        <xdr:cNvSpPr/>
      </xdr:nvSpPr>
      <xdr:spPr>
        <a:xfrm>
          <a:off x="14541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24851</xdr:rowOff>
    </xdr:from>
    <xdr:ext cx="469744" cy="259045"/>
    <xdr:sp macro="" textlink="">
      <xdr:nvSpPr>
        <xdr:cNvPr id="501" name="テキスト ボックス 500"/>
        <xdr:cNvSpPr txBox="1"/>
      </xdr:nvSpPr>
      <xdr:spPr>
        <a:xfrm>
          <a:off x="14357427"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92284</xdr:rowOff>
    </xdr:from>
    <xdr:to>
      <xdr:col>19</xdr:col>
      <xdr:colOff>644525</xdr:colOff>
      <xdr:row>38</xdr:row>
      <xdr:rowOff>125838</xdr:rowOff>
    </xdr:to>
    <xdr:cxnSp macro="">
      <xdr:nvCxnSpPr>
        <xdr:cNvPr id="502" name="直線コネクタ 501"/>
        <xdr:cNvCxnSpPr/>
      </xdr:nvCxnSpPr>
      <xdr:spPr>
        <a:xfrm>
          <a:off x="12814300" y="6607384"/>
          <a:ext cx="889000" cy="3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75938</xdr:rowOff>
    </xdr:from>
    <xdr:to>
      <xdr:col>20</xdr:col>
      <xdr:colOff>9525</xdr:colOff>
      <xdr:row>39</xdr:row>
      <xdr:rowOff>6088</xdr:rowOff>
    </xdr:to>
    <xdr:sp macro="" textlink="">
      <xdr:nvSpPr>
        <xdr:cNvPr id="503" name="フローチャート : 判断 502"/>
        <xdr:cNvSpPr/>
      </xdr:nvSpPr>
      <xdr:spPr>
        <a:xfrm>
          <a:off x="13652500" y="65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168665</xdr:rowOff>
    </xdr:from>
    <xdr:ext cx="469744" cy="259045"/>
    <xdr:sp macro="" textlink="">
      <xdr:nvSpPr>
        <xdr:cNvPr id="504" name="テキスト ボックス 503"/>
        <xdr:cNvSpPr txBox="1"/>
      </xdr:nvSpPr>
      <xdr:spPr>
        <a:xfrm>
          <a:off x="13468427" y="668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69682</xdr:rowOff>
    </xdr:from>
    <xdr:to>
      <xdr:col>18</xdr:col>
      <xdr:colOff>492125</xdr:colOff>
      <xdr:row>38</xdr:row>
      <xdr:rowOff>171282</xdr:rowOff>
    </xdr:to>
    <xdr:sp macro="" textlink="">
      <xdr:nvSpPr>
        <xdr:cNvPr id="505" name="フローチャート : 判断 504"/>
        <xdr:cNvSpPr/>
      </xdr:nvSpPr>
      <xdr:spPr>
        <a:xfrm>
          <a:off x="12763500" y="658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162409</xdr:rowOff>
    </xdr:from>
    <xdr:ext cx="469744" cy="259045"/>
    <xdr:sp macro="" textlink="">
      <xdr:nvSpPr>
        <xdr:cNvPr id="506" name="テキスト ボックス 505"/>
        <xdr:cNvSpPr txBox="1"/>
      </xdr:nvSpPr>
      <xdr:spPr>
        <a:xfrm>
          <a:off x="12579427" y="66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86870</xdr:rowOff>
    </xdr:from>
    <xdr:to>
      <xdr:col>22</xdr:col>
      <xdr:colOff>415925</xdr:colOff>
      <xdr:row>39</xdr:row>
      <xdr:rowOff>17020</xdr:rowOff>
    </xdr:to>
    <xdr:sp macro="" textlink="">
      <xdr:nvSpPr>
        <xdr:cNvPr id="514" name="円/楕円 513"/>
        <xdr:cNvSpPr/>
      </xdr:nvSpPr>
      <xdr:spPr>
        <a:xfrm>
          <a:off x="15430500" y="6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8147</xdr:rowOff>
    </xdr:from>
    <xdr:ext cx="378565" cy="259045"/>
    <xdr:sp macro="" textlink="">
      <xdr:nvSpPr>
        <xdr:cNvPr id="515" name="テキスト ボックス 514"/>
        <xdr:cNvSpPr txBox="1"/>
      </xdr:nvSpPr>
      <xdr:spPr>
        <a:xfrm>
          <a:off x="15292017" y="669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87674</xdr:rowOff>
    </xdr:from>
    <xdr:to>
      <xdr:col>21</xdr:col>
      <xdr:colOff>212725</xdr:colOff>
      <xdr:row>39</xdr:row>
      <xdr:rowOff>17824</xdr:rowOff>
    </xdr:to>
    <xdr:sp macro="" textlink="">
      <xdr:nvSpPr>
        <xdr:cNvPr id="516" name="円/楕円 515"/>
        <xdr:cNvSpPr/>
      </xdr:nvSpPr>
      <xdr:spPr>
        <a:xfrm>
          <a:off x="14541500" y="66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8951</xdr:rowOff>
    </xdr:from>
    <xdr:ext cx="378565" cy="259045"/>
    <xdr:sp macro="" textlink="">
      <xdr:nvSpPr>
        <xdr:cNvPr id="517" name="テキスト ボックス 516"/>
        <xdr:cNvSpPr txBox="1"/>
      </xdr:nvSpPr>
      <xdr:spPr>
        <a:xfrm>
          <a:off x="14403017" y="669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75038</xdr:rowOff>
    </xdr:from>
    <xdr:to>
      <xdr:col>20</xdr:col>
      <xdr:colOff>9525</xdr:colOff>
      <xdr:row>39</xdr:row>
      <xdr:rowOff>5188</xdr:rowOff>
    </xdr:to>
    <xdr:sp macro="" textlink="">
      <xdr:nvSpPr>
        <xdr:cNvPr id="518" name="円/楕円 517"/>
        <xdr:cNvSpPr/>
      </xdr:nvSpPr>
      <xdr:spPr>
        <a:xfrm>
          <a:off x="13652500" y="65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21715</xdr:rowOff>
    </xdr:from>
    <xdr:ext cx="469744" cy="259045"/>
    <xdr:sp macro="" textlink="">
      <xdr:nvSpPr>
        <xdr:cNvPr id="519" name="テキスト ボックス 518"/>
        <xdr:cNvSpPr txBox="1"/>
      </xdr:nvSpPr>
      <xdr:spPr>
        <a:xfrm>
          <a:off x="13468427" y="636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41484</xdr:rowOff>
    </xdr:from>
    <xdr:to>
      <xdr:col>18</xdr:col>
      <xdr:colOff>492125</xdr:colOff>
      <xdr:row>38</xdr:row>
      <xdr:rowOff>143084</xdr:rowOff>
    </xdr:to>
    <xdr:sp macro="" textlink="">
      <xdr:nvSpPr>
        <xdr:cNvPr id="520" name="円/楕円 519"/>
        <xdr:cNvSpPr/>
      </xdr:nvSpPr>
      <xdr:spPr>
        <a:xfrm>
          <a:off x="12763500" y="65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159611</xdr:rowOff>
    </xdr:from>
    <xdr:ext cx="534377" cy="259045"/>
    <xdr:sp macro="" textlink="">
      <xdr:nvSpPr>
        <xdr:cNvPr id="521" name="テキスト ボックス 520"/>
        <xdr:cNvSpPr txBox="1"/>
      </xdr:nvSpPr>
      <xdr:spPr>
        <a:xfrm>
          <a:off x="12547111" y="633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163299</xdr:rowOff>
    </xdr:from>
    <xdr:to>
      <xdr:col>23</xdr:col>
      <xdr:colOff>517525</xdr:colOff>
      <xdr:row>77</xdr:row>
      <xdr:rowOff>5717</xdr:rowOff>
    </xdr:to>
    <xdr:cxnSp macro="">
      <xdr:nvCxnSpPr>
        <xdr:cNvPr id="599" name="直線コネクタ 598"/>
        <xdr:cNvCxnSpPr/>
      </xdr:nvCxnSpPr>
      <xdr:spPr>
        <a:xfrm flipV="1">
          <a:off x="15481300" y="13193499"/>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139449</xdr:rowOff>
    </xdr:from>
    <xdr:to>
      <xdr:col>22</xdr:col>
      <xdr:colOff>365125</xdr:colOff>
      <xdr:row>77</xdr:row>
      <xdr:rowOff>5717</xdr:rowOff>
    </xdr:to>
    <xdr:cxnSp macro="">
      <xdr:nvCxnSpPr>
        <xdr:cNvPr id="602" name="直線コネクタ 601"/>
        <xdr:cNvCxnSpPr/>
      </xdr:nvCxnSpPr>
      <xdr:spPr>
        <a:xfrm>
          <a:off x="14592300" y="1316964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136065</xdr:rowOff>
    </xdr:from>
    <xdr:to>
      <xdr:col>21</xdr:col>
      <xdr:colOff>161925</xdr:colOff>
      <xdr:row>76</xdr:row>
      <xdr:rowOff>139449</xdr:rowOff>
    </xdr:to>
    <xdr:cxnSp macro="">
      <xdr:nvCxnSpPr>
        <xdr:cNvPr id="605" name="直線コネクタ 604"/>
        <xdr:cNvCxnSpPr/>
      </xdr:nvCxnSpPr>
      <xdr:spPr>
        <a:xfrm>
          <a:off x="13703300" y="13166265"/>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6" name="フローチャート : 判断 605"/>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7" name="テキスト ボックス 606"/>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127386</xdr:rowOff>
    </xdr:from>
    <xdr:to>
      <xdr:col>19</xdr:col>
      <xdr:colOff>644525</xdr:colOff>
      <xdr:row>76</xdr:row>
      <xdr:rowOff>136065</xdr:rowOff>
    </xdr:to>
    <xdr:cxnSp macro="">
      <xdr:nvCxnSpPr>
        <xdr:cNvPr id="608" name="直線コネクタ 607"/>
        <xdr:cNvCxnSpPr/>
      </xdr:nvCxnSpPr>
      <xdr:spPr>
        <a:xfrm>
          <a:off x="12814300" y="13157586"/>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9" name="フローチャート : 判断 608"/>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10" name="テキスト ボックス 609"/>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1" name="フローチャート : 判断 610"/>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2" name="テキスト ボックス 611"/>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112499</xdr:rowOff>
    </xdr:from>
    <xdr:to>
      <xdr:col>23</xdr:col>
      <xdr:colOff>568325</xdr:colOff>
      <xdr:row>77</xdr:row>
      <xdr:rowOff>42649</xdr:rowOff>
    </xdr:to>
    <xdr:sp macro="" textlink="">
      <xdr:nvSpPr>
        <xdr:cNvPr id="618" name="円/楕円 617"/>
        <xdr:cNvSpPr/>
      </xdr:nvSpPr>
      <xdr:spPr>
        <a:xfrm>
          <a:off x="16268700" y="131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90926</xdr:rowOff>
    </xdr:from>
    <xdr:ext cx="534377" cy="259045"/>
    <xdr:sp macro="" textlink="">
      <xdr:nvSpPr>
        <xdr:cNvPr id="619" name="公債費該当値テキスト"/>
        <xdr:cNvSpPr txBox="1"/>
      </xdr:nvSpPr>
      <xdr:spPr>
        <a:xfrm>
          <a:off x="16370300" y="13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126367</xdr:rowOff>
    </xdr:from>
    <xdr:to>
      <xdr:col>22</xdr:col>
      <xdr:colOff>415925</xdr:colOff>
      <xdr:row>77</xdr:row>
      <xdr:rowOff>56517</xdr:rowOff>
    </xdr:to>
    <xdr:sp macro="" textlink="">
      <xdr:nvSpPr>
        <xdr:cNvPr id="620" name="円/楕円 619"/>
        <xdr:cNvSpPr/>
      </xdr:nvSpPr>
      <xdr:spPr>
        <a:xfrm>
          <a:off x="15430500" y="13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47644</xdr:rowOff>
    </xdr:from>
    <xdr:ext cx="534377" cy="259045"/>
    <xdr:sp macro="" textlink="">
      <xdr:nvSpPr>
        <xdr:cNvPr id="621" name="テキスト ボックス 620"/>
        <xdr:cNvSpPr txBox="1"/>
      </xdr:nvSpPr>
      <xdr:spPr>
        <a:xfrm>
          <a:off x="15214111" y="132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88649</xdr:rowOff>
    </xdr:from>
    <xdr:to>
      <xdr:col>21</xdr:col>
      <xdr:colOff>212725</xdr:colOff>
      <xdr:row>77</xdr:row>
      <xdr:rowOff>18799</xdr:rowOff>
    </xdr:to>
    <xdr:sp macro="" textlink="">
      <xdr:nvSpPr>
        <xdr:cNvPr id="622" name="円/楕円 621"/>
        <xdr:cNvSpPr/>
      </xdr:nvSpPr>
      <xdr:spPr>
        <a:xfrm>
          <a:off x="14541500" y="131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9926</xdr:rowOff>
    </xdr:from>
    <xdr:ext cx="534377" cy="259045"/>
    <xdr:sp macro="" textlink="">
      <xdr:nvSpPr>
        <xdr:cNvPr id="623" name="テキスト ボックス 622"/>
        <xdr:cNvSpPr txBox="1"/>
      </xdr:nvSpPr>
      <xdr:spPr>
        <a:xfrm>
          <a:off x="14325111" y="132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85265</xdr:rowOff>
    </xdr:from>
    <xdr:to>
      <xdr:col>20</xdr:col>
      <xdr:colOff>9525</xdr:colOff>
      <xdr:row>77</xdr:row>
      <xdr:rowOff>15415</xdr:rowOff>
    </xdr:to>
    <xdr:sp macro="" textlink="">
      <xdr:nvSpPr>
        <xdr:cNvPr id="624" name="円/楕円 623"/>
        <xdr:cNvSpPr/>
      </xdr:nvSpPr>
      <xdr:spPr>
        <a:xfrm>
          <a:off x="13652500" y="131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6542</xdr:rowOff>
    </xdr:from>
    <xdr:ext cx="534377" cy="259045"/>
    <xdr:sp macro="" textlink="">
      <xdr:nvSpPr>
        <xdr:cNvPr id="625" name="テキスト ボックス 624"/>
        <xdr:cNvSpPr txBox="1"/>
      </xdr:nvSpPr>
      <xdr:spPr>
        <a:xfrm>
          <a:off x="13436111" y="1320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76586</xdr:rowOff>
    </xdr:from>
    <xdr:to>
      <xdr:col>18</xdr:col>
      <xdr:colOff>492125</xdr:colOff>
      <xdr:row>77</xdr:row>
      <xdr:rowOff>6736</xdr:rowOff>
    </xdr:to>
    <xdr:sp macro="" textlink="">
      <xdr:nvSpPr>
        <xdr:cNvPr id="626" name="円/楕円 625"/>
        <xdr:cNvSpPr/>
      </xdr:nvSpPr>
      <xdr:spPr>
        <a:xfrm>
          <a:off x="12763500" y="131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169313</xdr:rowOff>
    </xdr:from>
    <xdr:ext cx="534377" cy="259045"/>
    <xdr:sp macro="" textlink="">
      <xdr:nvSpPr>
        <xdr:cNvPr id="627" name="テキスト ボックス 626"/>
        <xdr:cNvSpPr txBox="1"/>
      </xdr:nvSpPr>
      <xdr:spPr>
        <a:xfrm>
          <a:off x="12547111" y="131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26388</xdr:rowOff>
    </xdr:from>
    <xdr:to>
      <xdr:col>23</xdr:col>
      <xdr:colOff>517525</xdr:colOff>
      <xdr:row>99</xdr:row>
      <xdr:rowOff>69031</xdr:rowOff>
    </xdr:to>
    <xdr:cxnSp macro="">
      <xdr:nvCxnSpPr>
        <xdr:cNvPr id="658" name="直線コネクタ 657"/>
        <xdr:cNvCxnSpPr/>
      </xdr:nvCxnSpPr>
      <xdr:spPr>
        <a:xfrm>
          <a:off x="15481300" y="16999938"/>
          <a:ext cx="838200" cy="4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26388</xdr:rowOff>
    </xdr:from>
    <xdr:to>
      <xdr:col>22</xdr:col>
      <xdr:colOff>365125</xdr:colOff>
      <xdr:row>99</xdr:row>
      <xdr:rowOff>64129</xdr:rowOff>
    </xdr:to>
    <xdr:cxnSp macro="">
      <xdr:nvCxnSpPr>
        <xdr:cNvPr id="661" name="直線コネクタ 660"/>
        <xdr:cNvCxnSpPr/>
      </xdr:nvCxnSpPr>
      <xdr:spPr>
        <a:xfrm flipV="1">
          <a:off x="14592300" y="16999938"/>
          <a:ext cx="889000" cy="3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64129</xdr:rowOff>
    </xdr:from>
    <xdr:to>
      <xdr:col>21</xdr:col>
      <xdr:colOff>161925</xdr:colOff>
      <xdr:row>99</xdr:row>
      <xdr:rowOff>84102</xdr:rowOff>
    </xdr:to>
    <xdr:cxnSp macro="">
      <xdr:nvCxnSpPr>
        <xdr:cNvPr id="664" name="直線コネクタ 663"/>
        <xdr:cNvCxnSpPr/>
      </xdr:nvCxnSpPr>
      <xdr:spPr>
        <a:xfrm flipV="1">
          <a:off x="13703300" y="17037679"/>
          <a:ext cx="889000" cy="1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83871</xdr:rowOff>
    </xdr:from>
    <xdr:to>
      <xdr:col>21</xdr:col>
      <xdr:colOff>212725</xdr:colOff>
      <xdr:row>99</xdr:row>
      <xdr:rowOff>14021</xdr:rowOff>
    </xdr:to>
    <xdr:sp macro="" textlink="">
      <xdr:nvSpPr>
        <xdr:cNvPr id="665" name="フローチャート : 判断 664"/>
        <xdr:cNvSpPr/>
      </xdr:nvSpPr>
      <xdr:spPr>
        <a:xfrm>
          <a:off x="14541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30548</xdr:rowOff>
    </xdr:from>
    <xdr:ext cx="534377" cy="259045"/>
    <xdr:sp macro="" textlink="">
      <xdr:nvSpPr>
        <xdr:cNvPr id="666" name="テキスト ボックス 665"/>
        <xdr:cNvSpPr txBox="1"/>
      </xdr:nvSpPr>
      <xdr:spPr>
        <a:xfrm>
          <a:off x="14325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84102</xdr:rowOff>
    </xdr:from>
    <xdr:to>
      <xdr:col>19</xdr:col>
      <xdr:colOff>644525</xdr:colOff>
      <xdr:row>99</xdr:row>
      <xdr:rowOff>98529</xdr:rowOff>
    </xdr:to>
    <xdr:cxnSp macro="">
      <xdr:nvCxnSpPr>
        <xdr:cNvPr id="667" name="直線コネクタ 666"/>
        <xdr:cNvCxnSpPr/>
      </xdr:nvCxnSpPr>
      <xdr:spPr>
        <a:xfrm flipV="1">
          <a:off x="12814300" y="17057652"/>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159742</xdr:rowOff>
    </xdr:from>
    <xdr:to>
      <xdr:col>20</xdr:col>
      <xdr:colOff>9525</xdr:colOff>
      <xdr:row>99</xdr:row>
      <xdr:rowOff>89892</xdr:rowOff>
    </xdr:to>
    <xdr:sp macro="" textlink="">
      <xdr:nvSpPr>
        <xdr:cNvPr id="668" name="フローチャート : 判断 667"/>
        <xdr:cNvSpPr/>
      </xdr:nvSpPr>
      <xdr:spPr>
        <a:xfrm>
          <a:off x="13652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106419</xdr:rowOff>
    </xdr:from>
    <xdr:ext cx="534377" cy="259045"/>
    <xdr:sp macro="" textlink="">
      <xdr:nvSpPr>
        <xdr:cNvPr id="669" name="テキスト ボックス 668"/>
        <xdr:cNvSpPr txBox="1"/>
      </xdr:nvSpPr>
      <xdr:spPr>
        <a:xfrm>
          <a:off x="13436111" y="16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2518</xdr:rowOff>
    </xdr:from>
    <xdr:to>
      <xdr:col>18</xdr:col>
      <xdr:colOff>492125</xdr:colOff>
      <xdr:row>99</xdr:row>
      <xdr:rowOff>104118</xdr:rowOff>
    </xdr:to>
    <xdr:sp macro="" textlink="">
      <xdr:nvSpPr>
        <xdr:cNvPr id="670" name="フローチャート : 判断 669"/>
        <xdr:cNvSpPr/>
      </xdr:nvSpPr>
      <xdr:spPr>
        <a:xfrm>
          <a:off x="12763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120645</xdr:rowOff>
    </xdr:from>
    <xdr:ext cx="534377" cy="259045"/>
    <xdr:sp macro="" textlink="">
      <xdr:nvSpPr>
        <xdr:cNvPr id="671" name="テキスト ボックス 670"/>
        <xdr:cNvSpPr txBox="1"/>
      </xdr:nvSpPr>
      <xdr:spPr>
        <a:xfrm>
          <a:off x="12547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18231</xdr:rowOff>
    </xdr:from>
    <xdr:to>
      <xdr:col>23</xdr:col>
      <xdr:colOff>568325</xdr:colOff>
      <xdr:row>99</xdr:row>
      <xdr:rowOff>119831</xdr:rowOff>
    </xdr:to>
    <xdr:sp macro="" textlink="">
      <xdr:nvSpPr>
        <xdr:cNvPr id="677" name="円/楕円 676"/>
        <xdr:cNvSpPr/>
      </xdr:nvSpPr>
      <xdr:spPr>
        <a:xfrm>
          <a:off x="16268700" y="169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534377" cy="259045"/>
    <xdr:sp macro="" textlink="">
      <xdr:nvSpPr>
        <xdr:cNvPr id="678" name="積立金該当値テキスト"/>
        <xdr:cNvSpPr txBox="1"/>
      </xdr:nvSpPr>
      <xdr:spPr>
        <a:xfrm>
          <a:off x="16370300" y="169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147038</xdr:rowOff>
    </xdr:from>
    <xdr:to>
      <xdr:col>22</xdr:col>
      <xdr:colOff>415925</xdr:colOff>
      <xdr:row>99</xdr:row>
      <xdr:rowOff>77188</xdr:rowOff>
    </xdr:to>
    <xdr:sp macro="" textlink="">
      <xdr:nvSpPr>
        <xdr:cNvPr id="679" name="円/楕円 678"/>
        <xdr:cNvSpPr/>
      </xdr:nvSpPr>
      <xdr:spPr>
        <a:xfrm>
          <a:off x="15430500" y="1694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68315</xdr:rowOff>
    </xdr:from>
    <xdr:ext cx="534377" cy="259045"/>
    <xdr:sp macro="" textlink="">
      <xdr:nvSpPr>
        <xdr:cNvPr id="680" name="テキスト ボックス 679"/>
        <xdr:cNvSpPr txBox="1"/>
      </xdr:nvSpPr>
      <xdr:spPr>
        <a:xfrm>
          <a:off x="15214111" y="170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44,395</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13329</xdr:rowOff>
    </xdr:from>
    <xdr:to>
      <xdr:col>21</xdr:col>
      <xdr:colOff>212725</xdr:colOff>
      <xdr:row>99</xdr:row>
      <xdr:rowOff>114929</xdr:rowOff>
    </xdr:to>
    <xdr:sp macro="" textlink="">
      <xdr:nvSpPr>
        <xdr:cNvPr id="681" name="円/楕円 680"/>
        <xdr:cNvSpPr/>
      </xdr:nvSpPr>
      <xdr:spPr>
        <a:xfrm>
          <a:off x="14541500" y="169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106056</xdr:rowOff>
    </xdr:from>
    <xdr:ext cx="534377" cy="259045"/>
    <xdr:sp macro="" textlink="">
      <xdr:nvSpPr>
        <xdr:cNvPr id="682" name="テキスト ボックス 681"/>
        <xdr:cNvSpPr txBox="1"/>
      </xdr:nvSpPr>
      <xdr:spPr>
        <a:xfrm>
          <a:off x="14325111" y="170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21,281</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33302</xdr:rowOff>
    </xdr:from>
    <xdr:to>
      <xdr:col>20</xdr:col>
      <xdr:colOff>9525</xdr:colOff>
      <xdr:row>99</xdr:row>
      <xdr:rowOff>134902</xdr:rowOff>
    </xdr:to>
    <xdr:sp macro="" textlink="">
      <xdr:nvSpPr>
        <xdr:cNvPr id="683" name="円/楕円 682"/>
        <xdr:cNvSpPr/>
      </xdr:nvSpPr>
      <xdr:spPr>
        <a:xfrm>
          <a:off x="13652500" y="17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126029</xdr:rowOff>
    </xdr:from>
    <xdr:ext cx="469744" cy="259045"/>
    <xdr:sp macro="" textlink="">
      <xdr:nvSpPr>
        <xdr:cNvPr id="684" name="テキスト ボックス 683"/>
        <xdr:cNvSpPr txBox="1"/>
      </xdr:nvSpPr>
      <xdr:spPr>
        <a:xfrm>
          <a:off x="13468427" y="1709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47729</xdr:rowOff>
    </xdr:from>
    <xdr:to>
      <xdr:col>18</xdr:col>
      <xdr:colOff>492125</xdr:colOff>
      <xdr:row>99</xdr:row>
      <xdr:rowOff>149329</xdr:rowOff>
    </xdr:to>
    <xdr:sp macro="" textlink="">
      <xdr:nvSpPr>
        <xdr:cNvPr id="685" name="円/楕円 684"/>
        <xdr:cNvSpPr/>
      </xdr:nvSpPr>
      <xdr:spPr>
        <a:xfrm>
          <a:off x="12763500" y="170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140456</xdr:rowOff>
    </xdr:from>
    <xdr:ext cx="378565" cy="259045"/>
    <xdr:sp macro="" textlink="">
      <xdr:nvSpPr>
        <xdr:cNvPr id="686" name="テキスト ボックス 685"/>
        <xdr:cNvSpPr txBox="1"/>
      </xdr:nvSpPr>
      <xdr:spPr>
        <a:xfrm>
          <a:off x="12625017" y="17114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127394</xdr:rowOff>
    </xdr:from>
    <xdr:to>
      <xdr:col>29</xdr:col>
      <xdr:colOff>517525</xdr:colOff>
      <xdr:row>39</xdr:row>
      <xdr:rowOff>44450</xdr:rowOff>
    </xdr:to>
    <xdr:cxnSp macro="">
      <xdr:nvCxnSpPr>
        <xdr:cNvPr id="721" name="直線コネクタ 720"/>
        <xdr:cNvCxnSpPr/>
      </xdr:nvCxnSpPr>
      <xdr:spPr>
        <a:xfrm>
          <a:off x="19545300" y="6642494"/>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118846</xdr:rowOff>
    </xdr:from>
    <xdr:to>
      <xdr:col>29</xdr:col>
      <xdr:colOff>568325</xdr:colOff>
      <xdr:row>39</xdr:row>
      <xdr:rowOff>48996</xdr:rowOff>
    </xdr:to>
    <xdr:sp macro="" textlink="">
      <xdr:nvSpPr>
        <xdr:cNvPr id="722" name="フローチャート : 判断 721"/>
        <xdr:cNvSpPr/>
      </xdr:nvSpPr>
      <xdr:spPr>
        <a:xfrm>
          <a:off x="20383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65524</xdr:rowOff>
    </xdr:from>
    <xdr:ext cx="469744" cy="259045"/>
    <xdr:sp macro="" textlink="">
      <xdr:nvSpPr>
        <xdr:cNvPr id="723" name="テキスト ボックス 722"/>
        <xdr:cNvSpPr txBox="1"/>
      </xdr:nvSpPr>
      <xdr:spPr>
        <a:xfrm>
          <a:off x="20199427"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127394</xdr:rowOff>
    </xdr:from>
    <xdr:to>
      <xdr:col>28</xdr:col>
      <xdr:colOff>314325</xdr:colOff>
      <xdr:row>39</xdr:row>
      <xdr:rowOff>44450</xdr:rowOff>
    </xdr:to>
    <xdr:cxnSp macro="">
      <xdr:nvCxnSpPr>
        <xdr:cNvPr id="724" name="直線コネクタ 723"/>
        <xdr:cNvCxnSpPr/>
      </xdr:nvCxnSpPr>
      <xdr:spPr>
        <a:xfrm flipV="1">
          <a:off x="18656300" y="6642494"/>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110084</xdr:rowOff>
    </xdr:from>
    <xdr:to>
      <xdr:col>28</xdr:col>
      <xdr:colOff>365125</xdr:colOff>
      <xdr:row>39</xdr:row>
      <xdr:rowOff>40234</xdr:rowOff>
    </xdr:to>
    <xdr:sp macro="" textlink="">
      <xdr:nvSpPr>
        <xdr:cNvPr id="725" name="フローチャート : 判断 724"/>
        <xdr:cNvSpPr/>
      </xdr:nvSpPr>
      <xdr:spPr>
        <a:xfrm>
          <a:off x="19494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31361</xdr:rowOff>
    </xdr:from>
    <xdr:ext cx="469744" cy="259045"/>
    <xdr:sp macro="" textlink="">
      <xdr:nvSpPr>
        <xdr:cNvPr id="726" name="テキスト ボックス 725"/>
        <xdr:cNvSpPr txBox="1"/>
      </xdr:nvSpPr>
      <xdr:spPr>
        <a:xfrm>
          <a:off x="19310427"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120104</xdr:rowOff>
    </xdr:from>
    <xdr:to>
      <xdr:col>27</xdr:col>
      <xdr:colOff>161925</xdr:colOff>
      <xdr:row>39</xdr:row>
      <xdr:rowOff>50254</xdr:rowOff>
    </xdr:to>
    <xdr:sp macro="" textlink="">
      <xdr:nvSpPr>
        <xdr:cNvPr id="727" name="フローチャート : 判断 726"/>
        <xdr:cNvSpPr/>
      </xdr:nvSpPr>
      <xdr:spPr>
        <a:xfrm>
          <a:off x="18605500" y="663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66781</xdr:rowOff>
    </xdr:from>
    <xdr:ext cx="469744" cy="259045"/>
    <xdr:sp macro="" textlink="">
      <xdr:nvSpPr>
        <xdr:cNvPr id="728" name="テキスト ボックス 727"/>
        <xdr:cNvSpPr txBox="1"/>
      </xdr:nvSpPr>
      <xdr:spPr>
        <a:xfrm>
          <a:off x="18421427" y="64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76594</xdr:rowOff>
    </xdr:from>
    <xdr:to>
      <xdr:col>28</xdr:col>
      <xdr:colOff>365125</xdr:colOff>
      <xdr:row>39</xdr:row>
      <xdr:rowOff>6744</xdr:rowOff>
    </xdr:to>
    <xdr:sp macro="" textlink="">
      <xdr:nvSpPr>
        <xdr:cNvPr id="740" name="円/楕円 739"/>
        <xdr:cNvSpPr/>
      </xdr:nvSpPr>
      <xdr:spPr>
        <a:xfrm>
          <a:off x="19494500" y="65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23271</xdr:rowOff>
    </xdr:from>
    <xdr:ext cx="469744" cy="259045"/>
    <xdr:sp macro="" textlink="">
      <xdr:nvSpPr>
        <xdr:cNvPr id="741" name="テキスト ボックス 740"/>
        <xdr:cNvSpPr txBox="1"/>
      </xdr:nvSpPr>
      <xdr:spPr>
        <a:xfrm>
          <a:off x="19310427" y="636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2" name="円/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3" name="テキスト ボックス 74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4" name="直線コネクタ 77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7" name="直線コネクタ 77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0" name="直線コネクタ 77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81" name="フローチャート : 判断 780"/>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82" name="テキスト ボックス 781"/>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3" name="直線コネクタ 78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4" name="フローチャート : 判断 783"/>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5" name="テキスト ボックス 784"/>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6" name="フローチャート : 判断 785"/>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7" name="テキスト ボックス 786"/>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3" name="円/楕円 79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5" name="円/楕円 79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6" name="テキスト ボックス 79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7" name="円/楕円 79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8" name="テキスト ボックス 79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9" name="円/楕円 79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0" name="テキスト ボックス 79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1" name="円/楕円 80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2" name="テキスト ボックス 80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46089</xdr:rowOff>
    </xdr:from>
    <xdr:to>
      <xdr:col>32</xdr:col>
      <xdr:colOff>187325</xdr:colOff>
      <xdr:row>78</xdr:row>
      <xdr:rowOff>80187</xdr:rowOff>
    </xdr:to>
    <xdr:cxnSp macro="">
      <xdr:nvCxnSpPr>
        <xdr:cNvPr id="832" name="直線コネクタ 831"/>
        <xdr:cNvCxnSpPr/>
      </xdr:nvCxnSpPr>
      <xdr:spPr>
        <a:xfrm flipV="1">
          <a:off x="21323300" y="13419189"/>
          <a:ext cx="8382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80187</xdr:rowOff>
    </xdr:from>
    <xdr:to>
      <xdr:col>31</xdr:col>
      <xdr:colOff>34925</xdr:colOff>
      <xdr:row>78</xdr:row>
      <xdr:rowOff>101054</xdr:rowOff>
    </xdr:to>
    <xdr:cxnSp macro="">
      <xdr:nvCxnSpPr>
        <xdr:cNvPr id="835" name="直線コネクタ 834"/>
        <xdr:cNvCxnSpPr/>
      </xdr:nvCxnSpPr>
      <xdr:spPr>
        <a:xfrm flipV="1">
          <a:off x="20434300" y="13453287"/>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101054</xdr:rowOff>
    </xdr:from>
    <xdr:to>
      <xdr:col>29</xdr:col>
      <xdr:colOff>517525</xdr:colOff>
      <xdr:row>78</xdr:row>
      <xdr:rowOff>122656</xdr:rowOff>
    </xdr:to>
    <xdr:cxnSp macro="">
      <xdr:nvCxnSpPr>
        <xdr:cNvPr id="838" name="直線コネクタ 837"/>
        <xdr:cNvCxnSpPr/>
      </xdr:nvCxnSpPr>
      <xdr:spPr>
        <a:xfrm flipV="1">
          <a:off x="19545300" y="13474154"/>
          <a:ext cx="889000" cy="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111227</xdr:rowOff>
    </xdr:from>
    <xdr:to>
      <xdr:col>29</xdr:col>
      <xdr:colOff>568325</xdr:colOff>
      <xdr:row>77</xdr:row>
      <xdr:rowOff>41377</xdr:rowOff>
    </xdr:to>
    <xdr:sp macro="" textlink="">
      <xdr:nvSpPr>
        <xdr:cNvPr id="839" name="フローチャート : 判断 838"/>
        <xdr:cNvSpPr/>
      </xdr:nvSpPr>
      <xdr:spPr>
        <a:xfrm>
          <a:off x="20383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57904</xdr:rowOff>
    </xdr:from>
    <xdr:ext cx="534377" cy="259045"/>
    <xdr:sp macro="" textlink="">
      <xdr:nvSpPr>
        <xdr:cNvPr id="840" name="テキスト ボックス 839"/>
        <xdr:cNvSpPr txBox="1"/>
      </xdr:nvSpPr>
      <xdr:spPr>
        <a:xfrm>
          <a:off x="20167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122656</xdr:rowOff>
    </xdr:from>
    <xdr:to>
      <xdr:col>28</xdr:col>
      <xdr:colOff>314325</xdr:colOff>
      <xdr:row>78</xdr:row>
      <xdr:rowOff>135725</xdr:rowOff>
    </xdr:to>
    <xdr:cxnSp macro="">
      <xdr:nvCxnSpPr>
        <xdr:cNvPr id="841" name="直線コネクタ 840"/>
        <xdr:cNvCxnSpPr/>
      </xdr:nvCxnSpPr>
      <xdr:spPr>
        <a:xfrm flipV="1">
          <a:off x="18656300" y="13495756"/>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149034</xdr:rowOff>
    </xdr:from>
    <xdr:to>
      <xdr:col>28</xdr:col>
      <xdr:colOff>365125</xdr:colOff>
      <xdr:row>77</xdr:row>
      <xdr:rowOff>79184</xdr:rowOff>
    </xdr:to>
    <xdr:sp macro="" textlink="">
      <xdr:nvSpPr>
        <xdr:cNvPr id="842" name="フローチャート : 判断 841"/>
        <xdr:cNvSpPr/>
      </xdr:nvSpPr>
      <xdr:spPr>
        <a:xfrm>
          <a:off x="19494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95711</xdr:rowOff>
    </xdr:from>
    <xdr:ext cx="534377" cy="259045"/>
    <xdr:sp macro="" textlink="">
      <xdr:nvSpPr>
        <xdr:cNvPr id="843" name="テキスト ボックス 842"/>
        <xdr:cNvSpPr txBox="1"/>
      </xdr:nvSpPr>
      <xdr:spPr>
        <a:xfrm>
          <a:off x="19278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161468</xdr:rowOff>
    </xdr:from>
    <xdr:to>
      <xdr:col>27</xdr:col>
      <xdr:colOff>161925</xdr:colOff>
      <xdr:row>77</xdr:row>
      <xdr:rowOff>91618</xdr:rowOff>
    </xdr:to>
    <xdr:sp macro="" textlink="">
      <xdr:nvSpPr>
        <xdr:cNvPr id="844" name="フローチャート : 判断 843"/>
        <xdr:cNvSpPr/>
      </xdr:nvSpPr>
      <xdr:spPr>
        <a:xfrm>
          <a:off x="18605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108145</xdr:rowOff>
    </xdr:from>
    <xdr:ext cx="534377" cy="259045"/>
    <xdr:sp macro="" textlink="">
      <xdr:nvSpPr>
        <xdr:cNvPr id="845" name="テキスト ボックス 844"/>
        <xdr:cNvSpPr txBox="1"/>
      </xdr:nvSpPr>
      <xdr:spPr>
        <a:xfrm>
          <a:off x="18389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166739</xdr:rowOff>
    </xdr:from>
    <xdr:to>
      <xdr:col>32</xdr:col>
      <xdr:colOff>238125</xdr:colOff>
      <xdr:row>78</xdr:row>
      <xdr:rowOff>96889</xdr:rowOff>
    </xdr:to>
    <xdr:sp macro="" textlink="">
      <xdr:nvSpPr>
        <xdr:cNvPr id="851" name="円/楕円 850"/>
        <xdr:cNvSpPr/>
      </xdr:nvSpPr>
      <xdr:spPr>
        <a:xfrm>
          <a:off x="221107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145166</xdr:rowOff>
    </xdr:from>
    <xdr:ext cx="534377" cy="259045"/>
    <xdr:sp macro="" textlink="">
      <xdr:nvSpPr>
        <xdr:cNvPr id="852" name="繰出金該当値テキスト"/>
        <xdr:cNvSpPr txBox="1"/>
      </xdr:nvSpPr>
      <xdr:spPr>
        <a:xfrm>
          <a:off x="22212300" y="133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43,371</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29387</xdr:rowOff>
    </xdr:from>
    <xdr:to>
      <xdr:col>31</xdr:col>
      <xdr:colOff>85725</xdr:colOff>
      <xdr:row>78</xdr:row>
      <xdr:rowOff>130987</xdr:rowOff>
    </xdr:to>
    <xdr:sp macro="" textlink="">
      <xdr:nvSpPr>
        <xdr:cNvPr id="853" name="円/楕円 852"/>
        <xdr:cNvSpPr/>
      </xdr:nvSpPr>
      <xdr:spPr>
        <a:xfrm>
          <a:off x="21272500" y="134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122114</xdr:rowOff>
    </xdr:from>
    <xdr:ext cx="534377" cy="259045"/>
    <xdr:sp macro="" textlink="">
      <xdr:nvSpPr>
        <xdr:cNvPr id="854" name="テキスト ボックス 853"/>
        <xdr:cNvSpPr txBox="1"/>
      </xdr:nvSpPr>
      <xdr:spPr>
        <a:xfrm>
          <a:off x="21056111" y="134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40,686</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50254</xdr:rowOff>
    </xdr:from>
    <xdr:to>
      <xdr:col>29</xdr:col>
      <xdr:colOff>568325</xdr:colOff>
      <xdr:row>78</xdr:row>
      <xdr:rowOff>151854</xdr:rowOff>
    </xdr:to>
    <xdr:sp macro="" textlink="">
      <xdr:nvSpPr>
        <xdr:cNvPr id="855" name="円/楕円 854"/>
        <xdr:cNvSpPr/>
      </xdr:nvSpPr>
      <xdr:spPr>
        <a:xfrm>
          <a:off x="20383500" y="134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142981</xdr:rowOff>
    </xdr:from>
    <xdr:ext cx="534377" cy="259045"/>
    <xdr:sp macro="" textlink="">
      <xdr:nvSpPr>
        <xdr:cNvPr id="856" name="テキスト ボックス 855"/>
        <xdr:cNvSpPr txBox="1"/>
      </xdr:nvSpPr>
      <xdr:spPr>
        <a:xfrm>
          <a:off x="20167111" y="135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71856</xdr:rowOff>
    </xdr:from>
    <xdr:to>
      <xdr:col>28</xdr:col>
      <xdr:colOff>365125</xdr:colOff>
      <xdr:row>79</xdr:row>
      <xdr:rowOff>2006</xdr:rowOff>
    </xdr:to>
    <xdr:sp macro="" textlink="">
      <xdr:nvSpPr>
        <xdr:cNvPr id="857" name="円/楕円 856"/>
        <xdr:cNvSpPr/>
      </xdr:nvSpPr>
      <xdr:spPr>
        <a:xfrm>
          <a:off x="19494500" y="134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164583</xdr:rowOff>
    </xdr:from>
    <xdr:ext cx="534377" cy="259045"/>
    <xdr:sp macro="" textlink="">
      <xdr:nvSpPr>
        <xdr:cNvPr id="858" name="テキスト ボックス 857"/>
        <xdr:cNvSpPr txBox="1"/>
      </xdr:nvSpPr>
      <xdr:spPr>
        <a:xfrm>
          <a:off x="19278111" y="135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84925</xdr:rowOff>
    </xdr:from>
    <xdr:to>
      <xdr:col>27</xdr:col>
      <xdr:colOff>161925</xdr:colOff>
      <xdr:row>79</xdr:row>
      <xdr:rowOff>15075</xdr:rowOff>
    </xdr:to>
    <xdr:sp macro="" textlink="">
      <xdr:nvSpPr>
        <xdr:cNvPr id="859" name="円/楕円 858"/>
        <xdr:cNvSpPr/>
      </xdr:nvSpPr>
      <xdr:spPr>
        <a:xfrm>
          <a:off x="18605500" y="134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6202</xdr:rowOff>
    </xdr:from>
    <xdr:ext cx="534377" cy="259045"/>
    <xdr:sp macro="" textlink="">
      <xdr:nvSpPr>
        <xdr:cNvPr id="860" name="テキスト ボックス 859"/>
        <xdr:cNvSpPr txBox="1"/>
      </xdr:nvSpPr>
      <xdr:spPr>
        <a:xfrm>
          <a:off x="18389111" y="135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6" name="フローチャート : 判断 89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7" name="テキスト ボックス 89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1" name="フローチャート : 判断 90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02" name="テキスト ボックス 90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13" name="テキスト ボックス 91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7" name="テキスト ボックス 91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歳出決算額は、住民一人当たり</a:t>
          </a:r>
          <a:r>
            <a:rPr kumimoji="1" lang="en-US" altLang="ja-JP" sz="1100">
              <a:solidFill>
                <a:schemeClr val="dk1"/>
              </a:solidFill>
              <a:effectLst/>
              <a:latin typeface="+mn-lt"/>
              <a:ea typeface="+mn-ea"/>
              <a:cs typeface="+mn-cs"/>
            </a:rPr>
            <a:t>462,308</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79,150</a:t>
          </a:r>
          <a:r>
            <a:rPr kumimoji="1" lang="ja-JP" altLang="ja-JP" sz="1100">
              <a:solidFill>
                <a:schemeClr val="dk1"/>
              </a:solidFill>
              <a:effectLst/>
              <a:latin typeface="+mn-lt"/>
              <a:ea typeface="+mn-ea"/>
              <a:cs typeface="+mn-cs"/>
            </a:rPr>
            <a:t>円となっており、類似団体平均と比べて</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円低くなっている。平成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一般職員給</a:t>
          </a:r>
          <a:r>
            <a:rPr kumimoji="1" lang="ja-JP" altLang="en-US" sz="1100">
              <a:solidFill>
                <a:schemeClr val="dk1"/>
              </a:solidFill>
              <a:effectLst/>
              <a:latin typeface="+mn-lt"/>
              <a:ea typeface="+mn-ea"/>
              <a:cs typeface="+mn-cs"/>
            </a:rPr>
            <a:t>のうち、退職手当</a:t>
          </a:r>
          <a:r>
            <a:rPr kumimoji="1" lang="ja-JP" altLang="ja-JP" sz="1100">
              <a:solidFill>
                <a:schemeClr val="dk1"/>
              </a:solidFill>
              <a:effectLst/>
              <a:latin typeface="+mn-lt"/>
              <a:ea typeface="+mn-ea"/>
              <a:cs typeface="+mn-cs"/>
            </a:rPr>
            <a:t>組合負担金等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減額となったものの、</a:t>
          </a:r>
          <a:r>
            <a:rPr kumimoji="1" lang="ja-JP" altLang="en-US" sz="1100">
              <a:solidFill>
                <a:schemeClr val="dk1"/>
              </a:solidFill>
              <a:effectLst/>
              <a:latin typeface="+mn-lt"/>
              <a:ea typeface="+mn-ea"/>
              <a:cs typeface="+mn-cs"/>
            </a:rPr>
            <a:t>職員</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全体では</a:t>
          </a:r>
          <a:r>
            <a:rPr kumimoji="1" lang="ja-JP" altLang="ja-JP" sz="1100">
              <a:solidFill>
                <a:schemeClr val="dk1"/>
              </a:solidFill>
              <a:effectLst/>
              <a:latin typeface="+mn-lt"/>
              <a:ea typeface="+mn-ea"/>
              <a:cs typeface="+mn-cs"/>
            </a:rPr>
            <a:t>前年度の住民一人当たりコストとの比較では</a:t>
          </a:r>
          <a:r>
            <a:rPr kumimoji="1" lang="en-US" altLang="ja-JP" sz="1100">
              <a:solidFill>
                <a:schemeClr val="dk1"/>
              </a:solidFill>
              <a:effectLst/>
              <a:latin typeface="+mn-lt"/>
              <a:ea typeface="+mn-ea"/>
              <a:cs typeface="+mn-cs"/>
            </a:rPr>
            <a:t>1,301</a:t>
          </a:r>
          <a:r>
            <a:rPr kumimoji="1" lang="ja-JP" altLang="ja-JP" sz="1100">
              <a:solidFill>
                <a:schemeClr val="dk1"/>
              </a:solidFill>
              <a:effectLst/>
              <a:latin typeface="+mn-lt"/>
              <a:ea typeface="+mn-ea"/>
              <a:cs typeface="+mn-cs"/>
            </a:rPr>
            <a:t>円増加している。また、普通建設事業費は、住民一人当たり</a:t>
          </a:r>
          <a:r>
            <a:rPr kumimoji="1" lang="en-US" altLang="ja-JP" sz="1100">
              <a:solidFill>
                <a:schemeClr val="dk1"/>
              </a:solidFill>
              <a:effectLst/>
              <a:latin typeface="+mn-lt"/>
              <a:ea typeface="+mn-ea"/>
              <a:cs typeface="+mn-cs"/>
            </a:rPr>
            <a:t>50,800</a:t>
          </a:r>
          <a:r>
            <a:rPr kumimoji="1" lang="ja-JP" altLang="ja-JP"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28,103</a:t>
          </a:r>
          <a:r>
            <a:rPr kumimoji="1" lang="ja-JP" altLang="ja-JP" sz="1100">
              <a:solidFill>
                <a:schemeClr val="dk1"/>
              </a:solidFill>
              <a:effectLst/>
              <a:latin typeface="+mn-lt"/>
              <a:ea typeface="+mn-ea"/>
              <a:cs typeface="+mn-cs"/>
            </a:rPr>
            <a:t>円低くなっている</a:t>
          </a:r>
          <a:r>
            <a:rPr kumimoji="1" lang="ja-JP" altLang="en-US" sz="1100">
              <a:solidFill>
                <a:schemeClr val="dk1"/>
              </a:solidFill>
              <a:effectLst/>
              <a:latin typeface="+mn-lt"/>
              <a:ea typeface="+mn-ea"/>
              <a:cs typeface="+mn-cs"/>
            </a:rPr>
            <a:t>が前年度と比べると</a:t>
          </a:r>
          <a:r>
            <a:rPr kumimoji="1" lang="en-US" altLang="ja-JP" sz="1100">
              <a:solidFill>
                <a:schemeClr val="dk1"/>
              </a:solidFill>
              <a:effectLst/>
              <a:latin typeface="+mn-lt"/>
              <a:ea typeface="+mn-ea"/>
              <a:cs typeface="+mn-cs"/>
            </a:rPr>
            <a:t>24,184</a:t>
          </a:r>
          <a:r>
            <a:rPr kumimoji="1" lang="ja-JP" altLang="en-US" sz="1100">
              <a:solidFill>
                <a:schemeClr val="dk1"/>
              </a:solidFill>
              <a:effectLst/>
              <a:latin typeface="+mn-lt"/>
              <a:ea typeface="+mn-ea"/>
              <a:cs typeface="+mn-cs"/>
            </a:rPr>
            <a:t>円増加しており、主に情報セキュリティ強化対策事業やスポーツセンター体育館、武道館改修事業などの新規や大型事業の実施によるものです。</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12,675
12,569
82.67
5,940,520
5,859,766
66,142
3,755,895
5,265,748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64.4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32748</xdr:rowOff>
    </xdr:from>
    <xdr:to>
      <xdr:col>6</xdr:col>
      <xdr:colOff>511175</xdr:colOff>
      <xdr:row>37</xdr:row>
      <xdr:rowOff>77325</xdr:rowOff>
    </xdr:to>
    <xdr:cxnSp macro="">
      <xdr:nvCxnSpPr>
        <xdr:cNvPr id="63" name="直線コネクタ 62"/>
        <xdr:cNvCxnSpPr/>
      </xdr:nvCxnSpPr>
      <xdr:spPr>
        <a:xfrm flipV="1">
          <a:off x="3797300" y="6376398"/>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77325</xdr:rowOff>
    </xdr:from>
    <xdr:to>
      <xdr:col>5</xdr:col>
      <xdr:colOff>358775</xdr:colOff>
      <xdr:row>37</xdr:row>
      <xdr:rowOff>119942</xdr:rowOff>
    </xdr:to>
    <xdr:cxnSp macro="">
      <xdr:nvCxnSpPr>
        <xdr:cNvPr id="66" name="直線コネクタ 65"/>
        <xdr:cNvCxnSpPr/>
      </xdr:nvCxnSpPr>
      <xdr:spPr>
        <a:xfrm flipV="1">
          <a:off x="2908300" y="6420975"/>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119942</xdr:rowOff>
    </xdr:from>
    <xdr:to>
      <xdr:col>4</xdr:col>
      <xdr:colOff>155575</xdr:colOff>
      <xdr:row>37</xdr:row>
      <xdr:rowOff>129740</xdr:rowOff>
    </xdr:to>
    <xdr:cxnSp macro="">
      <xdr:nvCxnSpPr>
        <xdr:cNvPr id="69" name="直線コネクタ 68"/>
        <xdr:cNvCxnSpPr/>
      </xdr:nvCxnSpPr>
      <xdr:spPr>
        <a:xfrm flipV="1">
          <a:off x="2019300" y="646359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33710</xdr:rowOff>
    </xdr:from>
    <xdr:to>
      <xdr:col>4</xdr:col>
      <xdr:colOff>206375</xdr:colOff>
      <xdr:row>36</xdr:row>
      <xdr:rowOff>135310</xdr:rowOff>
    </xdr:to>
    <xdr:sp macro="" textlink="">
      <xdr:nvSpPr>
        <xdr:cNvPr id="70" name="フローチャート : 判断 69"/>
        <xdr:cNvSpPr/>
      </xdr:nvSpPr>
      <xdr:spPr>
        <a:xfrm>
          <a:off x="2857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151837</xdr:rowOff>
    </xdr:from>
    <xdr:ext cx="469744" cy="259045"/>
    <xdr:sp macro="" textlink="">
      <xdr:nvSpPr>
        <xdr:cNvPr id="71" name="テキスト ボックス 70"/>
        <xdr:cNvSpPr txBox="1"/>
      </xdr:nvSpPr>
      <xdr:spPr>
        <a:xfrm>
          <a:off x="2673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111778</xdr:rowOff>
    </xdr:from>
    <xdr:to>
      <xdr:col>2</xdr:col>
      <xdr:colOff>638175</xdr:colOff>
      <xdr:row>37</xdr:row>
      <xdr:rowOff>129740</xdr:rowOff>
    </xdr:to>
    <xdr:cxnSp macro="">
      <xdr:nvCxnSpPr>
        <xdr:cNvPr id="72" name="直線コネクタ 71"/>
        <xdr:cNvCxnSpPr/>
      </xdr:nvCxnSpPr>
      <xdr:spPr>
        <a:xfrm>
          <a:off x="1130300" y="64554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51671</xdr:rowOff>
    </xdr:from>
    <xdr:to>
      <xdr:col>3</xdr:col>
      <xdr:colOff>3175</xdr:colOff>
      <xdr:row>36</xdr:row>
      <xdr:rowOff>153271</xdr:rowOff>
    </xdr:to>
    <xdr:sp macro="" textlink="">
      <xdr:nvSpPr>
        <xdr:cNvPr id="73" name="フローチャート : 判断 72"/>
        <xdr:cNvSpPr/>
      </xdr:nvSpPr>
      <xdr:spPr>
        <a:xfrm>
          <a:off x="1968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169798</xdr:rowOff>
    </xdr:from>
    <xdr:ext cx="469744" cy="259045"/>
    <xdr:sp macro="" textlink="">
      <xdr:nvSpPr>
        <xdr:cNvPr id="74" name="テキスト ボックス 73"/>
        <xdr:cNvSpPr txBox="1"/>
      </xdr:nvSpPr>
      <xdr:spPr>
        <a:xfrm>
          <a:off x="1784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25382</xdr:rowOff>
    </xdr:from>
    <xdr:to>
      <xdr:col>1</xdr:col>
      <xdr:colOff>485775</xdr:colOff>
      <xdr:row>36</xdr:row>
      <xdr:rowOff>126982</xdr:rowOff>
    </xdr:to>
    <xdr:sp macro="" textlink="">
      <xdr:nvSpPr>
        <xdr:cNvPr id="75" name="フローチャート : 判断 74"/>
        <xdr:cNvSpPr/>
      </xdr:nvSpPr>
      <xdr:spPr>
        <a:xfrm>
          <a:off x="1079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143509</xdr:rowOff>
    </xdr:from>
    <xdr:ext cx="469744" cy="259045"/>
    <xdr:sp macro="" textlink="">
      <xdr:nvSpPr>
        <xdr:cNvPr id="76" name="テキスト ボックス 75"/>
        <xdr:cNvSpPr txBox="1"/>
      </xdr:nvSpPr>
      <xdr:spPr>
        <a:xfrm>
          <a:off x="895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153398</xdr:rowOff>
    </xdr:from>
    <xdr:to>
      <xdr:col>6</xdr:col>
      <xdr:colOff>561975</xdr:colOff>
      <xdr:row>37</xdr:row>
      <xdr:rowOff>83548</xdr:rowOff>
    </xdr:to>
    <xdr:sp macro="" textlink="">
      <xdr:nvSpPr>
        <xdr:cNvPr id="82" name="円/楕円 81"/>
        <xdr:cNvSpPr/>
      </xdr:nvSpPr>
      <xdr:spPr>
        <a:xfrm>
          <a:off x="4584700" y="63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131825</xdr:rowOff>
    </xdr:from>
    <xdr:ext cx="469744" cy="259045"/>
    <xdr:sp macro="" textlink="">
      <xdr:nvSpPr>
        <xdr:cNvPr id="83" name="議会費該当値テキスト"/>
        <xdr:cNvSpPr txBox="1"/>
      </xdr:nvSpPr>
      <xdr:spPr>
        <a:xfrm>
          <a:off x="4686300" y="630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26525</xdr:rowOff>
    </xdr:from>
    <xdr:to>
      <xdr:col>5</xdr:col>
      <xdr:colOff>409575</xdr:colOff>
      <xdr:row>37</xdr:row>
      <xdr:rowOff>128125</xdr:rowOff>
    </xdr:to>
    <xdr:sp macro="" textlink="">
      <xdr:nvSpPr>
        <xdr:cNvPr id="84" name="円/楕円 83"/>
        <xdr:cNvSpPr/>
      </xdr:nvSpPr>
      <xdr:spPr>
        <a:xfrm>
          <a:off x="3746500" y="6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119252</xdr:rowOff>
    </xdr:from>
    <xdr:ext cx="469744" cy="259045"/>
    <xdr:sp macro="" textlink="">
      <xdr:nvSpPr>
        <xdr:cNvPr id="85" name="テキスト ボックス 84"/>
        <xdr:cNvSpPr txBox="1"/>
      </xdr:nvSpPr>
      <xdr:spPr>
        <a:xfrm>
          <a:off x="3562427" y="646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69142</xdr:rowOff>
    </xdr:from>
    <xdr:to>
      <xdr:col>4</xdr:col>
      <xdr:colOff>206375</xdr:colOff>
      <xdr:row>37</xdr:row>
      <xdr:rowOff>170742</xdr:rowOff>
    </xdr:to>
    <xdr:sp macro="" textlink="">
      <xdr:nvSpPr>
        <xdr:cNvPr id="86" name="円/楕円 85"/>
        <xdr:cNvSpPr/>
      </xdr:nvSpPr>
      <xdr:spPr>
        <a:xfrm>
          <a:off x="2857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161869</xdr:rowOff>
    </xdr:from>
    <xdr:ext cx="469744" cy="259045"/>
    <xdr:sp macro="" textlink="">
      <xdr:nvSpPr>
        <xdr:cNvPr id="87" name="テキスト ボックス 86"/>
        <xdr:cNvSpPr txBox="1"/>
      </xdr:nvSpPr>
      <xdr:spPr>
        <a:xfrm>
          <a:off x="2673427" y="65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78940</xdr:rowOff>
    </xdr:from>
    <xdr:to>
      <xdr:col>3</xdr:col>
      <xdr:colOff>3175</xdr:colOff>
      <xdr:row>38</xdr:row>
      <xdr:rowOff>9089</xdr:rowOff>
    </xdr:to>
    <xdr:sp macro="" textlink="">
      <xdr:nvSpPr>
        <xdr:cNvPr id="88" name="円/楕円 87"/>
        <xdr:cNvSpPr/>
      </xdr:nvSpPr>
      <xdr:spPr>
        <a:xfrm>
          <a:off x="1968500" y="64225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216</xdr:rowOff>
    </xdr:from>
    <xdr:ext cx="469744" cy="259045"/>
    <xdr:sp macro="" textlink="">
      <xdr:nvSpPr>
        <xdr:cNvPr id="89" name="テキスト ボックス 88"/>
        <xdr:cNvSpPr txBox="1"/>
      </xdr:nvSpPr>
      <xdr:spPr>
        <a:xfrm>
          <a:off x="1784427" y="651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60978</xdr:rowOff>
    </xdr:from>
    <xdr:to>
      <xdr:col>1</xdr:col>
      <xdr:colOff>485775</xdr:colOff>
      <xdr:row>37</xdr:row>
      <xdr:rowOff>162578</xdr:rowOff>
    </xdr:to>
    <xdr:sp macro="" textlink="">
      <xdr:nvSpPr>
        <xdr:cNvPr id="90" name="円/楕円 89"/>
        <xdr:cNvSpPr/>
      </xdr:nvSpPr>
      <xdr:spPr>
        <a:xfrm>
          <a:off x="1079500" y="64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153705</xdr:rowOff>
    </xdr:from>
    <xdr:ext cx="469744" cy="259045"/>
    <xdr:sp macro="" textlink="">
      <xdr:nvSpPr>
        <xdr:cNvPr id="91" name="テキスト ボックス 90"/>
        <xdr:cNvSpPr txBox="1"/>
      </xdr:nvSpPr>
      <xdr:spPr>
        <a:xfrm>
          <a:off x="895427" y="64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113355</xdr:rowOff>
    </xdr:from>
    <xdr:to>
      <xdr:col>6</xdr:col>
      <xdr:colOff>511175</xdr:colOff>
      <xdr:row>58</xdr:row>
      <xdr:rowOff>132031</xdr:rowOff>
    </xdr:to>
    <xdr:cxnSp macro="">
      <xdr:nvCxnSpPr>
        <xdr:cNvPr id="120" name="直線コネクタ 119"/>
        <xdr:cNvCxnSpPr/>
      </xdr:nvCxnSpPr>
      <xdr:spPr>
        <a:xfrm>
          <a:off x="3797300" y="10057455"/>
          <a:ext cx="8382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113355</xdr:rowOff>
    </xdr:from>
    <xdr:to>
      <xdr:col>5</xdr:col>
      <xdr:colOff>358775</xdr:colOff>
      <xdr:row>58</xdr:row>
      <xdr:rowOff>141858</xdr:rowOff>
    </xdr:to>
    <xdr:cxnSp macro="">
      <xdr:nvCxnSpPr>
        <xdr:cNvPr id="123" name="直線コネクタ 122"/>
        <xdr:cNvCxnSpPr/>
      </xdr:nvCxnSpPr>
      <xdr:spPr>
        <a:xfrm flipV="1">
          <a:off x="2908300" y="10057455"/>
          <a:ext cx="889000" cy="2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141858</xdr:rowOff>
    </xdr:from>
    <xdr:to>
      <xdr:col>4</xdr:col>
      <xdr:colOff>155575</xdr:colOff>
      <xdr:row>58</xdr:row>
      <xdr:rowOff>145690</xdr:rowOff>
    </xdr:to>
    <xdr:cxnSp macro="">
      <xdr:nvCxnSpPr>
        <xdr:cNvPr id="126" name="直線コネクタ 125"/>
        <xdr:cNvCxnSpPr/>
      </xdr:nvCxnSpPr>
      <xdr:spPr>
        <a:xfrm flipV="1">
          <a:off x="2019300" y="10085958"/>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135399</xdr:rowOff>
    </xdr:from>
    <xdr:to>
      <xdr:col>4</xdr:col>
      <xdr:colOff>206375</xdr:colOff>
      <xdr:row>58</xdr:row>
      <xdr:rowOff>65549</xdr:rowOff>
    </xdr:to>
    <xdr:sp macro="" textlink="">
      <xdr:nvSpPr>
        <xdr:cNvPr id="127" name="フローチャート : 判断 126"/>
        <xdr:cNvSpPr/>
      </xdr:nvSpPr>
      <xdr:spPr>
        <a:xfrm>
          <a:off x="2857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82076</xdr:rowOff>
    </xdr:from>
    <xdr:ext cx="599010" cy="259045"/>
    <xdr:sp macro="" textlink="">
      <xdr:nvSpPr>
        <xdr:cNvPr id="128" name="テキスト ボックス 127"/>
        <xdr:cNvSpPr txBox="1"/>
      </xdr:nvSpPr>
      <xdr:spPr>
        <a:xfrm>
          <a:off x="2608794"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145690</xdr:rowOff>
    </xdr:from>
    <xdr:to>
      <xdr:col>2</xdr:col>
      <xdr:colOff>638175</xdr:colOff>
      <xdr:row>58</xdr:row>
      <xdr:rowOff>159424</xdr:rowOff>
    </xdr:to>
    <xdr:cxnSp macro="">
      <xdr:nvCxnSpPr>
        <xdr:cNvPr id="129" name="直線コネクタ 128"/>
        <xdr:cNvCxnSpPr/>
      </xdr:nvCxnSpPr>
      <xdr:spPr>
        <a:xfrm flipV="1">
          <a:off x="1130300" y="10089790"/>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34668</xdr:rowOff>
    </xdr:from>
    <xdr:to>
      <xdr:col>3</xdr:col>
      <xdr:colOff>3175</xdr:colOff>
      <xdr:row>58</xdr:row>
      <xdr:rowOff>136268</xdr:rowOff>
    </xdr:to>
    <xdr:sp macro="" textlink="">
      <xdr:nvSpPr>
        <xdr:cNvPr id="130" name="フローチャート : 判断 129"/>
        <xdr:cNvSpPr/>
      </xdr:nvSpPr>
      <xdr:spPr>
        <a:xfrm>
          <a:off x="1968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152795</xdr:rowOff>
    </xdr:from>
    <xdr:ext cx="599010" cy="259045"/>
    <xdr:sp macro="" textlink="">
      <xdr:nvSpPr>
        <xdr:cNvPr id="131" name="テキスト ボックス 130"/>
        <xdr:cNvSpPr txBox="1"/>
      </xdr:nvSpPr>
      <xdr:spPr>
        <a:xfrm>
          <a:off x="1719794"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53309</xdr:rowOff>
    </xdr:from>
    <xdr:to>
      <xdr:col>1</xdr:col>
      <xdr:colOff>485775</xdr:colOff>
      <xdr:row>58</xdr:row>
      <xdr:rowOff>154909</xdr:rowOff>
    </xdr:to>
    <xdr:sp macro="" textlink="">
      <xdr:nvSpPr>
        <xdr:cNvPr id="132" name="フローチャート : 判断 131"/>
        <xdr:cNvSpPr/>
      </xdr:nvSpPr>
      <xdr:spPr>
        <a:xfrm>
          <a:off x="1079500" y="999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171436</xdr:rowOff>
    </xdr:from>
    <xdr:ext cx="534377" cy="259045"/>
    <xdr:sp macro="" textlink="">
      <xdr:nvSpPr>
        <xdr:cNvPr id="133" name="テキスト ボックス 132"/>
        <xdr:cNvSpPr txBox="1"/>
      </xdr:nvSpPr>
      <xdr:spPr>
        <a:xfrm>
          <a:off x="863111" y="977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81231</xdr:rowOff>
    </xdr:from>
    <xdr:to>
      <xdr:col>6</xdr:col>
      <xdr:colOff>561975</xdr:colOff>
      <xdr:row>59</xdr:row>
      <xdr:rowOff>11381</xdr:rowOff>
    </xdr:to>
    <xdr:sp macro="" textlink="">
      <xdr:nvSpPr>
        <xdr:cNvPr id="139" name="円/楕円 138"/>
        <xdr:cNvSpPr/>
      </xdr:nvSpPr>
      <xdr:spPr>
        <a:xfrm>
          <a:off x="4584700" y="100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66,038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62555</xdr:rowOff>
    </xdr:from>
    <xdr:to>
      <xdr:col>5</xdr:col>
      <xdr:colOff>409575</xdr:colOff>
      <xdr:row>58</xdr:row>
      <xdr:rowOff>164155</xdr:rowOff>
    </xdr:to>
    <xdr:sp macro="" textlink="">
      <xdr:nvSpPr>
        <xdr:cNvPr id="141" name="円/楕円 140"/>
        <xdr:cNvSpPr/>
      </xdr:nvSpPr>
      <xdr:spPr>
        <a:xfrm>
          <a:off x="3746500" y="100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155282</xdr:rowOff>
    </xdr:from>
    <xdr:ext cx="534377" cy="259045"/>
    <xdr:sp macro="" textlink="">
      <xdr:nvSpPr>
        <xdr:cNvPr id="142" name="テキスト ボックス 141"/>
        <xdr:cNvSpPr txBox="1"/>
      </xdr:nvSpPr>
      <xdr:spPr>
        <a:xfrm>
          <a:off x="3530111" y="1009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91058</xdr:rowOff>
    </xdr:from>
    <xdr:to>
      <xdr:col>4</xdr:col>
      <xdr:colOff>206375</xdr:colOff>
      <xdr:row>59</xdr:row>
      <xdr:rowOff>21208</xdr:rowOff>
    </xdr:to>
    <xdr:sp macro="" textlink="">
      <xdr:nvSpPr>
        <xdr:cNvPr id="143" name="円/楕円 142"/>
        <xdr:cNvSpPr/>
      </xdr:nvSpPr>
      <xdr:spPr>
        <a:xfrm>
          <a:off x="2857500" y="100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12335</xdr:rowOff>
    </xdr:from>
    <xdr:ext cx="534377" cy="259045"/>
    <xdr:sp macro="" textlink="">
      <xdr:nvSpPr>
        <xdr:cNvPr id="144" name="テキスト ボックス 143"/>
        <xdr:cNvSpPr txBox="1"/>
      </xdr:nvSpPr>
      <xdr:spPr>
        <a:xfrm>
          <a:off x="2641111" y="10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94890</xdr:rowOff>
    </xdr:from>
    <xdr:to>
      <xdr:col>3</xdr:col>
      <xdr:colOff>3175</xdr:colOff>
      <xdr:row>59</xdr:row>
      <xdr:rowOff>25040</xdr:rowOff>
    </xdr:to>
    <xdr:sp macro="" textlink="">
      <xdr:nvSpPr>
        <xdr:cNvPr id="145" name="円/楕円 144"/>
        <xdr:cNvSpPr/>
      </xdr:nvSpPr>
      <xdr:spPr>
        <a:xfrm>
          <a:off x="1968500" y="100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16167</xdr:rowOff>
    </xdr:from>
    <xdr:ext cx="534377" cy="259045"/>
    <xdr:sp macro="" textlink="">
      <xdr:nvSpPr>
        <xdr:cNvPr id="146" name="テキスト ボックス 145"/>
        <xdr:cNvSpPr txBox="1"/>
      </xdr:nvSpPr>
      <xdr:spPr>
        <a:xfrm>
          <a:off x="1752111" y="1013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108624</xdr:rowOff>
    </xdr:from>
    <xdr:to>
      <xdr:col>1</xdr:col>
      <xdr:colOff>485775</xdr:colOff>
      <xdr:row>59</xdr:row>
      <xdr:rowOff>38774</xdr:rowOff>
    </xdr:to>
    <xdr:sp macro="" textlink="">
      <xdr:nvSpPr>
        <xdr:cNvPr id="147" name="円/楕円 146"/>
        <xdr:cNvSpPr/>
      </xdr:nvSpPr>
      <xdr:spPr>
        <a:xfrm>
          <a:off x="1079500" y="1005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29901</xdr:rowOff>
    </xdr:from>
    <xdr:ext cx="534377" cy="259045"/>
    <xdr:sp macro="" textlink="">
      <xdr:nvSpPr>
        <xdr:cNvPr id="148" name="テキスト ボックス 147"/>
        <xdr:cNvSpPr txBox="1"/>
      </xdr:nvSpPr>
      <xdr:spPr>
        <a:xfrm>
          <a:off x="863111" y="101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156696</xdr:rowOff>
    </xdr:from>
    <xdr:to>
      <xdr:col>6</xdr:col>
      <xdr:colOff>511175</xdr:colOff>
      <xdr:row>76</xdr:row>
      <xdr:rowOff>164046</xdr:rowOff>
    </xdr:to>
    <xdr:cxnSp macro="">
      <xdr:nvCxnSpPr>
        <xdr:cNvPr id="174" name="直線コネクタ 173"/>
        <xdr:cNvCxnSpPr/>
      </xdr:nvCxnSpPr>
      <xdr:spPr>
        <a:xfrm>
          <a:off x="3797300" y="13186896"/>
          <a:ext cx="8382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156696</xdr:rowOff>
    </xdr:from>
    <xdr:to>
      <xdr:col>5</xdr:col>
      <xdr:colOff>358775</xdr:colOff>
      <xdr:row>77</xdr:row>
      <xdr:rowOff>46614</xdr:rowOff>
    </xdr:to>
    <xdr:cxnSp macro="">
      <xdr:nvCxnSpPr>
        <xdr:cNvPr id="177" name="直線コネクタ 176"/>
        <xdr:cNvCxnSpPr/>
      </xdr:nvCxnSpPr>
      <xdr:spPr>
        <a:xfrm flipV="1">
          <a:off x="2908300" y="13186896"/>
          <a:ext cx="889000" cy="6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46614</xdr:rowOff>
    </xdr:from>
    <xdr:to>
      <xdr:col>4</xdr:col>
      <xdr:colOff>155575</xdr:colOff>
      <xdr:row>77</xdr:row>
      <xdr:rowOff>145614</xdr:rowOff>
    </xdr:to>
    <xdr:cxnSp macro="">
      <xdr:nvCxnSpPr>
        <xdr:cNvPr id="180" name="直線コネクタ 179"/>
        <xdr:cNvCxnSpPr/>
      </xdr:nvCxnSpPr>
      <xdr:spPr>
        <a:xfrm flipV="1">
          <a:off x="2019300" y="13248264"/>
          <a:ext cx="889000" cy="9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89883</xdr:rowOff>
    </xdr:from>
    <xdr:to>
      <xdr:col>4</xdr:col>
      <xdr:colOff>206375</xdr:colOff>
      <xdr:row>77</xdr:row>
      <xdr:rowOff>20033</xdr:rowOff>
    </xdr:to>
    <xdr:sp macro="" textlink="">
      <xdr:nvSpPr>
        <xdr:cNvPr id="181" name="フローチャート : 判断 180"/>
        <xdr:cNvSpPr/>
      </xdr:nvSpPr>
      <xdr:spPr>
        <a:xfrm>
          <a:off x="2857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36560</xdr:rowOff>
    </xdr:from>
    <xdr:ext cx="599010" cy="259045"/>
    <xdr:sp macro="" textlink="">
      <xdr:nvSpPr>
        <xdr:cNvPr id="182" name="テキスト ボックス 181"/>
        <xdr:cNvSpPr txBox="1"/>
      </xdr:nvSpPr>
      <xdr:spPr>
        <a:xfrm>
          <a:off x="2608794"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145614</xdr:rowOff>
    </xdr:from>
    <xdr:to>
      <xdr:col>2</xdr:col>
      <xdr:colOff>638175</xdr:colOff>
      <xdr:row>77</xdr:row>
      <xdr:rowOff>152250</xdr:rowOff>
    </xdr:to>
    <xdr:cxnSp macro="">
      <xdr:nvCxnSpPr>
        <xdr:cNvPr id="183" name="直線コネクタ 182"/>
        <xdr:cNvCxnSpPr/>
      </xdr:nvCxnSpPr>
      <xdr:spPr>
        <a:xfrm flipV="1">
          <a:off x="1130300" y="13347264"/>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155600</xdr:rowOff>
    </xdr:from>
    <xdr:to>
      <xdr:col>3</xdr:col>
      <xdr:colOff>3175</xdr:colOff>
      <xdr:row>77</xdr:row>
      <xdr:rowOff>85750</xdr:rowOff>
    </xdr:to>
    <xdr:sp macro="" textlink="">
      <xdr:nvSpPr>
        <xdr:cNvPr id="184" name="フローチャート : 判断 183"/>
        <xdr:cNvSpPr/>
      </xdr:nvSpPr>
      <xdr:spPr>
        <a:xfrm>
          <a:off x="1968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102277</xdr:rowOff>
    </xdr:from>
    <xdr:ext cx="599010" cy="259045"/>
    <xdr:sp macro="" textlink="">
      <xdr:nvSpPr>
        <xdr:cNvPr id="185" name="テキスト ボックス 184"/>
        <xdr:cNvSpPr txBox="1"/>
      </xdr:nvSpPr>
      <xdr:spPr>
        <a:xfrm>
          <a:off x="1719794" y="129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161623</xdr:rowOff>
    </xdr:from>
    <xdr:to>
      <xdr:col>1</xdr:col>
      <xdr:colOff>485775</xdr:colOff>
      <xdr:row>77</xdr:row>
      <xdr:rowOff>91773</xdr:rowOff>
    </xdr:to>
    <xdr:sp macro="" textlink="">
      <xdr:nvSpPr>
        <xdr:cNvPr id="186" name="フローチャート : 判断 185"/>
        <xdr:cNvSpPr/>
      </xdr:nvSpPr>
      <xdr:spPr>
        <a:xfrm>
          <a:off x="1079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108300</xdr:rowOff>
    </xdr:from>
    <xdr:ext cx="599010" cy="259045"/>
    <xdr:sp macro="" textlink="">
      <xdr:nvSpPr>
        <xdr:cNvPr id="187" name="テキスト ボックス 186"/>
        <xdr:cNvSpPr txBox="1"/>
      </xdr:nvSpPr>
      <xdr:spPr>
        <a:xfrm>
          <a:off x="830794" y="1296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113246</xdr:rowOff>
    </xdr:from>
    <xdr:to>
      <xdr:col>6</xdr:col>
      <xdr:colOff>561975</xdr:colOff>
      <xdr:row>77</xdr:row>
      <xdr:rowOff>43396</xdr:rowOff>
    </xdr:to>
    <xdr:sp macro="" textlink="">
      <xdr:nvSpPr>
        <xdr:cNvPr id="193" name="円/楕円 192"/>
        <xdr:cNvSpPr/>
      </xdr:nvSpPr>
      <xdr:spPr>
        <a:xfrm>
          <a:off x="45847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91673</xdr:rowOff>
    </xdr:from>
    <xdr:ext cx="599010" cy="259045"/>
    <xdr:sp macro="" textlink="">
      <xdr:nvSpPr>
        <xdr:cNvPr id="194" name="民生費該当値テキスト"/>
        <xdr:cNvSpPr txBox="1"/>
      </xdr:nvSpPr>
      <xdr:spPr>
        <a:xfrm>
          <a:off x="4686300" y="131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105896</xdr:rowOff>
    </xdr:from>
    <xdr:to>
      <xdr:col>5</xdr:col>
      <xdr:colOff>409575</xdr:colOff>
      <xdr:row>77</xdr:row>
      <xdr:rowOff>36046</xdr:rowOff>
    </xdr:to>
    <xdr:sp macro="" textlink="">
      <xdr:nvSpPr>
        <xdr:cNvPr id="195" name="円/楕円 194"/>
        <xdr:cNvSpPr/>
      </xdr:nvSpPr>
      <xdr:spPr>
        <a:xfrm>
          <a:off x="3746500" y="131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27173</xdr:rowOff>
    </xdr:from>
    <xdr:ext cx="599010" cy="259045"/>
    <xdr:sp macro="" textlink="">
      <xdr:nvSpPr>
        <xdr:cNvPr id="196" name="テキスト ボックス 195"/>
        <xdr:cNvSpPr txBox="1"/>
      </xdr:nvSpPr>
      <xdr:spPr>
        <a:xfrm>
          <a:off x="3497794" y="1322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137,026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167264</xdr:rowOff>
    </xdr:from>
    <xdr:to>
      <xdr:col>4</xdr:col>
      <xdr:colOff>206375</xdr:colOff>
      <xdr:row>77</xdr:row>
      <xdr:rowOff>97414</xdr:rowOff>
    </xdr:to>
    <xdr:sp macro="" textlink="">
      <xdr:nvSpPr>
        <xdr:cNvPr id="197" name="円/楕円 196"/>
        <xdr:cNvSpPr/>
      </xdr:nvSpPr>
      <xdr:spPr>
        <a:xfrm>
          <a:off x="2857500" y="131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88541</xdr:rowOff>
    </xdr:from>
    <xdr:ext cx="599010" cy="259045"/>
    <xdr:sp macro="" textlink="">
      <xdr:nvSpPr>
        <xdr:cNvPr id="198" name="テキスト ボックス 197"/>
        <xdr:cNvSpPr txBox="1"/>
      </xdr:nvSpPr>
      <xdr:spPr>
        <a:xfrm>
          <a:off x="2608794" y="1329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94814</xdr:rowOff>
    </xdr:from>
    <xdr:to>
      <xdr:col>3</xdr:col>
      <xdr:colOff>3175</xdr:colOff>
      <xdr:row>78</xdr:row>
      <xdr:rowOff>24964</xdr:rowOff>
    </xdr:to>
    <xdr:sp macro="" textlink="">
      <xdr:nvSpPr>
        <xdr:cNvPr id="199" name="円/楕円 198"/>
        <xdr:cNvSpPr/>
      </xdr:nvSpPr>
      <xdr:spPr>
        <a:xfrm>
          <a:off x="1968500" y="132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16091</xdr:rowOff>
    </xdr:from>
    <xdr:ext cx="599010" cy="259045"/>
    <xdr:sp macro="" textlink="">
      <xdr:nvSpPr>
        <xdr:cNvPr id="200" name="テキスト ボックス 199"/>
        <xdr:cNvSpPr txBox="1"/>
      </xdr:nvSpPr>
      <xdr:spPr>
        <a:xfrm>
          <a:off x="1719794" y="1338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101450</xdr:rowOff>
    </xdr:from>
    <xdr:to>
      <xdr:col>1</xdr:col>
      <xdr:colOff>485775</xdr:colOff>
      <xdr:row>78</xdr:row>
      <xdr:rowOff>31600</xdr:rowOff>
    </xdr:to>
    <xdr:sp macro="" textlink="">
      <xdr:nvSpPr>
        <xdr:cNvPr id="201" name="円/楕円 200"/>
        <xdr:cNvSpPr/>
      </xdr:nvSpPr>
      <xdr:spPr>
        <a:xfrm>
          <a:off x="1079500" y="13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22727</xdr:rowOff>
    </xdr:from>
    <xdr:ext cx="599010" cy="259045"/>
    <xdr:sp macro="" textlink="">
      <xdr:nvSpPr>
        <xdr:cNvPr id="202" name="テキスト ボックス 201"/>
        <xdr:cNvSpPr txBox="1"/>
      </xdr:nvSpPr>
      <xdr:spPr>
        <a:xfrm>
          <a:off x="830794" y="1339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168945</xdr:rowOff>
    </xdr:from>
    <xdr:to>
      <xdr:col>6</xdr:col>
      <xdr:colOff>511175</xdr:colOff>
      <xdr:row>97</xdr:row>
      <xdr:rowOff>18836</xdr:rowOff>
    </xdr:to>
    <xdr:cxnSp macro="">
      <xdr:nvCxnSpPr>
        <xdr:cNvPr id="234" name="直線コネクタ 233"/>
        <xdr:cNvCxnSpPr/>
      </xdr:nvCxnSpPr>
      <xdr:spPr>
        <a:xfrm>
          <a:off x="3797300" y="16628145"/>
          <a:ext cx="838200" cy="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168945</xdr:rowOff>
    </xdr:from>
    <xdr:to>
      <xdr:col>5</xdr:col>
      <xdr:colOff>358775</xdr:colOff>
      <xdr:row>97</xdr:row>
      <xdr:rowOff>78778</xdr:rowOff>
    </xdr:to>
    <xdr:cxnSp macro="">
      <xdr:nvCxnSpPr>
        <xdr:cNvPr id="237" name="直線コネクタ 236"/>
        <xdr:cNvCxnSpPr/>
      </xdr:nvCxnSpPr>
      <xdr:spPr>
        <a:xfrm flipV="1">
          <a:off x="2908300" y="16628145"/>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27932</xdr:rowOff>
    </xdr:from>
    <xdr:to>
      <xdr:col>4</xdr:col>
      <xdr:colOff>155575</xdr:colOff>
      <xdr:row>97</xdr:row>
      <xdr:rowOff>78778</xdr:rowOff>
    </xdr:to>
    <xdr:cxnSp macro="">
      <xdr:nvCxnSpPr>
        <xdr:cNvPr id="240" name="直線コネクタ 239"/>
        <xdr:cNvCxnSpPr/>
      </xdr:nvCxnSpPr>
      <xdr:spPr>
        <a:xfrm>
          <a:off x="2019300" y="16658582"/>
          <a:ext cx="889000" cy="5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27651</xdr:rowOff>
    </xdr:from>
    <xdr:to>
      <xdr:col>4</xdr:col>
      <xdr:colOff>206375</xdr:colOff>
      <xdr:row>96</xdr:row>
      <xdr:rowOff>129251</xdr:rowOff>
    </xdr:to>
    <xdr:sp macro="" textlink="">
      <xdr:nvSpPr>
        <xdr:cNvPr id="241" name="フローチャート : 判断 240"/>
        <xdr:cNvSpPr/>
      </xdr:nvSpPr>
      <xdr:spPr>
        <a:xfrm>
          <a:off x="2857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145778</xdr:rowOff>
    </xdr:from>
    <xdr:ext cx="534377" cy="259045"/>
    <xdr:sp macro="" textlink="">
      <xdr:nvSpPr>
        <xdr:cNvPr id="242" name="テキスト ボックス 241"/>
        <xdr:cNvSpPr txBox="1"/>
      </xdr:nvSpPr>
      <xdr:spPr>
        <a:xfrm>
          <a:off x="2641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160879</xdr:rowOff>
    </xdr:from>
    <xdr:to>
      <xdr:col>2</xdr:col>
      <xdr:colOff>638175</xdr:colOff>
      <xdr:row>97</xdr:row>
      <xdr:rowOff>27932</xdr:rowOff>
    </xdr:to>
    <xdr:cxnSp macro="">
      <xdr:nvCxnSpPr>
        <xdr:cNvPr id="243" name="直線コネクタ 242"/>
        <xdr:cNvCxnSpPr/>
      </xdr:nvCxnSpPr>
      <xdr:spPr>
        <a:xfrm>
          <a:off x="1130300" y="16620079"/>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90630</xdr:rowOff>
    </xdr:from>
    <xdr:to>
      <xdr:col>3</xdr:col>
      <xdr:colOff>3175</xdr:colOff>
      <xdr:row>97</xdr:row>
      <xdr:rowOff>20780</xdr:rowOff>
    </xdr:to>
    <xdr:sp macro="" textlink="">
      <xdr:nvSpPr>
        <xdr:cNvPr id="244" name="フローチャート : 判断 243"/>
        <xdr:cNvSpPr/>
      </xdr:nvSpPr>
      <xdr:spPr>
        <a:xfrm>
          <a:off x="1968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37307</xdr:rowOff>
    </xdr:from>
    <xdr:ext cx="534377" cy="259045"/>
    <xdr:sp macro="" textlink="">
      <xdr:nvSpPr>
        <xdr:cNvPr id="245" name="テキスト ボックス 244"/>
        <xdr:cNvSpPr txBox="1"/>
      </xdr:nvSpPr>
      <xdr:spPr>
        <a:xfrm>
          <a:off x="1752111" y="163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119762</xdr:rowOff>
    </xdr:from>
    <xdr:to>
      <xdr:col>1</xdr:col>
      <xdr:colOff>485775</xdr:colOff>
      <xdr:row>97</xdr:row>
      <xdr:rowOff>49912</xdr:rowOff>
    </xdr:to>
    <xdr:sp macro="" textlink="">
      <xdr:nvSpPr>
        <xdr:cNvPr id="246" name="フローチャート : 判断 245"/>
        <xdr:cNvSpPr/>
      </xdr:nvSpPr>
      <xdr:spPr>
        <a:xfrm>
          <a:off x="1079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41039</xdr:rowOff>
    </xdr:from>
    <xdr:ext cx="534377" cy="259045"/>
    <xdr:sp macro="" textlink="">
      <xdr:nvSpPr>
        <xdr:cNvPr id="247" name="テキスト ボックス 246"/>
        <xdr:cNvSpPr txBox="1"/>
      </xdr:nvSpPr>
      <xdr:spPr>
        <a:xfrm>
          <a:off x="863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139486</xdr:rowOff>
    </xdr:from>
    <xdr:to>
      <xdr:col>6</xdr:col>
      <xdr:colOff>561975</xdr:colOff>
      <xdr:row>97</xdr:row>
      <xdr:rowOff>69636</xdr:rowOff>
    </xdr:to>
    <xdr:sp macro="" textlink="">
      <xdr:nvSpPr>
        <xdr:cNvPr id="253" name="円/楕円 252"/>
        <xdr:cNvSpPr/>
      </xdr:nvSpPr>
      <xdr:spPr>
        <a:xfrm>
          <a:off x="45847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117913</xdr:rowOff>
    </xdr:from>
    <xdr:ext cx="534377" cy="259045"/>
    <xdr:sp macro="" textlink="">
      <xdr:nvSpPr>
        <xdr:cNvPr id="254" name="衛生費該当値テキスト"/>
        <xdr:cNvSpPr txBox="1"/>
      </xdr:nvSpPr>
      <xdr:spPr>
        <a:xfrm>
          <a:off x="4686300" y="165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118145</xdr:rowOff>
    </xdr:from>
    <xdr:to>
      <xdr:col>5</xdr:col>
      <xdr:colOff>409575</xdr:colOff>
      <xdr:row>97</xdr:row>
      <xdr:rowOff>48295</xdr:rowOff>
    </xdr:to>
    <xdr:sp macro="" textlink="">
      <xdr:nvSpPr>
        <xdr:cNvPr id="255" name="円/楕円 254"/>
        <xdr:cNvSpPr/>
      </xdr:nvSpPr>
      <xdr:spPr>
        <a:xfrm>
          <a:off x="3746500" y="165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64822</xdr:rowOff>
    </xdr:from>
    <xdr:ext cx="534377" cy="259045"/>
    <xdr:sp macro="" textlink="">
      <xdr:nvSpPr>
        <xdr:cNvPr id="256" name="テキスト ボックス 255"/>
        <xdr:cNvSpPr txBox="1"/>
      </xdr:nvSpPr>
      <xdr:spPr>
        <a:xfrm>
          <a:off x="3530111" y="1635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27978</xdr:rowOff>
    </xdr:from>
    <xdr:to>
      <xdr:col>4</xdr:col>
      <xdr:colOff>206375</xdr:colOff>
      <xdr:row>97</xdr:row>
      <xdr:rowOff>129578</xdr:rowOff>
    </xdr:to>
    <xdr:sp macro="" textlink="">
      <xdr:nvSpPr>
        <xdr:cNvPr id="257" name="円/楕円 256"/>
        <xdr:cNvSpPr/>
      </xdr:nvSpPr>
      <xdr:spPr>
        <a:xfrm>
          <a:off x="2857500" y="166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120705</xdr:rowOff>
    </xdr:from>
    <xdr:ext cx="534377" cy="259045"/>
    <xdr:sp macro="" textlink="">
      <xdr:nvSpPr>
        <xdr:cNvPr id="258" name="テキスト ボックス 257"/>
        <xdr:cNvSpPr txBox="1"/>
      </xdr:nvSpPr>
      <xdr:spPr>
        <a:xfrm>
          <a:off x="2641111"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148582</xdr:rowOff>
    </xdr:from>
    <xdr:to>
      <xdr:col>3</xdr:col>
      <xdr:colOff>3175</xdr:colOff>
      <xdr:row>97</xdr:row>
      <xdr:rowOff>78732</xdr:rowOff>
    </xdr:to>
    <xdr:sp macro="" textlink="">
      <xdr:nvSpPr>
        <xdr:cNvPr id="259" name="円/楕円 258"/>
        <xdr:cNvSpPr/>
      </xdr:nvSpPr>
      <xdr:spPr>
        <a:xfrm>
          <a:off x="1968500" y="1660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69859</xdr:rowOff>
    </xdr:from>
    <xdr:ext cx="534377" cy="259045"/>
    <xdr:sp macro="" textlink="">
      <xdr:nvSpPr>
        <xdr:cNvPr id="260" name="テキスト ボックス 259"/>
        <xdr:cNvSpPr txBox="1"/>
      </xdr:nvSpPr>
      <xdr:spPr>
        <a:xfrm>
          <a:off x="1752111" y="1670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110079</xdr:rowOff>
    </xdr:from>
    <xdr:to>
      <xdr:col>1</xdr:col>
      <xdr:colOff>485775</xdr:colOff>
      <xdr:row>97</xdr:row>
      <xdr:rowOff>40229</xdr:rowOff>
    </xdr:to>
    <xdr:sp macro="" textlink="">
      <xdr:nvSpPr>
        <xdr:cNvPr id="261" name="円/楕円 260"/>
        <xdr:cNvSpPr/>
      </xdr:nvSpPr>
      <xdr:spPr>
        <a:xfrm>
          <a:off x="1079500" y="165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56756</xdr:rowOff>
    </xdr:from>
    <xdr:ext cx="534377" cy="259045"/>
    <xdr:sp macro="" textlink="">
      <xdr:nvSpPr>
        <xdr:cNvPr id="262" name="テキスト ボックス 261"/>
        <xdr:cNvSpPr txBox="1"/>
      </xdr:nvSpPr>
      <xdr:spPr>
        <a:xfrm>
          <a:off x="863111" y="1634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157417</xdr:rowOff>
    </xdr:from>
    <xdr:to>
      <xdr:col>15</xdr:col>
      <xdr:colOff>180975</xdr:colOff>
      <xdr:row>38</xdr:row>
      <xdr:rowOff>164465</xdr:rowOff>
    </xdr:to>
    <xdr:cxnSp macro="">
      <xdr:nvCxnSpPr>
        <xdr:cNvPr id="291" name="直線コネクタ 290"/>
        <xdr:cNvCxnSpPr/>
      </xdr:nvCxnSpPr>
      <xdr:spPr>
        <a:xfrm flipV="1">
          <a:off x="9639300" y="6672517"/>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93028</xdr:rowOff>
    </xdr:from>
    <xdr:to>
      <xdr:col>14</xdr:col>
      <xdr:colOff>28575</xdr:colOff>
      <xdr:row>38</xdr:row>
      <xdr:rowOff>164465</xdr:rowOff>
    </xdr:to>
    <xdr:cxnSp macro="">
      <xdr:nvCxnSpPr>
        <xdr:cNvPr id="294" name="直線コネクタ 293"/>
        <xdr:cNvCxnSpPr/>
      </xdr:nvCxnSpPr>
      <xdr:spPr>
        <a:xfrm>
          <a:off x="8750300" y="660812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30924</xdr:rowOff>
    </xdr:from>
    <xdr:to>
      <xdr:col>12</xdr:col>
      <xdr:colOff>511175</xdr:colOff>
      <xdr:row>38</xdr:row>
      <xdr:rowOff>93028</xdr:rowOff>
    </xdr:to>
    <xdr:cxnSp macro="">
      <xdr:nvCxnSpPr>
        <xdr:cNvPr id="297" name="直線コネクタ 296"/>
        <xdr:cNvCxnSpPr/>
      </xdr:nvCxnSpPr>
      <xdr:spPr>
        <a:xfrm>
          <a:off x="7861300" y="6546024"/>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2604</xdr:rowOff>
    </xdr:from>
    <xdr:to>
      <xdr:col>12</xdr:col>
      <xdr:colOff>561975</xdr:colOff>
      <xdr:row>38</xdr:row>
      <xdr:rowOff>104204</xdr:rowOff>
    </xdr:to>
    <xdr:sp macro="" textlink="">
      <xdr:nvSpPr>
        <xdr:cNvPr id="298" name="フローチャート : 判断 297"/>
        <xdr:cNvSpPr/>
      </xdr:nvSpPr>
      <xdr:spPr>
        <a:xfrm>
          <a:off x="8699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120730</xdr:rowOff>
    </xdr:from>
    <xdr:ext cx="378565" cy="259045"/>
    <xdr:sp macro="" textlink="">
      <xdr:nvSpPr>
        <xdr:cNvPr id="299" name="テキスト ボックス 298"/>
        <xdr:cNvSpPr txBox="1"/>
      </xdr:nvSpPr>
      <xdr:spPr>
        <a:xfrm>
          <a:off x="8561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30924</xdr:rowOff>
    </xdr:from>
    <xdr:to>
      <xdr:col>11</xdr:col>
      <xdr:colOff>307975</xdr:colOff>
      <xdr:row>38</xdr:row>
      <xdr:rowOff>166751</xdr:rowOff>
    </xdr:to>
    <xdr:cxnSp macro="">
      <xdr:nvCxnSpPr>
        <xdr:cNvPr id="300" name="直線コネクタ 299"/>
        <xdr:cNvCxnSpPr/>
      </xdr:nvCxnSpPr>
      <xdr:spPr>
        <a:xfrm flipV="1">
          <a:off x="6972300" y="6546024"/>
          <a:ext cx="889000" cy="1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43752</xdr:rowOff>
    </xdr:from>
    <xdr:to>
      <xdr:col>11</xdr:col>
      <xdr:colOff>358775</xdr:colOff>
      <xdr:row>37</xdr:row>
      <xdr:rowOff>145352</xdr:rowOff>
    </xdr:to>
    <xdr:sp macro="" textlink="">
      <xdr:nvSpPr>
        <xdr:cNvPr id="301" name="フローチャート : 判断 300"/>
        <xdr:cNvSpPr/>
      </xdr:nvSpPr>
      <xdr:spPr>
        <a:xfrm>
          <a:off x="7810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161879</xdr:rowOff>
    </xdr:from>
    <xdr:ext cx="469744" cy="259045"/>
    <xdr:sp macro="" textlink="">
      <xdr:nvSpPr>
        <xdr:cNvPr id="302" name="テキスト ボックス 301"/>
        <xdr:cNvSpPr txBox="1"/>
      </xdr:nvSpPr>
      <xdr:spPr>
        <a:xfrm>
          <a:off x="7626427" y="616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113284</xdr:rowOff>
    </xdr:from>
    <xdr:to>
      <xdr:col>10</xdr:col>
      <xdr:colOff>155575</xdr:colOff>
      <xdr:row>37</xdr:row>
      <xdr:rowOff>43434</xdr:rowOff>
    </xdr:to>
    <xdr:sp macro="" textlink="">
      <xdr:nvSpPr>
        <xdr:cNvPr id="303" name="フローチャート : 判断 302"/>
        <xdr:cNvSpPr/>
      </xdr:nvSpPr>
      <xdr:spPr>
        <a:xfrm>
          <a:off x="6921500" y="62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59961</xdr:rowOff>
    </xdr:from>
    <xdr:ext cx="469744" cy="259045"/>
    <xdr:sp macro="" textlink="">
      <xdr:nvSpPr>
        <xdr:cNvPr id="304" name="テキスト ボックス 303"/>
        <xdr:cNvSpPr txBox="1"/>
      </xdr:nvSpPr>
      <xdr:spPr>
        <a:xfrm>
          <a:off x="6737427" y="60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106617</xdr:rowOff>
    </xdr:from>
    <xdr:to>
      <xdr:col>15</xdr:col>
      <xdr:colOff>231775</xdr:colOff>
      <xdr:row>39</xdr:row>
      <xdr:rowOff>36767</xdr:rowOff>
    </xdr:to>
    <xdr:sp macro="" textlink="">
      <xdr:nvSpPr>
        <xdr:cNvPr id="310" name="円/楕円 309"/>
        <xdr:cNvSpPr/>
      </xdr:nvSpPr>
      <xdr:spPr>
        <a:xfrm>
          <a:off x="10426700" y="6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21544</xdr:rowOff>
    </xdr:from>
    <xdr:ext cx="378565" cy="259045"/>
    <xdr:sp macro="" textlink="">
      <xdr:nvSpPr>
        <xdr:cNvPr id="311" name="労働費該当値テキスト"/>
        <xdr:cNvSpPr txBox="1"/>
      </xdr:nvSpPr>
      <xdr:spPr>
        <a:xfrm>
          <a:off x="10528300" y="653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113665</xdr:rowOff>
    </xdr:from>
    <xdr:to>
      <xdr:col>14</xdr:col>
      <xdr:colOff>79375</xdr:colOff>
      <xdr:row>39</xdr:row>
      <xdr:rowOff>43815</xdr:rowOff>
    </xdr:to>
    <xdr:sp macro="" textlink="">
      <xdr:nvSpPr>
        <xdr:cNvPr id="312" name="円/楕円 311"/>
        <xdr:cNvSpPr/>
      </xdr:nvSpPr>
      <xdr:spPr>
        <a:xfrm>
          <a:off x="9588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34942</xdr:rowOff>
    </xdr:from>
    <xdr:ext cx="378565" cy="259045"/>
    <xdr:sp macro="" textlink="">
      <xdr:nvSpPr>
        <xdr:cNvPr id="313" name="テキスト ボックス 312"/>
        <xdr:cNvSpPr txBox="1"/>
      </xdr:nvSpPr>
      <xdr:spPr>
        <a:xfrm>
          <a:off x="9450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42228</xdr:rowOff>
    </xdr:from>
    <xdr:to>
      <xdr:col>12</xdr:col>
      <xdr:colOff>561975</xdr:colOff>
      <xdr:row>38</xdr:row>
      <xdr:rowOff>143828</xdr:rowOff>
    </xdr:to>
    <xdr:sp macro="" textlink="">
      <xdr:nvSpPr>
        <xdr:cNvPr id="314" name="円/楕円 313"/>
        <xdr:cNvSpPr/>
      </xdr:nvSpPr>
      <xdr:spPr>
        <a:xfrm>
          <a:off x="8699500" y="65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134955</xdr:rowOff>
    </xdr:from>
    <xdr:ext cx="378565" cy="259045"/>
    <xdr:sp macro="" textlink="">
      <xdr:nvSpPr>
        <xdr:cNvPr id="315" name="テキスト ボックス 314"/>
        <xdr:cNvSpPr txBox="1"/>
      </xdr:nvSpPr>
      <xdr:spPr>
        <a:xfrm>
          <a:off x="8561017" y="66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151574</xdr:rowOff>
    </xdr:from>
    <xdr:to>
      <xdr:col>11</xdr:col>
      <xdr:colOff>358775</xdr:colOff>
      <xdr:row>38</xdr:row>
      <xdr:rowOff>81724</xdr:rowOff>
    </xdr:to>
    <xdr:sp macro="" textlink="">
      <xdr:nvSpPr>
        <xdr:cNvPr id="316" name="円/楕円 315"/>
        <xdr:cNvSpPr/>
      </xdr:nvSpPr>
      <xdr:spPr>
        <a:xfrm>
          <a:off x="7810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72851</xdr:rowOff>
    </xdr:from>
    <xdr:ext cx="378565" cy="259045"/>
    <xdr:sp macro="" textlink="">
      <xdr:nvSpPr>
        <xdr:cNvPr id="317" name="テキスト ボックス 316"/>
        <xdr:cNvSpPr txBox="1"/>
      </xdr:nvSpPr>
      <xdr:spPr>
        <a:xfrm>
          <a:off x="7672017" y="658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115951</xdr:rowOff>
    </xdr:from>
    <xdr:to>
      <xdr:col>10</xdr:col>
      <xdr:colOff>155575</xdr:colOff>
      <xdr:row>39</xdr:row>
      <xdr:rowOff>46101</xdr:rowOff>
    </xdr:to>
    <xdr:sp macro="" textlink="">
      <xdr:nvSpPr>
        <xdr:cNvPr id="318" name="円/楕円 317"/>
        <xdr:cNvSpPr/>
      </xdr:nvSpPr>
      <xdr:spPr>
        <a:xfrm>
          <a:off x="6921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37228</xdr:rowOff>
    </xdr:from>
    <xdr:ext cx="378565" cy="259045"/>
    <xdr:sp macro="" textlink="">
      <xdr:nvSpPr>
        <xdr:cNvPr id="319" name="テキスト ボックス 318"/>
        <xdr:cNvSpPr txBox="1"/>
      </xdr:nvSpPr>
      <xdr:spPr>
        <a:xfrm>
          <a:off x="6783017" y="672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136403</xdr:rowOff>
    </xdr:from>
    <xdr:to>
      <xdr:col>15</xdr:col>
      <xdr:colOff>180975</xdr:colOff>
      <xdr:row>57</xdr:row>
      <xdr:rowOff>154129</xdr:rowOff>
    </xdr:to>
    <xdr:cxnSp macro="">
      <xdr:nvCxnSpPr>
        <xdr:cNvPr id="346" name="直線コネクタ 345"/>
        <xdr:cNvCxnSpPr/>
      </xdr:nvCxnSpPr>
      <xdr:spPr>
        <a:xfrm>
          <a:off x="9639300" y="9909053"/>
          <a:ext cx="838200" cy="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136403</xdr:rowOff>
    </xdr:from>
    <xdr:to>
      <xdr:col>14</xdr:col>
      <xdr:colOff>28575</xdr:colOff>
      <xdr:row>57</xdr:row>
      <xdr:rowOff>162359</xdr:rowOff>
    </xdr:to>
    <xdr:cxnSp macro="">
      <xdr:nvCxnSpPr>
        <xdr:cNvPr id="349" name="直線コネクタ 348"/>
        <xdr:cNvCxnSpPr/>
      </xdr:nvCxnSpPr>
      <xdr:spPr>
        <a:xfrm flipV="1">
          <a:off x="8750300" y="9909053"/>
          <a:ext cx="889000" cy="2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162359</xdr:rowOff>
    </xdr:from>
    <xdr:to>
      <xdr:col>12</xdr:col>
      <xdr:colOff>511175</xdr:colOff>
      <xdr:row>58</xdr:row>
      <xdr:rowOff>16178</xdr:rowOff>
    </xdr:to>
    <xdr:cxnSp macro="">
      <xdr:nvCxnSpPr>
        <xdr:cNvPr id="352" name="直線コネクタ 351"/>
        <xdr:cNvCxnSpPr/>
      </xdr:nvCxnSpPr>
      <xdr:spPr>
        <a:xfrm flipV="1">
          <a:off x="7861300" y="9935009"/>
          <a:ext cx="889000" cy="2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53" name="フローチャート : 判断 352"/>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55819</xdr:rowOff>
    </xdr:from>
    <xdr:ext cx="534377" cy="259045"/>
    <xdr:sp macro="" textlink="">
      <xdr:nvSpPr>
        <xdr:cNvPr id="354" name="テキスト ボックス 353"/>
        <xdr:cNvSpPr txBox="1"/>
      </xdr:nvSpPr>
      <xdr:spPr>
        <a:xfrm>
          <a:off x="8483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16178</xdr:rowOff>
    </xdr:from>
    <xdr:to>
      <xdr:col>11</xdr:col>
      <xdr:colOff>307975</xdr:colOff>
      <xdr:row>58</xdr:row>
      <xdr:rowOff>20920</xdr:rowOff>
    </xdr:to>
    <xdr:cxnSp macro="">
      <xdr:nvCxnSpPr>
        <xdr:cNvPr id="355" name="直線コネクタ 354"/>
        <xdr:cNvCxnSpPr/>
      </xdr:nvCxnSpPr>
      <xdr:spPr>
        <a:xfrm flipV="1">
          <a:off x="6972300" y="9960278"/>
          <a:ext cx="889000" cy="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6" name="フローチャート : 判断 355"/>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79450</xdr:rowOff>
    </xdr:from>
    <xdr:ext cx="534377" cy="259045"/>
    <xdr:sp macro="" textlink="">
      <xdr:nvSpPr>
        <xdr:cNvPr id="357" name="テキスト ボックス 356"/>
        <xdr:cNvSpPr txBox="1"/>
      </xdr:nvSpPr>
      <xdr:spPr>
        <a:xfrm>
          <a:off x="7594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8" name="フローチャート : 判断 357"/>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64986</xdr:rowOff>
    </xdr:from>
    <xdr:ext cx="534377" cy="259045"/>
    <xdr:sp macro="" textlink="">
      <xdr:nvSpPr>
        <xdr:cNvPr id="359" name="テキスト ボックス 358"/>
        <xdr:cNvSpPr txBox="1"/>
      </xdr:nvSpPr>
      <xdr:spPr>
        <a:xfrm>
          <a:off x="6705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103329</xdr:rowOff>
    </xdr:from>
    <xdr:to>
      <xdr:col>15</xdr:col>
      <xdr:colOff>231775</xdr:colOff>
      <xdr:row>58</xdr:row>
      <xdr:rowOff>33479</xdr:rowOff>
    </xdr:to>
    <xdr:sp macro="" textlink="">
      <xdr:nvSpPr>
        <xdr:cNvPr id="365" name="円/楕円 364"/>
        <xdr:cNvSpPr/>
      </xdr:nvSpPr>
      <xdr:spPr>
        <a:xfrm>
          <a:off x="10426700" y="98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62706</xdr:rowOff>
    </xdr:from>
    <xdr:ext cx="534377" cy="259045"/>
    <xdr:sp macro="" textlink="">
      <xdr:nvSpPr>
        <xdr:cNvPr id="366" name="農林水産業費該当値テキスト"/>
        <xdr:cNvSpPr txBox="1"/>
      </xdr:nvSpPr>
      <xdr:spPr>
        <a:xfrm>
          <a:off x="10528300" y="96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85603</xdr:rowOff>
    </xdr:from>
    <xdr:to>
      <xdr:col>14</xdr:col>
      <xdr:colOff>79375</xdr:colOff>
      <xdr:row>58</xdr:row>
      <xdr:rowOff>15753</xdr:rowOff>
    </xdr:to>
    <xdr:sp macro="" textlink="">
      <xdr:nvSpPr>
        <xdr:cNvPr id="367" name="円/楕円 366"/>
        <xdr:cNvSpPr/>
      </xdr:nvSpPr>
      <xdr:spPr>
        <a:xfrm>
          <a:off x="9588500" y="985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6880</xdr:rowOff>
    </xdr:from>
    <xdr:ext cx="534377" cy="259045"/>
    <xdr:sp macro="" textlink="">
      <xdr:nvSpPr>
        <xdr:cNvPr id="368" name="テキスト ボックス 367"/>
        <xdr:cNvSpPr txBox="1"/>
      </xdr:nvSpPr>
      <xdr:spPr>
        <a:xfrm>
          <a:off x="9372111" y="99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111559</xdr:rowOff>
    </xdr:from>
    <xdr:to>
      <xdr:col>12</xdr:col>
      <xdr:colOff>561975</xdr:colOff>
      <xdr:row>58</xdr:row>
      <xdr:rowOff>41709</xdr:rowOff>
    </xdr:to>
    <xdr:sp macro="" textlink="">
      <xdr:nvSpPr>
        <xdr:cNvPr id="369" name="円/楕円 368"/>
        <xdr:cNvSpPr/>
      </xdr:nvSpPr>
      <xdr:spPr>
        <a:xfrm>
          <a:off x="8699500" y="98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58236</xdr:rowOff>
    </xdr:from>
    <xdr:ext cx="534377" cy="259045"/>
    <xdr:sp macro="" textlink="">
      <xdr:nvSpPr>
        <xdr:cNvPr id="370" name="テキスト ボックス 369"/>
        <xdr:cNvSpPr txBox="1"/>
      </xdr:nvSpPr>
      <xdr:spPr>
        <a:xfrm>
          <a:off x="8483111" y="96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32,544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136828</xdr:rowOff>
    </xdr:from>
    <xdr:to>
      <xdr:col>11</xdr:col>
      <xdr:colOff>358775</xdr:colOff>
      <xdr:row>58</xdr:row>
      <xdr:rowOff>66978</xdr:rowOff>
    </xdr:to>
    <xdr:sp macro="" textlink="">
      <xdr:nvSpPr>
        <xdr:cNvPr id="371" name="円/楕円 370"/>
        <xdr:cNvSpPr/>
      </xdr:nvSpPr>
      <xdr:spPr>
        <a:xfrm>
          <a:off x="7810500" y="99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58105</xdr:rowOff>
    </xdr:from>
    <xdr:ext cx="534377" cy="259045"/>
    <xdr:sp macro="" textlink="">
      <xdr:nvSpPr>
        <xdr:cNvPr id="372" name="テキスト ボックス 371"/>
        <xdr:cNvSpPr txBox="1"/>
      </xdr:nvSpPr>
      <xdr:spPr>
        <a:xfrm>
          <a:off x="7594111" y="100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141570</xdr:rowOff>
    </xdr:from>
    <xdr:to>
      <xdr:col>10</xdr:col>
      <xdr:colOff>155575</xdr:colOff>
      <xdr:row>58</xdr:row>
      <xdr:rowOff>71720</xdr:rowOff>
    </xdr:to>
    <xdr:sp macro="" textlink="">
      <xdr:nvSpPr>
        <xdr:cNvPr id="373" name="円/楕円 372"/>
        <xdr:cNvSpPr/>
      </xdr:nvSpPr>
      <xdr:spPr>
        <a:xfrm>
          <a:off x="6921500" y="99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88247</xdr:rowOff>
    </xdr:from>
    <xdr:ext cx="534377" cy="259045"/>
    <xdr:sp macro="" textlink="">
      <xdr:nvSpPr>
        <xdr:cNvPr id="374" name="テキスト ボックス 373"/>
        <xdr:cNvSpPr txBox="1"/>
      </xdr:nvSpPr>
      <xdr:spPr>
        <a:xfrm>
          <a:off x="6705111" y="968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139145</xdr:rowOff>
    </xdr:from>
    <xdr:to>
      <xdr:col>15</xdr:col>
      <xdr:colOff>180975</xdr:colOff>
      <xdr:row>78</xdr:row>
      <xdr:rowOff>139145</xdr:rowOff>
    </xdr:to>
    <xdr:cxnSp macro="">
      <xdr:nvCxnSpPr>
        <xdr:cNvPr id="405" name="直線コネクタ 404"/>
        <xdr:cNvCxnSpPr/>
      </xdr:nvCxnSpPr>
      <xdr:spPr>
        <a:xfrm>
          <a:off x="9639300" y="1351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139145</xdr:rowOff>
    </xdr:from>
    <xdr:to>
      <xdr:col>14</xdr:col>
      <xdr:colOff>28575</xdr:colOff>
      <xdr:row>79</xdr:row>
      <xdr:rowOff>35131</xdr:rowOff>
    </xdr:to>
    <xdr:cxnSp macro="">
      <xdr:nvCxnSpPr>
        <xdr:cNvPr id="408" name="直線コネクタ 407"/>
        <xdr:cNvCxnSpPr/>
      </xdr:nvCxnSpPr>
      <xdr:spPr>
        <a:xfrm flipV="1">
          <a:off x="8750300" y="13512245"/>
          <a:ext cx="8890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1234</xdr:rowOff>
    </xdr:from>
    <xdr:to>
      <xdr:col>12</xdr:col>
      <xdr:colOff>511175</xdr:colOff>
      <xdr:row>79</xdr:row>
      <xdr:rowOff>35131</xdr:rowOff>
    </xdr:to>
    <xdr:cxnSp macro="">
      <xdr:nvCxnSpPr>
        <xdr:cNvPr id="411" name="直線コネクタ 410"/>
        <xdr:cNvCxnSpPr/>
      </xdr:nvCxnSpPr>
      <xdr:spPr>
        <a:xfrm>
          <a:off x="7861300" y="13545784"/>
          <a:ext cx="889000" cy="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12" name="フローチャート : 判断 411"/>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13" name="テキスト ボックス 412"/>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1234</xdr:rowOff>
    </xdr:from>
    <xdr:to>
      <xdr:col>11</xdr:col>
      <xdr:colOff>307975</xdr:colOff>
      <xdr:row>79</xdr:row>
      <xdr:rowOff>61389</xdr:rowOff>
    </xdr:to>
    <xdr:cxnSp macro="">
      <xdr:nvCxnSpPr>
        <xdr:cNvPr id="414" name="直線コネクタ 413"/>
        <xdr:cNvCxnSpPr/>
      </xdr:nvCxnSpPr>
      <xdr:spPr>
        <a:xfrm flipV="1">
          <a:off x="6972300" y="13545784"/>
          <a:ext cx="889000" cy="6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5" name="フローチャート : 判断 414"/>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6" name="テキスト ボックス 415"/>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7" name="フローチャート : 判断 416"/>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131915</xdr:rowOff>
    </xdr:from>
    <xdr:ext cx="534377" cy="259045"/>
    <xdr:sp macro="" textlink="">
      <xdr:nvSpPr>
        <xdr:cNvPr id="418" name="テキスト ボックス 417"/>
        <xdr:cNvSpPr txBox="1"/>
      </xdr:nvSpPr>
      <xdr:spPr>
        <a:xfrm>
          <a:off x="6705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88345</xdr:rowOff>
    </xdr:from>
    <xdr:to>
      <xdr:col>15</xdr:col>
      <xdr:colOff>231775</xdr:colOff>
      <xdr:row>79</xdr:row>
      <xdr:rowOff>18495</xdr:rowOff>
    </xdr:to>
    <xdr:sp macro="" textlink="">
      <xdr:nvSpPr>
        <xdr:cNvPr id="424" name="円/楕円 423"/>
        <xdr:cNvSpPr/>
      </xdr:nvSpPr>
      <xdr:spPr>
        <a:xfrm>
          <a:off x="10426700" y="13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3272</xdr:rowOff>
    </xdr:from>
    <xdr:ext cx="469744" cy="259045"/>
    <xdr:sp macro="" textlink="">
      <xdr:nvSpPr>
        <xdr:cNvPr id="425" name="商工費該当値テキスト"/>
        <xdr:cNvSpPr txBox="1"/>
      </xdr:nvSpPr>
      <xdr:spPr>
        <a:xfrm>
          <a:off x="10528300" y="1337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88345</xdr:rowOff>
    </xdr:from>
    <xdr:to>
      <xdr:col>14</xdr:col>
      <xdr:colOff>79375</xdr:colOff>
      <xdr:row>79</xdr:row>
      <xdr:rowOff>18495</xdr:rowOff>
    </xdr:to>
    <xdr:sp macro="" textlink="">
      <xdr:nvSpPr>
        <xdr:cNvPr id="426" name="円/楕円 425"/>
        <xdr:cNvSpPr/>
      </xdr:nvSpPr>
      <xdr:spPr>
        <a:xfrm>
          <a:off x="9588500" y="13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9622</xdr:rowOff>
    </xdr:from>
    <xdr:ext cx="469744" cy="259045"/>
    <xdr:sp macro="" textlink="">
      <xdr:nvSpPr>
        <xdr:cNvPr id="427" name="テキスト ボックス 426"/>
        <xdr:cNvSpPr txBox="1"/>
      </xdr:nvSpPr>
      <xdr:spPr>
        <a:xfrm>
          <a:off x="9404427" y="13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155781</xdr:rowOff>
    </xdr:from>
    <xdr:to>
      <xdr:col>12</xdr:col>
      <xdr:colOff>561975</xdr:colOff>
      <xdr:row>79</xdr:row>
      <xdr:rowOff>85931</xdr:rowOff>
    </xdr:to>
    <xdr:sp macro="" textlink="">
      <xdr:nvSpPr>
        <xdr:cNvPr id="428" name="円/楕円 427"/>
        <xdr:cNvSpPr/>
      </xdr:nvSpPr>
      <xdr:spPr>
        <a:xfrm>
          <a:off x="8699500" y="135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77058</xdr:rowOff>
    </xdr:from>
    <xdr:ext cx="469744" cy="259045"/>
    <xdr:sp macro="" textlink="">
      <xdr:nvSpPr>
        <xdr:cNvPr id="429" name="テキスト ボックス 428"/>
        <xdr:cNvSpPr txBox="1"/>
      </xdr:nvSpPr>
      <xdr:spPr>
        <a:xfrm>
          <a:off x="8515427" y="1362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121884</xdr:rowOff>
    </xdr:from>
    <xdr:to>
      <xdr:col>11</xdr:col>
      <xdr:colOff>358775</xdr:colOff>
      <xdr:row>79</xdr:row>
      <xdr:rowOff>52034</xdr:rowOff>
    </xdr:to>
    <xdr:sp macro="" textlink="">
      <xdr:nvSpPr>
        <xdr:cNvPr id="430" name="円/楕円 429"/>
        <xdr:cNvSpPr/>
      </xdr:nvSpPr>
      <xdr:spPr>
        <a:xfrm>
          <a:off x="7810500" y="134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43161</xdr:rowOff>
    </xdr:from>
    <xdr:ext cx="469744" cy="259045"/>
    <xdr:sp macro="" textlink="">
      <xdr:nvSpPr>
        <xdr:cNvPr id="431" name="テキスト ボックス 430"/>
        <xdr:cNvSpPr txBox="1"/>
      </xdr:nvSpPr>
      <xdr:spPr>
        <a:xfrm>
          <a:off x="7626427" y="135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10589</xdr:rowOff>
    </xdr:from>
    <xdr:to>
      <xdr:col>10</xdr:col>
      <xdr:colOff>155575</xdr:colOff>
      <xdr:row>79</xdr:row>
      <xdr:rowOff>112189</xdr:rowOff>
    </xdr:to>
    <xdr:sp macro="" textlink="">
      <xdr:nvSpPr>
        <xdr:cNvPr id="432" name="円/楕円 431"/>
        <xdr:cNvSpPr/>
      </xdr:nvSpPr>
      <xdr:spPr>
        <a:xfrm>
          <a:off x="6921500" y="1355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103316</xdr:rowOff>
    </xdr:from>
    <xdr:ext cx="469744" cy="259045"/>
    <xdr:sp macro="" textlink="">
      <xdr:nvSpPr>
        <xdr:cNvPr id="433" name="テキスト ボックス 432"/>
        <xdr:cNvSpPr txBox="1"/>
      </xdr:nvSpPr>
      <xdr:spPr>
        <a:xfrm>
          <a:off x="6737427" y="1364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19538</xdr:rowOff>
    </xdr:from>
    <xdr:to>
      <xdr:col>15</xdr:col>
      <xdr:colOff>180975</xdr:colOff>
      <xdr:row>99</xdr:row>
      <xdr:rowOff>23599</xdr:rowOff>
    </xdr:to>
    <xdr:cxnSp macro="">
      <xdr:nvCxnSpPr>
        <xdr:cNvPr id="462" name="直線コネクタ 461"/>
        <xdr:cNvCxnSpPr/>
      </xdr:nvCxnSpPr>
      <xdr:spPr>
        <a:xfrm flipV="1">
          <a:off x="9639300" y="16993088"/>
          <a:ext cx="838200" cy="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23599</xdr:rowOff>
    </xdr:from>
    <xdr:to>
      <xdr:col>14</xdr:col>
      <xdr:colOff>28575</xdr:colOff>
      <xdr:row>99</xdr:row>
      <xdr:rowOff>28780</xdr:rowOff>
    </xdr:to>
    <xdr:cxnSp macro="">
      <xdr:nvCxnSpPr>
        <xdr:cNvPr id="465" name="直線コネクタ 464"/>
        <xdr:cNvCxnSpPr/>
      </xdr:nvCxnSpPr>
      <xdr:spPr>
        <a:xfrm flipV="1">
          <a:off x="8750300" y="16997149"/>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26009</xdr:rowOff>
    </xdr:from>
    <xdr:to>
      <xdr:col>12</xdr:col>
      <xdr:colOff>511175</xdr:colOff>
      <xdr:row>99</xdr:row>
      <xdr:rowOff>28780</xdr:rowOff>
    </xdr:to>
    <xdr:cxnSp macro="">
      <xdr:nvCxnSpPr>
        <xdr:cNvPr id="468" name="直線コネクタ 467"/>
        <xdr:cNvCxnSpPr/>
      </xdr:nvCxnSpPr>
      <xdr:spPr>
        <a:xfrm>
          <a:off x="7861300" y="16999559"/>
          <a:ext cx="8890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124175</xdr:rowOff>
    </xdr:from>
    <xdr:to>
      <xdr:col>12</xdr:col>
      <xdr:colOff>561975</xdr:colOff>
      <xdr:row>99</xdr:row>
      <xdr:rowOff>54325</xdr:rowOff>
    </xdr:to>
    <xdr:sp macro="" textlink="">
      <xdr:nvSpPr>
        <xdr:cNvPr id="469" name="フローチャート : 判断 468"/>
        <xdr:cNvSpPr/>
      </xdr:nvSpPr>
      <xdr:spPr>
        <a:xfrm>
          <a:off x="8699500" y="169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70852</xdr:rowOff>
    </xdr:from>
    <xdr:ext cx="534377" cy="259045"/>
    <xdr:sp macro="" textlink="">
      <xdr:nvSpPr>
        <xdr:cNvPr id="470" name="テキスト ボックス 469"/>
        <xdr:cNvSpPr txBox="1"/>
      </xdr:nvSpPr>
      <xdr:spPr>
        <a:xfrm>
          <a:off x="8483111" y="167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26009</xdr:rowOff>
    </xdr:from>
    <xdr:to>
      <xdr:col>11</xdr:col>
      <xdr:colOff>307975</xdr:colOff>
      <xdr:row>99</xdr:row>
      <xdr:rowOff>34083</xdr:rowOff>
    </xdr:to>
    <xdr:cxnSp macro="">
      <xdr:nvCxnSpPr>
        <xdr:cNvPr id="471" name="直線コネクタ 470"/>
        <xdr:cNvCxnSpPr/>
      </xdr:nvCxnSpPr>
      <xdr:spPr>
        <a:xfrm flipV="1">
          <a:off x="6972300" y="16999559"/>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123391</xdr:rowOff>
    </xdr:from>
    <xdr:to>
      <xdr:col>11</xdr:col>
      <xdr:colOff>358775</xdr:colOff>
      <xdr:row>99</xdr:row>
      <xdr:rowOff>53541</xdr:rowOff>
    </xdr:to>
    <xdr:sp macro="" textlink="">
      <xdr:nvSpPr>
        <xdr:cNvPr id="472" name="フローチャート : 判断 471"/>
        <xdr:cNvSpPr/>
      </xdr:nvSpPr>
      <xdr:spPr>
        <a:xfrm>
          <a:off x="7810500" y="1692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70068</xdr:rowOff>
    </xdr:from>
    <xdr:ext cx="534377" cy="259045"/>
    <xdr:sp macro="" textlink="">
      <xdr:nvSpPr>
        <xdr:cNvPr id="473" name="テキスト ボックス 472"/>
        <xdr:cNvSpPr txBox="1"/>
      </xdr:nvSpPr>
      <xdr:spPr>
        <a:xfrm>
          <a:off x="7594111" y="1670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129012</xdr:rowOff>
    </xdr:from>
    <xdr:to>
      <xdr:col>10</xdr:col>
      <xdr:colOff>155575</xdr:colOff>
      <xdr:row>99</xdr:row>
      <xdr:rowOff>59162</xdr:rowOff>
    </xdr:to>
    <xdr:sp macro="" textlink="">
      <xdr:nvSpPr>
        <xdr:cNvPr id="474" name="フローチャート : 判断 473"/>
        <xdr:cNvSpPr/>
      </xdr:nvSpPr>
      <xdr:spPr>
        <a:xfrm>
          <a:off x="6921500" y="1693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75689</xdr:rowOff>
    </xdr:from>
    <xdr:ext cx="534377" cy="259045"/>
    <xdr:sp macro="" textlink="">
      <xdr:nvSpPr>
        <xdr:cNvPr id="475" name="テキスト ボックス 474"/>
        <xdr:cNvSpPr txBox="1"/>
      </xdr:nvSpPr>
      <xdr:spPr>
        <a:xfrm>
          <a:off x="6705111" y="1670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140188</xdr:rowOff>
    </xdr:from>
    <xdr:to>
      <xdr:col>15</xdr:col>
      <xdr:colOff>231775</xdr:colOff>
      <xdr:row>99</xdr:row>
      <xdr:rowOff>70338</xdr:rowOff>
    </xdr:to>
    <xdr:sp macro="" textlink="">
      <xdr:nvSpPr>
        <xdr:cNvPr id="481" name="円/楕円 480"/>
        <xdr:cNvSpPr/>
      </xdr:nvSpPr>
      <xdr:spPr>
        <a:xfrm>
          <a:off x="10426700" y="1694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97189</xdr:rowOff>
    </xdr:from>
    <xdr:ext cx="534377" cy="259045"/>
    <xdr:sp macro="" textlink="">
      <xdr:nvSpPr>
        <xdr:cNvPr id="482" name="土木費該当値テキスト"/>
        <xdr:cNvSpPr txBox="1"/>
      </xdr:nvSpPr>
      <xdr:spPr>
        <a:xfrm>
          <a:off x="10528300"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144249</xdr:rowOff>
    </xdr:from>
    <xdr:to>
      <xdr:col>14</xdr:col>
      <xdr:colOff>79375</xdr:colOff>
      <xdr:row>99</xdr:row>
      <xdr:rowOff>74399</xdr:rowOff>
    </xdr:to>
    <xdr:sp macro="" textlink="">
      <xdr:nvSpPr>
        <xdr:cNvPr id="483" name="円/楕円 482"/>
        <xdr:cNvSpPr/>
      </xdr:nvSpPr>
      <xdr:spPr>
        <a:xfrm>
          <a:off x="9588500" y="169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65526</xdr:rowOff>
    </xdr:from>
    <xdr:ext cx="534377" cy="259045"/>
    <xdr:sp macro="" textlink="">
      <xdr:nvSpPr>
        <xdr:cNvPr id="484" name="テキスト ボックス 483"/>
        <xdr:cNvSpPr txBox="1"/>
      </xdr:nvSpPr>
      <xdr:spPr>
        <a:xfrm>
          <a:off x="9372111" y="170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149430</xdr:rowOff>
    </xdr:from>
    <xdr:to>
      <xdr:col>12</xdr:col>
      <xdr:colOff>561975</xdr:colOff>
      <xdr:row>99</xdr:row>
      <xdr:rowOff>79580</xdr:rowOff>
    </xdr:to>
    <xdr:sp macro="" textlink="">
      <xdr:nvSpPr>
        <xdr:cNvPr id="485" name="円/楕円 484"/>
        <xdr:cNvSpPr/>
      </xdr:nvSpPr>
      <xdr:spPr>
        <a:xfrm>
          <a:off x="8699500" y="169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70707</xdr:rowOff>
    </xdr:from>
    <xdr:ext cx="534377" cy="259045"/>
    <xdr:sp macro="" textlink="">
      <xdr:nvSpPr>
        <xdr:cNvPr id="486" name="テキスト ボックス 485"/>
        <xdr:cNvSpPr txBox="1"/>
      </xdr:nvSpPr>
      <xdr:spPr>
        <a:xfrm>
          <a:off x="8483111" y="170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146659</xdr:rowOff>
    </xdr:from>
    <xdr:to>
      <xdr:col>11</xdr:col>
      <xdr:colOff>358775</xdr:colOff>
      <xdr:row>99</xdr:row>
      <xdr:rowOff>76809</xdr:rowOff>
    </xdr:to>
    <xdr:sp macro="" textlink="">
      <xdr:nvSpPr>
        <xdr:cNvPr id="487" name="円/楕円 486"/>
        <xdr:cNvSpPr/>
      </xdr:nvSpPr>
      <xdr:spPr>
        <a:xfrm>
          <a:off x="7810500" y="1694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67936</xdr:rowOff>
    </xdr:from>
    <xdr:ext cx="534377" cy="259045"/>
    <xdr:sp macro="" textlink="">
      <xdr:nvSpPr>
        <xdr:cNvPr id="488" name="テキスト ボックス 487"/>
        <xdr:cNvSpPr txBox="1"/>
      </xdr:nvSpPr>
      <xdr:spPr>
        <a:xfrm>
          <a:off x="7594111" y="1704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154733</xdr:rowOff>
    </xdr:from>
    <xdr:to>
      <xdr:col>10</xdr:col>
      <xdr:colOff>155575</xdr:colOff>
      <xdr:row>99</xdr:row>
      <xdr:rowOff>84883</xdr:rowOff>
    </xdr:to>
    <xdr:sp macro="" textlink="">
      <xdr:nvSpPr>
        <xdr:cNvPr id="489" name="円/楕円 488"/>
        <xdr:cNvSpPr/>
      </xdr:nvSpPr>
      <xdr:spPr>
        <a:xfrm>
          <a:off x="6921500" y="169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76010</xdr:rowOff>
    </xdr:from>
    <xdr:ext cx="534377" cy="259045"/>
    <xdr:sp macro="" textlink="">
      <xdr:nvSpPr>
        <xdr:cNvPr id="490" name="テキスト ボックス 489"/>
        <xdr:cNvSpPr txBox="1"/>
      </xdr:nvSpPr>
      <xdr:spPr>
        <a:xfrm>
          <a:off x="6705111" y="170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158184</xdr:rowOff>
    </xdr:from>
    <xdr:to>
      <xdr:col>23</xdr:col>
      <xdr:colOff>517525</xdr:colOff>
      <xdr:row>37</xdr:row>
      <xdr:rowOff>159588</xdr:rowOff>
    </xdr:to>
    <xdr:cxnSp macro="">
      <xdr:nvCxnSpPr>
        <xdr:cNvPr id="521" name="直線コネクタ 520"/>
        <xdr:cNvCxnSpPr/>
      </xdr:nvCxnSpPr>
      <xdr:spPr>
        <a:xfrm flipV="1">
          <a:off x="15481300" y="6501834"/>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130229</xdr:rowOff>
    </xdr:from>
    <xdr:to>
      <xdr:col>22</xdr:col>
      <xdr:colOff>365125</xdr:colOff>
      <xdr:row>37</xdr:row>
      <xdr:rowOff>159588</xdr:rowOff>
    </xdr:to>
    <xdr:cxnSp macro="">
      <xdr:nvCxnSpPr>
        <xdr:cNvPr id="524" name="直線コネクタ 523"/>
        <xdr:cNvCxnSpPr/>
      </xdr:nvCxnSpPr>
      <xdr:spPr>
        <a:xfrm>
          <a:off x="14592300" y="6473879"/>
          <a:ext cx="889000" cy="2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57224</xdr:rowOff>
    </xdr:from>
    <xdr:to>
      <xdr:col>21</xdr:col>
      <xdr:colOff>161925</xdr:colOff>
      <xdr:row>37</xdr:row>
      <xdr:rowOff>130229</xdr:rowOff>
    </xdr:to>
    <xdr:cxnSp macro="">
      <xdr:nvCxnSpPr>
        <xdr:cNvPr id="527" name="直線コネクタ 526"/>
        <xdr:cNvCxnSpPr/>
      </xdr:nvCxnSpPr>
      <xdr:spPr>
        <a:xfrm>
          <a:off x="13703300" y="6229424"/>
          <a:ext cx="889000" cy="24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28" name="フローチャート : 判断 527"/>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9" name="テキスト ボックス 528"/>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57224</xdr:rowOff>
    </xdr:from>
    <xdr:to>
      <xdr:col>19</xdr:col>
      <xdr:colOff>644525</xdr:colOff>
      <xdr:row>38</xdr:row>
      <xdr:rowOff>29008</xdr:rowOff>
    </xdr:to>
    <xdr:cxnSp macro="">
      <xdr:nvCxnSpPr>
        <xdr:cNvPr id="530" name="直線コネクタ 529"/>
        <xdr:cNvCxnSpPr/>
      </xdr:nvCxnSpPr>
      <xdr:spPr>
        <a:xfrm flipV="1">
          <a:off x="12814300" y="6229424"/>
          <a:ext cx="889000" cy="3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31" name="フローチャート : 判断 530"/>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32" name="テキスト ボックス 531"/>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33" name="フローチャート : 判断 532"/>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34" name="テキスト ボックス 533"/>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107384</xdr:rowOff>
    </xdr:from>
    <xdr:to>
      <xdr:col>23</xdr:col>
      <xdr:colOff>568325</xdr:colOff>
      <xdr:row>38</xdr:row>
      <xdr:rowOff>37534</xdr:rowOff>
    </xdr:to>
    <xdr:sp macro="" textlink="">
      <xdr:nvSpPr>
        <xdr:cNvPr id="540" name="円/楕円 539"/>
        <xdr:cNvSpPr/>
      </xdr:nvSpPr>
      <xdr:spPr>
        <a:xfrm>
          <a:off x="16268700" y="64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22311</xdr:rowOff>
    </xdr:from>
    <xdr:ext cx="534377" cy="259045"/>
    <xdr:sp macro="" textlink="">
      <xdr:nvSpPr>
        <xdr:cNvPr id="541" name="消防費該当値テキスト"/>
        <xdr:cNvSpPr txBox="1"/>
      </xdr:nvSpPr>
      <xdr:spPr>
        <a:xfrm>
          <a:off x="16370300" y="63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108788</xdr:rowOff>
    </xdr:from>
    <xdr:to>
      <xdr:col>22</xdr:col>
      <xdr:colOff>415925</xdr:colOff>
      <xdr:row>38</xdr:row>
      <xdr:rowOff>38939</xdr:rowOff>
    </xdr:to>
    <xdr:sp macro="" textlink="">
      <xdr:nvSpPr>
        <xdr:cNvPr id="542" name="円/楕円 541"/>
        <xdr:cNvSpPr/>
      </xdr:nvSpPr>
      <xdr:spPr>
        <a:xfrm>
          <a:off x="15430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30065</xdr:rowOff>
    </xdr:from>
    <xdr:ext cx="534377" cy="259045"/>
    <xdr:sp macro="" textlink="">
      <xdr:nvSpPr>
        <xdr:cNvPr id="543" name="テキスト ボックス 542"/>
        <xdr:cNvSpPr txBox="1"/>
      </xdr:nvSpPr>
      <xdr:spPr>
        <a:xfrm>
          <a:off x="15214111" y="65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79429</xdr:rowOff>
    </xdr:from>
    <xdr:to>
      <xdr:col>21</xdr:col>
      <xdr:colOff>212725</xdr:colOff>
      <xdr:row>38</xdr:row>
      <xdr:rowOff>9579</xdr:rowOff>
    </xdr:to>
    <xdr:sp macro="" textlink="">
      <xdr:nvSpPr>
        <xdr:cNvPr id="544" name="円/楕円 543"/>
        <xdr:cNvSpPr/>
      </xdr:nvSpPr>
      <xdr:spPr>
        <a:xfrm>
          <a:off x="14541500" y="64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706</xdr:rowOff>
    </xdr:from>
    <xdr:ext cx="534377" cy="259045"/>
    <xdr:sp macro="" textlink="">
      <xdr:nvSpPr>
        <xdr:cNvPr id="545" name="テキスト ボックス 544"/>
        <xdr:cNvSpPr txBox="1"/>
      </xdr:nvSpPr>
      <xdr:spPr>
        <a:xfrm>
          <a:off x="14325111" y="65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6424</xdr:rowOff>
    </xdr:from>
    <xdr:to>
      <xdr:col>20</xdr:col>
      <xdr:colOff>9525</xdr:colOff>
      <xdr:row>36</xdr:row>
      <xdr:rowOff>108024</xdr:rowOff>
    </xdr:to>
    <xdr:sp macro="" textlink="">
      <xdr:nvSpPr>
        <xdr:cNvPr id="546" name="円/楕円 545"/>
        <xdr:cNvSpPr/>
      </xdr:nvSpPr>
      <xdr:spPr>
        <a:xfrm>
          <a:off x="13652500" y="61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124551</xdr:rowOff>
    </xdr:from>
    <xdr:ext cx="534377" cy="259045"/>
    <xdr:sp macro="" textlink="">
      <xdr:nvSpPr>
        <xdr:cNvPr id="547" name="テキスト ボックス 546"/>
        <xdr:cNvSpPr txBox="1"/>
      </xdr:nvSpPr>
      <xdr:spPr>
        <a:xfrm>
          <a:off x="13436111" y="59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149659</xdr:rowOff>
    </xdr:from>
    <xdr:to>
      <xdr:col>18</xdr:col>
      <xdr:colOff>492125</xdr:colOff>
      <xdr:row>38</xdr:row>
      <xdr:rowOff>79809</xdr:rowOff>
    </xdr:to>
    <xdr:sp macro="" textlink="">
      <xdr:nvSpPr>
        <xdr:cNvPr id="548" name="円/楕円 547"/>
        <xdr:cNvSpPr/>
      </xdr:nvSpPr>
      <xdr:spPr>
        <a:xfrm>
          <a:off x="12763500" y="64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70935</xdr:rowOff>
    </xdr:from>
    <xdr:ext cx="534377" cy="259045"/>
    <xdr:sp macro="" textlink="">
      <xdr:nvSpPr>
        <xdr:cNvPr id="549" name="テキスト ボックス 548"/>
        <xdr:cNvSpPr txBox="1"/>
      </xdr:nvSpPr>
      <xdr:spPr>
        <a:xfrm>
          <a:off x="12547111" y="658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2577</xdr:rowOff>
    </xdr:from>
    <xdr:to>
      <xdr:col>23</xdr:col>
      <xdr:colOff>517525</xdr:colOff>
      <xdr:row>57</xdr:row>
      <xdr:rowOff>55991</xdr:rowOff>
    </xdr:to>
    <xdr:cxnSp macro="">
      <xdr:nvCxnSpPr>
        <xdr:cNvPr id="576" name="直線コネクタ 575"/>
        <xdr:cNvCxnSpPr/>
      </xdr:nvCxnSpPr>
      <xdr:spPr>
        <a:xfrm flipV="1">
          <a:off x="15481300" y="9775227"/>
          <a:ext cx="838200" cy="5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55991</xdr:rowOff>
    </xdr:from>
    <xdr:to>
      <xdr:col>22</xdr:col>
      <xdr:colOff>365125</xdr:colOff>
      <xdr:row>57</xdr:row>
      <xdr:rowOff>78531</xdr:rowOff>
    </xdr:to>
    <xdr:cxnSp macro="">
      <xdr:nvCxnSpPr>
        <xdr:cNvPr id="579" name="直線コネクタ 578"/>
        <xdr:cNvCxnSpPr/>
      </xdr:nvCxnSpPr>
      <xdr:spPr>
        <a:xfrm flipV="1">
          <a:off x="14592300" y="9828641"/>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78531</xdr:rowOff>
    </xdr:from>
    <xdr:to>
      <xdr:col>21</xdr:col>
      <xdr:colOff>161925</xdr:colOff>
      <xdr:row>57</xdr:row>
      <xdr:rowOff>116712</xdr:rowOff>
    </xdr:to>
    <xdr:cxnSp macro="">
      <xdr:nvCxnSpPr>
        <xdr:cNvPr id="582" name="直線コネクタ 581"/>
        <xdr:cNvCxnSpPr/>
      </xdr:nvCxnSpPr>
      <xdr:spPr>
        <a:xfrm flipV="1">
          <a:off x="13703300" y="9851181"/>
          <a:ext cx="889000" cy="3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83" name="フローチャート : 判断 582"/>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84" name="テキスト ボックス 583"/>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103512</xdr:rowOff>
    </xdr:from>
    <xdr:to>
      <xdr:col>19</xdr:col>
      <xdr:colOff>644525</xdr:colOff>
      <xdr:row>57</xdr:row>
      <xdr:rowOff>116712</xdr:rowOff>
    </xdr:to>
    <xdr:cxnSp macro="">
      <xdr:nvCxnSpPr>
        <xdr:cNvPr id="585" name="直線コネクタ 584"/>
        <xdr:cNvCxnSpPr/>
      </xdr:nvCxnSpPr>
      <xdr:spPr>
        <a:xfrm>
          <a:off x="12814300" y="9876162"/>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86" name="フローチャート : 判断 585"/>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87" name="テキスト ボックス 586"/>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88" name="フローチャート : 判断 587"/>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9" name="テキスト ボックス 588"/>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123227</xdr:rowOff>
    </xdr:from>
    <xdr:to>
      <xdr:col>23</xdr:col>
      <xdr:colOff>568325</xdr:colOff>
      <xdr:row>57</xdr:row>
      <xdr:rowOff>53377</xdr:rowOff>
    </xdr:to>
    <xdr:sp macro="" textlink="">
      <xdr:nvSpPr>
        <xdr:cNvPr id="595" name="円/楕円 594"/>
        <xdr:cNvSpPr/>
      </xdr:nvSpPr>
      <xdr:spPr>
        <a:xfrm>
          <a:off x="16268700" y="97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146104</xdr:rowOff>
    </xdr:from>
    <xdr:ext cx="534377" cy="259045"/>
    <xdr:sp macro="" textlink="">
      <xdr:nvSpPr>
        <xdr:cNvPr id="596" name="教育費該当値テキスト"/>
        <xdr:cNvSpPr txBox="1"/>
      </xdr:nvSpPr>
      <xdr:spPr>
        <a:xfrm>
          <a:off x="16370300" y="9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67,492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5191</xdr:rowOff>
    </xdr:from>
    <xdr:to>
      <xdr:col>22</xdr:col>
      <xdr:colOff>415925</xdr:colOff>
      <xdr:row>57</xdr:row>
      <xdr:rowOff>106791</xdr:rowOff>
    </xdr:to>
    <xdr:sp macro="" textlink="">
      <xdr:nvSpPr>
        <xdr:cNvPr id="597" name="円/楕円 596"/>
        <xdr:cNvSpPr/>
      </xdr:nvSpPr>
      <xdr:spPr>
        <a:xfrm>
          <a:off x="15430500" y="97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97918</xdr:rowOff>
    </xdr:from>
    <xdr:ext cx="534377" cy="259045"/>
    <xdr:sp macro="" textlink="">
      <xdr:nvSpPr>
        <xdr:cNvPr id="598" name="テキスト ボックス 597"/>
        <xdr:cNvSpPr txBox="1"/>
      </xdr:nvSpPr>
      <xdr:spPr>
        <a:xfrm>
          <a:off x="15214111" y="98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27731</xdr:rowOff>
    </xdr:from>
    <xdr:to>
      <xdr:col>21</xdr:col>
      <xdr:colOff>212725</xdr:colOff>
      <xdr:row>57</xdr:row>
      <xdr:rowOff>129331</xdr:rowOff>
    </xdr:to>
    <xdr:sp macro="" textlink="">
      <xdr:nvSpPr>
        <xdr:cNvPr id="599" name="円/楕円 598"/>
        <xdr:cNvSpPr/>
      </xdr:nvSpPr>
      <xdr:spPr>
        <a:xfrm>
          <a:off x="14541500" y="98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120458</xdr:rowOff>
    </xdr:from>
    <xdr:ext cx="534377" cy="259045"/>
    <xdr:sp macro="" textlink="">
      <xdr:nvSpPr>
        <xdr:cNvPr id="600" name="テキスト ボックス 599"/>
        <xdr:cNvSpPr txBox="1"/>
      </xdr:nvSpPr>
      <xdr:spPr>
        <a:xfrm>
          <a:off x="14325111" y="98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65912</xdr:rowOff>
    </xdr:from>
    <xdr:to>
      <xdr:col>20</xdr:col>
      <xdr:colOff>9525</xdr:colOff>
      <xdr:row>57</xdr:row>
      <xdr:rowOff>167512</xdr:rowOff>
    </xdr:to>
    <xdr:sp macro="" textlink="">
      <xdr:nvSpPr>
        <xdr:cNvPr id="601" name="円/楕円 600"/>
        <xdr:cNvSpPr/>
      </xdr:nvSpPr>
      <xdr:spPr>
        <a:xfrm>
          <a:off x="13652500" y="98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158639</xdr:rowOff>
    </xdr:from>
    <xdr:ext cx="534377" cy="259045"/>
    <xdr:sp macro="" textlink="">
      <xdr:nvSpPr>
        <xdr:cNvPr id="602" name="テキスト ボックス 601"/>
        <xdr:cNvSpPr txBox="1"/>
      </xdr:nvSpPr>
      <xdr:spPr>
        <a:xfrm>
          <a:off x="13436111" y="99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52712</xdr:rowOff>
    </xdr:from>
    <xdr:to>
      <xdr:col>18</xdr:col>
      <xdr:colOff>492125</xdr:colOff>
      <xdr:row>57</xdr:row>
      <xdr:rowOff>154312</xdr:rowOff>
    </xdr:to>
    <xdr:sp macro="" textlink="">
      <xdr:nvSpPr>
        <xdr:cNvPr id="603" name="円/楕円 602"/>
        <xdr:cNvSpPr/>
      </xdr:nvSpPr>
      <xdr:spPr>
        <a:xfrm>
          <a:off x="12763500" y="98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145439</xdr:rowOff>
    </xdr:from>
    <xdr:ext cx="534377" cy="259045"/>
    <xdr:sp macro="" textlink="">
      <xdr:nvSpPr>
        <xdr:cNvPr id="604" name="テキスト ボックス 603"/>
        <xdr:cNvSpPr txBox="1"/>
      </xdr:nvSpPr>
      <xdr:spPr>
        <a:xfrm>
          <a:off x="12547111" y="99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137671</xdr:rowOff>
    </xdr:from>
    <xdr:to>
      <xdr:col>23</xdr:col>
      <xdr:colOff>517525</xdr:colOff>
      <xdr:row>78</xdr:row>
      <xdr:rowOff>139700</xdr:rowOff>
    </xdr:to>
    <xdr:cxnSp macro="">
      <xdr:nvCxnSpPr>
        <xdr:cNvPr id="631" name="直線コネクタ 630"/>
        <xdr:cNvCxnSpPr/>
      </xdr:nvCxnSpPr>
      <xdr:spPr>
        <a:xfrm>
          <a:off x="15481300" y="13510771"/>
          <a:ext cx="8382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137671</xdr:rowOff>
    </xdr:from>
    <xdr:to>
      <xdr:col>22</xdr:col>
      <xdr:colOff>365125</xdr:colOff>
      <xdr:row>78</xdr:row>
      <xdr:rowOff>138475</xdr:rowOff>
    </xdr:to>
    <xdr:cxnSp macro="">
      <xdr:nvCxnSpPr>
        <xdr:cNvPr id="634" name="直線コネクタ 633"/>
        <xdr:cNvCxnSpPr/>
      </xdr:nvCxnSpPr>
      <xdr:spPr>
        <a:xfrm flipV="1">
          <a:off x="14592300" y="13510771"/>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125837</xdr:rowOff>
    </xdr:from>
    <xdr:to>
      <xdr:col>21</xdr:col>
      <xdr:colOff>161925</xdr:colOff>
      <xdr:row>78</xdr:row>
      <xdr:rowOff>138475</xdr:rowOff>
    </xdr:to>
    <xdr:cxnSp macro="">
      <xdr:nvCxnSpPr>
        <xdr:cNvPr id="637" name="直線コネクタ 636"/>
        <xdr:cNvCxnSpPr/>
      </xdr:nvCxnSpPr>
      <xdr:spPr>
        <a:xfrm>
          <a:off x="13703300" y="13498937"/>
          <a:ext cx="8890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78174</xdr:rowOff>
    </xdr:from>
    <xdr:to>
      <xdr:col>21</xdr:col>
      <xdr:colOff>212725</xdr:colOff>
      <xdr:row>79</xdr:row>
      <xdr:rowOff>8324</xdr:rowOff>
    </xdr:to>
    <xdr:sp macro="" textlink="">
      <xdr:nvSpPr>
        <xdr:cNvPr id="638" name="フローチャート : 判断 637"/>
        <xdr:cNvSpPr/>
      </xdr:nvSpPr>
      <xdr:spPr>
        <a:xfrm>
          <a:off x="14541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24851</xdr:rowOff>
    </xdr:from>
    <xdr:ext cx="469744" cy="259045"/>
    <xdr:sp macro="" textlink="">
      <xdr:nvSpPr>
        <xdr:cNvPr id="639" name="テキスト ボックス 638"/>
        <xdr:cNvSpPr txBox="1"/>
      </xdr:nvSpPr>
      <xdr:spPr>
        <a:xfrm>
          <a:off x="14357427"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92284</xdr:rowOff>
    </xdr:from>
    <xdr:to>
      <xdr:col>19</xdr:col>
      <xdr:colOff>644525</xdr:colOff>
      <xdr:row>78</xdr:row>
      <xdr:rowOff>125837</xdr:rowOff>
    </xdr:to>
    <xdr:cxnSp macro="">
      <xdr:nvCxnSpPr>
        <xdr:cNvPr id="640" name="直線コネクタ 639"/>
        <xdr:cNvCxnSpPr/>
      </xdr:nvCxnSpPr>
      <xdr:spPr>
        <a:xfrm>
          <a:off x="12814300" y="13465384"/>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75938</xdr:rowOff>
    </xdr:from>
    <xdr:to>
      <xdr:col>20</xdr:col>
      <xdr:colOff>9525</xdr:colOff>
      <xdr:row>79</xdr:row>
      <xdr:rowOff>6088</xdr:rowOff>
    </xdr:to>
    <xdr:sp macro="" textlink="">
      <xdr:nvSpPr>
        <xdr:cNvPr id="641" name="フローチャート : 判断 640"/>
        <xdr:cNvSpPr/>
      </xdr:nvSpPr>
      <xdr:spPr>
        <a:xfrm>
          <a:off x="13652500" y="134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168665</xdr:rowOff>
    </xdr:from>
    <xdr:ext cx="469744" cy="259045"/>
    <xdr:sp macro="" textlink="">
      <xdr:nvSpPr>
        <xdr:cNvPr id="642" name="テキスト ボックス 641"/>
        <xdr:cNvSpPr txBox="1"/>
      </xdr:nvSpPr>
      <xdr:spPr>
        <a:xfrm>
          <a:off x="13468427" y="1354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69676</xdr:rowOff>
    </xdr:from>
    <xdr:to>
      <xdr:col>18</xdr:col>
      <xdr:colOff>492125</xdr:colOff>
      <xdr:row>78</xdr:row>
      <xdr:rowOff>171276</xdr:rowOff>
    </xdr:to>
    <xdr:sp macro="" textlink="">
      <xdr:nvSpPr>
        <xdr:cNvPr id="643" name="フローチャート : 判断 642"/>
        <xdr:cNvSpPr/>
      </xdr:nvSpPr>
      <xdr:spPr>
        <a:xfrm>
          <a:off x="12763500" y="134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162403</xdr:rowOff>
    </xdr:from>
    <xdr:ext cx="469744" cy="259045"/>
    <xdr:sp macro="" textlink="">
      <xdr:nvSpPr>
        <xdr:cNvPr id="644" name="テキスト ボックス 643"/>
        <xdr:cNvSpPr txBox="1"/>
      </xdr:nvSpPr>
      <xdr:spPr>
        <a:xfrm>
          <a:off x="12579427" y="1353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86871</xdr:rowOff>
    </xdr:from>
    <xdr:to>
      <xdr:col>22</xdr:col>
      <xdr:colOff>415925</xdr:colOff>
      <xdr:row>79</xdr:row>
      <xdr:rowOff>17021</xdr:rowOff>
    </xdr:to>
    <xdr:sp macro="" textlink="">
      <xdr:nvSpPr>
        <xdr:cNvPr id="652" name="円/楕円 651"/>
        <xdr:cNvSpPr/>
      </xdr:nvSpPr>
      <xdr:spPr>
        <a:xfrm>
          <a:off x="15430500" y="134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8148</xdr:rowOff>
    </xdr:from>
    <xdr:ext cx="378565" cy="259045"/>
    <xdr:sp macro="" textlink="">
      <xdr:nvSpPr>
        <xdr:cNvPr id="653" name="テキスト ボックス 652"/>
        <xdr:cNvSpPr txBox="1"/>
      </xdr:nvSpPr>
      <xdr:spPr>
        <a:xfrm>
          <a:off x="15292017" y="1355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87675</xdr:rowOff>
    </xdr:from>
    <xdr:to>
      <xdr:col>21</xdr:col>
      <xdr:colOff>212725</xdr:colOff>
      <xdr:row>79</xdr:row>
      <xdr:rowOff>17825</xdr:rowOff>
    </xdr:to>
    <xdr:sp macro="" textlink="">
      <xdr:nvSpPr>
        <xdr:cNvPr id="654" name="円/楕円 653"/>
        <xdr:cNvSpPr/>
      </xdr:nvSpPr>
      <xdr:spPr>
        <a:xfrm>
          <a:off x="14541500" y="13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8952</xdr:rowOff>
    </xdr:from>
    <xdr:ext cx="378565" cy="259045"/>
    <xdr:sp macro="" textlink="">
      <xdr:nvSpPr>
        <xdr:cNvPr id="655" name="テキスト ボックス 654"/>
        <xdr:cNvSpPr txBox="1"/>
      </xdr:nvSpPr>
      <xdr:spPr>
        <a:xfrm>
          <a:off x="14403017" y="13553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75037</xdr:rowOff>
    </xdr:from>
    <xdr:to>
      <xdr:col>20</xdr:col>
      <xdr:colOff>9525</xdr:colOff>
      <xdr:row>79</xdr:row>
      <xdr:rowOff>5187</xdr:rowOff>
    </xdr:to>
    <xdr:sp macro="" textlink="">
      <xdr:nvSpPr>
        <xdr:cNvPr id="656" name="円/楕円 655"/>
        <xdr:cNvSpPr/>
      </xdr:nvSpPr>
      <xdr:spPr>
        <a:xfrm>
          <a:off x="13652500" y="134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21714</xdr:rowOff>
    </xdr:from>
    <xdr:ext cx="469744" cy="259045"/>
    <xdr:sp macro="" textlink="">
      <xdr:nvSpPr>
        <xdr:cNvPr id="657" name="テキスト ボックス 656"/>
        <xdr:cNvSpPr txBox="1"/>
      </xdr:nvSpPr>
      <xdr:spPr>
        <a:xfrm>
          <a:off x="13468427" y="1322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41484</xdr:rowOff>
    </xdr:from>
    <xdr:to>
      <xdr:col>18</xdr:col>
      <xdr:colOff>492125</xdr:colOff>
      <xdr:row>78</xdr:row>
      <xdr:rowOff>143084</xdr:rowOff>
    </xdr:to>
    <xdr:sp macro="" textlink="">
      <xdr:nvSpPr>
        <xdr:cNvPr id="658" name="円/楕円 657"/>
        <xdr:cNvSpPr/>
      </xdr:nvSpPr>
      <xdr:spPr>
        <a:xfrm>
          <a:off x="12763500" y="134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159611</xdr:rowOff>
    </xdr:from>
    <xdr:ext cx="534377" cy="259045"/>
    <xdr:sp macro="" textlink="">
      <xdr:nvSpPr>
        <xdr:cNvPr id="659" name="テキスト ボックス 658"/>
        <xdr:cNvSpPr txBox="1"/>
      </xdr:nvSpPr>
      <xdr:spPr>
        <a:xfrm>
          <a:off x="12547111" y="131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163299</xdr:rowOff>
    </xdr:from>
    <xdr:to>
      <xdr:col>23</xdr:col>
      <xdr:colOff>517525</xdr:colOff>
      <xdr:row>97</xdr:row>
      <xdr:rowOff>5717</xdr:rowOff>
    </xdr:to>
    <xdr:cxnSp macro="">
      <xdr:nvCxnSpPr>
        <xdr:cNvPr id="688" name="直線コネクタ 687"/>
        <xdr:cNvCxnSpPr/>
      </xdr:nvCxnSpPr>
      <xdr:spPr>
        <a:xfrm flipV="1">
          <a:off x="15481300" y="16622499"/>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139449</xdr:rowOff>
    </xdr:from>
    <xdr:to>
      <xdr:col>22</xdr:col>
      <xdr:colOff>365125</xdr:colOff>
      <xdr:row>97</xdr:row>
      <xdr:rowOff>5717</xdr:rowOff>
    </xdr:to>
    <xdr:cxnSp macro="">
      <xdr:nvCxnSpPr>
        <xdr:cNvPr id="691" name="直線コネクタ 690"/>
        <xdr:cNvCxnSpPr/>
      </xdr:nvCxnSpPr>
      <xdr:spPr>
        <a:xfrm>
          <a:off x="14592300" y="1659864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136065</xdr:rowOff>
    </xdr:from>
    <xdr:to>
      <xdr:col>21</xdr:col>
      <xdr:colOff>161925</xdr:colOff>
      <xdr:row>96</xdr:row>
      <xdr:rowOff>139449</xdr:rowOff>
    </xdr:to>
    <xdr:cxnSp macro="">
      <xdr:nvCxnSpPr>
        <xdr:cNvPr id="694" name="直線コネクタ 693"/>
        <xdr:cNvCxnSpPr/>
      </xdr:nvCxnSpPr>
      <xdr:spPr>
        <a:xfrm>
          <a:off x="13703300" y="16595265"/>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95" name="フローチャート : 判断 694"/>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96" name="テキスト ボックス 695"/>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127386</xdr:rowOff>
    </xdr:from>
    <xdr:to>
      <xdr:col>19</xdr:col>
      <xdr:colOff>644525</xdr:colOff>
      <xdr:row>96</xdr:row>
      <xdr:rowOff>136065</xdr:rowOff>
    </xdr:to>
    <xdr:cxnSp macro="">
      <xdr:nvCxnSpPr>
        <xdr:cNvPr id="697" name="直線コネクタ 696"/>
        <xdr:cNvCxnSpPr/>
      </xdr:nvCxnSpPr>
      <xdr:spPr>
        <a:xfrm>
          <a:off x="12814300" y="16586586"/>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8" name="フローチャート : 判断 697"/>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9" name="テキスト ボックス 698"/>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700" name="フローチャート : 判断 699"/>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701" name="テキスト ボックス 700"/>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112499</xdr:rowOff>
    </xdr:from>
    <xdr:to>
      <xdr:col>23</xdr:col>
      <xdr:colOff>568325</xdr:colOff>
      <xdr:row>97</xdr:row>
      <xdr:rowOff>42649</xdr:rowOff>
    </xdr:to>
    <xdr:sp macro="" textlink="">
      <xdr:nvSpPr>
        <xdr:cNvPr id="707" name="円/楕円 706"/>
        <xdr:cNvSpPr/>
      </xdr:nvSpPr>
      <xdr:spPr>
        <a:xfrm>
          <a:off x="16268700" y="165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90926</xdr:rowOff>
    </xdr:from>
    <xdr:ext cx="534377" cy="259045"/>
    <xdr:sp macro="" textlink="">
      <xdr:nvSpPr>
        <xdr:cNvPr id="708" name="公債費該当値テキスト"/>
        <xdr:cNvSpPr txBox="1"/>
      </xdr:nvSpPr>
      <xdr:spPr>
        <a:xfrm>
          <a:off x="16370300" y="165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51,903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126367</xdr:rowOff>
    </xdr:from>
    <xdr:to>
      <xdr:col>22</xdr:col>
      <xdr:colOff>415925</xdr:colOff>
      <xdr:row>97</xdr:row>
      <xdr:rowOff>56517</xdr:rowOff>
    </xdr:to>
    <xdr:sp macro="" textlink="">
      <xdr:nvSpPr>
        <xdr:cNvPr id="709" name="円/楕円 708"/>
        <xdr:cNvSpPr/>
      </xdr:nvSpPr>
      <xdr:spPr>
        <a:xfrm>
          <a:off x="15430500" y="165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47644</xdr:rowOff>
    </xdr:from>
    <xdr:ext cx="534377" cy="259045"/>
    <xdr:sp macro="" textlink="">
      <xdr:nvSpPr>
        <xdr:cNvPr id="710" name="テキスト ボックス 709"/>
        <xdr:cNvSpPr txBox="1"/>
      </xdr:nvSpPr>
      <xdr:spPr>
        <a:xfrm>
          <a:off x="15214111" y="166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88649</xdr:rowOff>
    </xdr:from>
    <xdr:to>
      <xdr:col>21</xdr:col>
      <xdr:colOff>212725</xdr:colOff>
      <xdr:row>97</xdr:row>
      <xdr:rowOff>18799</xdr:rowOff>
    </xdr:to>
    <xdr:sp macro="" textlink="">
      <xdr:nvSpPr>
        <xdr:cNvPr id="711" name="円/楕円 710"/>
        <xdr:cNvSpPr/>
      </xdr:nvSpPr>
      <xdr:spPr>
        <a:xfrm>
          <a:off x="145415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9926</xdr:rowOff>
    </xdr:from>
    <xdr:ext cx="534377" cy="259045"/>
    <xdr:sp macro="" textlink="">
      <xdr:nvSpPr>
        <xdr:cNvPr id="712" name="テキスト ボックス 711"/>
        <xdr:cNvSpPr txBox="1"/>
      </xdr:nvSpPr>
      <xdr:spPr>
        <a:xfrm>
          <a:off x="14325111"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85265</xdr:rowOff>
    </xdr:from>
    <xdr:to>
      <xdr:col>20</xdr:col>
      <xdr:colOff>9525</xdr:colOff>
      <xdr:row>97</xdr:row>
      <xdr:rowOff>15415</xdr:rowOff>
    </xdr:to>
    <xdr:sp macro="" textlink="">
      <xdr:nvSpPr>
        <xdr:cNvPr id="713" name="円/楕円 712"/>
        <xdr:cNvSpPr/>
      </xdr:nvSpPr>
      <xdr:spPr>
        <a:xfrm>
          <a:off x="136525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6542</xdr:rowOff>
    </xdr:from>
    <xdr:ext cx="534377" cy="259045"/>
    <xdr:sp macro="" textlink="">
      <xdr:nvSpPr>
        <xdr:cNvPr id="714" name="テキスト ボックス 713"/>
        <xdr:cNvSpPr txBox="1"/>
      </xdr:nvSpPr>
      <xdr:spPr>
        <a:xfrm>
          <a:off x="13436111" y="1663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76586</xdr:rowOff>
    </xdr:from>
    <xdr:to>
      <xdr:col>18</xdr:col>
      <xdr:colOff>492125</xdr:colOff>
      <xdr:row>97</xdr:row>
      <xdr:rowOff>6736</xdr:rowOff>
    </xdr:to>
    <xdr:sp macro="" textlink="">
      <xdr:nvSpPr>
        <xdr:cNvPr id="715" name="円/楕円 714"/>
        <xdr:cNvSpPr/>
      </xdr:nvSpPr>
      <xdr:spPr>
        <a:xfrm>
          <a:off x="12763500" y="16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169313</xdr:rowOff>
    </xdr:from>
    <xdr:ext cx="534377" cy="259045"/>
    <xdr:sp macro="" textlink="">
      <xdr:nvSpPr>
        <xdr:cNvPr id="716" name="テキスト ボックス 715"/>
        <xdr:cNvSpPr txBox="1"/>
      </xdr:nvSpPr>
      <xdr:spPr>
        <a:xfrm>
          <a:off x="12547111" y="1662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141097</xdr:rowOff>
    </xdr:from>
    <xdr:to>
      <xdr:col>29</xdr:col>
      <xdr:colOff>568325</xdr:colOff>
      <xdr:row>39</xdr:row>
      <xdr:rowOff>71247</xdr:rowOff>
    </xdr:to>
    <xdr:sp macro="" textlink="">
      <xdr:nvSpPr>
        <xdr:cNvPr id="752" name="フローチャート : 判断 751"/>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87774</xdr:rowOff>
    </xdr:from>
    <xdr:ext cx="378565" cy="259045"/>
    <xdr:sp macro="" textlink="">
      <xdr:nvSpPr>
        <xdr:cNvPr id="753" name="テキスト ボックス 752"/>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171196</xdr:rowOff>
    </xdr:from>
    <xdr:to>
      <xdr:col>28</xdr:col>
      <xdr:colOff>365125</xdr:colOff>
      <xdr:row>38</xdr:row>
      <xdr:rowOff>101346</xdr:rowOff>
    </xdr:to>
    <xdr:sp macro="" textlink="">
      <xdr:nvSpPr>
        <xdr:cNvPr id="755" name="フローチャート : 判断 754"/>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117873</xdr:rowOff>
    </xdr:from>
    <xdr:ext cx="469744" cy="259045"/>
    <xdr:sp macro="" textlink="">
      <xdr:nvSpPr>
        <xdr:cNvPr id="756" name="テキスト ボックス 755"/>
        <xdr:cNvSpPr txBox="1"/>
      </xdr:nvSpPr>
      <xdr:spPr>
        <a:xfrm>
          <a:off x="19310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169291</xdr:rowOff>
    </xdr:from>
    <xdr:to>
      <xdr:col>27</xdr:col>
      <xdr:colOff>161925</xdr:colOff>
      <xdr:row>38</xdr:row>
      <xdr:rowOff>99441</xdr:rowOff>
    </xdr:to>
    <xdr:sp macro="" textlink="">
      <xdr:nvSpPr>
        <xdr:cNvPr id="757" name="フローチャート : 判断 756"/>
        <xdr:cNvSpPr/>
      </xdr:nvSpPr>
      <xdr:spPr>
        <a:xfrm>
          <a:off x="18605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115968</xdr:rowOff>
    </xdr:from>
    <xdr:ext cx="469744" cy="259045"/>
    <xdr:sp macro="" textlink="">
      <xdr:nvSpPr>
        <xdr:cNvPr id="758" name="テキスト ボックス 757"/>
        <xdr:cNvSpPr txBox="1"/>
      </xdr:nvSpPr>
      <xdr:spPr>
        <a:xfrm>
          <a:off x="18421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7" name="テキスト ボックス 786"/>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9" name="テキスト ボックス 788"/>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1" name="テキスト ボックス 790"/>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3" name="テキスト ボックス 792"/>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7" name="直線コネクタ 796"/>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8"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0"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3"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4" name="フローチャート : 判断 803"/>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6" name="フローチャート : 判断 805"/>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7" name="テキスト ボックス 80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9" name="フローチャート : 判断 808"/>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0" name="テキスト ボックス 809"/>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2" name="フローチャート : 判断 811"/>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フローチャート : 判断 813"/>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1" name="円/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2"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3" name="円/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4" name="テキスト ボックス 823"/>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5" name="円/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6" name="テキスト ボックス 82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7" name="円/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8" name="テキスト ボックス 827"/>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9" name="円/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0" name="テキスト ボックス 829"/>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目的別歳出決算のうち、</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67,492</a:t>
          </a:r>
          <a:r>
            <a:rPr kumimoji="1" lang="ja-JP" altLang="ja-JP" sz="1100">
              <a:solidFill>
                <a:schemeClr val="dk1"/>
              </a:solidFill>
              <a:effectLst/>
              <a:latin typeface="+mn-lt"/>
              <a:ea typeface="+mn-ea"/>
              <a:cs typeface="+mn-cs"/>
            </a:rPr>
            <a:t>円となっており、類似団体との一人当たりコストの比較では</a:t>
          </a:r>
          <a:r>
            <a:rPr kumimoji="1" lang="en-US" altLang="ja-JP" sz="1100">
              <a:solidFill>
                <a:schemeClr val="dk1"/>
              </a:solidFill>
              <a:effectLst/>
              <a:latin typeface="+mn-lt"/>
              <a:ea typeface="+mn-ea"/>
              <a:cs typeface="+mn-cs"/>
            </a:rPr>
            <a:t>6,131</a:t>
          </a:r>
          <a:r>
            <a:rPr kumimoji="1" lang="ja-JP" altLang="ja-JP" sz="1100">
              <a:solidFill>
                <a:schemeClr val="dk1"/>
              </a:solidFill>
              <a:effectLst/>
              <a:latin typeface="+mn-lt"/>
              <a:ea typeface="+mn-ea"/>
              <a:cs typeface="+mn-cs"/>
            </a:rPr>
            <a:t>円高く、また、前年度との比較においても</a:t>
          </a:r>
          <a:r>
            <a:rPr kumimoji="1" lang="en-US" altLang="ja-JP" sz="1100">
              <a:solidFill>
                <a:schemeClr val="dk1"/>
              </a:solidFill>
              <a:effectLst/>
              <a:latin typeface="+mn-lt"/>
              <a:ea typeface="+mn-ea"/>
              <a:cs typeface="+mn-cs"/>
            </a:rPr>
            <a:t>11,683</a:t>
          </a:r>
          <a:r>
            <a:rPr kumimoji="1" lang="ja-JP" altLang="ja-JP" sz="1100">
              <a:solidFill>
                <a:schemeClr val="dk1"/>
              </a:solidFill>
              <a:effectLst/>
              <a:latin typeface="+mn-lt"/>
              <a:ea typeface="+mn-ea"/>
              <a:cs typeface="+mn-cs"/>
            </a:rPr>
            <a:t>円増加している。これは主に、</a:t>
          </a:r>
          <a:r>
            <a:rPr kumimoji="1" lang="ja-JP" altLang="en-US" sz="1100">
              <a:solidFill>
                <a:schemeClr val="dk1"/>
              </a:solidFill>
              <a:effectLst/>
              <a:latin typeface="+mn-lt"/>
              <a:ea typeface="+mn-ea"/>
              <a:cs typeface="+mn-cs"/>
            </a:rPr>
            <a:t>例年以上に小・中学校改修</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の事業費が増加したことに加えて、スポーツセンター体育館、武道館大規模改修事業の実施</a:t>
          </a:r>
          <a:r>
            <a:rPr kumimoji="1" lang="ja-JP" altLang="ja-JP" sz="1100">
              <a:solidFill>
                <a:schemeClr val="dk1"/>
              </a:solidFill>
              <a:effectLst/>
              <a:latin typeface="+mn-lt"/>
              <a:ea typeface="+mn-ea"/>
              <a:cs typeface="+mn-cs"/>
            </a:rPr>
            <a:t>によるものである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実質収支額の標準財政規模（Ｈ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億円前後）に対する割合は、</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％～５％台の範囲で黒字を維持しているが、当該年度だけの実質的な収支を把握するための指標である実質単年度収支は平成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までは黒字となっているが、平成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年度は主に町単独の投資的事業が増加したことによる収支不足となり、</a:t>
          </a:r>
          <a:r>
            <a:rPr kumimoji="1" lang="ja-JP" altLang="ja-JP" sz="1100">
              <a:solidFill>
                <a:schemeClr val="dk1"/>
              </a:solidFill>
              <a:effectLst/>
              <a:latin typeface="+mn-lt"/>
              <a:ea typeface="+mn-ea"/>
              <a:cs typeface="+mn-cs"/>
            </a:rPr>
            <a:t>標準財政規模比は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6.44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下がった。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全会計において黒字を確保しているが、水道事業会計及び土地開発事業会計以外は、一般会計からの繰出金等で財源を補てんしながら財政運営を行っている。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4424_&#24066;&#2402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120.7</v>
          </cell>
          <cell r="L73">
            <v>110.7</v>
          </cell>
          <cell r="M73">
            <v>92.1</v>
          </cell>
          <cell r="N73">
            <v>68.400000000000006</v>
          </cell>
          <cell r="O73">
            <v>64.400000000000006</v>
          </cell>
        </row>
        <row r="75">
          <cell r="K75">
            <v>16.100000000000001</v>
          </cell>
          <cell r="L75">
            <v>14.7</v>
          </cell>
          <cell r="M75">
            <v>13.2</v>
          </cell>
          <cell r="N75">
            <v>11.6</v>
          </cell>
          <cell r="O75">
            <v>11.3</v>
          </cell>
        </row>
        <row r="77">
          <cell r="G77" t="str">
            <v>類似団体内平均値</v>
          </cell>
          <cell r="K77">
            <v>29.4</v>
          </cell>
          <cell r="L77">
            <v>18.899999999999999</v>
          </cell>
          <cell r="M77">
            <v>10.199999999999999</v>
          </cell>
          <cell r="N77">
            <v>20.2</v>
          </cell>
          <cell r="O77">
            <v>38.5</v>
          </cell>
        </row>
        <row r="79">
          <cell r="K79">
            <v>10.9</v>
          </cell>
          <cell r="L79">
            <v>10.1</v>
          </cell>
          <cell r="M79">
            <v>9.1</v>
          </cell>
          <cell r="N79">
            <v>9.3000000000000007</v>
          </cell>
          <cell r="O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BK1" workbookViewId="0">
      <selection activeCell="BE34" sqref="BE34:BF34"/>
    </sheetView>
  </sheetViews>
  <sheetFormatPr defaultColWidth="0" defaultRowHeight="11" zeroHeight="1" x14ac:dyDescent="0.2"/>
  <cols>
    <col min="1" max="11" width="2.08984375" style="141" customWidth="1"/>
    <col min="12" max="12" width="2.26953125" style="141" customWidth="1"/>
    <col min="13" max="17" width="2.36328125" style="141" customWidth="1"/>
    <col min="18" max="119" width="2.08984375" style="141" customWidth="1"/>
    <col min="120" max="16384" width="0" style="141" hidden="1"/>
  </cols>
  <sheetData>
    <row r="1" spans="1:119" ht="33" customHeight="1" x14ac:dyDescent="0.2">
      <c r="A1" s="139"/>
      <c r="B1" s="359" t="s">
        <v>63</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 thickBot="1" x14ac:dyDescent="0.25">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60" t="s">
        <v>65</v>
      </c>
      <c r="C3" s="361"/>
      <c r="D3" s="361"/>
      <c r="E3" s="362"/>
      <c r="F3" s="362"/>
      <c r="G3" s="362"/>
      <c r="H3" s="362"/>
      <c r="I3" s="362"/>
      <c r="J3" s="362"/>
      <c r="K3" s="362"/>
      <c r="L3" s="362" t="s">
        <v>66</v>
      </c>
      <c r="M3" s="362"/>
      <c r="N3" s="362"/>
      <c r="O3" s="362"/>
      <c r="P3" s="362"/>
      <c r="Q3" s="362"/>
      <c r="R3" s="369"/>
      <c r="S3" s="369"/>
      <c r="T3" s="369"/>
      <c r="U3" s="369"/>
      <c r="V3" s="370"/>
      <c r="W3" s="344" t="s">
        <v>67</v>
      </c>
      <c r="X3" s="345"/>
      <c r="Y3" s="345"/>
      <c r="Z3" s="345"/>
      <c r="AA3" s="345"/>
      <c r="AB3" s="361"/>
      <c r="AC3" s="369" t="s">
        <v>68</v>
      </c>
      <c r="AD3" s="345"/>
      <c r="AE3" s="345"/>
      <c r="AF3" s="345"/>
      <c r="AG3" s="345"/>
      <c r="AH3" s="345"/>
      <c r="AI3" s="345"/>
      <c r="AJ3" s="345"/>
      <c r="AK3" s="345"/>
      <c r="AL3" s="346"/>
      <c r="AM3" s="344" t="s">
        <v>69</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70</v>
      </c>
      <c r="BO3" s="345"/>
      <c r="BP3" s="345"/>
      <c r="BQ3" s="345"/>
      <c r="BR3" s="345"/>
      <c r="BS3" s="345"/>
      <c r="BT3" s="345"/>
      <c r="BU3" s="346"/>
      <c r="BV3" s="344" t="s">
        <v>71</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72</v>
      </c>
      <c r="CU3" s="345"/>
      <c r="CV3" s="345"/>
      <c r="CW3" s="345"/>
      <c r="CX3" s="345"/>
      <c r="CY3" s="345"/>
      <c r="CZ3" s="345"/>
      <c r="DA3" s="346"/>
      <c r="DB3" s="344" t="s">
        <v>73</v>
      </c>
      <c r="DC3" s="345"/>
      <c r="DD3" s="345"/>
      <c r="DE3" s="345"/>
      <c r="DF3" s="345"/>
      <c r="DG3" s="345"/>
      <c r="DH3" s="345"/>
      <c r="DI3" s="346"/>
      <c r="DJ3" s="139"/>
      <c r="DK3" s="139"/>
      <c r="DL3" s="139"/>
      <c r="DM3" s="139"/>
      <c r="DN3" s="139"/>
      <c r="DO3" s="139"/>
    </row>
    <row r="4" spans="1:119" ht="18.75" customHeight="1" x14ac:dyDescent="0.2">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74</v>
      </c>
      <c r="AZ4" s="348"/>
      <c r="BA4" s="348"/>
      <c r="BB4" s="348"/>
      <c r="BC4" s="348"/>
      <c r="BD4" s="348"/>
      <c r="BE4" s="348"/>
      <c r="BF4" s="348"/>
      <c r="BG4" s="348"/>
      <c r="BH4" s="348"/>
      <c r="BI4" s="348"/>
      <c r="BJ4" s="348"/>
      <c r="BK4" s="348"/>
      <c r="BL4" s="348"/>
      <c r="BM4" s="349"/>
      <c r="BN4" s="350">
        <v>5940520</v>
      </c>
      <c r="BO4" s="351"/>
      <c r="BP4" s="351"/>
      <c r="BQ4" s="351"/>
      <c r="BR4" s="351"/>
      <c r="BS4" s="351"/>
      <c r="BT4" s="351"/>
      <c r="BU4" s="352"/>
      <c r="BV4" s="350">
        <v>6133916</v>
      </c>
      <c r="BW4" s="351"/>
      <c r="BX4" s="351"/>
      <c r="BY4" s="351"/>
      <c r="BZ4" s="351"/>
      <c r="CA4" s="351"/>
      <c r="CB4" s="351"/>
      <c r="CC4" s="352"/>
      <c r="CD4" s="353" t="s">
        <v>75</v>
      </c>
      <c r="CE4" s="354"/>
      <c r="CF4" s="354"/>
      <c r="CG4" s="354"/>
      <c r="CH4" s="354"/>
      <c r="CI4" s="354"/>
      <c r="CJ4" s="354"/>
      <c r="CK4" s="354"/>
      <c r="CL4" s="354"/>
      <c r="CM4" s="354"/>
      <c r="CN4" s="354"/>
      <c r="CO4" s="354"/>
      <c r="CP4" s="354"/>
      <c r="CQ4" s="354"/>
      <c r="CR4" s="354"/>
      <c r="CS4" s="355"/>
      <c r="CT4" s="356">
        <v>1.8</v>
      </c>
      <c r="CU4" s="357"/>
      <c r="CV4" s="357"/>
      <c r="CW4" s="357"/>
      <c r="CX4" s="357"/>
      <c r="CY4" s="357"/>
      <c r="CZ4" s="357"/>
      <c r="DA4" s="358"/>
      <c r="DB4" s="356">
        <v>3.8</v>
      </c>
      <c r="DC4" s="357"/>
      <c r="DD4" s="357"/>
      <c r="DE4" s="357"/>
      <c r="DF4" s="357"/>
      <c r="DG4" s="357"/>
      <c r="DH4" s="357"/>
      <c r="DI4" s="358"/>
      <c r="DJ4" s="139"/>
      <c r="DK4" s="139"/>
      <c r="DL4" s="139"/>
      <c r="DM4" s="139"/>
      <c r="DN4" s="139"/>
      <c r="DO4" s="139"/>
    </row>
    <row r="5" spans="1:119" ht="18.75" customHeight="1" x14ac:dyDescent="0.2">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76</v>
      </c>
      <c r="AN5" s="417"/>
      <c r="AO5" s="417"/>
      <c r="AP5" s="417"/>
      <c r="AQ5" s="417"/>
      <c r="AR5" s="417"/>
      <c r="AS5" s="417"/>
      <c r="AT5" s="418"/>
      <c r="AU5" s="419" t="s">
        <v>77</v>
      </c>
      <c r="AV5" s="420"/>
      <c r="AW5" s="420"/>
      <c r="AX5" s="420"/>
      <c r="AY5" s="421" t="s">
        <v>78</v>
      </c>
      <c r="AZ5" s="422"/>
      <c r="BA5" s="422"/>
      <c r="BB5" s="422"/>
      <c r="BC5" s="422"/>
      <c r="BD5" s="422"/>
      <c r="BE5" s="422"/>
      <c r="BF5" s="422"/>
      <c r="BG5" s="422"/>
      <c r="BH5" s="422"/>
      <c r="BI5" s="422"/>
      <c r="BJ5" s="422"/>
      <c r="BK5" s="422"/>
      <c r="BL5" s="422"/>
      <c r="BM5" s="423"/>
      <c r="BN5" s="387">
        <v>5859766</v>
      </c>
      <c r="BO5" s="388"/>
      <c r="BP5" s="388"/>
      <c r="BQ5" s="388"/>
      <c r="BR5" s="388"/>
      <c r="BS5" s="388"/>
      <c r="BT5" s="388"/>
      <c r="BU5" s="389"/>
      <c r="BV5" s="387">
        <v>5978999</v>
      </c>
      <c r="BW5" s="388"/>
      <c r="BX5" s="388"/>
      <c r="BY5" s="388"/>
      <c r="BZ5" s="388"/>
      <c r="CA5" s="388"/>
      <c r="CB5" s="388"/>
      <c r="CC5" s="389"/>
      <c r="CD5" s="390" t="s">
        <v>79</v>
      </c>
      <c r="CE5" s="391"/>
      <c r="CF5" s="391"/>
      <c r="CG5" s="391"/>
      <c r="CH5" s="391"/>
      <c r="CI5" s="391"/>
      <c r="CJ5" s="391"/>
      <c r="CK5" s="391"/>
      <c r="CL5" s="391"/>
      <c r="CM5" s="391"/>
      <c r="CN5" s="391"/>
      <c r="CO5" s="391"/>
      <c r="CP5" s="391"/>
      <c r="CQ5" s="391"/>
      <c r="CR5" s="391"/>
      <c r="CS5" s="392"/>
      <c r="CT5" s="384">
        <v>83.6</v>
      </c>
      <c r="CU5" s="385"/>
      <c r="CV5" s="385"/>
      <c r="CW5" s="385"/>
      <c r="CX5" s="385"/>
      <c r="CY5" s="385"/>
      <c r="CZ5" s="385"/>
      <c r="DA5" s="386"/>
      <c r="DB5" s="384">
        <v>81.599999999999994</v>
      </c>
      <c r="DC5" s="385"/>
      <c r="DD5" s="385"/>
      <c r="DE5" s="385"/>
      <c r="DF5" s="385"/>
      <c r="DG5" s="385"/>
      <c r="DH5" s="385"/>
      <c r="DI5" s="386"/>
      <c r="DJ5" s="139"/>
      <c r="DK5" s="139"/>
      <c r="DL5" s="139"/>
      <c r="DM5" s="139"/>
      <c r="DN5" s="139"/>
      <c r="DO5" s="139"/>
    </row>
    <row r="6" spans="1:119" ht="18.75" customHeight="1" x14ac:dyDescent="0.2">
      <c r="A6" s="140"/>
      <c r="B6" s="393" t="s">
        <v>80</v>
      </c>
      <c r="C6" s="394"/>
      <c r="D6" s="394"/>
      <c r="E6" s="395"/>
      <c r="F6" s="395"/>
      <c r="G6" s="395"/>
      <c r="H6" s="395"/>
      <c r="I6" s="395"/>
      <c r="J6" s="395"/>
      <c r="K6" s="395"/>
      <c r="L6" s="395" t="s">
        <v>81</v>
      </c>
      <c r="M6" s="395"/>
      <c r="N6" s="395"/>
      <c r="O6" s="395"/>
      <c r="P6" s="395"/>
      <c r="Q6" s="395"/>
      <c r="R6" s="399"/>
      <c r="S6" s="399"/>
      <c r="T6" s="399"/>
      <c r="U6" s="399"/>
      <c r="V6" s="400"/>
      <c r="W6" s="403" t="s">
        <v>82</v>
      </c>
      <c r="X6" s="404"/>
      <c r="Y6" s="404"/>
      <c r="Z6" s="404"/>
      <c r="AA6" s="404"/>
      <c r="AB6" s="394"/>
      <c r="AC6" s="407" t="s">
        <v>83</v>
      </c>
      <c r="AD6" s="408"/>
      <c r="AE6" s="408"/>
      <c r="AF6" s="408"/>
      <c r="AG6" s="408"/>
      <c r="AH6" s="408"/>
      <c r="AI6" s="408"/>
      <c r="AJ6" s="408"/>
      <c r="AK6" s="408"/>
      <c r="AL6" s="409"/>
      <c r="AM6" s="416" t="s">
        <v>84</v>
      </c>
      <c r="AN6" s="417"/>
      <c r="AO6" s="417"/>
      <c r="AP6" s="417"/>
      <c r="AQ6" s="417"/>
      <c r="AR6" s="417"/>
      <c r="AS6" s="417"/>
      <c r="AT6" s="418"/>
      <c r="AU6" s="419" t="s">
        <v>77</v>
      </c>
      <c r="AV6" s="420"/>
      <c r="AW6" s="420"/>
      <c r="AX6" s="420"/>
      <c r="AY6" s="421" t="s">
        <v>85</v>
      </c>
      <c r="AZ6" s="422"/>
      <c r="BA6" s="422"/>
      <c r="BB6" s="422"/>
      <c r="BC6" s="422"/>
      <c r="BD6" s="422"/>
      <c r="BE6" s="422"/>
      <c r="BF6" s="422"/>
      <c r="BG6" s="422"/>
      <c r="BH6" s="422"/>
      <c r="BI6" s="422"/>
      <c r="BJ6" s="422"/>
      <c r="BK6" s="422"/>
      <c r="BL6" s="422"/>
      <c r="BM6" s="423"/>
      <c r="BN6" s="387">
        <v>80754</v>
      </c>
      <c r="BO6" s="388"/>
      <c r="BP6" s="388"/>
      <c r="BQ6" s="388"/>
      <c r="BR6" s="388"/>
      <c r="BS6" s="388"/>
      <c r="BT6" s="388"/>
      <c r="BU6" s="389"/>
      <c r="BV6" s="387">
        <v>154917</v>
      </c>
      <c r="BW6" s="388"/>
      <c r="BX6" s="388"/>
      <c r="BY6" s="388"/>
      <c r="BZ6" s="388"/>
      <c r="CA6" s="388"/>
      <c r="CB6" s="388"/>
      <c r="CC6" s="389"/>
      <c r="CD6" s="390" t="s">
        <v>86</v>
      </c>
      <c r="CE6" s="391"/>
      <c r="CF6" s="391"/>
      <c r="CG6" s="391"/>
      <c r="CH6" s="391"/>
      <c r="CI6" s="391"/>
      <c r="CJ6" s="391"/>
      <c r="CK6" s="391"/>
      <c r="CL6" s="391"/>
      <c r="CM6" s="391"/>
      <c r="CN6" s="391"/>
      <c r="CO6" s="391"/>
      <c r="CP6" s="391"/>
      <c r="CQ6" s="391"/>
      <c r="CR6" s="391"/>
      <c r="CS6" s="392"/>
      <c r="CT6" s="424">
        <v>88</v>
      </c>
      <c r="CU6" s="425"/>
      <c r="CV6" s="425"/>
      <c r="CW6" s="425"/>
      <c r="CX6" s="425"/>
      <c r="CY6" s="425"/>
      <c r="CZ6" s="425"/>
      <c r="DA6" s="426"/>
      <c r="DB6" s="424">
        <v>87</v>
      </c>
      <c r="DC6" s="425"/>
      <c r="DD6" s="425"/>
      <c r="DE6" s="425"/>
      <c r="DF6" s="425"/>
      <c r="DG6" s="425"/>
      <c r="DH6" s="425"/>
      <c r="DI6" s="426"/>
      <c r="DJ6" s="139"/>
      <c r="DK6" s="139"/>
      <c r="DL6" s="139"/>
      <c r="DM6" s="139"/>
      <c r="DN6" s="139"/>
      <c r="DO6" s="139"/>
    </row>
    <row r="7" spans="1:119" ht="18.75" customHeight="1" x14ac:dyDescent="0.2">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87</v>
      </c>
      <c r="AN7" s="417"/>
      <c r="AO7" s="417"/>
      <c r="AP7" s="417"/>
      <c r="AQ7" s="417"/>
      <c r="AR7" s="417"/>
      <c r="AS7" s="417"/>
      <c r="AT7" s="418"/>
      <c r="AU7" s="419" t="s">
        <v>88</v>
      </c>
      <c r="AV7" s="420"/>
      <c r="AW7" s="420"/>
      <c r="AX7" s="420"/>
      <c r="AY7" s="421" t="s">
        <v>89</v>
      </c>
      <c r="AZ7" s="422"/>
      <c r="BA7" s="422"/>
      <c r="BB7" s="422"/>
      <c r="BC7" s="422"/>
      <c r="BD7" s="422"/>
      <c r="BE7" s="422"/>
      <c r="BF7" s="422"/>
      <c r="BG7" s="422"/>
      <c r="BH7" s="422"/>
      <c r="BI7" s="422"/>
      <c r="BJ7" s="422"/>
      <c r="BK7" s="422"/>
      <c r="BL7" s="422"/>
      <c r="BM7" s="423"/>
      <c r="BN7" s="387">
        <v>14612</v>
      </c>
      <c r="BO7" s="388"/>
      <c r="BP7" s="388"/>
      <c r="BQ7" s="388"/>
      <c r="BR7" s="388"/>
      <c r="BS7" s="388"/>
      <c r="BT7" s="388"/>
      <c r="BU7" s="389"/>
      <c r="BV7" s="387">
        <v>11860</v>
      </c>
      <c r="BW7" s="388"/>
      <c r="BX7" s="388"/>
      <c r="BY7" s="388"/>
      <c r="BZ7" s="388"/>
      <c r="CA7" s="388"/>
      <c r="CB7" s="388"/>
      <c r="CC7" s="389"/>
      <c r="CD7" s="390" t="s">
        <v>90</v>
      </c>
      <c r="CE7" s="391"/>
      <c r="CF7" s="391"/>
      <c r="CG7" s="391"/>
      <c r="CH7" s="391"/>
      <c r="CI7" s="391"/>
      <c r="CJ7" s="391"/>
      <c r="CK7" s="391"/>
      <c r="CL7" s="391"/>
      <c r="CM7" s="391"/>
      <c r="CN7" s="391"/>
      <c r="CO7" s="391"/>
      <c r="CP7" s="391"/>
      <c r="CQ7" s="391"/>
      <c r="CR7" s="391"/>
      <c r="CS7" s="392"/>
      <c r="CT7" s="387">
        <v>3755895</v>
      </c>
      <c r="CU7" s="388"/>
      <c r="CV7" s="388"/>
      <c r="CW7" s="388"/>
      <c r="CX7" s="388"/>
      <c r="CY7" s="388"/>
      <c r="CZ7" s="388"/>
      <c r="DA7" s="389"/>
      <c r="DB7" s="387">
        <v>3811142</v>
      </c>
      <c r="DC7" s="388"/>
      <c r="DD7" s="388"/>
      <c r="DE7" s="388"/>
      <c r="DF7" s="388"/>
      <c r="DG7" s="388"/>
      <c r="DH7" s="388"/>
      <c r="DI7" s="389"/>
      <c r="DJ7" s="139"/>
      <c r="DK7" s="139"/>
      <c r="DL7" s="139"/>
      <c r="DM7" s="139"/>
      <c r="DN7" s="139"/>
      <c r="DO7" s="139"/>
    </row>
    <row r="8" spans="1:119" ht="18.75" customHeight="1" thickBot="1" x14ac:dyDescent="0.25">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91</v>
      </c>
      <c r="AN8" s="417"/>
      <c r="AO8" s="417"/>
      <c r="AP8" s="417"/>
      <c r="AQ8" s="417"/>
      <c r="AR8" s="417"/>
      <c r="AS8" s="417"/>
      <c r="AT8" s="418"/>
      <c r="AU8" s="419" t="s">
        <v>92</v>
      </c>
      <c r="AV8" s="420"/>
      <c r="AW8" s="420"/>
      <c r="AX8" s="420"/>
      <c r="AY8" s="421" t="s">
        <v>93</v>
      </c>
      <c r="AZ8" s="422"/>
      <c r="BA8" s="422"/>
      <c r="BB8" s="422"/>
      <c r="BC8" s="422"/>
      <c r="BD8" s="422"/>
      <c r="BE8" s="422"/>
      <c r="BF8" s="422"/>
      <c r="BG8" s="422"/>
      <c r="BH8" s="422"/>
      <c r="BI8" s="422"/>
      <c r="BJ8" s="422"/>
      <c r="BK8" s="422"/>
      <c r="BL8" s="422"/>
      <c r="BM8" s="423"/>
      <c r="BN8" s="387">
        <v>66142</v>
      </c>
      <c r="BO8" s="388"/>
      <c r="BP8" s="388"/>
      <c r="BQ8" s="388"/>
      <c r="BR8" s="388"/>
      <c r="BS8" s="388"/>
      <c r="BT8" s="388"/>
      <c r="BU8" s="389"/>
      <c r="BV8" s="387">
        <v>143057</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0.39</v>
      </c>
      <c r="CU8" s="428"/>
      <c r="CV8" s="428"/>
      <c r="CW8" s="428"/>
      <c r="CX8" s="428"/>
      <c r="CY8" s="428"/>
      <c r="CZ8" s="428"/>
      <c r="DA8" s="429"/>
      <c r="DB8" s="427">
        <v>0.39</v>
      </c>
      <c r="DC8" s="428"/>
      <c r="DD8" s="428"/>
      <c r="DE8" s="428"/>
      <c r="DF8" s="428"/>
      <c r="DG8" s="428"/>
      <c r="DH8" s="428"/>
      <c r="DI8" s="429"/>
      <c r="DJ8" s="139"/>
      <c r="DK8" s="139"/>
      <c r="DL8" s="139"/>
      <c r="DM8" s="139"/>
      <c r="DN8" s="139"/>
      <c r="DO8" s="139"/>
    </row>
    <row r="9" spans="1:119" ht="18.75" customHeight="1" thickBot="1" x14ac:dyDescent="0.25">
      <c r="A9" s="140"/>
      <c r="B9" s="381" t="s">
        <v>95</v>
      </c>
      <c r="C9" s="382"/>
      <c r="D9" s="382"/>
      <c r="E9" s="382"/>
      <c r="F9" s="382"/>
      <c r="G9" s="382"/>
      <c r="H9" s="382"/>
      <c r="I9" s="382"/>
      <c r="J9" s="382"/>
      <c r="K9" s="430"/>
      <c r="L9" s="431" t="s">
        <v>96</v>
      </c>
      <c r="M9" s="432"/>
      <c r="N9" s="432"/>
      <c r="O9" s="432"/>
      <c r="P9" s="432"/>
      <c r="Q9" s="433"/>
      <c r="R9" s="434">
        <v>12300</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77</v>
      </c>
      <c r="AV9" s="420"/>
      <c r="AW9" s="420"/>
      <c r="AX9" s="420"/>
      <c r="AY9" s="421" t="s">
        <v>99</v>
      </c>
      <c r="AZ9" s="422"/>
      <c r="BA9" s="422"/>
      <c r="BB9" s="422"/>
      <c r="BC9" s="422"/>
      <c r="BD9" s="422"/>
      <c r="BE9" s="422"/>
      <c r="BF9" s="422"/>
      <c r="BG9" s="422"/>
      <c r="BH9" s="422"/>
      <c r="BI9" s="422"/>
      <c r="BJ9" s="422"/>
      <c r="BK9" s="422"/>
      <c r="BL9" s="422"/>
      <c r="BM9" s="423"/>
      <c r="BN9" s="387">
        <v>-76915</v>
      </c>
      <c r="BO9" s="388"/>
      <c r="BP9" s="388"/>
      <c r="BQ9" s="388"/>
      <c r="BR9" s="388"/>
      <c r="BS9" s="388"/>
      <c r="BT9" s="388"/>
      <c r="BU9" s="389"/>
      <c r="BV9" s="387">
        <v>-36152</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15.6</v>
      </c>
      <c r="CU9" s="385"/>
      <c r="CV9" s="385"/>
      <c r="CW9" s="385"/>
      <c r="CX9" s="385"/>
      <c r="CY9" s="385"/>
      <c r="CZ9" s="385"/>
      <c r="DA9" s="386"/>
      <c r="DB9" s="384">
        <v>14.7</v>
      </c>
      <c r="DC9" s="385"/>
      <c r="DD9" s="385"/>
      <c r="DE9" s="385"/>
      <c r="DF9" s="385"/>
      <c r="DG9" s="385"/>
      <c r="DH9" s="385"/>
      <c r="DI9" s="386"/>
      <c r="DJ9" s="139"/>
      <c r="DK9" s="139"/>
      <c r="DL9" s="139"/>
      <c r="DM9" s="139"/>
      <c r="DN9" s="139"/>
      <c r="DO9" s="139"/>
    </row>
    <row r="10" spans="1:119" ht="18.75" customHeight="1" thickBot="1" x14ac:dyDescent="0.25">
      <c r="A10" s="140"/>
      <c r="B10" s="381"/>
      <c r="C10" s="382"/>
      <c r="D10" s="382"/>
      <c r="E10" s="382"/>
      <c r="F10" s="382"/>
      <c r="G10" s="382"/>
      <c r="H10" s="382"/>
      <c r="I10" s="382"/>
      <c r="J10" s="382"/>
      <c r="K10" s="430"/>
      <c r="L10" s="437" t="s">
        <v>101</v>
      </c>
      <c r="M10" s="417"/>
      <c r="N10" s="417"/>
      <c r="O10" s="417"/>
      <c r="P10" s="417"/>
      <c r="Q10" s="418"/>
      <c r="R10" s="438">
        <v>13288</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1812</v>
      </c>
      <c r="BO10" s="388"/>
      <c r="BP10" s="388"/>
      <c r="BQ10" s="388"/>
      <c r="BR10" s="388"/>
      <c r="BS10" s="388"/>
      <c r="BT10" s="388"/>
      <c r="BU10" s="389"/>
      <c r="BV10" s="387">
        <v>205346</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109</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2">
      <c r="A12" s="140"/>
      <c r="B12" s="447" t="s">
        <v>113</v>
      </c>
      <c r="C12" s="448"/>
      <c r="D12" s="448"/>
      <c r="E12" s="448"/>
      <c r="F12" s="448"/>
      <c r="G12" s="448"/>
      <c r="H12" s="448"/>
      <c r="I12" s="448"/>
      <c r="J12" s="448"/>
      <c r="K12" s="449"/>
      <c r="L12" s="456" t="s">
        <v>114</v>
      </c>
      <c r="M12" s="457"/>
      <c r="N12" s="457"/>
      <c r="O12" s="457"/>
      <c r="P12" s="457"/>
      <c r="Q12" s="458"/>
      <c r="R12" s="459">
        <v>12675</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2">
      <c r="A13" s="140"/>
      <c r="B13" s="450"/>
      <c r="C13" s="451"/>
      <c r="D13" s="451"/>
      <c r="E13" s="451"/>
      <c r="F13" s="451"/>
      <c r="G13" s="451"/>
      <c r="H13" s="451"/>
      <c r="I13" s="451"/>
      <c r="J13" s="451"/>
      <c r="K13" s="452"/>
      <c r="L13" s="150"/>
      <c r="M13" s="475" t="s">
        <v>122</v>
      </c>
      <c r="N13" s="476"/>
      <c r="O13" s="476"/>
      <c r="P13" s="476"/>
      <c r="Q13" s="477"/>
      <c r="R13" s="468">
        <v>12569</v>
      </c>
      <c r="S13" s="469"/>
      <c r="T13" s="469"/>
      <c r="U13" s="469"/>
      <c r="V13" s="470"/>
      <c r="W13" s="403" t="s">
        <v>123</v>
      </c>
      <c r="X13" s="404"/>
      <c r="Y13" s="404"/>
      <c r="Z13" s="404"/>
      <c r="AA13" s="404"/>
      <c r="AB13" s="394"/>
      <c r="AC13" s="438">
        <v>196</v>
      </c>
      <c r="AD13" s="439"/>
      <c r="AE13" s="439"/>
      <c r="AF13" s="439"/>
      <c r="AG13" s="478"/>
      <c r="AH13" s="438">
        <v>191</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-75103</v>
      </c>
      <c r="BO13" s="388"/>
      <c r="BP13" s="388"/>
      <c r="BQ13" s="388"/>
      <c r="BR13" s="388"/>
      <c r="BS13" s="388"/>
      <c r="BT13" s="388"/>
      <c r="BU13" s="389"/>
      <c r="BV13" s="387">
        <v>169194</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11.3</v>
      </c>
      <c r="CU13" s="385"/>
      <c r="CV13" s="385"/>
      <c r="CW13" s="385"/>
      <c r="CX13" s="385"/>
      <c r="CY13" s="385"/>
      <c r="CZ13" s="385"/>
      <c r="DA13" s="386"/>
      <c r="DB13" s="384">
        <v>11.6</v>
      </c>
      <c r="DC13" s="385"/>
      <c r="DD13" s="385"/>
      <c r="DE13" s="385"/>
      <c r="DF13" s="385"/>
      <c r="DG13" s="385"/>
      <c r="DH13" s="385"/>
      <c r="DI13" s="386"/>
      <c r="DJ13" s="139"/>
      <c r="DK13" s="139"/>
      <c r="DL13" s="139"/>
      <c r="DM13" s="139"/>
      <c r="DN13" s="139"/>
      <c r="DO13" s="139"/>
    </row>
    <row r="14" spans="1:119" ht="18.75" customHeight="1" thickBot="1" x14ac:dyDescent="0.25">
      <c r="A14" s="140"/>
      <c r="B14" s="450"/>
      <c r="C14" s="451"/>
      <c r="D14" s="451"/>
      <c r="E14" s="451"/>
      <c r="F14" s="451"/>
      <c r="G14" s="451"/>
      <c r="H14" s="451"/>
      <c r="I14" s="451"/>
      <c r="J14" s="451"/>
      <c r="K14" s="452"/>
      <c r="L14" s="465" t="s">
        <v>128</v>
      </c>
      <c r="M14" s="466"/>
      <c r="N14" s="466"/>
      <c r="O14" s="466"/>
      <c r="P14" s="466"/>
      <c r="Q14" s="467"/>
      <c r="R14" s="468">
        <v>12854</v>
      </c>
      <c r="S14" s="469"/>
      <c r="T14" s="469"/>
      <c r="U14" s="469"/>
      <c r="V14" s="470"/>
      <c r="W14" s="377"/>
      <c r="X14" s="378"/>
      <c r="Y14" s="378"/>
      <c r="Z14" s="378"/>
      <c r="AA14" s="378"/>
      <c r="AB14" s="367"/>
      <c r="AC14" s="471">
        <v>3.5</v>
      </c>
      <c r="AD14" s="472"/>
      <c r="AE14" s="472"/>
      <c r="AF14" s="472"/>
      <c r="AG14" s="473"/>
      <c r="AH14" s="471">
        <v>3.1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64.400000000000006</v>
      </c>
      <c r="CU14" s="483"/>
      <c r="CV14" s="483"/>
      <c r="CW14" s="483"/>
      <c r="CX14" s="483"/>
      <c r="CY14" s="483"/>
      <c r="CZ14" s="483"/>
      <c r="DA14" s="484"/>
      <c r="DB14" s="482">
        <v>68.400000000000006</v>
      </c>
      <c r="DC14" s="483"/>
      <c r="DD14" s="483"/>
      <c r="DE14" s="483"/>
      <c r="DF14" s="483"/>
      <c r="DG14" s="483"/>
      <c r="DH14" s="483"/>
      <c r="DI14" s="484"/>
      <c r="DJ14" s="139"/>
      <c r="DK14" s="139"/>
      <c r="DL14" s="139"/>
      <c r="DM14" s="139"/>
      <c r="DN14" s="139"/>
      <c r="DO14" s="139"/>
    </row>
    <row r="15" spans="1:119" ht="18.75" customHeight="1" x14ac:dyDescent="0.2">
      <c r="A15" s="140"/>
      <c r="B15" s="450"/>
      <c r="C15" s="451"/>
      <c r="D15" s="451"/>
      <c r="E15" s="451"/>
      <c r="F15" s="451"/>
      <c r="G15" s="451"/>
      <c r="H15" s="451"/>
      <c r="I15" s="451"/>
      <c r="J15" s="451"/>
      <c r="K15" s="452"/>
      <c r="L15" s="150"/>
      <c r="M15" s="475" t="s">
        <v>122</v>
      </c>
      <c r="N15" s="476"/>
      <c r="O15" s="476"/>
      <c r="P15" s="476"/>
      <c r="Q15" s="477"/>
      <c r="R15" s="468">
        <v>12754</v>
      </c>
      <c r="S15" s="469"/>
      <c r="T15" s="469"/>
      <c r="U15" s="469"/>
      <c r="V15" s="470"/>
      <c r="W15" s="403" t="s">
        <v>130</v>
      </c>
      <c r="X15" s="404"/>
      <c r="Y15" s="404"/>
      <c r="Z15" s="404"/>
      <c r="AA15" s="404"/>
      <c r="AB15" s="394"/>
      <c r="AC15" s="438">
        <v>2299</v>
      </c>
      <c r="AD15" s="439"/>
      <c r="AE15" s="439"/>
      <c r="AF15" s="439"/>
      <c r="AG15" s="478"/>
      <c r="AH15" s="438">
        <v>2517</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1256309</v>
      </c>
      <c r="BO15" s="351"/>
      <c r="BP15" s="351"/>
      <c r="BQ15" s="351"/>
      <c r="BR15" s="351"/>
      <c r="BS15" s="351"/>
      <c r="BT15" s="351"/>
      <c r="BU15" s="352"/>
      <c r="BV15" s="350">
        <v>1270649</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41.2</v>
      </c>
      <c r="AD16" s="472"/>
      <c r="AE16" s="472"/>
      <c r="AF16" s="472"/>
      <c r="AG16" s="473"/>
      <c r="AH16" s="471">
        <v>41.5</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3245329</v>
      </c>
      <c r="BO16" s="388"/>
      <c r="BP16" s="388"/>
      <c r="BQ16" s="388"/>
      <c r="BR16" s="388"/>
      <c r="BS16" s="388"/>
      <c r="BT16" s="388"/>
      <c r="BU16" s="389"/>
      <c r="BV16" s="387">
        <v>3248867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5">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3090</v>
      </c>
      <c r="AD17" s="439"/>
      <c r="AE17" s="439"/>
      <c r="AF17" s="439"/>
      <c r="AG17" s="478"/>
      <c r="AH17" s="438">
        <v>3359</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1579774</v>
      </c>
      <c r="BO17" s="388"/>
      <c r="BP17" s="388"/>
      <c r="BQ17" s="388"/>
      <c r="BR17" s="388"/>
      <c r="BS17" s="388"/>
      <c r="BT17" s="388"/>
      <c r="BU17" s="389"/>
      <c r="BV17" s="387">
        <v>1597526</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5">
      <c r="A18" s="140"/>
      <c r="B18" s="498" t="s">
        <v>140</v>
      </c>
      <c r="C18" s="430"/>
      <c r="D18" s="430"/>
      <c r="E18" s="499"/>
      <c r="F18" s="499"/>
      <c r="G18" s="499"/>
      <c r="H18" s="499"/>
      <c r="I18" s="499"/>
      <c r="J18" s="499"/>
      <c r="K18" s="499"/>
      <c r="L18" s="500">
        <v>82.67</v>
      </c>
      <c r="M18" s="500"/>
      <c r="N18" s="500"/>
      <c r="O18" s="500"/>
      <c r="P18" s="500"/>
      <c r="Q18" s="500"/>
      <c r="R18" s="501"/>
      <c r="S18" s="501"/>
      <c r="T18" s="501"/>
      <c r="U18" s="501"/>
      <c r="V18" s="502"/>
      <c r="W18" s="405"/>
      <c r="X18" s="406"/>
      <c r="Y18" s="406"/>
      <c r="Z18" s="406"/>
      <c r="AA18" s="406"/>
      <c r="AB18" s="397"/>
      <c r="AC18" s="503">
        <v>55.3</v>
      </c>
      <c r="AD18" s="504"/>
      <c r="AE18" s="504"/>
      <c r="AF18" s="504"/>
      <c r="AG18" s="505"/>
      <c r="AH18" s="503">
        <v>55.4</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3167034</v>
      </c>
      <c r="BO18" s="388"/>
      <c r="BP18" s="388"/>
      <c r="BQ18" s="388"/>
      <c r="BR18" s="388"/>
      <c r="BS18" s="388"/>
      <c r="BT18" s="388"/>
      <c r="BU18" s="389"/>
      <c r="BV18" s="387">
        <v>3135210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5">
      <c r="A19" s="140"/>
      <c r="B19" s="498" t="s">
        <v>142</v>
      </c>
      <c r="C19" s="430"/>
      <c r="D19" s="430"/>
      <c r="E19" s="499"/>
      <c r="F19" s="499"/>
      <c r="G19" s="499"/>
      <c r="H19" s="499"/>
      <c r="I19" s="499"/>
      <c r="J19" s="499"/>
      <c r="K19" s="499"/>
      <c r="L19" s="507">
        <v>149</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4169445</v>
      </c>
      <c r="BO19" s="388"/>
      <c r="BP19" s="388"/>
      <c r="BQ19" s="388"/>
      <c r="BR19" s="388"/>
      <c r="BS19" s="388"/>
      <c r="BT19" s="388"/>
      <c r="BU19" s="389"/>
      <c r="BV19" s="387">
        <v>4327211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5">
      <c r="A20" s="140"/>
      <c r="B20" s="498" t="s">
        <v>144</v>
      </c>
      <c r="C20" s="430"/>
      <c r="D20" s="430"/>
      <c r="E20" s="499"/>
      <c r="F20" s="499"/>
      <c r="G20" s="499"/>
      <c r="H20" s="499"/>
      <c r="I20" s="499"/>
      <c r="J20" s="499"/>
      <c r="K20" s="499"/>
      <c r="L20" s="507">
        <v>4334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2">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5">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2">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5265748</v>
      </c>
      <c r="BO23" s="388"/>
      <c r="BP23" s="388"/>
      <c r="BQ23" s="388"/>
      <c r="BR23" s="388"/>
      <c r="BS23" s="388"/>
      <c r="BT23" s="388"/>
      <c r="BU23" s="389"/>
      <c r="BV23" s="387">
        <v>5280950</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5">
      <c r="A24" s="140"/>
      <c r="B24" s="520"/>
      <c r="C24" s="521"/>
      <c r="D24" s="522"/>
      <c r="E24" s="437" t="s">
        <v>153</v>
      </c>
      <c r="F24" s="417"/>
      <c r="G24" s="417"/>
      <c r="H24" s="417"/>
      <c r="I24" s="417"/>
      <c r="J24" s="417"/>
      <c r="K24" s="418"/>
      <c r="L24" s="438">
        <v>1</v>
      </c>
      <c r="M24" s="439"/>
      <c r="N24" s="439"/>
      <c r="O24" s="439"/>
      <c r="P24" s="478"/>
      <c r="Q24" s="438">
        <v>6723</v>
      </c>
      <c r="R24" s="439"/>
      <c r="S24" s="439"/>
      <c r="T24" s="439"/>
      <c r="U24" s="439"/>
      <c r="V24" s="478"/>
      <c r="W24" s="533"/>
      <c r="X24" s="521"/>
      <c r="Y24" s="522"/>
      <c r="Z24" s="437" t="s">
        <v>154</v>
      </c>
      <c r="AA24" s="417"/>
      <c r="AB24" s="417"/>
      <c r="AC24" s="417"/>
      <c r="AD24" s="417"/>
      <c r="AE24" s="417"/>
      <c r="AF24" s="417"/>
      <c r="AG24" s="418"/>
      <c r="AH24" s="438">
        <v>110</v>
      </c>
      <c r="AI24" s="439"/>
      <c r="AJ24" s="439"/>
      <c r="AK24" s="439"/>
      <c r="AL24" s="478"/>
      <c r="AM24" s="438">
        <v>340450</v>
      </c>
      <c r="AN24" s="439"/>
      <c r="AO24" s="439"/>
      <c r="AP24" s="439"/>
      <c r="AQ24" s="439"/>
      <c r="AR24" s="478"/>
      <c r="AS24" s="438">
        <v>3095</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4095642</v>
      </c>
      <c r="BO24" s="388"/>
      <c r="BP24" s="388"/>
      <c r="BQ24" s="388"/>
      <c r="BR24" s="388"/>
      <c r="BS24" s="388"/>
      <c r="BT24" s="388"/>
      <c r="BU24" s="389"/>
      <c r="BV24" s="387">
        <v>4015072</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2">
      <c r="A25" s="140"/>
      <c r="B25" s="520"/>
      <c r="C25" s="521"/>
      <c r="D25" s="522"/>
      <c r="E25" s="437" t="s">
        <v>156</v>
      </c>
      <c r="F25" s="417"/>
      <c r="G25" s="417"/>
      <c r="H25" s="417"/>
      <c r="I25" s="417"/>
      <c r="J25" s="417"/>
      <c r="K25" s="418"/>
      <c r="L25" s="438">
        <v>1</v>
      </c>
      <c r="M25" s="439"/>
      <c r="N25" s="439"/>
      <c r="O25" s="439"/>
      <c r="P25" s="478"/>
      <c r="Q25" s="438">
        <v>5729</v>
      </c>
      <c r="R25" s="439"/>
      <c r="S25" s="439"/>
      <c r="T25" s="439"/>
      <c r="U25" s="439"/>
      <c r="V25" s="478"/>
      <c r="W25" s="533"/>
      <c r="X25" s="521"/>
      <c r="Y25" s="522"/>
      <c r="Z25" s="437" t="s">
        <v>157</v>
      </c>
      <c r="AA25" s="417"/>
      <c r="AB25" s="417"/>
      <c r="AC25" s="417"/>
      <c r="AD25" s="417"/>
      <c r="AE25" s="417"/>
      <c r="AF25" s="417"/>
      <c r="AG25" s="418"/>
      <c r="AH25" s="438" t="s">
        <v>120</v>
      </c>
      <c r="AI25" s="439"/>
      <c r="AJ25" s="439"/>
      <c r="AK25" s="439"/>
      <c r="AL25" s="478"/>
      <c r="AM25" s="438" t="s">
        <v>120</v>
      </c>
      <c r="AN25" s="439"/>
      <c r="AO25" s="439"/>
      <c r="AP25" s="439"/>
      <c r="AQ25" s="439"/>
      <c r="AR25" s="478"/>
      <c r="AS25" s="438" t="s">
        <v>120</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33032</v>
      </c>
      <c r="BO25" s="351"/>
      <c r="BP25" s="351"/>
      <c r="BQ25" s="351"/>
      <c r="BR25" s="351"/>
      <c r="BS25" s="351"/>
      <c r="BT25" s="351"/>
      <c r="BU25" s="352"/>
      <c r="BV25" s="350">
        <v>58779</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2">
      <c r="A26" s="140"/>
      <c r="B26" s="520"/>
      <c r="C26" s="521"/>
      <c r="D26" s="522"/>
      <c r="E26" s="437" t="s">
        <v>159</v>
      </c>
      <c r="F26" s="417"/>
      <c r="G26" s="417"/>
      <c r="H26" s="417"/>
      <c r="I26" s="417"/>
      <c r="J26" s="417"/>
      <c r="K26" s="418"/>
      <c r="L26" s="438">
        <v>1</v>
      </c>
      <c r="M26" s="439"/>
      <c r="N26" s="439"/>
      <c r="O26" s="439"/>
      <c r="P26" s="478"/>
      <c r="Q26" s="438">
        <v>5301</v>
      </c>
      <c r="R26" s="439"/>
      <c r="S26" s="439"/>
      <c r="T26" s="439"/>
      <c r="U26" s="439"/>
      <c r="V26" s="478"/>
      <c r="W26" s="533"/>
      <c r="X26" s="521"/>
      <c r="Y26" s="522"/>
      <c r="Z26" s="437" t="s">
        <v>160</v>
      </c>
      <c r="AA26" s="543"/>
      <c r="AB26" s="543"/>
      <c r="AC26" s="543"/>
      <c r="AD26" s="543"/>
      <c r="AE26" s="543"/>
      <c r="AF26" s="543"/>
      <c r="AG26" s="544"/>
      <c r="AH26" s="438">
        <v>18</v>
      </c>
      <c r="AI26" s="439"/>
      <c r="AJ26" s="439"/>
      <c r="AK26" s="439"/>
      <c r="AL26" s="478"/>
      <c r="AM26" s="438">
        <v>56430</v>
      </c>
      <c r="AN26" s="439"/>
      <c r="AO26" s="439"/>
      <c r="AP26" s="439"/>
      <c r="AQ26" s="439"/>
      <c r="AR26" s="478"/>
      <c r="AS26" s="438">
        <v>3135</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5">
      <c r="A27" s="140"/>
      <c r="B27" s="520"/>
      <c r="C27" s="521"/>
      <c r="D27" s="522"/>
      <c r="E27" s="437" t="s">
        <v>162</v>
      </c>
      <c r="F27" s="417"/>
      <c r="G27" s="417"/>
      <c r="H27" s="417"/>
      <c r="I27" s="417"/>
      <c r="J27" s="417"/>
      <c r="K27" s="418"/>
      <c r="L27" s="438">
        <v>1</v>
      </c>
      <c r="M27" s="439"/>
      <c r="N27" s="439"/>
      <c r="O27" s="439"/>
      <c r="P27" s="478"/>
      <c r="Q27" s="438">
        <v>3350</v>
      </c>
      <c r="R27" s="439"/>
      <c r="S27" s="439"/>
      <c r="T27" s="439"/>
      <c r="U27" s="439"/>
      <c r="V27" s="478"/>
      <c r="W27" s="533"/>
      <c r="X27" s="521"/>
      <c r="Y27" s="522"/>
      <c r="Z27" s="437" t="s">
        <v>163</v>
      </c>
      <c r="AA27" s="417"/>
      <c r="AB27" s="417"/>
      <c r="AC27" s="417"/>
      <c r="AD27" s="417"/>
      <c r="AE27" s="417"/>
      <c r="AF27" s="417"/>
      <c r="AG27" s="418"/>
      <c r="AH27" s="438">
        <v>3</v>
      </c>
      <c r="AI27" s="439"/>
      <c r="AJ27" s="439"/>
      <c r="AK27" s="439"/>
      <c r="AL27" s="478"/>
      <c r="AM27" s="438">
        <v>9711</v>
      </c>
      <c r="AN27" s="439"/>
      <c r="AO27" s="439"/>
      <c r="AP27" s="439"/>
      <c r="AQ27" s="439"/>
      <c r="AR27" s="478"/>
      <c r="AS27" s="438">
        <v>3237</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66731</v>
      </c>
      <c r="BO27" s="557"/>
      <c r="BP27" s="557"/>
      <c r="BQ27" s="557"/>
      <c r="BR27" s="557"/>
      <c r="BS27" s="557"/>
      <c r="BT27" s="557"/>
      <c r="BU27" s="558"/>
      <c r="BV27" s="556">
        <v>66659</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2">
      <c r="A28" s="140"/>
      <c r="B28" s="520"/>
      <c r="C28" s="521"/>
      <c r="D28" s="522"/>
      <c r="E28" s="437" t="s">
        <v>165</v>
      </c>
      <c r="F28" s="417"/>
      <c r="G28" s="417"/>
      <c r="H28" s="417"/>
      <c r="I28" s="417"/>
      <c r="J28" s="417"/>
      <c r="K28" s="418"/>
      <c r="L28" s="438">
        <v>1</v>
      </c>
      <c r="M28" s="439"/>
      <c r="N28" s="439"/>
      <c r="O28" s="439"/>
      <c r="P28" s="478"/>
      <c r="Q28" s="438">
        <v>2450</v>
      </c>
      <c r="R28" s="439"/>
      <c r="S28" s="439"/>
      <c r="T28" s="439"/>
      <c r="U28" s="439"/>
      <c r="V28" s="478"/>
      <c r="W28" s="533"/>
      <c r="X28" s="521"/>
      <c r="Y28" s="522"/>
      <c r="Z28" s="437" t="s">
        <v>166</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977397</v>
      </c>
      <c r="BO28" s="351"/>
      <c r="BP28" s="351"/>
      <c r="BQ28" s="351"/>
      <c r="BR28" s="351"/>
      <c r="BS28" s="351"/>
      <c r="BT28" s="351"/>
      <c r="BU28" s="352"/>
      <c r="BV28" s="350">
        <v>975585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2">
      <c r="A29" s="140"/>
      <c r="B29" s="520"/>
      <c r="C29" s="521"/>
      <c r="D29" s="522"/>
      <c r="E29" s="437" t="s">
        <v>169</v>
      </c>
      <c r="F29" s="417"/>
      <c r="G29" s="417"/>
      <c r="H29" s="417"/>
      <c r="I29" s="417"/>
      <c r="J29" s="417"/>
      <c r="K29" s="418"/>
      <c r="L29" s="438">
        <v>10</v>
      </c>
      <c r="M29" s="439"/>
      <c r="N29" s="439"/>
      <c r="O29" s="439"/>
      <c r="P29" s="478"/>
      <c r="Q29" s="438">
        <v>2250</v>
      </c>
      <c r="R29" s="439"/>
      <c r="S29" s="439"/>
      <c r="T29" s="439"/>
      <c r="U29" s="439"/>
      <c r="V29" s="478"/>
      <c r="W29" s="534"/>
      <c r="X29" s="535"/>
      <c r="Y29" s="536"/>
      <c r="Z29" s="437" t="s">
        <v>170</v>
      </c>
      <c r="AA29" s="417"/>
      <c r="AB29" s="417"/>
      <c r="AC29" s="417"/>
      <c r="AD29" s="417"/>
      <c r="AE29" s="417"/>
      <c r="AF29" s="417"/>
      <c r="AG29" s="418"/>
      <c r="AH29" s="438">
        <v>113</v>
      </c>
      <c r="AI29" s="439"/>
      <c r="AJ29" s="439"/>
      <c r="AK29" s="439"/>
      <c r="AL29" s="478"/>
      <c r="AM29" s="438">
        <v>350161</v>
      </c>
      <c r="AN29" s="439"/>
      <c r="AO29" s="439"/>
      <c r="AP29" s="439"/>
      <c r="AQ29" s="439"/>
      <c r="AR29" s="478"/>
      <c r="AS29" s="438">
        <v>3099</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2575</v>
      </c>
      <c r="BO29" s="388"/>
      <c r="BP29" s="388"/>
      <c r="BQ29" s="388"/>
      <c r="BR29" s="388"/>
      <c r="BS29" s="388"/>
      <c r="BT29" s="388"/>
      <c r="BU29" s="389"/>
      <c r="BV29" s="387">
        <v>2646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5">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97.4</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535905</v>
      </c>
      <c r="BO30" s="557"/>
      <c r="BP30" s="557"/>
      <c r="BQ30" s="557"/>
      <c r="BR30" s="557"/>
      <c r="BS30" s="557"/>
      <c r="BT30" s="557"/>
      <c r="BU30" s="558"/>
      <c r="BV30" s="556">
        <v>461040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2">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t="str">
        <f>IF(BG34="","",MAX(C34:D43,U34:V43,AM34:AN43)+1)</f>
        <v/>
      </c>
      <c r="BF34" s="568"/>
      <c r="BG34" s="569"/>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中播衛生施設事務組合</v>
      </c>
      <c r="BZ34" s="569"/>
      <c r="CA34" s="569"/>
      <c r="CB34" s="569"/>
      <c r="CC34" s="569"/>
      <c r="CD34" s="569"/>
      <c r="CE34" s="569"/>
      <c r="CF34" s="569"/>
      <c r="CG34" s="569"/>
      <c r="CH34" s="569"/>
      <c r="CI34" s="569"/>
      <c r="CJ34" s="569"/>
      <c r="CK34" s="569"/>
      <c r="CL34" s="569"/>
      <c r="CM34" s="569"/>
      <c r="CN34" s="167"/>
      <c r="CO34" s="568">
        <f>IF(CQ34="","",MAX(C34:D43,U34:V43,AM34:AN43,BE34:BF43,BW34:BX43)+1)</f>
        <v>18</v>
      </c>
      <c r="CP34" s="568"/>
      <c r="CQ34" s="569" t="str">
        <f>IF('各会計、関係団体の財政状況及び健全化判断比率'!BS7="","",'各会計、関係団体の財政状況及び健全化判断比率'!BS7)</f>
        <v>兵庫県町土地開発公社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2">
      <c r="A35" s="140"/>
      <c r="B35" s="166"/>
      <c r="C35" s="568">
        <f>IF(E35="","",C34+1)</f>
        <v>2</v>
      </c>
      <c r="D35" s="568"/>
      <c r="E35" s="569" t="str">
        <f>IF('各会計、関係団体の財政状況及び健全化判断比率'!B8="","",'各会計、関係団体の財政状況及び健全化判断比率'!B8)</f>
        <v>学校給食特別会計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f t="shared" ref="AM35:AM43" si="0">IF(AO35="","",AM34+1)</f>
        <v>7</v>
      </c>
      <c r="AN35" s="568"/>
      <c r="AO35" s="569" t="str">
        <f>IF('各会計、関係団体の財政状況及び健全化判断比率'!B32="","",'各会計、関係団体の財政状況及び健全化判断比率'!B32)</f>
        <v>下水道事業会計</v>
      </c>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中播農業共済事務組合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2">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f t="shared" si="0"/>
        <v>8</v>
      </c>
      <c r="AN36" s="568"/>
      <c r="AO36" s="569" t="str">
        <f>IF('各会計、関係団体の財政状況及び健全化判断比率'!B33="","",'各会計、関係団体の財政状況及び健全化判断比率'!B33)</f>
        <v>土地開発事業会計</v>
      </c>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中播北部行政事務組合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2">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市川町外三ヶ市町共有財産事務組合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2">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兵庫県市町村職員退職手当組合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2">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兵庫県市町交通災害共済組合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2">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兵庫県町議会議員公務災害補償組合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2">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兵庫県後期高齢者医療広域連合（一般会計）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2">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17</v>
      </c>
      <c r="BX42" s="568"/>
      <c r="BY42" s="569" t="str">
        <f>IF('各会計、関係団体の財政状況及び健全化判断比率'!B76="","",'各会計、関係団体の財政状況及び健全化判断比率'!B76)</f>
        <v>兵庫県後期高齢者医療広域連合（特別会計）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2">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191</v>
      </c>
    </row>
    <row r="50" spans="5:5" x14ac:dyDescent="0.2">
      <c r="E50" s="141" t="s">
        <v>192</v>
      </c>
    </row>
    <row r="51" spans="5:5" x14ac:dyDescent="0.2">
      <c r="E51" s="141" t="s">
        <v>193</v>
      </c>
    </row>
    <row r="52" spans="5:5" x14ac:dyDescent="0.2">
      <c r="E52" s="141"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70" zoomScaleNormal="70" zoomScaleSheetLayoutView="100" workbookViewId="0">
      <selection activeCell="BE34" sqref="BE34:BF34"/>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2">
      <c r="A34" s="22"/>
      <c r="B34" s="31"/>
      <c r="C34" s="1154" t="s">
        <v>523</v>
      </c>
      <c r="D34" s="1154"/>
      <c r="E34" s="1155"/>
      <c r="F34" s="32">
        <v>13.8</v>
      </c>
      <c r="G34" s="33">
        <v>14.27</v>
      </c>
      <c r="H34" s="33">
        <v>11.97</v>
      </c>
      <c r="I34" s="33">
        <v>13.17</v>
      </c>
      <c r="J34" s="34">
        <v>14.59</v>
      </c>
      <c r="K34" s="22"/>
      <c r="L34" s="22"/>
      <c r="M34" s="22"/>
      <c r="N34" s="22"/>
      <c r="O34" s="22"/>
      <c r="P34" s="22"/>
    </row>
    <row r="35" spans="1:16" ht="39" customHeight="1" x14ac:dyDescent="0.2">
      <c r="A35" s="22"/>
      <c r="B35" s="35"/>
      <c r="C35" s="1148" t="s">
        <v>524</v>
      </c>
      <c r="D35" s="1149"/>
      <c r="E35" s="1150"/>
      <c r="F35" s="36">
        <v>2.69</v>
      </c>
      <c r="G35" s="37">
        <v>2.72</v>
      </c>
      <c r="H35" s="37">
        <v>2.75</v>
      </c>
      <c r="I35" s="37">
        <v>2.67</v>
      </c>
      <c r="J35" s="38">
        <v>2.71</v>
      </c>
      <c r="K35" s="22"/>
      <c r="L35" s="22"/>
      <c r="M35" s="22"/>
      <c r="N35" s="22"/>
      <c r="O35" s="22"/>
      <c r="P35" s="22"/>
    </row>
    <row r="36" spans="1:16" ht="39" customHeight="1" x14ac:dyDescent="0.2">
      <c r="A36" s="22"/>
      <c r="B36" s="35"/>
      <c r="C36" s="1148" t="s">
        <v>525</v>
      </c>
      <c r="D36" s="1149"/>
      <c r="E36" s="1150"/>
      <c r="F36" s="36">
        <v>0.37</v>
      </c>
      <c r="G36" s="37">
        <v>0.61</v>
      </c>
      <c r="H36" s="37">
        <v>0.64</v>
      </c>
      <c r="I36" s="37">
        <v>2.0099999999999998</v>
      </c>
      <c r="J36" s="38">
        <v>2.57</v>
      </c>
      <c r="K36" s="22"/>
      <c r="L36" s="22"/>
      <c r="M36" s="22"/>
      <c r="N36" s="22"/>
      <c r="O36" s="22"/>
      <c r="P36" s="22"/>
    </row>
    <row r="37" spans="1:16" ht="39" customHeight="1" x14ac:dyDescent="0.2">
      <c r="A37" s="22"/>
      <c r="B37" s="35"/>
      <c r="C37" s="1148" t="s">
        <v>526</v>
      </c>
      <c r="D37" s="1149"/>
      <c r="E37" s="1150"/>
      <c r="F37" s="36">
        <v>1.78</v>
      </c>
      <c r="G37" s="37">
        <v>2.11</v>
      </c>
      <c r="H37" s="37">
        <v>2.35</v>
      </c>
      <c r="I37" s="37">
        <v>2.2200000000000002</v>
      </c>
      <c r="J37" s="38">
        <v>2.4</v>
      </c>
      <c r="K37" s="22"/>
      <c r="L37" s="22"/>
      <c r="M37" s="22"/>
      <c r="N37" s="22"/>
      <c r="O37" s="22"/>
      <c r="P37" s="22"/>
    </row>
    <row r="38" spans="1:16" ht="39" customHeight="1" x14ac:dyDescent="0.2">
      <c r="A38" s="22"/>
      <c r="B38" s="35"/>
      <c r="C38" s="1148" t="s">
        <v>527</v>
      </c>
      <c r="D38" s="1149"/>
      <c r="E38" s="1150"/>
      <c r="F38" s="36">
        <v>5.6</v>
      </c>
      <c r="G38" s="37">
        <v>5.74</v>
      </c>
      <c r="H38" s="37">
        <v>4.82</v>
      </c>
      <c r="I38" s="37">
        <v>3.73</v>
      </c>
      <c r="J38" s="38">
        <v>1.75</v>
      </c>
      <c r="K38" s="22"/>
      <c r="L38" s="22"/>
      <c r="M38" s="22"/>
      <c r="N38" s="22"/>
      <c r="O38" s="22"/>
      <c r="P38" s="22"/>
    </row>
    <row r="39" spans="1:16" ht="39" customHeight="1" x14ac:dyDescent="0.2">
      <c r="A39" s="22"/>
      <c r="B39" s="35"/>
      <c r="C39" s="1148" t="s">
        <v>528</v>
      </c>
      <c r="D39" s="1149"/>
      <c r="E39" s="1150"/>
      <c r="F39" s="36">
        <v>1.38</v>
      </c>
      <c r="G39" s="37">
        <v>0.99</v>
      </c>
      <c r="H39" s="37">
        <v>1.1200000000000001</v>
      </c>
      <c r="I39" s="37">
        <v>1.37</v>
      </c>
      <c r="J39" s="38">
        <v>0.57999999999999996</v>
      </c>
      <c r="K39" s="22"/>
      <c r="L39" s="22"/>
      <c r="M39" s="22"/>
      <c r="N39" s="22"/>
      <c r="O39" s="22"/>
      <c r="P39" s="22"/>
    </row>
    <row r="40" spans="1:16" ht="39" customHeight="1" x14ac:dyDescent="0.2">
      <c r="A40" s="22"/>
      <c r="B40" s="35"/>
      <c r="C40" s="1148" t="s">
        <v>529</v>
      </c>
      <c r="D40" s="1149"/>
      <c r="E40" s="1150"/>
      <c r="F40" s="36">
        <v>7.0000000000000007E-2</v>
      </c>
      <c r="G40" s="37">
        <v>0.03</v>
      </c>
      <c r="H40" s="37">
        <v>0.03</v>
      </c>
      <c r="I40" s="37">
        <v>0.04</v>
      </c>
      <c r="J40" s="38">
        <v>0.09</v>
      </c>
      <c r="K40" s="22"/>
      <c r="L40" s="22"/>
      <c r="M40" s="22"/>
      <c r="N40" s="22"/>
      <c r="O40" s="22"/>
      <c r="P40" s="22"/>
    </row>
    <row r="41" spans="1:16" ht="39" customHeight="1" x14ac:dyDescent="0.2">
      <c r="A41" s="22"/>
      <c r="B41" s="35"/>
      <c r="C41" s="1148" t="s">
        <v>530</v>
      </c>
      <c r="D41" s="1149"/>
      <c r="E41" s="1150"/>
      <c r="F41" s="36">
        <v>0</v>
      </c>
      <c r="G41" s="37">
        <v>0.01</v>
      </c>
      <c r="H41" s="37">
        <v>0.01</v>
      </c>
      <c r="I41" s="37">
        <v>0.01</v>
      </c>
      <c r="J41" s="38">
        <v>0</v>
      </c>
      <c r="K41" s="22"/>
      <c r="L41" s="22"/>
      <c r="M41" s="22"/>
      <c r="N41" s="22"/>
      <c r="O41" s="22"/>
      <c r="P41" s="22"/>
    </row>
    <row r="42" spans="1:16" ht="39" customHeight="1" x14ac:dyDescent="0.2">
      <c r="A42" s="22"/>
      <c r="B42" s="39"/>
      <c r="C42" s="1148" t="s">
        <v>531</v>
      </c>
      <c r="D42" s="1149"/>
      <c r="E42" s="1150"/>
      <c r="F42" s="36" t="s">
        <v>478</v>
      </c>
      <c r="G42" s="37" t="s">
        <v>478</v>
      </c>
      <c r="H42" s="37" t="s">
        <v>478</v>
      </c>
      <c r="I42" s="37" t="s">
        <v>478</v>
      </c>
      <c r="J42" s="38" t="s">
        <v>478</v>
      </c>
      <c r="K42" s="22"/>
      <c r="L42" s="22"/>
      <c r="M42" s="22"/>
      <c r="N42" s="22"/>
      <c r="O42" s="22"/>
      <c r="P42" s="22"/>
    </row>
    <row r="43" spans="1:16" ht="39" customHeight="1" thickBot="1" x14ac:dyDescent="0.25">
      <c r="A43" s="22"/>
      <c r="B43" s="40"/>
      <c r="C43" s="1151" t="s">
        <v>532</v>
      </c>
      <c r="D43" s="1152"/>
      <c r="E43" s="1153"/>
      <c r="F43" s="41">
        <v>0</v>
      </c>
      <c r="G43" s="42" t="s">
        <v>478</v>
      </c>
      <c r="H43" s="42" t="s">
        <v>478</v>
      </c>
      <c r="I43" s="42" t="s">
        <v>478</v>
      </c>
      <c r="J43" s="43" t="s">
        <v>478</v>
      </c>
      <c r="K43" s="22"/>
      <c r="L43" s="22"/>
      <c r="M43" s="22"/>
      <c r="N43" s="22"/>
      <c r="O43" s="22"/>
      <c r="P43" s="22"/>
    </row>
    <row r="44" spans="1:16" ht="39" customHeight="1" x14ac:dyDescent="0.25">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70" zoomScaleNormal="70" zoomScaleSheetLayoutView="55" workbookViewId="0">
      <selection activeCell="BE34" sqref="BE34:BF34"/>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2">
      <c r="A45" s="48"/>
      <c r="B45" s="1164" t="s">
        <v>10</v>
      </c>
      <c r="C45" s="1165"/>
      <c r="D45" s="58"/>
      <c r="E45" s="1170" t="s">
        <v>11</v>
      </c>
      <c r="F45" s="1170"/>
      <c r="G45" s="1170"/>
      <c r="H45" s="1170"/>
      <c r="I45" s="1170"/>
      <c r="J45" s="1171"/>
      <c r="K45" s="59">
        <v>753</v>
      </c>
      <c r="L45" s="60">
        <v>733</v>
      </c>
      <c r="M45" s="60">
        <v>717</v>
      </c>
      <c r="N45" s="60">
        <v>644</v>
      </c>
      <c r="O45" s="61">
        <v>658</v>
      </c>
      <c r="P45" s="48"/>
      <c r="Q45" s="48"/>
      <c r="R45" s="48"/>
      <c r="S45" s="48"/>
      <c r="T45" s="48"/>
      <c r="U45" s="48"/>
    </row>
    <row r="46" spans="1:21" ht="30.75" customHeight="1" x14ac:dyDescent="0.2">
      <c r="A46" s="48"/>
      <c r="B46" s="1166"/>
      <c r="C46" s="1167"/>
      <c r="D46" s="62"/>
      <c r="E46" s="1158" t="s">
        <v>12</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2">
      <c r="A47" s="48"/>
      <c r="B47" s="1166"/>
      <c r="C47" s="1167"/>
      <c r="D47" s="62"/>
      <c r="E47" s="1158" t="s">
        <v>13</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2">
      <c r="A48" s="48"/>
      <c r="B48" s="1166"/>
      <c r="C48" s="1167"/>
      <c r="D48" s="62"/>
      <c r="E48" s="1158" t="s">
        <v>14</v>
      </c>
      <c r="F48" s="1158"/>
      <c r="G48" s="1158"/>
      <c r="H48" s="1158"/>
      <c r="I48" s="1158"/>
      <c r="J48" s="1159"/>
      <c r="K48" s="63">
        <v>225</v>
      </c>
      <c r="L48" s="64">
        <v>141</v>
      </c>
      <c r="M48" s="64">
        <v>109</v>
      </c>
      <c r="N48" s="64">
        <v>123</v>
      </c>
      <c r="O48" s="65">
        <v>137</v>
      </c>
      <c r="P48" s="48"/>
      <c r="Q48" s="48"/>
      <c r="R48" s="48"/>
      <c r="S48" s="48"/>
      <c r="T48" s="48"/>
      <c r="U48" s="48"/>
    </row>
    <row r="49" spans="1:21" ht="30.75" customHeight="1" x14ac:dyDescent="0.2">
      <c r="A49" s="48"/>
      <c r="B49" s="1166"/>
      <c r="C49" s="1167"/>
      <c r="D49" s="62"/>
      <c r="E49" s="1158" t="s">
        <v>15</v>
      </c>
      <c r="F49" s="1158"/>
      <c r="G49" s="1158"/>
      <c r="H49" s="1158"/>
      <c r="I49" s="1158"/>
      <c r="J49" s="1159"/>
      <c r="K49" s="63">
        <v>150</v>
      </c>
      <c r="L49" s="64">
        <v>154</v>
      </c>
      <c r="M49" s="64">
        <v>162</v>
      </c>
      <c r="N49" s="64">
        <v>162</v>
      </c>
      <c r="O49" s="65">
        <v>161</v>
      </c>
      <c r="P49" s="48"/>
      <c r="Q49" s="48"/>
      <c r="R49" s="48"/>
      <c r="S49" s="48"/>
      <c r="T49" s="48"/>
      <c r="U49" s="48"/>
    </row>
    <row r="50" spans="1:21" ht="30.75" customHeight="1" x14ac:dyDescent="0.2">
      <c r="A50" s="48"/>
      <c r="B50" s="1166"/>
      <c r="C50" s="1167"/>
      <c r="D50" s="62"/>
      <c r="E50" s="1158" t="s">
        <v>16</v>
      </c>
      <c r="F50" s="1158"/>
      <c r="G50" s="1158"/>
      <c r="H50" s="1158"/>
      <c r="I50" s="1158"/>
      <c r="J50" s="1159"/>
      <c r="K50" s="63">
        <v>12</v>
      </c>
      <c r="L50" s="64">
        <v>10</v>
      </c>
      <c r="M50" s="64">
        <v>23</v>
      </c>
      <c r="N50" s="64">
        <v>19</v>
      </c>
      <c r="O50" s="65">
        <v>15</v>
      </c>
      <c r="P50" s="48"/>
      <c r="Q50" s="48"/>
      <c r="R50" s="48"/>
      <c r="S50" s="48"/>
      <c r="T50" s="48"/>
      <c r="U50" s="48"/>
    </row>
    <row r="51" spans="1:21" ht="30.75" customHeight="1" x14ac:dyDescent="0.2">
      <c r="A51" s="48"/>
      <c r="B51" s="1168"/>
      <c r="C51" s="1169"/>
      <c r="D51" s="66"/>
      <c r="E51" s="1158" t="s">
        <v>17</v>
      </c>
      <c r="F51" s="1158"/>
      <c r="G51" s="1158"/>
      <c r="H51" s="1158"/>
      <c r="I51" s="1158"/>
      <c r="J51" s="1159"/>
      <c r="K51" s="63">
        <v>0</v>
      </c>
      <c r="L51" s="64">
        <v>0</v>
      </c>
      <c r="M51" s="64">
        <v>0</v>
      </c>
      <c r="N51" s="64">
        <v>0</v>
      </c>
      <c r="O51" s="65" t="s">
        <v>478</v>
      </c>
      <c r="P51" s="48"/>
      <c r="Q51" s="48"/>
      <c r="R51" s="48"/>
      <c r="S51" s="48"/>
      <c r="T51" s="48"/>
      <c r="U51" s="48"/>
    </row>
    <row r="52" spans="1:21" ht="30.75" customHeight="1" x14ac:dyDescent="0.2">
      <c r="A52" s="48"/>
      <c r="B52" s="1156" t="s">
        <v>18</v>
      </c>
      <c r="C52" s="1157"/>
      <c r="D52" s="66"/>
      <c r="E52" s="1158" t="s">
        <v>19</v>
      </c>
      <c r="F52" s="1158"/>
      <c r="G52" s="1158"/>
      <c r="H52" s="1158"/>
      <c r="I52" s="1158"/>
      <c r="J52" s="1159"/>
      <c r="K52" s="63">
        <v>673</v>
      </c>
      <c r="L52" s="64">
        <v>647</v>
      </c>
      <c r="M52" s="64">
        <v>650</v>
      </c>
      <c r="N52" s="64">
        <v>614</v>
      </c>
      <c r="O52" s="65">
        <v>600</v>
      </c>
      <c r="P52" s="48"/>
      <c r="Q52" s="48"/>
      <c r="R52" s="48"/>
      <c r="S52" s="48"/>
      <c r="T52" s="48"/>
      <c r="U52" s="48"/>
    </row>
    <row r="53" spans="1:21" ht="30.75" customHeight="1" thickBot="1" x14ac:dyDescent="0.25">
      <c r="A53" s="48"/>
      <c r="B53" s="1160" t="s">
        <v>20</v>
      </c>
      <c r="C53" s="1161"/>
      <c r="D53" s="67"/>
      <c r="E53" s="1162" t="s">
        <v>21</v>
      </c>
      <c r="F53" s="1162"/>
      <c r="G53" s="1162"/>
      <c r="H53" s="1162"/>
      <c r="I53" s="1162"/>
      <c r="J53" s="1163"/>
      <c r="K53" s="68">
        <v>467</v>
      </c>
      <c r="L53" s="69">
        <v>391</v>
      </c>
      <c r="M53" s="69">
        <v>361</v>
      </c>
      <c r="N53" s="69">
        <v>334</v>
      </c>
      <c r="O53" s="70">
        <v>371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70" zoomScaleNormal="70" zoomScaleSheetLayoutView="100" workbookViewId="0">
      <selection activeCell="BE34" sqref="BE34:BF34"/>
    </sheetView>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3">
      <c r="B40" s="74" t="s">
        <v>9</v>
      </c>
      <c r="C40" s="75"/>
      <c r="D40" s="75"/>
      <c r="E40" s="76"/>
      <c r="F40" s="76"/>
      <c r="G40" s="76"/>
      <c r="H40" s="77" t="s">
        <v>2</v>
      </c>
      <c r="I40" s="78" t="s">
        <v>517</v>
      </c>
      <c r="J40" s="79" t="s">
        <v>518</v>
      </c>
      <c r="K40" s="79" t="s">
        <v>519</v>
      </c>
      <c r="L40" s="79" t="s">
        <v>520</v>
      </c>
      <c r="M40" s="80" t="s">
        <v>521</v>
      </c>
    </row>
    <row r="41" spans="2:13" ht="27.75" customHeight="1" x14ac:dyDescent="0.2">
      <c r="B41" s="1172" t="s">
        <v>23</v>
      </c>
      <c r="C41" s="1173"/>
      <c r="D41" s="81"/>
      <c r="E41" s="1178" t="s">
        <v>24</v>
      </c>
      <c r="F41" s="1178"/>
      <c r="G41" s="1178"/>
      <c r="H41" s="1179"/>
      <c r="I41" s="82">
        <v>5789</v>
      </c>
      <c r="J41" s="83">
        <v>5769</v>
      </c>
      <c r="K41" s="83">
        <v>5481</v>
      </c>
      <c r="L41" s="83">
        <v>5281</v>
      </c>
      <c r="M41" s="84">
        <v>5266</v>
      </c>
    </row>
    <row r="42" spans="2:13" ht="27.75" customHeight="1" x14ac:dyDescent="0.2">
      <c r="B42" s="1174"/>
      <c r="C42" s="1175"/>
      <c r="D42" s="85"/>
      <c r="E42" s="1180" t="s">
        <v>25</v>
      </c>
      <c r="F42" s="1180"/>
      <c r="G42" s="1180"/>
      <c r="H42" s="1181"/>
      <c r="I42" s="86">
        <v>47</v>
      </c>
      <c r="J42" s="87">
        <v>102</v>
      </c>
      <c r="K42" s="87">
        <v>66</v>
      </c>
      <c r="L42" s="87">
        <v>47</v>
      </c>
      <c r="M42" s="88">
        <v>33</v>
      </c>
    </row>
    <row r="43" spans="2:13" ht="27.75" customHeight="1" x14ac:dyDescent="0.2">
      <c r="B43" s="1174"/>
      <c r="C43" s="1175"/>
      <c r="D43" s="85"/>
      <c r="E43" s="1180" t="s">
        <v>26</v>
      </c>
      <c r="F43" s="1180"/>
      <c r="G43" s="1180"/>
      <c r="H43" s="1181"/>
      <c r="I43" s="86">
        <v>2632</v>
      </c>
      <c r="J43" s="87">
        <v>2657</v>
      </c>
      <c r="K43" s="87">
        <v>2648</v>
      </c>
      <c r="L43" s="87">
        <v>2745</v>
      </c>
      <c r="M43" s="88">
        <v>2876</v>
      </c>
    </row>
    <row r="44" spans="2:13" ht="27.75" customHeight="1" x14ac:dyDescent="0.2">
      <c r="B44" s="1174"/>
      <c r="C44" s="1175"/>
      <c r="D44" s="85"/>
      <c r="E44" s="1180" t="s">
        <v>27</v>
      </c>
      <c r="F44" s="1180"/>
      <c r="G44" s="1180"/>
      <c r="H44" s="1181"/>
      <c r="I44" s="86">
        <v>828</v>
      </c>
      <c r="J44" s="87">
        <v>682</v>
      </c>
      <c r="K44" s="87">
        <v>526</v>
      </c>
      <c r="L44" s="87">
        <v>369</v>
      </c>
      <c r="M44" s="88">
        <v>211</v>
      </c>
    </row>
    <row r="45" spans="2:13" ht="27.75" customHeight="1" x14ac:dyDescent="0.2">
      <c r="B45" s="1174"/>
      <c r="C45" s="1175"/>
      <c r="D45" s="85"/>
      <c r="E45" s="1180" t="s">
        <v>28</v>
      </c>
      <c r="F45" s="1180"/>
      <c r="G45" s="1180"/>
      <c r="H45" s="1181"/>
      <c r="I45" s="86">
        <v>1367</v>
      </c>
      <c r="J45" s="87">
        <v>1300</v>
      </c>
      <c r="K45" s="87">
        <v>1162</v>
      </c>
      <c r="L45" s="87">
        <v>1056</v>
      </c>
      <c r="M45" s="88">
        <v>1007</v>
      </c>
    </row>
    <row r="46" spans="2:13" ht="27.75" customHeight="1" x14ac:dyDescent="0.2">
      <c r="B46" s="1174"/>
      <c r="C46" s="1175"/>
      <c r="D46" s="89"/>
      <c r="E46" s="1180" t="s">
        <v>29</v>
      </c>
      <c r="F46" s="1180"/>
      <c r="G46" s="1180"/>
      <c r="H46" s="1181"/>
      <c r="I46" s="86" t="s">
        <v>478</v>
      </c>
      <c r="J46" s="87" t="s">
        <v>478</v>
      </c>
      <c r="K46" s="87" t="s">
        <v>478</v>
      </c>
      <c r="L46" s="87" t="s">
        <v>478</v>
      </c>
      <c r="M46" s="88" t="s">
        <v>478</v>
      </c>
    </row>
    <row r="47" spans="2:13" ht="27.75" customHeight="1" x14ac:dyDescent="0.2">
      <c r="B47" s="1174"/>
      <c r="C47" s="1175"/>
      <c r="D47" s="90"/>
      <c r="E47" s="1182" t="s">
        <v>30</v>
      </c>
      <c r="F47" s="1183"/>
      <c r="G47" s="1183"/>
      <c r="H47" s="1184"/>
      <c r="I47" s="86" t="s">
        <v>478</v>
      </c>
      <c r="J47" s="87" t="s">
        <v>478</v>
      </c>
      <c r="K47" s="87" t="s">
        <v>478</v>
      </c>
      <c r="L47" s="87" t="s">
        <v>478</v>
      </c>
      <c r="M47" s="88" t="s">
        <v>478</v>
      </c>
    </row>
    <row r="48" spans="2:13" ht="27.75" customHeight="1" x14ac:dyDescent="0.2">
      <c r="B48" s="1174"/>
      <c r="C48" s="1175"/>
      <c r="D48" s="85"/>
      <c r="E48" s="1180" t="s">
        <v>31</v>
      </c>
      <c r="F48" s="1180"/>
      <c r="G48" s="1180"/>
      <c r="H48" s="1181"/>
      <c r="I48" s="86" t="s">
        <v>478</v>
      </c>
      <c r="J48" s="87" t="s">
        <v>478</v>
      </c>
      <c r="K48" s="87" t="s">
        <v>478</v>
      </c>
      <c r="L48" s="87" t="s">
        <v>478</v>
      </c>
      <c r="M48" s="88" t="s">
        <v>478</v>
      </c>
    </row>
    <row r="49" spans="2:13" ht="27.75" customHeight="1" x14ac:dyDescent="0.2">
      <c r="B49" s="1176"/>
      <c r="C49" s="1177"/>
      <c r="D49" s="85"/>
      <c r="E49" s="1180" t="s">
        <v>32</v>
      </c>
      <c r="F49" s="1180"/>
      <c r="G49" s="1180"/>
      <c r="H49" s="1181"/>
      <c r="I49" s="86" t="s">
        <v>478</v>
      </c>
      <c r="J49" s="87" t="s">
        <v>478</v>
      </c>
      <c r="K49" s="87" t="s">
        <v>478</v>
      </c>
      <c r="L49" s="87" t="s">
        <v>478</v>
      </c>
      <c r="M49" s="88" t="s">
        <v>478</v>
      </c>
    </row>
    <row r="50" spans="2:13" ht="27.75" customHeight="1" x14ac:dyDescent="0.2">
      <c r="B50" s="1185" t="s">
        <v>33</v>
      </c>
      <c r="C50" s="1186"/>
      <c r="D50" s="91"/>
      <c r="E50" s="1180" t="s">
        <v>34</v>
      </c>
      <c r="F50" s="1180"/>
      <c r="G50" s="1180"/>
      <c r="H50" s="1181"/>
      <c r="I50" s="86">
        <v>939</v>
      </c>
      <c r="J50" s="87">
        <v>1063</v>
      </c>
      <c r="K50" s="87">
        <v>1244</v>
      </c>
      <c r="L50" s="87">
        <v>1660</v>
      </c>
      <c r="M50" s="88">
        <v>1773</v>
      </c>
    </row>
    <row r="51" spans="2:13" ht="27.75" customHeight="1" x14ac:dyDescent="0.2">
      <c r="B51" s="1174"/>
      <c r="C51" s="1175"/>
      <c r="D51" s="85"/>
      <c r="E51" s="1180" t="s">
        <v>35</v>
      </c>
      <c r="F51" s="1180"/>
      <c r="G51" s="1180"/>
      <c r="H51" s="1181"/>
      <c r="I51" s="86">
        <v>26</v>
      </c>
      <c r="J51" s="87">
        <v>21</v>
      </c>
      <c r="K51" s="87">
        <v>17</v>
      </c>
      <c r="L51" s="87">
        <v>12</v>
      </c>
      <c r="M51" s="88">
        <v>7</v>
      </c>
    </row>
    <row r="52" spans="2:13" ht="27.75" customHeight="1" x14ac:dyDescent="0.2">
      <c r="B52" s="1176"/>
      <c r="C52" s="1177"/>
      <c r="D52" s="85"/>
      <c r="E52" s="1180" t="s">
        <v>36</v>
      </c>
      <c r="F52" s="1180"/>
      <c r="G52" s="1180"/>
      <c r="H52" s="1181"/>
      <c r="I52" s="86">
        <v>5967</v>
      </c>
      <c r="J52" s="87">
        <v>6011</v>
      </c>
      <c r="K52" s="87">
        <v>5801</v>
      </c>
      <c r="L52" s="87">
        <v>5634</v>
      </c>
      <c r="M52" s="88">
        <v>5576</v>
      </c>
    </row>
    <row r="53" spans="2:13" ht="27.75" customHeight="1" thickBot="1" x14ac:dyDescent="0.25">
      <c r="B53" s="1187" t="s">
        <v>20</v>
      </c>
      <c r="C53" s="1188"/>
      <c r="D53" s="92"/>
      <c r="E53" s="1189" t="s">
        <v>37</v>
      </c>
      <c r="F53" s="1189"/>
      <c r="G53" s="1189"/>
      <c r="H53" s="1190"/>
      <c r="I53" s="93">
        <v>3730</v>
      </c>
      <c r="J53" s="94">
        <v>3414</v>
      </c>
      <c r="K53" s="94">
        <v>2821</v>
      </c>
      <c r="L53" s="94">
        <v>2192</v>
      </c>
      <c r="M53" s="95">
        <v>2037</v>
      </c>
    </row>
    <row r="54" spans="2:13" ht="27.75" customHeight="1" x14ac:dyDescent="0.25">
      <c r="B54" s="96" t="s">
        <v>38</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33" zoomScale="50" zoomScaleNormal="50" zoomScaleSheetLayoutView="55" workbookViewId="0">
      <selection activeCell="K77" sqref="K77:K78"/>
    </sheetView>
  </sheetViews>
  <sheetFormatPr defaultColWidth="0" defaultRowHeight="13.5" customHeight="1" zeroHeight="1" x14ac:dyDescent="0.2"/>
  <cols>
    <col min="1" max="1" width="6.36328125" style="245" customWidth="1"/>
    <col min="2" max="2" width="18.08984375" style="245" customWidth="1"/>
    <col min="3" max="3" width="22.6328125" style="245" customWidth="1"/>
    <col min="4" max="9" width="18.08984375" style="245" customWidth="1"/>
    <col min="10" max="10" width="22.7265625" style="245" customWidth="1"/>
    <col min="11" max="15" width="18.08984375" style="245" customWidth="1"/>
    <col min="16" max="16" width="6.08984375" style="252" customWidth="1"/>
    <col min="17" max="17" width="5.90625" style="250" customWidth="1"/>
    <col min="18" max="18" width="19.08984375" style="245" hidden="1"/>
    <col min="19" max="23" width="12.6328125" style="245" hidden="1"/>
    <col min="24" max="257" width="8.6328125" style="245" hidden="1"/>
    <col min="258" max="263" width="14.90625" style="245" hidden="1"/>
    <col min="264" max="265" width="15.90625" style="245" hidden="1"/>
    <col min="266" max="271" width="16.08984375" style="245" hidden="1"/>
    <col min="272" max="272" width="6.08984375" style="245" hidden="1"/>
    <col min="273" max="273" width="3" style="245" hidden="1"/>
    <col min="274" max="513" width="8.6328125" style="245" hidden="1"/>
    <col min="514" max="519" width="14.90625" style="245" hidden="1"/>
    <col min="520" max="521" width="15.90625" style="245" hidden="1"/>
    <col min="522" max="527" width="16.08984375" style="245" hidden="1"/>
    <col min="528" max="528" width="6.08984375" style="245" hidden="1"/>
    <col min="529" max="529" width="3" style="245" hidden="1"/>
    <col min="530" max="769" width="8.6328125" style="245" hidden="1"/>
    <col min="770" max="775" width="14.90625" style="245" hidden="1"/>
    <col min="776" max="777" width="15.90625" style="245" hidden="1"/>
    <col min="778" max="783" width="16.08984375" style="245" hidden="1"/>
    <col min="784" max="784" width="6.08984375" style="245" hidden="1"/>
    <col min="785" max="785" width="3" style="245" hidden="1"/>
    <col min="786" max="1025" width="8.6328125" style="245" hidden="1"/>
    <col min="1026" max="1031" width="14.90625" style="245" hidden="1"/>
    <col min="1032" max="1033" width="15.90625" style="245" hidden="1"/>
    <col min="1034" max="1039" width="16.08984375" style="245" hidden="1"/>
    <col min="1040" max="1040" width="6.08984375" style="245" hidden="1"/>
    <col min="1041" max="1041" width="3" style="245" hidden="1"/>
    <col min="1042" max="1281" width="8.6328125" style="245" hidden="1"/>
    <col min="1282" max="1287" width="14.90625" style="245" hidden="1"/>
    <col min="1288" max="1289" width="15.90625" style="245" hidden="1"/>
    <col min="1290" max="1295" width="16.08984375" style="245" hidden="1"/>
    <col min="1296" max="1296" width="6.08984375" style="245" hidden="1"/>
    <col min="1297" max="1297" width="3" style="245" hidden="1"/>
    <col min="1298" max="1537" width="8.6328125" style="245" hidden="1"/>
    <col min="1538" max="1543" width="14.90625" style="245" hidden="1"/>
    <col min="1544" max="1545" width="15.90625" style="245" hidden="1"/>
    <col min="1546" max="1551" width="16.08984375" style="245" hidden="1"/>
    <col min="1552" max="1552" width="6.08984375" style="245" hidden="1"/>
    <col min="1553" max="1553" width="3" style="245" hidden="1"/>
    <col min="1554" max="1793" width="8.6328125" style="245" hidden="1"/>
    <col min="1794" max="1799" width="14.90625" style="245" hidden="1"/>
    <col min="1800" max="1801" width="15.90625" style="245" hidden="1"/>
    <col min="1802" max="1807" width="16.08984375" style="245" hidden="1"/>
    <col min="1808" max="1808" width="6.08984375" style="245" hidden="1"/>
    <col min="1809" max="1809" width="3" style="245" hidden="1"/>
    <col min="1810" max="2049" width="8.6328125" style="245" hidden="1"/>
    <col min="2050" max="2055" width="14.90625" style="245" hidden="1"/>
    <col min="2056" max="2057" width="15.90625" style="245" hidden="1"/>
    <col min="2058" max="2063" width="16.08984375" style="245" hidden="1"/>
    <col min="2064" max="2064" width="6.08984375" style="245" hidden="1"/>
    <col min="2065" max="2065" width="3" style="245" hidden="1"/>
    <col min="2066" max="2305" width="8.6328125" style="245" hidden="1"/>
    <col min="2306" max="2311" width="14.90625" style="245" hidden="1"/>
    <col min="2312" max="2313" width="15.90625" style="245" hidden="1"/>
    <col min="2314" max="2319" width="16.08984375" style="245" hidden="1"/>
    <col min="2320" max="2320" width="6.08984375" style="245" hidden="1"/>
    <col min="2321" max="2321" width="3" style="245" hidden="1"/>
    <col min="2322" max="2561" width="8.6328125" style="245" hidden="1"/>
    <col min="2562" max="2567" width="14.90625" style="245" hidden="1"/>
    <col min="2568" max="2569" width="15.90625" style="245" hidden="1"/>
    <col min="2570" max="2575" width="16.08984375" style="245" hidden="1"/>
    <col min="2576" max="2576" width="6.08984375" style="245" hidden="1"/>
    <col min="2577" max="2577" width="3" style="245" hidden="1"/>
    <col min="2578" max="2817" width="8.6328125" style="245" hidden="1"/>
    <col min="2818" max="2823" width="14.90625" style="245" hidden="1"/>
    <col min="2824" max="2825" width="15.90625" style="245" hidden="1"/>
    <col min="2826" max="2831" width="16.08984375" style="245" hidden="1"/>
    <col min="2832" max="2832" width="6.08984375" style="245" hidden="1"/>
    <col min="2833" max="2833" width="3" style="245" hidden="1"/>
    <col min="2834" max="3073" width="8.6328125" style="245" hidden="1"/>
    <col min="3074" max="3079" width="14.90625" style="245" hidden="1"/>
    <col min="3080" max="3081" width="15.90625" style="245" hidden="1"/>
    <col min="3082" max="3087" width="16.08984375" style="245" hidden="1"/>
    <col min="3088" max="3088" width="6.08984375" style="245" hidden="1"/>
    <col min="3089" max="3089" width="3" style="245" hidden="1"/>
    <col min="3090" max="3329" width="8.6328125" style="245" hidden="1"/>
    <col min="3330" max="3335" width="14.90625" style="245" hidden="1"/>
    <col min="3336" max="3337" width="15.90625" style="245" hidden="1"/>
    <col min="3338" max="3343" width="16.08984375" style="245" hidden="1"/>
    <col min="3344" max="3344" width="6.08984375" style="245" hidden="1"/>
    <col min="3345" max="3345" width="3" style="245" hidden="1"/>
    <col min="3346" max="3585" width="8.6328125" style="245" hidden="1"/>
    <col min="3586" max="3591" width="14.90625" style="245" hidden="1"/>
    <col min="3592" max="3593" width="15.90625" style="245" hidden="1"/>
    <col min="3594" max="3599" width="16.08984375" style="245" hidden="1"/>
    <col min="3600" max="3600" width="6.08984375" style="245" hidden="1"/>
    <col min="3601" max="3601" width="3" style="245" hidden="1"/>
    <col min="3602" max="3841" width="8.6328125" style="245" hidden="1"/>
    <col min="3842" max="3847" width="14.90625" style="245" hidden="1"/>
    <col min="3848" max="3849" width="15.90625" style="245" hidden="1"/>
    <col min="3850" max="3855" width="16.08984375" style="245" hidden="1"/>
    <col min="3856" max="3856" width="6.08984375" style="245" hidden="1"/>
    <col min="3857" max="3857" width="3" style="245" hidden="1"/>
    <col min="3858" max="4097" width="8.6328125" style="245" hidden="1"/>
    <col min="4098" max="4103" width="14.90625" style="245" hidden="1"/>
    <col min="4104" max="4105" width="15.90625" style="245" hidden="1"/>
    <col min="4106" max="4111" width="16.08984375" style="245" hidden="1"/>
    <col min="4112" max="4112" width="6.08984375" style="245" hidden="1"/>
    <col min="4113" max="4113" width="3" style="245" hidden="1"/>
    <col min="4114" max="4353" width="8.6328125" style="245" hidden="1"/>
    <col min="4354" max="4359" width="14.90625" style="245" hidden="1"/>
    <col min="4360" max="4361" width="15.90625" style="245" hidden="1"/>
    <col min="4362" max="4367" width="16.08984375" style="245" hidden="1"/>
    <col min="4368" max="4368" width="6.08984375" style="245" hidden="1"/>
    <col min="4369" max="4369" width="3" style="245" hidden="1"/>
    <col min="4370" max="4609" width="8.6328125" style="245" hidden="1"/>
    <col min="4610" max="4615" width="14.90625" style="245" hidden="1"/>
    <col min="4616" max="4617" width="15.90625" style="245" hidden="1"/>
    <col min="4618" max="4623" width="16.08984375" style="245" hidden="1"/>
    <col min="4624" max="4624" width="6.08984375" style="245" hidden="1"/>
    <col min="4625" max="4625" width="3" style="245" hidden="1"/>
    <col min="4626" max="4865" width="8.6328125" style="245" hidden="1"/>
    <col min="4866" max="4871" width="14.90625" style="245" hidden="1"/>
    <col min="4872" max="4873" width="15.90625" style="245" hidden="1"/>
    <col min="4874" max="4879" width="16.08984375" style="245" hidden="1"/>
    <col min="4880" max="4880" width="6.08984375" style="245" hidden="1"/>
    <col min="4881" max="4881" width="3" style="245" hidden="1"/>
    <col min="4882" max="5121" width="8.6328125" style="245" hidden="1"/>
    <col min="5122" max="5127" width="14.90625" style="245" hidden="1"/>
    <col min="5128" max="5129" width="15.90625" style="245" hidden="1"/>
    <col min="5130" max="5135" width="16.08984375" style="245" hidden="1"/>
    <col min="5136" max="5136" width="6.08984375" style="245" hidden="1"/>
    <col min="5137" max="5137" width="3" style="245" hidden="1"/>
    <col min="5138" max="5377" width="8.6328125" style="245" hidden="1"/>
    <col min="5378" max="5383" width="14.90625" style="245" hidden="1"/>
    <col min="5384" max="5385" width="15.90625" style="245" hidden="1"/>
    <col min="5386" max="5391" width="16.08984375" style="245" hidden="1"/>
    <col min="5392" max="5392" width="6.08984375" style="245" hidden="1"/>
    <col min="5393" max="5393" width="3" style="245" hidden="1"/>
    <col min="5394" max="5633" width="8.6328125" style="245" hidden="1"/>
    <col min="5634" max="5639" width="14.90625" style="245" hidden="1"/>
    <col min="5640" max="5641" width="15.90625" style="245" hidden="1"/>
    <col min="5642" max="5647" width="16.08984375" style="245" hidden="1"/>
    <col min="5648" max="5648" width="6.08984375" style="245" hidden="1"/>
    <col min="5649" max="5649" width="3" style="245" hidden="1"/>
    <col min="5650" max="5889" width="8.6328125" style="245" hidden="1"/>
    <col min="5890" max="5895" width="14.90625" style="245" hidden="1"/>
    <col min="5896" max="5897" width="15.90625" style="245" hidden="1"/>
    <col min="5898" max="5903" width="16.08984375" style="245" hidden="1"/>
    <col min="5904" max="5904" width="6.08984375" style="245" hidden="1"/>
    <col min="5905" max="5905" width="3" style="245" hidden="1"/>
    <col min="5906" max="6145" width="8.6328125" style="245" hidden="1"/>
    <col min="6146" max="6151" width="14.90625" style="245" hidden="1"/>
    <col min="6152" max="6153" width="15.90625" style="245" hidden="1"/>
    <col min="6154" max="6159" width="16.08984375" style="245" hidden="1"/>
    <col min="6160" max="6160" width="6.08984375" style="245" hidden="1"/>
    <col min="6161" max="6161" width="3" style="245" hidden="1"/>
    <col min="6162" max="6401" width="8.6328125" style="245" hidden="1"/>
    <col min="6402" max="6407" width="14.90625" style="245" hidden="1"/>
    <col min="6408" max="6409" width="15.90625" style="245" hidden="1"/>
    <col min="6410" max="6415" width="16.08984375" style="245" hidden="1"/>
    <col min="6416" max="6416" width="6.08984375" style="245" hidden="1"/>
    <col min="6417" max="6417" width="3" style="245" hidden="1"/>
    <col min="6418" max="6657" width="8.6328125" style="245" hidden="1"/>
    <col min="6658" max="6663" width="14.90625" style="245" hidden="1"/>
    <col min="6664" max="6665" width="15.90625" style="245" hidden="1"/>
    <col min="6666" max="6671" width="16.08984375" style="245" hidden="1"/>
    <col min="6672" max="6672" width="6.08984375" style="245" hidden="1"/>
    <col min="6673" max="6673" width="3" style="245" hidden="1"/>
    <col min="6674" max="6913" width="8.6328125" style="245" hidden="1"/>
    <col min="6914" max="6919" width="14.90625" style="245" hidden="1"/>
    <col min="6920" max="6921" width="15.90625" style="245" hidden="1"/>
    <col min="6922" max="6927" width="16.08984375" style="245" hidden="1"/>
    <col min="6928" max="6928" width="6.08984375" style="245" hidden="1"/>
    <col min="6929" max="6929" width="3" style="245" hidden="1"/>
    <col min="6930" max="7169" width="8.6328125" style="245" hidden="1"/>
    <col min="7170" max="7175" width="14.90625" style="245" hidden="1"/>
    <col min="7176" max="7177" width="15.90625" style="245" hidden="1"/>
    <col min="7178" max="7183" width="16.08984375" style="245" hidden="1"/>
    <col min="7184" max="7184" width="6.08984375" style="245" hidden="1"/>
    <col min="7185" max="7185" width="3" style="245" hidden="1"/>
    <col min="7186" max="7425" width="8.6328125" style="245" hidden="1"/>
    <col min="7426" max="7431" width="14.90625" style="245" hidden="1"/>
    <col min="7432" max="7433" width="15.90625" style="245" hidden="1"/>
    <col min="7434" max="7439" width="16.08984375" style="245" hidden="1"/>
    <col min="7440" max="7440" width="6.08984375" style="245" hidden="1"/>
    <col min="7441" max="7441" width="3" style="245" hidden="1"/>
    <col min="7442" max="7681" width="8.6328125" style="245" hidden="1"/>
    <col min="7682" max="7687" width="14.90625" style="245" hidden="1"/>
    <col min="7688" max="7689" width="15.90625" style="245" hidden="1"/>
    <col min="7690" max="7695" width="16.08984375" style="245" hidden="1"/>
    <col min="7696" max="7696" width="6.08984375" style="245" hidden="1"/>
    <col min="7697" max="7697" width="3" style="245" hidden="1"/>
    <col min="7698" max="7937" width="8.6328125" style="245" hidden="1"/>
    <col min="7938" max="7943" width="14.90625" style="245" hidden="1"/>
    <col min="7944" max="7945" width="15.90625" style="245" hidden="1"/>
    <col min="7946" max="7951" width="16.08984375" style="245" hidden="1"/>
    <col min="7952" max="7952" width="6.08984375" style="245" hidden="1"/>
    <col min="7953" max="7953" width="3" style="245" hidden="1"/>
    <col min="7954" max="8193" width="8.6328125" style="245" hidden="1"/>
    <col min="8194" max="8199" width="14.90625" style="245" hidden="1"/>
    <col min="8200" max="8201" width="15.90625" style="245" hidden="1"/>
    <col min="8202" max="8207" width="16.08984375" style="245" hidden="1"/>
    <col min="8208" max="8208" width="6.08984375" style="245" hidden="1"/>
    <col min="8209" max="8209" width="3" style="245" hidden="1"/>
    <col min="8210" max="8449" width="8.6328125" style="245" hidden="1"/>
    <col min="8450" max="8455" width="14.90625" style="245" hidden="1"/>
    <col min="8456" max="8457" width="15.90625" style="245" hidden="1"/>
    <col min="8458" max="8463" width="16.08984375" style="245" hidden="1"/>
    <col min="8464" max="8464" width="6.08984375" style="245" hidden="1"/>
    <col min="8465" max="8465" width="3" style="245" hidden="1"/>
    <col min="8466" max="8705" width="8.6328125" style="245" hidden="1"/>
    <col min="8706" max="8711" width="14.90625" style="245" hidden="1"/>
    <col min="8712" max="8713" width="15.90625" style="245" hidden="1"/>
    <col min="8714" max="8719" width="16.08984375" style="245" hidden="1"/>
    <col min="8720" max="8720" width="6.08984375" style="245" hidden="1"/>
    <col min="8721" max="8721" width="3" style="245" hidden="1"/>
    <col min="8722" max="8961" width="8.6328125" style="245" hidden="1"/>
    <col min="8962" max="8967" width="14.90625" style="245" hidden="1"/>
    <col min="8968" max="8969" width="15.90625" style="245" hidden="1"/>
    <col min="8970" max="8975" width="16.08984375" style="245" hidden="1"/>
    <col min="8976" max="8976" width="6.08984375" style="245" hidden="1"/>
    <col min="8977" max="8977" width="3" style="245" hidden="1"/>
    <col min="8978" max="9217" width="8.6328125" style="245" hidden="1"/>
    <col min="9218" max="9223" width="14.90625" style="245" hidden="1"/>
    <col min="9224" max="9225" width="15.90625" style="245" hidden="1"/>
    <col min="9226" max="9231" width="16.08984375" style="245" hidden="1"/>
    <col min="9232" max="9232" width="6.08984375" style="245" hidden="1"/>
    <col min="9233" max="9233" width="3" style="245" hidden="1"/>
    <col min="9234" max="9473" width="8.6328125" style="245" hidden="1"/>
    <col min="9474" max="9479" width="14.90625" style="245" hidden="1"/>
    <col min="9480" max="9481" width="15.90625" style="245" hidden="1"/>
    <col min="9482" max="9487" width="16.08984375" style="245" hidden="1"/>
    <col min="9488" max="9488" width="6.08984375" style="245" hidden="1"/>
    <col min="9489" max="9489" width="3" style="245" hidden="1"/>
    <col min="9490" max="9729" width="8.6328125" style="245" hidden="1"/>
    <col min="9730" max="9735" width="14.90625" style="245" hidden="1"/>
    <col min="9736" max="9737" width="15.90625" style="245" hidden="1"/>
    <col min="9738" max="9743" width="16.08984375" style="245" hidden="1"/>
    <col min="9744" max="9744" width="6.08984375" style="245" hidden="1"/>
    <col min="9745" max="9745" width="3" style="245" hidden="1"/>
    <col min="9746" max="9985" width="8.6328125" style="245" hidden="1"/>
    <col min="9986" max="9991" width="14.90625" style="245" hidden="1"/>
    <col min="9992" max="9993" width="15.90625" style="245" hidden="1"/>
    <col min="9994" max="9999" width="16.08984375" style="245" hidden="1"/>
    <col min="10000" max="10000" width="6.08984375" style="245" hidden="1"/>
    <col min="10001" max="10001" width="3" style="245" hidden="1"/>
    <col min="10002" max="10241" width="8.6328125" style="245" hidden="1"/>
    <col min="10242" max="10247" width="14.90625" style="245" hidden="1"/>
    <col min="10248" max="10249" width="15.90625" style="245" hidden="1"/>
    <col min="10250" max="10255" width="16.08984375" style="245" hidden="1"/>
    <col min="10256" max="10256" width="6.08984375" style="245" hidden="1"/>
    <col min="10257" max="10257" width="3" style="245" hidden="1"/>
    <col min="10258" max="10497" width="8.6328125" style="245" hidden="1"/>
    <col min="10498" max="10503" width="14.90625" style="245" hidden="1"/>
    <col min="10504" max="10505" width="15.90625" style="245" hidden="1"/>
    <col min="10506" max="10511" width="16.08984375" style="245" hidden="1"/>
    <col min="10512" max="10512" width="6.08984375" style="245" hidden="1"/>
    <col min="10513" max="10513" width="3" style="245" hidden="1"/>
    <col min="10514" max="10753" width="8.6328125" style="245" hidden="1"/>
    <col min="10754" max="10759" width="14.90625" style="245" hidden="1"/>
    <col min="10760" max="10761" width="15.90625" style="245" hidden="1"/>
    <col min="10762" max="10767" width="16.08984375" style="245" hidden="1"/>
    <col min="10768" max="10768" width="6.08984375" style="245" hidden="1"/>
    <col min="10769" max="10769" width="3" style="245" hidden="1"/>
    <col min="10770" max="11009" width="8.6328125" style="245" hidden="1"/>
    <col min="11010" max="11015" width="14.90625" style="245" hidden="1"/>
    <col min="11016" max="11017" width="15.90625" style="245" hidden="1"/>
    <col min="11018" max="11023" width="16.08984375" style="245" hidden="1"/>
    <col min="11024" max="11024" width="6.08984375" style="245" hidden="1"/>
    <col min="11025" max="11025" width="3" style="245" hidden="1"/>
    <col min="11026" max="11265" width="8.6328125" style="245" hidden="1"/>
    <col min="11266" max="11271" width="14.90625" style="245" hidden="1"/>
    <col min="11272" max="11273" width="15.90625" style="245" hidden="1"/>
    <col min="11274" max="11279" width="16.08984375" style="245" hidden="1"/>
    <col min="11280" max="11280" width="6.08984375" style="245" hidden="1"/>
    <col min="11281" max="11281" width="3" style="245" hidden="1"/>
    <col min="11282" max="11521" width="8.6328125" style="245" hidden="1"/>
    <col min="11522" max="11527" width="14.90625" style="245" hidden="1"/>
    <col min="11528" max="11529" width="15.90625" style="245" hidden="1"/>
    <col min="11530" max="11535" width="16.08984375" style="245" hidden="1"/>
    <col min="11536" max="11536" width="6.08984375" style="245" hidden="1"/>
    <col min="11537" max="11537" width="3" style="245" hidden="1"/>
    <col min="11538" max="11777" width="8.6328125" style="245" hidden="1"/>
    <col min="11778" max="11783" width="14.90625" style="245" hidden="1"/>
    <col min="11784" max="11785" width="15.90625" style="245" hidden="1"/>
    <col min="11786" max="11791" width="16.08984375" style="245" hidden="1"/>
    <col min="11792" max="11792" width="6.08984375" style="245" hidden="1"/>
    <col min="11793" max="11793" width="3" style="245" hidden="1"/>
    <col min="11794" max="12033" width="8.6328125" style="245" hidden="1"/>
    <col min="12034" max="12039" width="14.90625" style="245" hidden="1"/>
    <col min="12040" max="12041" width="15.90625" style="245" hidden="1"/>
    <col min="12042" max="12047" width="16.08984375" style="245" hidden="1"/>
    <col min="12048" max="12048" width="6.08984375" style="245" hidden="1"/>
    <col min="12049" max="12049" width="3" style="245" hidden="1"/>
    <col min="12050" max="12289" width="8.6328125" style="245" hidden="1"/>
    <col min="12290" max="12295" width="14.90625" style="245" hidden="1"/>
    <col min="12296" max="12297" width="15.90625" style="245" hidden="1"/>
    <col min="12298" max="12303" width="16.08984375" style="245" hidden="1"/>
    <col min="12304" max="12304" width="6.08984375" style="245" hidden="1"/>
    <col min="12305" max="12305" width="3" style="245" hidden="1"/>
    <col min="12306" max="12545" width="8.6328125" style="245" hidden="1"/>
    <col min="12546" max="12551" width="14.90625" style="245" hidden="1"/>
    <col min="12552" max="12553" width="15.90625" style="245" hidden="1"/>
    <col min="12554" max="12559" width="16.08984375" style="245" hidden="1"/>
    <col min="12560" max="12560" width="6.08984375" style="245" hidden="1"/>
    <col min="12561" max="12561" width="3" style="245" hidden="1"/>
    <col min="12562" max="12801" width="8.6328125" style="245" hidden="1"/>
    <col min="12802" max="12807" width="14.90625" style="245" hidden="1"/>
    <col min="12808" max="12809" width="15.90625" style="245" hidden="1"/>
    <col min="12810" max="12815" width="16.08984375" style="245" hidden="1"/>
    <col min="12816" max="12816" width="6.08984375" style="245" hidden="1"/>
    <col min="12817" max="12817" width="3" style="245" hidden="1"/>
    <col min="12818" max="13057" width="8.6328125" style="245" hidden="1"/>
    <col min="13058" max="13063" width="14.90625" style="245" hidden="1"/>
    <col min="13064" max="13065" width="15.90625" style="245" hidden="1"/>
    <col min="13066" max="13071" width="16.08984375" style="245" hidden="1"/>
    <col min="13072" max="13072" width="6.08984375" style="245" hidden="1"/>
    <col min="13073" max="13073" width="3" style="245" hidden="1"/>
    <col min="13074" max="13313" width="8.6328125" style="245" hidden="1"/>
    <col min="13314" max="13319" width="14.90625" style="245" hidden="1"/>
    <col min="13320" max="13321" width="15.90625" style="245" hidden="1"/>
    <col min="13322" max="13327" width="16.08984375" style="245" hidden="1"/>
    <col min="13328" max="13328" width="6.08984375" style="245" hidden="1"/>
    <col min="13329" max="13329" width="3" style="245" hidden="1"/>
    <col min="13330" max="13569" width="8.6328125" style="245" hidden="1"/>
    <col min="13570" max="13575" width="14.90625" style="245" hidden="1"/>
    <col min="13576" max="13577" width="15.90625" style="245" hidden="1"/>
    <col min="13578" max="13583" width="16.08984375" style="245" hidden="1"/>
    <col min="13584" max="13584" width="6.08984375" style="245" hidden="1"/>
    <col min="13585" max="13585" width="3" style="245" hidden="1"/>
    <col min="13586" max="13825" width="8.6328125" style="245" hidden="1"/>
    <col min="13826" max="13831" width="14.90625" style="245" hidden="1"/>
    <col min="13832" max="13833" width="15.90625" style="245" hidden="1"/>
    <col min="13834" max="13839" width="16.08984375" style="245" hidden="1"/>
    <col min="13840" max="13840" width="6.08984375" style="245" hidden="1"/>
    <col min="13841" max="13841" width="3" style="245" hidden="1"/>
    <col min="13842" max="14081" width="8.6328125" style="245" hidden="1"/>
    <col min="14082" max="14087" width="14.90625" style="245" hidden="1"/>
    <col min="14088" max="14089" width="15.90625" style="245" hidden="1"/>
    <col min="14090" max="14095" width="16.08984375" style="245" hidden="1"/>
    <col min="14096" max="14096" width="6.08984375" style="245" hidden="1"/>
    <col min="14097" max="14097" width="3" style="245" hidden="1"/>
    <col min="14098" max="14337" width="8.6328125" style="245" hidden="1"/>
    <col min="14338" max="14343" width="14.90625" style="245" hidden="1"/>
    <col min="14344" max="14345" width="15.90625" style="245" hidden="1"/>
    <col min="14346" max="14351" width="16.08984375" style="245" hidden="1"/>
    <col min="14352" max="14352" width="6.08984375" style="245" hidden="1"/>
    <col min="14353" max="14353" width="3" style="245" hidden="1"/>
    <col min="14354" max="14593" width="8.6328125" style="245" hidden="1"/>
    <col min="14594" max="14599" width="14.90625" style="245" hidden="1"/>
    <col min="14600" max="14601" width="15.90625" style="245" hidden="1"/>
    <col min="14602" max="14607" width="16.08984375" style="245" hidden="1"/>
    <col min="14608" max="14608" width="6.08984375" style="245" hidden="1"/>
    <col min="14609" max="14609" width="3" style="245" hidden="1"/>
    <col min="14610" max="14849" width="8.6328125" style="245" hidden="1"/>
    <col min="14850" max="14855" width="14.90625" style="245" hidden="1"/>
    <col min="14856" max="14857" width="15.90625" style="245" hidden="1"/>
    <col min="14858" max="14863" width="16.08984375" style="245" hidden="1"/>
    <col min="14864" max="14864" width="6.08984375" style="245" hidden="1"/>
    <col min="14865" max="14865" width="3" style="245" hidden="1"/>
    <col min="14866" max="15105" width="8.6328125" style="245" hidden="1"/>
    <col min="15106" max="15111" width="14.90625" style="245" hidden="1"/>
    <col min="15112" max="15113" width="15.90625" style="245" hidden="1"/>
    <col min="15114" max="15119" width="16.08984375" style="245" hidden="1"/>
    <col min="15120" max="15120" width="6.08984375" style="245" hidden="1"/>
    <col min="15121" max="15121" width="3" style="245" hidden="1"/>
    <col min="15122" max="15361" width="8.6328125" style="245" hidden="1"/>
    <col min="15362" max="15367" width="14.90625" style="245" hidden="1"/>
    <col min="15368" max="15369" width="15.90625" style="245" hidden="1"/>
    <col min="15370" max="15375" width="16.08984375" style="245" hidden="1"/>
    <col min="15376" max="15376" width="6.08984375" style="245" hidden="1"/>
    <col min="15377" max="15377" width="3" style="245" hidden="1"/>
    <col min="15378" max="15617" width="8.6328125" style="245" hidden="1"/>
    <col min="15618" max="15623" width="14.90625" style="245" hidden="1"/>
    <col min="15624" max="15625" width="15.90625" style="245" hidden="1"/>
    <col min="15626" max="15631" width="16.08984375" style="245" hidden="1"/>
    <col min="15632" max="15632" width="6.08984375" style="245" hidden="1"/>
    <col min="15633" max="15633" width="3" style="245" hidden="1"/>
    <col min="15634" max="15873" width="8.6328125" style="245" hidden="1"/>
    <col min="15874" max="15879" width="14.90625" style="245" hidden="1"/>
    <col min="15880" max="15881" width="15.90625" style="245" hidden="1"/>
    <col min="15882" max="15887" width="16.08984375" style="245" hidden="1"/>
    <col min="15888" max="15888" width="6.08984375" style="245" hidden="1"/>
    <col min="15889" max="15889" width="3" style="245" hidden="1"/>
    <col min="15890" max="16129" width="8.6328125" style="245" hidden="1"/>
    <col min="16130" max="16135" width="14.90625" style="245" hidden="1"/>
    <col min="16136" max="16137" width="15.90625" style="245" hidden="1"/>
    <col min="16138" max="16143" width="16.08984375" style="245" hidden="1"/>
    <col min="16144" max="16144" width="6.08984375" style="245" hidden="1"/>
    <col min="16145" max="16145" width="3" style="245" hidden="1"/>
    <col min="16146" max="16384" width="8.6328125" style="245" hidden="1"/>
  </cols>
  <sheetData>
    <row r="1" spans="1:51" ht="42.75" customHeight="1" x14ac:dyDescent="0.2">
      <c r="A1" s="1191"/>
      <c r="B1" s="1192"/>
      <c r="P1" s="246"/>
      <c r="Q1" s="246"/>
    </row>
    <row r="2" spans="1:51" ht="25.5" x14ac:dyDescent="0.35">
      <c r="A2" s="1191"/>
      <c r="C2" s="1193"/>
      <c r="P2" s="246"/>
      <c r="Q2" s="246"/>
    </row>
    <row r="3" spans="1:51" ht="25.5" x14ac:dyDescent="0.35">
      <c r="A3" s="1191"/>
      <c r="C3" s="1193"/>
      <c r="P3" s="246"/>
      <c r="Q3" s="246"/>
    </row>
    <row r="4" spans="1:51" s="1194" customFormat="1" ht="13" x14ac:dyDescent="0.2">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ht="13" x14ac:dyDescent="0.2">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ht="13" x14ac:dyDescent="0.2">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ht="13" x14ac:dyDescent="0.2">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ht="13" x14ac:dyDescent="0.2">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ht="13" x14ac:dyDescent="0.2">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ht="13" x14ac:dyDescent="0.2">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558</v>
      </c>
    </row>
    <row r="11" spans="1:51" s="1194" customFormat="1" ht="13" x14ac:dyDescent="0.2">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ht="13" x14ac:dyDescent="0.2">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558</v>
      </c>
    </row>
    <row r="13" spans="1:51" s="1194" customFormat="1" ht="13" x14ac:dyDescent="0.2">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2">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ht="13" x14ac:dyDescent="0.2">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ht="13" x14ac:dyDescent="0.2">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ht="13" x14ac:dyDescent="0.2">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ht="13" x14ac:dyDescent="0.2">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ht="13" x14ac:dyDescent="0.2">
      <c r="P19" s="246"/>
      <c r="Q19" s="246"/>
    </row>
    <row r="20" spans="1:259" ht="13" x14ac:dyDescent="0.2">
      <c r="P20" s="246"/>
      <c r="Q20" s="246"/>
    </row>
    <row r="21" spans="1:259" ht="16.5" x14ac:dyDescent="0.2">
      <c r="B21" s="1195"/>
      <c r="C21" s="248"/>
      <c r="D21" s="248"/>
      <c r="E21" s="248"/>
      <c r="F21" s="248"/>
      <c r="G21" s="248"/>
      <c r="H21" s="248"/>
      <c r="I21" s="248"/>
      <c r="J21" s="248"/>
      <c r="K21" s="248"/>
      <c r="L21" s="248"/>
      <c r="M21" s="248"/>
      <c r="N21" s="1196"/>
      <c r="O21" s="248"/>
      <c r="P21" s="249"/>
      <c r="Q21" s="246"/>
      <c r="IY21" s="1197"/>
    </row>
    <row r="22" spans="1:259" ht="16.5" x14ac:dyDescent="0.2">
      <c r="B22" s="250"/>
      <c r="IY22" s="1198"/>
    </row>
    <row r="23" spans="1:259" ht="13" x14ac:dyDescent="0.2">
      <c r="B23" s="250"/>
    </row>
    <row r="24" spans="1:259" ht="13" x14ac:dyDescent="0.2">
      <c r="B24" s="250"/>
    </row>
    <row r="25" spans="1:259" ht="13" x14ac:dyDescent="0.2">
      <c r="B25" s="250"/>
    </row>
    <row r="26" spans="1:259" ht="13" x14ac:dyDescent="0.2">
      <c r="B26" s="250"/>
    </row>
    <row r="27" spans="1:259" ht="13" x14ac:dyDescent="0.2">
      <c r="B27" s="250"/>
    </row>
    <row r="28" spans="1:259" ht="13" x14ac:dyDescent="0.2">
      <c r="B28" s="250"/>
    </row>
    <row r="29" spans="1:259" ht="13" x14ac:dyDescent="0.2">
      <c r="B29" s="250"/>
    </row>
    <row r="30" spans="1:259" ht="13" x14ac:dyDescent="0.2">
      <c r="B30" s="250"/>
    </row>
    <row r="31" spans="1:259" ht="13" x14ac:dyDescent="0.2">
      <c r="B31" s="250"/>
    </row>
    <row r="32" spans="1:259" ht="13" x14ac:dyDescent="0.2">
      <c r="B32" s="250"/>
    </row>
    <row r="33" spans="2:17" ht="13" x14ac:dyDescent="0.2">
      <c r="B33" s="250"/>
    </row>
    <row r="34" spans="2:17" ht="13" x14ac:dyDescent="0.2">
      <c r="B34" s="250"/>
    </row>
    <row r="35" spans="2:17" ht="13" x14ac:dyDescent="0.2">
      <c r="B35" s="250"/>
    </row>
    <row r="36" spans="2:17" ht="13" x14ac:dyDescent="0.2">
      <c r="B36" s="250"/>
    </row>
    <row r="37" spans="2:17" ht="13" x14ac:dyDescent="0.2">
      <c r="B37" s="250"/>
    </row>
    <row r="38" spans="2:17" ht="13" x14ac:dyDescent="0.2">
      <c r="B38" s="250"/>
    </row>
    <row r="39" spans="2:17" ht="13" x14ac:dyDescent="0.2">
      <c r="B39" s="342"/>
      <c r="C39" s="308"/>
      <c r="D39" s="308"/>
      <c r="E39" s="308"/>
      <c r="F39" s="308"/>
      <c r="G39" s="308"/>
      <c r="H39" s="308"/>
      <c r="I39" s="308"/>
      <c r="J39" s="308"/>
      <c r="K39" s="308"/>
      <c r="L39" s="308"/>
      <c r="M39" s="308"/>
      <c r="N39" s="308"/>
      <c r="O39" s="308"/>
      <c r="P39" s="343"/>
    </row>
    <row r="40" spans="2:17" ht="13" x14ac:dyDescent="0.2">
      <c r="B40" s="1199"/>
      <c r="C40" s="246"/>
      <c r="D40" s="246"/>
      <c r="E40" s="246"/>
      <c r="F40" s="246"/>
      <c r="G40" s="246"/>
      <c r="H40" s="246"/>
      <c r="I40" s="246"/>
      <c r="J40" s="246"/>
      <c r="K40" s="246"/>
      <c r="L40" s="246"/>
      <c r="M40" s="246"/>
      <c r="N40" s="246"/>
      <c r="O40" s="246"/>
      <c r="P40" s="1199"/>
      <c r="Q40" s="246"/>
    </row>
    <row r="41" spans="2:17" ht="16.5" x14ac:dyDescent="0.2">
      <c r="B41" s="247" t="s">
        <v>559</v>
      </c>
      <c r="C41" s="248"/>
      <c r="D41" s="248"/>
      <c r="E41" s="248"/>
      <c r="F41" s="248"/>
      <c r="G41" s="248"/>
      <c r="H41" s="248"/>
      <c r="I41" s="248"/>
      <c r="J41" s="248"/>
      <c r="K41" s="248"/>
      <c r="L41" s="248"/>
      <c r="M41" s="248"/>
      <c r="N41" s="248"/>
      <c r="O41" s="248"/>
      <c r="P41" s="249"/>
    </row>
    <row r="42" spans="2:17" ht="13" x14ac:dyDescent="0.2">
      <c r="B42" s="250"/>
      <c r="C42" s="246"/>
      <c r="D42" s="246"/>
      <c r="E42" s="246"/>
      <c r="F42" s="246"/>
      <c r="G42" s="1200" t="s">
        <v>560</v>
      </c>
      <c r="I42" s="1201"/>
      <c r="J42" s="1201"/>
      <c r="K42" s="1201"/>
      <c r="L42" s="246"/>
      <c r="M42" s="246"/>
      <c r="N42" s="246"/>
      <c r="O42" s="246"/>
    </row>
    <row r="43" spans="2:17" ht="13" x14ac:dyDescent="0.2">
      <c r="B43" s="250"/>
      <c r="C43" s="246"/>
      <c r="D43" s="246"/>
      <c r="E43" s="246"/>
      <c r="F43" s="246"/>
      <c r="G43" s="1202" t="s">
        <v>561</v>
      </c>
      <c r="H43" s="1203"/>
      <c r="I43" s="1203"/>
      <c r="J43" s="1203"/>
      <c r="K43" s="1203"/>
      <c r="L43" s="1203"/>
      <c r="M43" s="1203"/>
      <c r="N43" s="1203"/>
      <c r="O43" s="1204"/>
    </row>
    <row r="44" spans="2:17" ht="13" x14ac:dyDescent="0.2">
      <c r="B44" s="250"/>
      <c r="C44" s="246"/>
      <c r="D44" s="246"/>
      <c r="E44" s="246"/>
      <c r="F44" s="246"/>
      <c r="G44" s="1205"/>
      <c r="H44" s="1206"/>
      <c r="I44" s="1206"/>
      <c r="J44" s="1206"/>
      <c r="K44" s="1206"/>
      <c r="L44" s="1206"/>
      <c r="M44" s="1206"/>
      <c r="N44" s="1206"/>
      <c r="O44" s="1207"/>
    </row>
    <row r="45" spans="2:17" ht="13" x14ac:dyDescent="0.2">
      <c r="B45" s="250"/>
      <c r="C45" s="246"/>
      <c r="D45" s="246"/>
      <c r="E45" s="246"/>
      <c r="F45" s="246"/>
      <c r="G45" s="1205"/>
      <c r="H45" s="1206"/>
      <c r="I45" s="1206"/>
      <c r="J45" s="1206"/>
      <c r="K45" s="1206"/>
      <c r="L45" s="1206"/>
      <c r="M45" s="1206"/>
      <c r="N45" s="1206"/>
      <c r="O45" s="1207"/>
    </row>
    <row r="46" spans="2:17" ht="13" x14ac:dyDescent="0.2">
      <c r="B46" s="250"/>
      <c r="C46" s="246"/>
      <c r="D46" s="246"/>
      <c r="E46" s="246"/>
      <c r="F46" s="246"/>
      <c r="G46" s="1205"/>
      <c r="H46" s="1206"/>
      <c r="I46" s="1206"/>
      <c r="J46" s="1206"/>
      <c r="K46" s="1206"/>
      <c r="L46" s="1206"/>
      <c r="M46" s="1206"/>
      <c r="N46" s="1206"/>
      <c r="O46" s="1207"/>
    </row>
    <row r="47" spans="2:17" ht="13" x14ac:dyDescent="0.2">
      <c r="B47" s="250"/>
      <c r="C47" s="246"/>
      <c r="D47" s="246"/>
      <c r="E47" s="246"/>
      <c r="F47" s="246"/>
      <c r="G47" s="1208"/>
      <c r="H47" s="1209"/>
      <c r="I47" s="1209"/>
      <c r="J47" s="1209"/>
      <c r="K47" s="1209"/>
      <c r="L47" s="1209"/>
      <c r="M47" s="1209"/>
      <c r="N47" s="1209"/>
      <c r="O47" s="1210"/>
    </row>
    <row r="48" spans="2:17" ht="13" x14ac:dyDescent="0.2">
      <c r="B48" s="250"/>
      <c r="C48" s="246"/>
      <c r="D48" s="246"/>
      <c r="E48" s="246"/>
      <c r="F48" s="246"/>
      <c r="G48" s="246"/>
      <c r="H48" s="1211"/>
      <c r="I48" s="1211"/>
      <c r="J48" s="1211"/>
    </row>
    <row r="49" spans="1:17" ht="13" x14ac:dyDescent="0.2">
      <c r="B49" s="250"/>
      <c r="C49" s="246"/>
      <c r="D49" s="246"/>
      <c r="E49" s="246"/>
      <c r="F49" s="246"/>
      <c r="G49" s="245" t="s">
        <v>562</v>
      </c>
    </row>
    <row r="50" spans="1:17" ht="13" x14ac:dyDescent="0.2">
      <c r="B50" s="250"/>
      <c r="C50" s="246"/>
      <c r="D50" s="246"/>
      <c r="E50" s="246"/>
      <c r="F50" s="246"/>
      <c r="G50" s="1212"/>
      <c r="H50" s="1213"/>
      <c r="I50" s="1213"/>
      <c r="J50" s="1214"/>
      <c r="K50" s="1215" t="s">
        <v>517</v>
      </c>
      <c r="L50" s="1215" t="s">
        <v>518</v>
      </c>
      <c r="M50" s="1215" t="s">
        <v>519</v>
      </c>
      <c r="N50" s="1215" t="s">
        <v>520</v>
      </c>
      <c r="O50" s="1215" t="s">
        <v>521</v>
      </c>
    </row>
    <row r="51" spans="1:17" ht="13" x14ac:dyDescent="0.2">
      <c r="B51" s="250"/>
      <c r="C51" s="246"/>
      <c r="D51" s="246"/>
      <c r="E51" s="246"/>
      <c r="F51" s="246"/>
      <c r="G51" s="1216" t="s">
        <v>563</v>
      </c>
      <c r="H51" s="1217"/>
      <c r="I51" s="1218" t="s">
        <v>564</v>
      </c>
      <c r="J51" s="1218"/>
      <c r="K51" s="1219"/>
      <c r="L51" s="1219"/>
      <c r="M51" s="1219"/>
      <c r="N51" s="1219"/>
      <c r="O51" s="1219"/>
    </row>
    <row r="52" spans="1:17" ht="13" x14ac:dyDescent="0.2">
      <c r="B52" s="250"/>
      <c r="C52" s="246"/>
      <c r="D52" s="246"/>
      <c r="E52" s="246"/>
      <c r="F52" s="246"/>
      <c r="G52" s="1220"/>
      <c r="H52" s="1221"/>
      <c r="I52" s="1222"/>
      <c r="J52" s="1222"/>
      <c r="K52" s="1223"/>
      <c r="L52" s="1223"/>
      <c r="M52" s="1223"/>
      <c r="N52" s="1223"/>
      <c r="O52" s="1223"/>
    </row>
    <row r="53" spans="1:17" ht="13" x14ac:dyDescent="0.2">
      <c r="A53" s="1224"/>
      <c r="B53" s="250"/>
      <c r="C53" s="246"/>
      <c r="D53" s="246"/>
      <c r="E53" s="246"/>
      <c r="F53" s="246"/>
      <c r="G53" s="1220"/>
      <c r="H53" s="1221"/>
      <c r="I53" s="1225" t="s">
        <v>565</v>
      </c>
      <c r="J53" s="1225"/>
      <c r="K53" s="1226"/>
      <c r="L53" s="1226"/>
      <c r="M53" s="1226"/>
      <c r="N53" s="1226"/>
      <c r="O53" s="1226"/>
    </row>
    <row r="54" spans="1:17" ht="13" x14ac:dyDescent="0.2">
      <c r="A54" s="1224"/>
      <c r="B54" s="250"/>
      <c r="C54" s="246"/>
      <c r="D54" s="246"/>
      <c r="E54" s="246"/>
      <c r="F54" s="246"/>
      <c r="G54" s="1227"/>
      <c r="H54" s="1228"/>
      <c r="I54" s="1225"/>
      <c r="J54" s="1225"/>
      <c r="K54" s="1229"/>
      <c r="L54" s="1229"/>
      <c r="M54" s="1229"/>
      <c r="N54" s="1229"/>
      <c r="O54" s="1229"/>
    </row>
    <row r="55" spans="1:17" ht="13" x14ac:dyDescent="0.2">
      <c r="A55" s="1224"/>
      <c r="B55" s="250"/>
      <c r="C55" s="246"/>
      <c r="D55" s="246"/>
      <c r="E55" s="246"/>
      <c r="F55" s="246"/>
      <c r="G55" s="1230" t="s">
        <v>566</v>
      </c>
      <c r="H55" s="1231"/>
      <c r="I55" s="1225" t="s">
        <v>564</v>
      </c>
      <c r="J55" s="1225"/>
      <c r="K55" s="1219"/>
      <c r="L55" s="1219"/>
      <c r="M55" s="1219"/>
      <c r="N55" s="1219"/>
      <c r="O55" s="1219"/>
    </row>
    <row r="56" spans="1:17" ht="13" x14ac:dyDescent="0.2">
      <c r="A56" s="1224"/>
      <c r="B56" s="250"/>
      <c r="C56" s="246"/>
      <c r="D56" s="246"/>
      <c r="E56" s="246"/>
      <c r="F56" s="246"/>
      <c r="G56" s="1232"/>
      <c r="H56" s="1233"/>
      <c r="I56" s="1225"/>
      <c r="J56" s="1225"/>
      <c r="K56" s="1223"/>
      <c r="L56" s="1223"/>
      <c r="M56" s="1223"/>
      <c r="N56" s="1223"/>
      <c r="O56" s="1223"/>
    </row>
    <row r="57" spans="1:17" s="1224" customFormat="1" ht="13" x14ac:dyDescent="0.2">
      <c r="B57" s="1234"/>
      <c r="C57" s="1201"/>
      <c r="D57" s="1201"/>
      <c r="E57" s="1201"/>
      <c r="F57" s="1201"/>
      <c r="G57" s="1232"/>
      <c r="H57" s="1233"/>
      <c r="I57" s="1235" t="s">
        <v>565</v>
      </c>
      <c r="J57" s="1235"/>
      <c r="K57" s="1226"/>
      <c r="L57" s="1226"/>
      <c r="M57" s="1226"/>
      <c r="N57" s="1226"/>
      <c r="O57" s="1226"/>
      <c r="P57" s="1236"/>
      <c r="Q57" s="1234"/>
    </row>
    <row r="58" spans="1:17" s="1224" customFormat="1" ht="13" x14ac:dyDescent="0.2">
      <c r="A58" s="245"/>
      <c r="B58" s="1234"/>
      <c r="C58" s="1201"/>
      <c r="D58" s="1201"/>
      <c r="E58" s="1201"/>
      <c r="F58" s="1201"/>
      <c r="G58" s="1237"/>
      <c r="H58" s="1238"/>
      <c r="I58" s="1235"/>
      <c r="J58" s="1235"/>
      <c r="K58" s="1229"/>
      <c r="L58" s="1229"/>
      <c r="M58" s="1229"/>
      <c r="N58" s="1229"/>
      <c r="O58" s="1229"/>
      <c r="P58" s="1236"/>
      <c r="Q58" s="1234"/>
    </row>
    <row r="59" spans="1:17" s="1224" customFormat="1" ht="13" x14ac:dyDescent="0.2">
      <c r="A59" s="245"/>
      <c r="B59" s="1234"/>
      <c r="C59" s="1201"/>
      <c r="D59" s="1201"/>
      <c r="E59" s="1201"/>
      <c r="F59" s="1201"/>
      <c r="G59" s="1201"/>
      <c r="H59" s="1201"/>
      <c r="I59" s="1201"/>
      <c r="J59" s="1201"/>
      <c r="K59" s="1239"/>
      <c r="L59" s="1239"/>
      <c r="M59" s="1239"/>
      <c r="N59" s="1239"/>
      <c r="O59" s="1239"/>
      <c r="P59" s="1236"/>
      <c r="Q59" s="1234"/>
    </row>
    <row r="60" spans="1:17" s="1224" customFormat="1" ht="13" x14ac:dyDescent="0.2">
      <c r="A60" s="245"/>
      <c r="B60" s="1234"/>
      <c r="C60" s="1201"/>
      <c r="D60" s="1201"/>
      <c r="E60" s="1201"/>
      <c r="F60" s="1201"/>
      <c r="G60" s="1201"/>
      <c r="H60" s="1201"/>
      <c r="I60" s="1201"/>
      <c r="J60" s="1201"/>
      <c r="K60" s="1239"/>
      <c r="L60" s="1239"/>
      <c r="M60" s="1239"/>
      <c r="N60" s="1239"/>
      <c r="O60" s="1239"/>
      <c r="P60" s="1236"/>
      <c r="Q60" s="1234"/>
    </row>
    <row r="61" spans="1:17" s="1224" customFormat="1" ht="13" x14ac:dyDescent="0.2">
      <c r="A61" s="245"/>
      <c r="B61" s="1240"/>
      <c r="C61" s="1241"/>
      <c r="D61" s="1241"/>
      <c r="E61" s="1241"/>
      <c r="F61" s="1241"/>
      <c r="G61" s="1241"/>
      <c r="H61" s="1241"/>
      <c r="I61" s="1241"/>
      <c r="J61" s="1241"/>
      <c r="K61" s="1241"/>
      <c r="L61" s="1241"/>
      <c r="M61" s="1242"/>
      <c r="N61" s="1242"/>
      <c r="O61" s="1242"/>
      <c r="P61" s="1243"/>
      <c r="Q61" s="1234"/>
    </row>
    <row r="62" spans="1:17" ht="13" x14ac:dyDescent="0.2">
      <c r="B62" s="1199"/>
      <c r="C62" s="1199"/>
      <c r="D62" s="1199"/>
      <c r="E62" s="1199"/>
      <c r="F62" s="1199"/>
      <c r="G62" s="1199"/>
      <c r="H62" s="1199"/>
      <c r="I62" s="1199"/>
      <c r="J62" s="1199"/>
      <c r="K62" s="1199"/>
      <c r="L62" s="1199"/>
      <c r="M62" s="1199"/>
      <c r="N62" s="1199"/>
      <c r="O62" s="1199"/>
      <c r="P62" s="1199"/>
      <c r="Q62" s="246"/>
    </row>
    <row r="63" spans="1:17" ht="16.5" x14ac:dyDescent="0.2">
      <c r="B63" s="309" t="s">
        <v>567</v>
      </c>
      <c r="C63" s="246"/>
      <c r="D63" s="246"/>
      <c r="E63" s="246"/>
      <c r="F63" s="246"/>
      <c r="G63" s="246"/>
      <c r="H63" s="246"/>
      <c r="I63" s="246"/>
      <c r="J63" s="246"/>
      <c r="K63" s="246"/>
      <c r="L63" s="246"/>
      <c r="M63" s="246"/>
      <c r="N63" s="246"/>
      <c r="O63" s="246"/>
    </row>
    <row r="64" spans="1:17" ht="13" x14ac:dyDescent="0.2">
      <c r="B64" s="250"/>
      <c r="C64" s="246"/>
      <c r="D64" s="246"/>
      <c r="E64" s="246"/>
      <c r="F64" s="246"/>
      <c r="G64" s="1200" t="s">
        <v>560</v>
      </c>
      <c r="I64" s="1201"/>
      <c r="J64" s="1201"/>
      <c r="K64" s="1201"/>
      <c r="L64" s="246"/>
      <c r="M64" s="246"/>
      <c r="N64" s="246"/>
      <c r="O64" s="246"/>
    </row>
    <row r="65" spans="2:30" ht="13" x14ac:dyDescent="0.2">
      <c r="B65" s="250"/>
      <c r="C65" s="246"/>
      <c r="D65" s="246"/>
      <c r="E65" s="246"/>
      <c r="F65" s="246"/>
      <c r="G65" s="1202" t="s">
        <v>568</v>
      </c>
      <c r="H65" s="1203"/>
      <c r="I65" s="1203"/>
      <c r="J65" s="1203"/>
      <c r="K65" s="1203"/>
      <c r="L65" s="1203"/>
      <c r="M65" s="1203"/>
      <c r="N65" s="1203"/>
      <c r="O65" s="1204"/>
    </row>
    <row r="66" spans="2:30" ht="13" x14ac:dyDescent="0.2">
      <c r="B66" s="250"/>
      <c r="C66" s="246"/>
      <c r="D66" s="246"/>
      <c r="E66" s="246"/>
      <c r="F66" s="246"/>
      <c r="G66" s="1205"/>
      <c r="H66" s="1206"/>
      <c r="I66" s="1206"/>
      <c r="J66" s="1206"/>
      <c r="K66" s="1206"/>
      <c r="L66" s="1206"/>
      <c r="M66" s="1206"/>
      <c r="N66" s="1206"/>
      <c r="O66" s="1207"/>
    </row>
    <row r="67" spans="2:30" ht="13" x14ac:dyDescent="0.2">
      <c r="B67" s="250"/>
      <c r="C67" s="246"/>
      <c r="D67" s="246"/>
      <c r="E67" s="246"/>
      <c r="F67" s="246"/>
      <c r="G67" s="1205"/>
      <c r="H67" s="1206"/>
      <c r="I67" s="1206"/>
      <c r="J67" s="1206"/>
      <c r="K67" s="1206"/>
      <c r="L67" s="1206"/>
      <c r="M67" s="1206"/>
      <c r="N67" s="1206"/>
      <c r="O67" s="1207"/>
    </row>
    <row r="68" spans="2:30" ht="13" x14ac:dyDescent="0.2">
      <c r="B68" s="250"/>
      <c r="C68" s="246"/>
      <c r="D68" s="246"/>
      <c r="E68" s="246"/>
      <c r="F68" s="246"/>
      <c r="G68" s="1205"/>
      <c r="H68" s="1206"/>
      <c r="I68" s="1206"/>
      <c r="J68" s="1206"/>
      <c r="K68" s="1206"/>
      <c r="L68" s="1206"/>
      <c r="M68" s="1206"/>
      <c r="N68" s="1206"/>
      <c r="O68" s="1207"/>
    </row>
    <row r="69" spans="2:30" ht="13" x14ac:dyDescent="0.2">
      <c r="B69" s="250"/>
      <c r="C69" s="246"/>
      <c r="D69" s="246"/>
      <c r="E69" s="246"/>
      <c r="F69" s="246"/>
      <c r="G69" s="1208"/>
      <c r="H69" s="1209"/>
      <c r="I69" s="1209"/>
      <c r="J69" s="1209"/>
      <c r="K69" s="1209"/>
      <c r="L69" s="1209"/>
      <c r="M69" s="1209"/>
      <c r="N69" s="1209"/>
      <c r="O69" s="1210"/>
    </row>
    <row r="70" spans="2:30" ht="13" x14ac:dyDescent="0.2">
      <c r="B70" s="250"/>
      <c r="C70" s="246"/>
      <c r="D70" s="246"/>
      <c r="E70" s="246"/>
      <c r="F70" s="246"/>
      <c r="G70" s="246"/>
      <c r="H70" s="1244"/>
      <c r="I70" s="1244"/>
      <c r="J70" s="1245"/>
      <c r="K70" s="1245"/>
      <c r="L70" s="1246"/>
      <c r="M70" s="1245"/>
      <c r="N70" s="1246"/>
      <c r="O70" s="1247"/>
    </row>
    <row r="71" spans="2:30" ht="13" x14ac:dyDescent="0.2">
      <c r="B71" s="250"/>
      <c r="C71" s="246"/>
      <c r="D71" s="246"/>
      <c r="E71" s="246"/>
      <c r="F71" s="246"/>
      <c r="G71" s="1248" t="s">
        <v>569</v>
      </c>
      <c r="I71" s="1249"/>
      <c r="J71" s="1245"/>
      <c r="K71" s="1245"/>
      <c r="L71" s="1246"/>
      <c r="M71" s="1245"/>
      <c r="N71" s="1246"/>
      <c r="O71" s="1247"/>
    </row>
    <row r="72" spans="2:30" ht="13" x14ac:dyDescent="0.2">
      <c r="B72" s="250"/>
      <c r="C72" s="246"/>
      <c r="D72" s="246"/>
      <c r="E72" s="246"/>
      <c r="F72" s="246"/>
      <c r="G72" s="1212"/>
      <c r="H72" s="1213"/>
      <c r="I72" s="1213"/>
      <c r="J72" s="1214"/>
      <c r="K72" s="1215" t="s">
        <v>517</v>
      </c>
      <c r="L72" s="1215" t="s">
        <v>518</v>
      </c>
      <c r="M72" s="1215" t="s">
        <v>519</v>
      </c>
      <c r="N72" s="1215" t="s">
        <v>520</v>
      </c>
      <c r="O72" s="1215" t="s">
        <v>521</v>
      </c>
    </row>
    <row r="73" spans="2:30" ht="13" x14ac:dyDescent="0.2">
      <c r="B73" s="250"/>
      <c r="C73" s="246"/>
      <c r="D73" s="246"/>
      <c r="E73" s="246"/>
      <c r="F73" s="246"/>
      <c r="G73" s="1216" t="s">
        <v>563</v>
      </c>
      <c r="H73" s="1217"/>
      <c r="I73" s="1218" t="s">
        <v>564</v>
      </c>
      <c r="J73" s="1218"/>
      <c r="K73" s="1250">
        <v>120.7</v>
      </c>
      <c r="L73" s="1250">
        <v>110.7</v>
      </c>
      <c r="M73" s="1223">
        <v>92.1</v>
      </c>
      <c r="N73" s="1223">
        <v>68.400000000000006</v>
      </c>
      <c r="O73" s="1223">
        <v>64.400000000000006</v>
      </c>
      <c r="S73" s="245">
        <v>9.9</v>
      </c>
    </row>
    <row r="74" spans="2:30" ht="13" x14ac:dyDescent="0.2">
      <c r="B74" s="250"/>
      <c r="C74" s="246"/>
      <c r="D74" s="246"/>
      <c r="E74" s="246"/>
      <c r="F74" s="246"/>
      <c r="G74" s="1220"/>
      <c r="H74" s="1221"/>
      <c r="I74" s="1222"/>
      <c r="J74" s="1222"/>
      <c r="K74" s="1250"/>
      <c r="L74" s="1250"/>
      <c r="M74" s="1223"/>
      <c r="N74" s="1223"/>
      <c r="O74" s="1223"/>
    </row>
    <row r="75" spans="2:30" ht="13" x14ac:dyDescent="0.2">
      <c r="B75" s="250"/>
      <c r="C75" s="246"/>
      <c r="D75" s="246"/>
      <c r="E75" s="246"/>
      <c r="F75" s="246"/>
      <c r="G75" s="1220"/>
      <c r="H75" s="1221"/>
      <c r="I75" s="1225" t="s">
        <v>570</v>
      </c>
      <c r="J75" s="1225"/>
      <c r="K75" s="1251">
        <v>16.100000000000001</v>
      </c>
      <c r="L75" s="1251">
        <v>14.7</v>
      </c>
      <c r="M75" s="1251">
        <v>13.2</v>
      </c>
      <c r="N75" s="1251">
        <v>11.6</v>
      </c>
      <c r="O75" s="1251">
        <v>11.3</v>
      </c>
      <c r="U75" s="245">
        <v>81.2</v>
      </c>
      <c r="W75" s="245">
        <v>87.2</v>
      </c>
      <c r="Y75" s="245">
        <v>99.8</v>
      </c>
      <c r="AA75" s="245">
        <v>109.5</v>
      </c>
      <c r="AC75" s="245">
        <v>115.2</v>
      </c>
    </row>
    <row r="76" spans="2:30" ht="13" x14ac:dyDescent="0.2">
      <c r="B76" s="250"/>
      <c r="C76" s="246"/>
      <c r="D76" s="246"/>
      <c r="E76" s="246"/>
      <c r="F76" s="246"/>
      <c r="G76" s="1227"/>
      <c r="H76" s="1228"/>
      <c r="I76" s="1225"/>
      <c r="J76" s="1225"/>
      <c r="K76" s="1229"/>
      <c r="L76" s="1229"/>
      <c r="M76" s="1229"/>
      <c r="N76" s="1229"/>
      <c r="O76" s="1229"/>
    </row>
    <row r="77" spans="2:30" ht="13" x14ac:dyDescent="0.2">
      <c r="B77" s="250"/>
      <c r="C77" s="246"/>
      <c r="D77" s="246"/>
      <c r="E77" s="246"/>
      <c r="F77" s="246"/>
      <c r="G77" s="1230" t="s">
        <v>566</v>
      </c>
      <c r="H77" s="1231"/>
      <c r="I77" s="1225" t="s">
        <v>564</v>
      </c>
      <c r="J77" s="1225"/>
      <c r="K77" s="1250">
        <v>29.4</v>
      </c>
      <c r="L77" s="1250">
        <v>18.899999999999999</v>
      </c>
      <c r="M77" s="1223">
        <v>10.199999999999999</v>
      </c>
      <c r="N77" s="1223">
        <v>20.2</v>
      </c>
      <c r="O77" s="1223">
        <v>38.5</v>
      </c>
      <c r="R77" s="245">
        <v>12.3</v>
      </c>
      <c r="T77" s="245">
        <v>11.1</v>
      </c>
    </row>
    <row r="78" spans="2:30" ht="13" x14ac:dyDescent="0.2">
      <c r="B78" s="250"/>
      <c r="C78" s="246"/>
      <c r="D78" s="246"/>
      <c r="E78" s="246"/>
      <c r="F78" s="246"/>
      <c r="G78" s="1232"/>
      <c r="H78" s="1233"/>
      <c r="I78" s="1225"/>
      <c r="J78" s="1225"/>
      <c r="K78" s="1250"/>
      <c r="L78" s="1250"/>
      <c r="M78" s="1223"/>
      <c r="N78" s="1223"/>
      <c r="O78" s="1223"/>
    </row>
    <row r="79" spans="2:30" ht="13" x14ac:dyDescent="0.2">
      <c r="B79" s="250"/>
      <c r="C79" s="246"/>
      <c r="D79" s="246"/>
      <c r="E79" s="246"/>
      <c r="F79" s="246"/>
      <c r="G79" s="1232"/>
      <c r="H79" s="1233"/>
      <c r="I79" s="1252" t="s">
        <v>570</v>
      </c>
      <c r="J79" s="1235"/>
      <c r="K79" s="1253">
        <v>10.9</v>
      </c>
      <c r="L79" s="1253">
        <v>10.1</v>
      </c>
      <c r="M79" s="1253">
        <v>9.1</v>
      </c>
      <c r="N79" s="1253">
        <v>9.3000000000000007</v>
      </c>
      <c r="O79" s="1253">
        <v>9.1999999999999993</v>
      </c>
      <c r="V79" s="245">
        <v>53.5</v>
      </c>
      <c r="X79" s="245">
        <v>48.2</v>
      </c>
      <c r="Z79" s="245">
        <v>34.200000000000003</v>
      </c>
      <c r="AB79" s="245">
        <v>30.3</v>
      </c>
      <c r="AD79" s="245">
        <v>28.9</v>
      </c>
    </row>
    <row r="80" spans="2:30" ht="13" x14ac:dyDescent="0.2">
      <c r="B80" s="250"/>
      <c r="C80" s="246"/>
      <c r="D80" s="246"/>
      <c r="E80" s="246"/>
      <c r="F80" s="246"/>
      <c r="G80" s="1237"/>
      <c r="H80" s="1238"/>
      <c r="I80" s="1235"/>
      <c r="J80" s="1235"/>
      <c r="K80" s="1253"/>
      <c r="L80" s="1253"/>
      <c r="M80" s="1253"/>
      <c r="N80" s="1253"/>
      <c r="O80" s="1253"/>
    </row>
    <row r="81" spans="2:17" ht="13" x14ac:dyDescent="0.2">
      <c r="B81" s="250"/>
      <c r="C81" s="246"/>
      <c r="D81" s="246"/>
      <c r="E81" s="246"/>
      <c r="F81" s="246"/>
      <c r="G81" s="246"/>
      <c r="H81" s="246"/>
      <c r="I81" s="246"/>
      <c r="J81" s="246"/>
      <c r="K81" s="1254"/>
      <c r="L81" s="246"/>
      <c r="M81" s="246"/>
      <c r="N81" s="246"/>
      <c r="O81" s="246"/>
    </row>
    <row r="82" spans="2:17" ht="16.5" x14ac:dyDescent="0.2">
      <c r="B82" s="250"/>
      <c r="C82" s="246"/>
      <c r="D82" s="246"/>
      <c r="E82" s="246"/>
      <c r="F82" s="246"/>
      <c r="G82" s="246"/>
      <c r="H82" s="246"/>
      <c r="I82" s="246"/>
      <c r="J82" s="246"/>
      <c r="K82" s="1255"/>
      <c r="L82" s="1255"/>
      <c r="M82" s="1255"/>
      <c r="N82" s="1255"/>
      <c r="O82" s="1255"/>
    </row>
    <row r="83" spans="2:17" ht="13" x14ac:dyDescent="0.2">
      <c r="B83" s="342"/>
      <c r="C83" s="308"/>
      <c r="D83" s="308"/>
      <c r="E83" s="308"/>
      <c r="F83" s="308"/>
      <c r="G83" s="308"/>
      <c r="H83" s="308"/>
      <c r="I83" s="308"/>
      <c r="J83" s="308"/>
      <c r="K83" s="308"/>
      <c r="L83" s="308"/>
      <c r="M83" s="308"/>
      <c r="N83" s="308"/>
      <c r="O83" s="308"/>
      <c r="P83" s="343"/>
    </row>
    <row r="84" spans="2:17" ht="13" x14ac:dyDescent="0.2">
      <c r="H84" s="246"/>
      <c r="I84" s="246"/>
      <c r="J84" s="246"/>
      <c r="K84" s="246"/>
      <c r="L84" s="246"/>
      <c r="M84" s="246"/>
      <c r="N84" s="246"/>
      <c r="O84" s="246"/>
      <c r="P84" s="246"/>
      <c r="Q84" s="246"/>
    </row>
    <row r="85" spans="2:17" ht="13" x14ac:dyDescent="0.2">
      <c r="B85" s="246"/>
      <c r="C85" s="246"/>
      <c r="D85" s="246"/>
      <c r="E85" s="246"/>
      <c r="F85" s="246"/>
      <c r="G85" s="246"/>
      <c r="H85" s="246"/>
      <c r="I85" s="246"/>
      <c r="J85" s="246"/>
      <c r="K85" s="246"/>
      <c r="L85" s="246"/>
      <c r="M85" s="246"/>
      <c r="N85" s="246"/>
      <c r="O85" s="246"/>
      <c r="P85" s="246"/>
      <c r="Q85" s="246"/>
    </row>
    <row r="86" spans="2:17" ht="13" hidden="1" x14ac:dyDescent="0.2">
      <c r="B86" s="246"/>
      <c r="C86" s="246"/>
      <c r="D86" s="246"/>
      <c r="E86" s="246"/>
      <c r="F86" s="246"/>
      <c r="G86" s="246"/>
      <c r="H86" s="246"/>
      <c r="I86" s="246"/>
      <c r="J86" s="246"/>
      <c r="K86" s="246"/>
      <c r="L86" s="246"/>
      <c r="M86" s="246"/>
      <c r="N86" s="246"/>
      <c r="O86" s="246"/>
      <c r="P86" s="246"/>
      <c r="Q86" s="246"/>
    </row>
    <row r="87" spans="2:17" ht="13" hidden="1" x14ac:dyDescent="0.2">
      <c r="B87" s="246"/>
      <c r="C87" s="246"/>
      <c r="D87" s="246"/>
      <c r="E87" s="246"/>
      <c r="F87" s="246"/>
      <c r="G87" s="246"/>
      <c r="H87" s="246"/>
      <c r="I87" s="246"/>
      <c r="J87" s="246"/>
      <c r="K87" s="1256"/>
      <c r="L87" s="246"/>
      <c r="M87" s="246"/>
      <c r="N87" s="246"/>
      <c r="O87" s="246"/>
      <c r="P87" s="246"/>
      <c r="Q87" s="246"/>
    </row>
    <row r="88" spans="2:17" ht="13" hidden="1" x14ac:dyDescent="0.2">
      <c r="B88" s="246"/>
      <c r="C88" s="246"/>
      <c r="D88" s="246"/>
      <c r="E88" s="246"/>
      <c r="F88" s="246"/>
      <c r="G88" s="246"/>
      <c r="H88" s="246"/>
      <c r="I88" s="246"/>
      <c r="J88" s="246"/>
      <c r="K88" s="246"/>
      <c r="L88" s="246"/>
      <c r="M88" s="246"/>
      <c r="N88" s="246"/>
      <c r="O88" s="246"/>
      <c r="P88" s="246"/>
      <c r="Q88" s="246"/>
    </row>
    <row r="89" spans="2:17" ht="13" hidden="1" x14ac:dyDescent="0.2">
      <c r="B89" s="246"/>
      <c r="C89" s="246"/>
      <c r="D89" s="246"/>
      <c r="E89" s="246"/>
      <c r="F89" s="246"/>
      <c r="G89" s="246"/>
      <c r="H89" s="246"/>
      <c r="I89" s="246"/>
      <c r="J89" s="246"/>
      <c r="K89" s="246"/>
      <c r="L89" s="246"/>
      <c r="M89" s="246"/>
      <c r="N89" s="246"/>
      <c r="O89" s="246"/>
      <c r="P89" s="246"/>
      <c r="Q89" s="246"/>
    </row>
    <row r="90" spans="2:17" ht="13" hidden="1" x14ac:dyDescent="0.2">
      <c r="B90" s="246"/>
      <c r="C90" s="246"/>
      <c r="D90" s="246"/>
      <c r="E90" s="246"/>
      <c r="F90" s="246"/>
      <c r="G90" s="246"/>
      <c r="H90" s="246"/>
      <c r="I90" s="246"/>
      <c r="J90" s="246"/>
      <c r="K90" s="246"/>
      <c r="L90" s="246"/>
      <c r="M90" s="246"/>
      <c r="N90" s="246"/>
      <c r="O90" s="246"/>
      <c r="P90" s="246"/>
      <c r="Q90" s="246"/>
    </row>
    <row r="91" spans="2:17" ht="13"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9" zoomScale="40" zoomScaleNormal="40" zoomScaleSheetLayoutView="70" workbookViewId="0">
      <selection activeCell="K77" sqref="K77:K78"/>
    </sheetView>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50" zoomScaleNormal="50" zoomScaleSheetLayoutView="55" workbookViewId="0">
      <selection activeCell="K77" sqref="K77:K78"/>
    </sheetView>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c r="AG59" s="243"/>
      <c r="AH59" s="243"/>
    </row>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6" customWidth="1"/>
    <col min="2" max="8" width="13.36328125" style="106" customWidth="1"/>
    <col min="9" max="16384" width="11.08984375" style="106"/>
  </cols>
  <sheetData>
    <row r="1" spans="1:8" x14ac:dyDescent="0.2">
      <c r="A1" s="100"/>
      <c r="B1" s="101"/>
      <c r="C1" s="102"/>
      <c r="D1" s="103"/>
      <c r="E1" s="104"/>
      <c r="F1" s="104"/>
      <c r="G1" s="104"/>
      <c r="H1" s="105"/>
    </row>
    <row r="2" spans="1:8" x14ac:dyDescent="0.2">
      <c r="A2" s="107"/>
      <c r="B2" s="108"/>
      <c r="C2" s="109"/>
      <c r="D2" s="110" t="s">
        <v>39</v>
      </c>
      <c r="E2" s="111"/>
      <c r="F2" s="112" t="s">
        <v>516</v>
      </c>
      <c r="G2" s="113"/>
      <c r="H2" s="114"/>
    </row>
    <row r="3" spans="1:8" x14ac:dyDescent="0.2">
      <c r="A3" s="110" t="s">
        <v>509</v>
      </c>
      <c r="B3" s="115"/>
      <c r="C3" s="116"/>
      <c r="D3" s="117">
        <v>16054</v>
      </c>
      <c r="E3" s="118"/>
      <c r="F3" s="119">
        <v>66496</v>
      </c>
      <c r="G3" s="120"/>
      <c r="H3" s="121"/>
    </row>
    <row r="4" spans="1:8" x14ac:dyDescent="0.2">
      <c r="A4" s="122"/>
      <c r="B4" s="123"/>
      <c r="C4" s="124"/>
      <c r="D4" s="125">
        <v>10277</v>
      </c>
      <c r="E4" s="126"/>
      <c r="F4" s="127">
        <v>36530</v>
      </c>
      <c r="G4" s="128"/>
      <c r="H4" s="129"/>
    </row>
    <row r="5" spans="1:8" x14ac:dyDescent="0.2">
      <c r="A5" s="110" t="s">
        <v>511</v>
      </c>
      <c r="B5" s="115"/>
      <c r="C5" s="116"/>
      <c r="D5" s="117">
        <v>50716</v>
      </c>
      <c r="E5" s="118"/>
      <c r="F5" s="119">
        <v>82748</v>
      </c>
      <c r="G5" s="120"/>
      <c r="H5" s="121"/>
    </row>
    <row r="6" spans="1:8" x14ac:dyDescent="0.2">
      <c r="A6" s="122"/>
      <c r="B6" s="123"/>
      <c r="C6" s="124"/>
      <c r="D6" s="125">
        <v>36899</v>
      </c>
      <c r="E6" s="126"/>
      <c r="F6" s="127">
        <v>44732</v>
      </c>
      <c r="G6" s="128"/>
      <c r="H6" s="129"/>
    </row>
    <row r="7" spans="1:8" x14ac:dyDescent="0.2">
      <c r="A7" s="110" t="s">
        <v>512</v>
      </c>
      <c r="B7" s="115"/>
      <c r="C7" s="116"/>
      <c r="D7" s="117">
        <v>23115</v>
      </c>
      <c r="E7" s="118"/>
      <c r="F7" s="119">
        <v>91837</v>
      </c>
      <c r="G7" s="120"/>
      <c r="H7" s="121"/>
    </row>
    <row r="8" spans="1:8" x14ac:dyDescent="0.2">
      <c r="A8" s="122"/>
      <c r="B8" s="123"/>
      <c r="C8" s="124"/>
      <c r="D8" s="125">
        <v>15051</v>
      </c>
      <c r="E8" s="126"/>
      <c r="F8" s="127">
        <v>54439</v>
      </c>
      <c r="G8" s="128"/>
      <c r="H8" s="129"/>
    </row>
    <row r="9" spans="1:8" x14ac:dyDescent="0.2">
      <c r="A9" s="110" t="s">
        <v>513</v>
      </c>
      <c r="B9" s="115"/>
      <c r="C9" s="116"/>
      <c r="D9" s="117">
        <v>26616</v>
      </c>
      <c r="E9" s="118"/>
      <c r="F9" s="119">
        <v>106092</v>
      </c>
      <c r="G9" s="120"/>
      <c r="H9" s="121"/>
    </row>
    <row r="10" spans="1:8" x14ac:dyDescent="0.2">
      <c r="A10" s="122"/>
      <c r="B10" s="123"/>
      <c r="C10" s="124"/>
      <c r="D10" s="125">
        <v>18460</v>
      </c>
      <c r="E10" s="126"/>
      <c r="F10" s="127">
        <v>44299</v>
      </c>
      <c r="G10" s="128"/>
      <c r="H10" s="129"/>
    </row>
    <row r="11" spans="1:8" x14ac:dyDescent="0.2">
      <c r="A11" s="110" t="s">
        <v>514</v>
      </c>
      <c r="B11" s="115"/>
      <c r="C11" s="116"/>
      <c r="D11" s="117">
        <v>50800</v>
      </c>
      <c r="E11" s="118"/>
      <c r="F11" s="119">
        <v>78903</v>
      </c>
      <c r="G11" s="120"/>
      <c r="H11" s="121"/>
    </row>
    <row r="12" spans="1:8" x14ac:dyDescent="0.2">
      <c r="A12" s="122"/>
      <c r="B12" s="123"/>
      <c r="C12" s="130"/>
      <c r="D12" s="125">
        <v>40919</v>
      </c>
      <c r="E12" s="126"/>
      <c r="F12" s="127">
        <v>49201</v>
      </c>
      <c r="G12" s="128"/>
      <c r="H12" s="129"/>
    </row>
    <row r="13" spans="1:8" x14ac:dyDescent="0.2">
      <c r="A13" s="110"/>
      <c r="B13" s="115"/>
      <c r="C13" s="131"/>
      <c r="D13" s="132">
        <v>33460</v>
      </c>
      <c r="E13" s="133"/>
      <c r="F13" s="134">
        <v>85215</v>
      </c>
      <c r="G13" s="135"/>
      <c r="H13" s="121"/>
    </row>
    <row r="14" spans="1:8" x14ac:dyDescent="0.2">
      <c r="A14" s="122"/>
      <c r="B14" s="123"/>
      <c r="C14" s="124"/>
      <c r="D14" s="125">
        <v>24321</v>
      </c>
      <c r="E14" s="126"/>
      <c r="F14" s="127">
        <v>45840</v>
      </c>
      <c r="G14" s="128"/>
      <c r="H14" s="129"/>
    </row>
    <row r="17" spans="1:11" x14ac:dyDescent="0.2">
      <c r="A17" s="106" t="s">
        <v>40</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41</v>
      </c>
      <c r="B19" s="136">
        <f>ROUND(VALUE(SUBSTITUTE(実質収支比率等に係る経年分析!F$48,"▲","-")),2)</f>
        <v>5.6</v>
      </c>
      <c r="C19" s="136">
        <f>ROUND(VALUE(SUBSTITUTE(実質収支比率等に係る経年分析!G$48,"▲","-")),2)</f>
        <v>5.76</v>
      </c>
      <c r="D19" s="136">
        <f>ROUND(VALUE(SUBSTITUTE(実質収支比率等に係る経年分析!H$48,"▲","-")),2)</f>
        <v>4.83</v>
      </c>
      <c r="E19" s="136">
        <f>ROUND(VALUE(SUBSTITUTE(実質収支比率等に係る経年分析!I$48,"▲","-")),2)</f>
        <v>3.75</v>
      </c>
      <c r="F19" s="136">
        <f>ROUND(VALUE(SUBSTITUTE(実質収支比率等に係る経年分析!J$48,"▲","-")),2)</f>
        <v>1.76</v>
      </c>
    </row>
    <row r="20" spans="1:11" x14ac:dyDescent="0.2">
      <c r="A20" s="136" t="s">
        <v>42</v>
      </c>
      <c r="B20" s="136">
        <f>ROUND(VALUE(SUBSTITUTE(実質収支比率等に係る経年分析!F$47,"▲","-")),2)</f>
        <v>15</v>
      </c>
      <c r="C20" s="136">
        <f>ROUND(VALUE(SUBSTITUTE(実質収支比率等に係る経年分析!G$47,"▲","-")),2)</f>
        <v>17.739999999999998</v>
      </c>
      <c r="D20" s="136">
        <f>ROUND(VALUE(SUBSTITUTE(実質収支比率等に係る経年分析!H$47,"▲","-")),2)</f>
        <v>20.78</v>
      </c>
      <c r="E20" s="136">
        <f>ROUND(VALUE(SUBSTITUTE(実質収支比率等に係る経年分析!I$47,"▲","-")),2)</f>
        <v>25.6</v>
      </c>
      <c r="F20" s="136">
        <f>ROUND(VALUE(SUBSTITUTE(実質収支比率等に係る経年分析!J$47,"▲","-")),2)</f>
        <v>26.02</v>
      </c>
    </row>
    <row r="21" spans="1:11" x14ac:dyDescent="0.2">
      <c r="A21" s="136" t="s">
        <v>43</v>
      </c>
      <c r="B21" s="136">
        <f>IF(ISNUMBER(VALUE(SUBSTITUTE(実質収支比率等に係る経年分析!F$49,"▲","-"))),ROUND(VALUE(SUBSTITUTE(実質収支比率等に係る経年分析!F$49,"▲","-")),2),NA())</f>
        <v>2.15</v>
      </c>
      <c r="C21" s="136">
        <f>IF(ISNUMBER(VALUE(SUBSTITUTE(実質収支比率等に係る経年分析!G$49,"▲","-"))),ROUND(VALUE(SUBSTITUTE(実質収支比率等に係る経年分析!G$49,"▲","-")),2),NA())</f>
        <v>2.72</v>
      </c>
      <c r="D21" s="136">
        <f>IF(ISNUMBER(VALUE(SUBSTITUTE(実質収支比率等に係る経年分析!H$49,"▲","-"))),ROUND(VALUE(SUBSTITUTE(実質収支比率等に係る経年分析!H$49,"▲","-")),2),NA())</f>
        <v>2.0499999999999998</v>
      </c>
      <c r="E21" s="136">
        <f>IF(ISNUMBER(VALUE(SUBSTITUTE(実質収支比率等に係る経年分析!I$49,"▲","-"))),ROUND(VALUE(SUBSTITUTE(実質収支比率等に係る経年分析!I$49,"▲","-")),2),NA())</f>
        <v>4.4400000000000004</v>
      </c>
      <c r="F21" s="136">
        <f>IF(ISNUMBER(VALUE(SUBSTITUTE(実質収支比率等に係る経年分析!J$49,"▲","-"))),ROUND(VALUE(SUBSTITUTE(実質収支比率等に係る経年分析!J$49,"▲","-")),2),NA())</f>
        <v>-2</v>
      </c>
    </row>
    <row r="24" spans="1:11" x14ac:dyDescent="0.2">
      <c r="A24" s="106" t="s">
        <v>44</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45</v>
      </c>
      <c r="C26" s="137" t="s">
        <v>46</v>
      </c>
      <c r="D26" s="137" t="s">
        <v>45</v>
      </c>
      <c r="E26" s="137" t="s">
        <v>46</v>
      </c>
      <c r="F26" s="137" t="s">
        <v>45</v>
      </c>
      <c r="G26" s="137" t="s">
        <v>46</v>
      </c>
      <c r="H26" s="137" t="s">
        <v>45</v>
      </c>
      <c r="I26" s="137" t="s">
        <v>46</v>
      </c>
      <c r="J26" s="137" t="s">
        <v>45</v>
      </c>
      <c r="K26" s="137" t="s">
        <v>46</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学校給食特別会計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2">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2">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1.38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1.1200000000000001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1.37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0.57999999999999996</v>
      </c>
    </row>
    <row r="32" spans="1:11" x14ac:dyDescent="0.2">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5.74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4.82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3.73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1.75</v>
      </c>
    </row>
    <row r="33" spans="1:16" x14ac:dyDescent="0.2">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2.2200000000000002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2.4</v>
      </c>
    </row>
    <row r="34" spans="1:16" x14ac:dyDescent="0.2">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2.0099999999999998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2.57</v>
      </c>
    </row>
    <row r="35" spans="1:16" x14ac:dyDescent="0.2">
      <c r="A35" s="137" t="str">
        <f>IF(連結実質赤字比率に係る赤字・黒字の構成分析!C$35="",NA(),連結実質赤字比率に係る赤字・黒字の構成分析!C$35)</f>
        <v>土地開発事業会計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2.75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2.71</v>
      </c>
    </row>
    <row r="36" spans="1:16" x14ac:dyDescent="0.2">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14.27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14.59</v>
      </c>
    </row>
    <row r="39" spans="1:16" x14ac:dyDescent="0.2">
      <c r="A39" s="106" t="s">
        <v>47</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2">
      <c r="A42" s="138" t="s">
        <v>50</v>
      </c>
      <c r="B42" s="138"/>
      <c r="C42" s="138"/>
      <c r="D42" s="138">
        <f>'実質公債費比率（分子）の構造'!K$52</f>
        <v>673</v>
      </c>
      <c r="E42" s="138"/>
      <c r="F42" s="138"/>
      <c r="G42" s="138">
        <f>'実質公債費比率（分子）の構造'!L$52</f>
        <v>647</v>
      </c>
      <c r="H42" s="138"/>
      <c r="I42" s="138"/>
      <c r="J42" s="138">
        <f>'実質公債費比率（分子）の構造'!M$52</f>
        <v>650</v>
      </c>
      <c r="K42" s="138"/>
      <c r="L42" s="138"/>
      <c r="M42" s="138">
        <f>'実質公債費比率（分子）の構造'!N$52</f>
        <v>614</v>
      </c>
      <c r="N42" s="138"/>
      <c r="O42" s="138"/>
      <c r="P42" s="138">
        <f>'実質公債費比率（分子）の構造'!O$52</f>
        <v>600</v>
      </c>
    </row>
    <row r="43" spans="1:16" x14ac:dyDescent="0.2">
      <c r="A43" s="138" t="s">
        <v>51</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2">
      <c r="A44" s="138" t="s">
        <v>52</v>
      </c>
      <c r="B44" s="138">
        <f>'実質公債費比率（分子）の構造'!K$50</f>
        <v>12</v>
      </c>
      <c r="C44" s="138"/>
      <c r="D44" s="138"/>
      <c r="E44" s="138">
        <f>'実質公債費比率（分子）の構造'!L$50</f>
        <v>10</v>
      </c>
      <c r="F44" s="138"/>
      <c r="G44" s="138"/>
      <c r="H44" s="138">
        <f>'実質公債費比率（分子）の構造'!M$50</f>
        <v>23</v>
      </c>
      <c r="I44" s="138"/>
      <c r="J44" s="138"/>
      <c r="K44" s="138">
        <f>'実質公債費比率（分子）の構造'!N$50</f>
        <v>19</v>
      </c>
      <c r="L44" s="138"/>
      <c r="M44" s="138"/>
      <c r="N44" s="138">
        <f>'実質公債費比率（分子）の構造'!O$50</f>
        <v>15</v>
      </c>
      <c r="O44" s="138"/>
      <c r="P44" s="138"/>
    </row>
    <row r="45" spans="1:16" x14ac:dyDescent="0.2">
      <c r="A45" s="138" t="s">
        <v>53</v>
      </c>
      <c r="B45" s="138">
        <f>'実質公債費比率（分子）の構造'!K$49</f>
        <v>150</v>
      </c>
      <c r="C45" s="138"/>
      <c r="D45" s="138"/>
      <c r="E45" s="138">
        <f>'実質公債費比率（分子）の構造'!L$49</f>
        <v>154</v>
      </c>
      <c r="F45" s="138"/>
      <c r="G45" s="138"/>
      <c r="H45" s="138">
        <f>'実質公債費比率（分子）の構造'!M$49</f>
        <v>162</v>
      </c>
      <c r="I45" s="138"/>
      <c r="J45" s="138"/>
      <c r="K45" s="138">
        <f>'実質公債費比率（分子）の構造'!N$49</f>
        <v>162</v>
      </c>
      <c r="L45" s="138"/>
      <c r="M45" s="138"/>
      <c r="N45" s="138">
        <f>'実質公債費比率（分子）の構造'!O$49</f>
        <v>161</v>
      </c>
      <c r="O45" s="138"/>
      <c r="P45" s="138"/>
    </row>
    <row r="46" spans="1:16" x14ac:dyDescent="0.2">
      <c r="A46" s="138" t="s">
        <v>54</v>
      </c>
      <c r="B46" s="138">
        <f>'実質公債費比率（分子）の構造'!K$48</f>
        <v>225</v>
      </c>
      <c r="C46" s="138"/>
      <c r="D46" s="138"/>
      <c r="E46" s="138">
        <f>'実質公債費比率（分子）の構造'!L$48</f>
        <v>141</v>
      </c>
      <c r="F46" s="138"/>
      <c r="G46" s="138"/>
      <c r="H46" s="138">
        <f>'実質公債費比率（分子）の構造'!M$48</f>
        <v>109</v>
      </c>
      <c r="I46" s="138"/>
      <c r="J46" s="138"/>
      <c r="K46" s="138">
        <f>'実質公債費比率（分子）の構造'!N$48</f>
        <v>123</v>
      </c>
      <c r="L46" s="138"/>
      <c r="M46" s="138"/>
      <c r="N46" s="138">
        <f>'実質公債費比率（分子）の構造'!O$48</f>
        <v>137</v>
      </c>
      <c r="O46" s="138"/>
      <c r="P46" s="138"/>
    </row>
    <row r="47" spans="1:16" x14ac:dyDescent="0.2">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57</v>
      </c>
      <c r="B49" s="138">
        <f>'実質公債費比率（分子）の構造'!K$45</f>
        <v>753</v>
      </c>
      <c r="C49" s="138"/>
      <c r="D49" s="138"/>
      <c r="E49" s="138">
        <f>'実質公債費比率（分子）の構造'!L$45</f>
        <v>733</v>
      </c>
      <c r="F49" s="138"/>
      <c r="G49" s="138"/>
      <c r="H49" s="138">
        <f>'実質公債費比率（分子）の構造'!M$45</f>
        <v>717</v>
      </c>
      <c r="I49" s="138"/>
      <c r="J49" s="138"/>
      <c r="K49" s="138">
        <f>'実質公債費比率（分子）の構造'!N$45</f>
        <v>644</v>
      </c>
      <c r="L49" s="138"/>
      <c r="M49" s="138"/>
      <c r="N49" s="138">
        <f>'実質公債費比率（分子）の構造'!O$45</f>
        <v>658</v>
      </c>
      <c r="O49" s="138"/>
      <c r="P49" s="138"/>
    </row>
    <row r="50" spans="1:16" x14ac:dyDescent="0.2">
      <c r="A50" s="138" t="s">
        <v>58</v>
      </c>
      <c r="B50" s="138" t="e">
        <f>NA()</f>
        <v>#N/A</v>
      </c>
      <c r="C50" s="138">
        <f>IF(ISNUMBER('実質公債費比率（分子）の構造'!K$53),'実質公債費比率（分子）の構造'!K$53,NA())</f>
        <v>467</v>
      </c>
      <c r="D50" s="138" t="e">
        <f>NA()</f>
        <v>#N/A</v>
      </c>
      <c r="E50" s="138" t="e">
        <f>NA()</f>
        <v>#N/A</v>
      </c>
      <c r="F50" s="138">
        <f>IF(ISNUMBER('実質公債費比率（分子）の構造'!L$53),'実質公債費比率（分子）の構造'!L$53,NA())</f>
        <v>391</v>
      </c>
      <c r="G50" s="138" t="e">
        <f>NA()</f>
        <v>#N/A</v>
      </c>
      <c r="H50" s="138" t="e">
        <f>NA()</f>
        <v>#N/A</v>
      </c>
      <c r="I50" s="138">
        <f>IF(ISNUMBER('実質公債費比率（分子）の構造'!M$53),'実質公債費比率（分子）の構造'!M$53,NA())</f>
        <v>361</v>
      </c>
      <c r="J50" s="138" t="e">
        <f>NA()</f>
        <v>#N/A</v>
      </c>
      <c r="K50" s="138" t="e">
        <f>NA()</f>
        <v>#N/A</v>
      </c>
      <c r="L50" s="138">
        <f>IF(ISNUMBER('実質公債費比率（分子）の構造'!N$53),'実質公債費比率（分子）の構造'!N$53,NA())</f>
        <v>334</v>
      </c>
      <c r="M50" s="138" t="e">
        <f>NA()</f>
        <v>#N/A</v>
      </c>
      <c r="N50" s="138" t="e">
        <f>NA()</f>
        <v>#N/A</v>
      </c>
      <c r="O50" s="138">
        <f>IF(ISNUMBER('実質公債費比率（分子）の構造'!O$53),'実質公債費比率（分子）の構造'!O$53,NA())</f>
        <v>371</v>
      </c>
      <c r="P50" s="138" t="e">
        <f>NA()</f>
        <v>#N/A</v>
      </c>
    </row>
    <row r="53" spans="1:16" x14ac:dyDescent="0.2">
      <c r="A53" s="106" t="s">
        <v>59</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2">
      <c r="A56" s="137" t="s">
        <v>36</v>
      </c>
      <c r="B56" s="137"/>
      <c r="C56" s="137"/>
      <c r="D56" s="137">
        <f>'将来負担比率（分子）の構造'!I$52</f>
        <v>5967</v>
      </c>
      <c r="E56" s="137"/>
      <c r="F56" s="137"/>
      <c r="G56" s="137">
        <f>'将来負担比率（分子）の構造'!J$52</f>
        <v>6011</v>
      </c>
      <c r="H56" s="137"/>
      <c r="I56" s="137"/>
      <c r="J56" s="137">
        <f>'将来負担比率（分子）の構造'!K$52</f>
        <v>5801</v>
      </c>
      <c r="K56" s="137"/>
      <c r="L56" s="137"/>
      <c r="M56" s="137">
        <f>'将来負担比率（分子）の構造'!L$52</f>
        <v>5634</v>
      </c>
      <c r="N56" s="137"/>
      <c r="O56" s="137"/>
      <c r="P56" s="137">
        <f>'将来負担比率（分子）の構造'!M$52</f>
        <v>5576</v>
      </c>
    </row>
    <row r="57" spans="1:16" x14ac:dyDescent="0.2">
      <c r="A57" s="137" t="s">
        <v>35</v>
      </c>
      <c r="B57" s="137"/>
      <c r="C57" s="137"/>
      <c r="D57" s="137">
        <f>'将来負担比率（分子）の構造'!I$51</f>
        <v>26</v>
      </c>
      <c r="E57" s="137"/>
      <c r="F57" s="137"/>
      <c r="G57" s="137">
        <f>'将来負担比率（分子）の構造'!J$51</f>
        <v>21</v>
      </c>
      <c r="H57" s="137"/>
      <c r="I57" s="137"/>
      <c r="J57" s="137">
        <f>'将来負担比率（分子）の構造'!K$51</f>
        <v>17</v>
      </c>
      <c r="K57" s="137"/>
      <c r="L57" s="137"/>
      <c r="M57" s="137">
        <f>'将来負担比率（分子）の構造'!L$51</f>
        <v>12</v>
      </c>
      <c r="N57" s="137"/>
      <c r="O57" s="137"/>
      <c r="P57" s="137">
        <f>'将来負担比率（分子）の構造'!M$51</f>
        <v>7</v>
      </c>
    </row>
    <row r="58" spans="1:16" x14ac:dyDescent="0.2">
      <c r="A58" s="137" t="s">
        <v>34</v>
      </c>
      <c r="B58" s="137"/>
      <c r="C58" s="137"/>
      <c r="D58" s="137">
        <f>'将来負担比率（分子）の構造'!I$50</f>
        <v>939</v>
      </c>
      <c r="E58" s="137"/>
      <c r="F58" s="137"/>
      <c r="G58" s="137">
        <f>'将来負担比率（分子）の構造'!J$50</f>
        <v>1063</v>
      </c>
      <c r="H58" s="137"/>
      <c r="I58" s="137"/>
      <c r="J58" s="137">
        <f>'将来負担比率（分子）の構造'!K$50</f>
        <v>1244</v>
      </c>
      <c r="K58" s="137"/>
      <c r="L58" s="137"/>
      <c r="M58" s="137">
        <f>'将来負担比率（分子）の構造'!L$50</f>
        <v>1660</v>
      </c>
      <c r="N58" s="137"/>
      <c r="O58" s="137"/>
      <c r="P58" s="137">
        <f>'将来負担比率（分子）の構造'!M$50</f>
        <v>1773</v>
      </c>
    </row>
    <row r="59" spans="1:16" x14ac:dyDescent="0.2">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28</v>
      </c>
      <c r="B62" s="137">
        <f>'将来負担比率（分子）の構造'!I$45</f>
        <v>1367</v>
      </c>
      <c r="C62" s="137"/>
      <c r="D62" s="137"/>
      <c r="E62" s="137">
        <f>'将来負担比率（分子）の構造'!J$45</f>
        <v>1300</v>
      </c>
      <c r="F62" s="137"/>
      <c r="G62" s="137"/>
      <c r="H62" s="137">
        <f>'将来負担比率（分子）の構造'!K$45</f>
        <v>1162</v>
      </c>
      <c r="I62" s="137"/>
      <c r="J62" s="137"/>
      <c r="K62" s="137">
        <f>'将来負担比率（分子）の構造'!L$45</f>
        <v>1056</v>
      </c>
      <c r="L62" s="137"/>
      <c r="M62" s="137"/>
      <c r="N62" s="137">
        <f>'将来負担比率（分子）の構造'!M$45</f>
        <v>1007</v>
      </c>
      <c r="O62" s="137"/>
      <c r="P62" s="137"/>
    </row>
    <row r="63" spans="1:16" x14ac:dyDescent="0.2">
      <c r="A63" s="137" t="s">
        <v>27</v>
      </c>
      <c r="B63" s="137">
        <f>'将来負担比率（分子）の構造'!I$44</f>
        <v>828</v>
      </c>
      <c r="C63" s="137"/>
      <c r="D63" s="137"/>
      <c r="E63" s="137">
        <f>'将来負担比率（分子）の構造'!J$44</f>
        <v>682</v>
      </c>
      <c r="F63" s="137"/>
      <c r="G63" s="137"/>
      <c r="H63" s="137">
        <f>'将来負担比率（分子）の構造'!K$44</f>
        <v>526</v>
      </c>
      <c r="I63" s="137"/>
      <c r="J63" s="137"/>
      <c r="K63" s="137">
        <f>'将来負担比率（分子）の構造'!L$44</f>
        <v>369</v>
      </c>
      <c r="L63" s="137"/>
      <c r="M63" s="137"/>
      <c r="N63" s="137">
        <f>'将来負担比率（分子）の構造'!M$44</f>
        <v>211</v>
      </c>
      <c r="O63" s="137"/>
      <c r="P63" s="137"/>
    </row>
    <row r="64" spans="1:16" x14ac:dyDescent="0.2">
      <c r="A64" s="137" t="s">
        <v>26</v>
      </c>
      <c r="B64" s="137">
        <f>'将来負担比率（分子）の構造'!I$43</f>
        <v>2632</v>
      </c>
      <c r="C64" s="137"/>
      <c r="D64" s="137"/>
      <c r="E64" s="137">
        <f>'将来負担比率（分子）の構造'!J$43</f>
        <v>2657</v>
      </c>
      <c r="F64" s="137"/>
      <c r="G64" s="137"/>
      <c r="H64" s="137">
        <f>'将来負担比率（分子）の構造'!K$43</f>
        <v>2648</v>
      </c>
      <c r="I64" s="137"/>
      <c r="J64" s="137"/>
      <c r="K64" s="137">
        <f>'将来負担比率（分子）の構造'!L$43</f>
        <v>2745</v>
      </c>
      <c r="L64" s="137"/>
      <c r="M64" s="137"/>
      <c r="N64" s="137">
        <f>'将来負担比率（分子）の構造'!M$43</f>
        <v>2876</v>
      </c>
      <c r="O64" s="137"/>
      <c r="P64" s="137"/>
    </row>
    <row r="65" spans="1:16" x14ac:dyDescent="0.2">
      <c r="A65" s="137" t="s">
        <v>25</v>
      </c>
      <c r="B65" s="137">
        <f>'将来負担比率（分子）の構造'!I$42</f>
        <v>47</v>
      </c>
      <c r="C65" s="137"/>
      <c r="D65" s="137"/>
      <c r="E65" s="137">
        <f>'将来負担比率（分子）の構造'!J$42</f>
        <v>102</v>
      </c>
      <c r="F65" s="137"/>
      <c r="G65" s="137"/>
      <c r="H65" s="137">
        <f>'将来負担比率（分子）の構造'!K$42</f>
        <v>66</v>
      </c>
      <c r="I65" s="137"/>
      <c r="J65" s="137"/>
      <c r="K65" s="137">
        <f>'将来負担比率（分子）の構造'!L$42</f>
        <v>47</v>
      </c>
      <c r="L65" s="137"/>
      <c r="M65" s="137"/>
      <c r="N65" s="137">
        <f>'将来負担比率（分子）の構造'!M$42</f>
        <v>33</v>
      </c>
      <c r="O65" s="137"/>
      <c r="P65" s="137"/>
    </row>
    <row r="66" spans="1:16" x14ac:dyDescent="0.2">
      <c r="A66" s="137" t="s">
        <v>24</v>
      </c>
      <c r="B66" s="137">
        <f>'将来負担比率（分子）の構造'!I$41</f>
        <v>5789</v>
      </c>
      <c r="C66" s="137"/>
      <c r="D66" s="137"/>
      <c r="E66" s="137">
        <f>'将来負担比率（分子）の構造'!J$41</f>
        <v>5769</v>
      </c>
      <c r="F66" s="137"/>
      <c r="G66" s="137"/>
      <c r="H66" s="137">
        <f>'将来負担比率（分子）の構造'!K$41</f>
        <v>5481</v>
      </c>
      <c r="I66" s="137"/>
      <c r="J66" s="137"/>
      <c r="K66" s="137">
        <f>'将来負担比率（分子）の構造'!L$41</f>
        <v>5281</v>
      </c>
      <c r="L66" s="137"/>
      <c r="M66" s="137"/>
      <c r="N66" s="137">
        <f>'将来負担比率（分子）の構造'!M$41</f>
        <v>5266</v>
      </c>
      <c r="O66" s="137"/>
      <c r="P66" s="137"/>
    </row>
    <row r="67" spans="1:16" x14ac:dyDescent="0.2">
      <c r="A67" s="137" t="s">
        <v>62</v>
      </c>
      <c r="B67" s="137" t="e">
        <f>NA()</f>
        <v>#N/A</v>
      </c>
      <c r="C67" s="137">
        <f>IF(ISNUMBER('将来負担比率（分子）の構造'!I$53), IF('将来負担比率（分子）の構造'!I$53 &lt; 0, 0, '将来負担比率（分子）の構造'!I$53), NA())</f>
        <v>3730</v>
      </c>
      <c r="D67" s="137" t="e">
        <f>NA()</f>
        <v>#N/A</v>
      </c>
      <c r="E67" s="137" t="e">
        <f>NA()</f>
        <v>#N/A</v>
      </c>
      <c r="F67" s="137">
        <f>IF(ISNUMBER('将来負担比率（分子）の構造'!J$53), IF('将来負担比率（分子）の構造'!J$53 &lt; 0, 0, '将来負担比率（分子）の構造'!J$53), NA())</f>
        <v>3414</v>
      </c>
      <c r="G67" s="137" t="e">
        <f>NA()</f>
        <v>#N/A</v>
      </c>
      <c r="H67" s="137" t="e">
        <f>NA()</f>
        <v>#N/A</v>
      </c>
      <c r="I67" s="137">
        <f>IF(ISNUMBER('将来負担比率（分子）の構造'!K$53), IF('将来負担比率（分子）の構造'!K$53 &lt; 0, 0, '将来負担比率（分子）の構造'!K$53), NA())</f>
        <v>2821</v>
      </c>
      <c r="J67" s="137" t="e">
        <f>NA()</f>
        <v>#N/A</v>
      </c>
      <c r="K67" s="137" t="e">
        <f>NA()</f>
        <v>#N/A</v>
      </c>
      <c r="L67" s="137">
        <f>IF(ISNUMBER('将来負担比率（分子）の構造'!L$53), IF('将来負担比率（分子）の構造'!L$53 &lt; 0, 0, '将来負担比率（分子）の構造'!L$53), NA())</f>
        <v>2192</v>
      </c>
      <c r="M67" s="137" t="e">
        <f>NA()</f>
        <v>#N/A</v>
      </c>
      <c r="N67" s="137" t="e">
        <f>NA()</f>
        <v>#N/A</v>
      </c>
      <c r="O67" s="137">
        <f>IF(ISNUMBER('将来負担比率（分子）の構造'!M$53), IF('将来負担比率（分子）の構造'!M$53 &lt; 0, 0, '将来負担比率（分子）の構造'!M$53), NA())</f>
        <v>2037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7" workbookViewId="0">
      <selection activeCell="AQ34" sqref="AQ34:BF34"/>
    </sheetView>
  </sheetViews>
  <sheetFormatPr defaultColWidth="0" defaultRowHeight="11.25" customHeight="1" zeroHeight="1" x14ac:dyDescent="0.2"/>
  <cols>
    <col min="1" max="143" width="1.63281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2">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2">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2">
      <c r="B5" s="581" t="s">
        <v>208</v>
      </c>
      <c r="C5" s="582"/>
      <c r="D5" s="582"/>
      <c r="E5" s="582"/>
      <c r="F5" s="582"/>
      <c r="G5" s="582"/>
      <c r="H5" s="582"/>
      <c r="I5" s="582"/>
      <c r="J5" s="582"/>
      <c r="K5" s="582"/>
      <c r="L5" s="582"/>
      <c r="M5" s="582"/>
      <c r="N5" s="582"/>
      <c r="O5" s="582"/>
      <c r="P5" s="582"/>
      <c r="Q5" s="583"/>
      <c r="R5" s="584">
        <v>1290439</v>
      </c>
      <c r="S5" s="585"/>
      <c r="T5" s="585"/>
      <c r="U5" s="585"/>
      <c r="V5" s="585"/>
      <c r="W5" s="585"/>
      <c r="X5" s="585"/>
      <c r="Y5" s="586"/>
      <c r="Z5" s="587">
        <v>21.7</v>
      </c>
      <c r="AA5" s="587"/>
      <c r="AB5" s="587"/>
      <c r="AC5" s="587"/>
      <c r="AD5" s="588">
        <v>1290439</v>
      </c>
      <c r="AE5" s="588"/>
      <c r="AF5" s="588"/>
      <c r="AG5" s="588"/>
      <c r="AH5" s="588"/>
      <c r="AI5" s="588"/>
      <c r="AJ5" s="588"/>
      <c r="AK5" s="588"/>
      <c r="AL5" s="589">
        <v>35.9</v>
      </c>
      <c r="AM5" s="590"/>
      <c r="AN5" s="590"/>
      <c r="AO5" s="591"/>
      <c r="AP5" s="581" t="s">
        <v>209</v>
      </c>
      <c r="AQ5" s="582"/>
      <c r="AR5" s="582"/>
      <c r="AS5" s="582"/>
      <c r="AT5" s="582"/>
      <c r="AU5" s="582"/>
      <c r="AV5" s="582"/>
      <c r="AW5" s="582"/>
      <c r="AX5" s="582"/>
      <c r="AY5" s="582"/>
      <c r="AZ5" s="582"/>
      <c r="BA5" s="582"/>
      <c r="BB5" s="582"/>
      <c r="BC5" s="582"/>
      <c r="BD5" s="582"/>
      <c r="BE5" s="582"/>
      <c r="BF5" s="583"/>
      <c r="BG5" s="595">
        <v>1284906</v>
      </c>
      <c r="BH5" s="596"/>
      <c r="BI5" s="596"/>
      <c r="BJ5" s="596"/>
      <c r="BK5" s="596"/>
      <c r="BL5" s="596"/>
      <c r="BM5" s="596"/>
      <c r="BN5" s="597"/>
      <c r="BO5" s="598">
        <v>99.6</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2">
      <c r="B6" s="592" t="s">
        <v>214</v>
      </c>
      <c r="C6" s="593"/>
      <c r="D6" s="593"/>
      <c r="E6" s="593"/>
      <c r="F6" s="593"/>
      <c r="G6" s="593"/>
      <c r="H6" s="593"/>
      <c r="I6" s="593"/>
      <c r="J6" s="593"/>
      <c r="K6" s="593"/>
      <c r="L6" s="593"/>
      <c r="M6" s="593"/>
      <c r="N6" s="593"/>
      <c r="O6" s="593"/>
      <c r="P6" s="593"/>
      <c r="Q6" s="594"/>
      <c r="R6" s="595">
        <v>71539</v>
      </c>
      <c r="S6" s="596"/>
      <c r="T6" s="596"/>
      <c r="U6" s="596"/>
      <c r="V6" s="596"/>
      <c r="W6" s="596"/>
      <c r="X6" s="596"/>
      <c r="Y6" s="597"/>
      <c r="Z6" s="598">
        <v>1.2</v>
      </c>
      <c r="AA6" s="598"/>
      <c r="AB6" s="598"/>
      <c r="AC6" s="598"/>
      <c r="AD6" s="599">
        <v>71539</v>
      </c>
      <c r="AE6" s="599"/>
      <c r="AF6" s="599"/>
      <c r="AG6" s="599"/>
      <c r="AH6" s="599"/>
      <c r="AI6" s="599"/>
      <c r="AJ6" s="599"/>
      <c r="AK6" s="599"/>
      <c r="AL6" s="600">
        <v>2</v>
      </c>
      <c r="AM6" s="601"/>
      <c r="AN6" s="601"/>
      <c r="AO6" s="602"/>
      <c r="AP6" s="592" t="s">
        <v>215</v>
      </c>
      <c r="AQ6" s="593"/>
      <c r="AR6" s="593"/>
      <c r="AS6" s="593"/>
      <c r="AT6" s="593"/>
      <c r="AU6" s="593"/>
      <c r="AV6" s="593"/>
      <c r="AW6" s="593"/>
      <c r="AX6" s="593"/>
      <c r="AY6" s="593"/>
      <c r="AZ6" s="593"/>
      <c r="BA6" s="593"/>
      <c r="BB6" s="593"/>
      <c r="BC6" s="593"/>
      <c r="BD6" s="593"/>
      <c r="BE6" s="593"/>
      <c r="BF6" s="594"/>
      <c r="BG6" s="595">
        <v>1284906</v>
      </c>
      <c r="BH6" s="596"/>
      <c r="BI6" s="596"/>
      <c r="BJ6" s="596"/>
      <c r="BK6" s="596"/>
      <c r="BL6" s="596"/>
      <c r="BM6" s="596"/>
      <c r="BN6" s="597"/>
      <c r="BO6" s="598">
        <v>99.6</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82450</v>
      </c>
      <c r="CS6" s="596"/>
      <c r="CT6" s="596"/>
      <c r="CU6" s="596"/>
      <c r="CV6" s="596"/>
      <c r="CW6" s="596"/>
      <c r="CX6" s="596"/>
      <c r="CY6" s="597"/>
      <c r="CZ6" s="598">
        <v>1.4</v>
      </c>
      <c r="DA6" s="598"/>
      <c r="DB6" s="598"/>
      <c r="DC6" s="598"/>
      <c r="DD6" s="604" t="s">
        <v>210</v>
      </c>
      <c r="DE6" s="596"/>
      <c r="DF6" s="596"/>
      <c r="DG6" s="596"/>
      <c r="DH6" s="596"/>
      <c r="DI6" s="596"/>
      <c r="DJ6" s="596"/>
      <c r="DK6" s="596"/>
      <c r="DL6" s="596"/>
      <c r="DM6" s="596"/>
      <c r="DN6" s="596"/>
      <c r="DO6" s="596"/>
      <c r="DP6" s="597"/>
      <c r="DQ6" s="604">
        <v>82450</v>
      </c>
      <c r="DR6" s="596"/>
      <c r="DS6" s="596"/>
      <c r="DT6" s="596"/>
      <c r="DU6" s="596"/>
      <c r="DV6" s="596"/>
      <c r="DW6" s="596"/>
      <c r="DX6" s="596"/>
      <c r="DY6" s="596"/>
      <c r="DZ6" s="596"/>
      <c r="EA6" s="596"/>
      <c r="EB6" s="596"/>
      <c r="EC6" s="605"/>
    </row>
    <row r="7" spans="2:143" ht="11.25" customHeight="1" x14ac:dyDescent="0.2">
      <c r="B7" s="592" t="s">
        <v>217</v>
      </c>
      <c r="C7" s="593"/>
      <c r="D7" s="593"/>
      <c r="E7" s="593"/>
      <c r="F7" s="593"/>
      <c r="G7" s="593"/>
      <c r="H7" s="593"/>
      <c r="I7" s="593"/>
      <c r="J7" s="593"/>
      <c r="K7" s="593"/>
      <c r="L7" s="593"/>
      <c r="M7" s="593"/>
      <c r="N7" s="593"/>
      <c r="O7" s="593"/>
      <c r="P7" s="593"/>
      <c r="Q7" s="594"/>
      <c r="R7" s="595">
        <v>1882</v>
      </c>
      <c r="S7" s="596"/>
      <c r="T7" s="596"/>
      <c r="U7" s="596"/>
      <c r="V7" s="596"/>
      <c r="W7" s="596"/>
      <c r="X7" s="596"/>
      <c r="Y7" s="597"/>
      <c r="Z7" s="598">
        <v>0</v>
      </c>
      <c r="AA7" s="598"/>
      <c r="AB7" s="598"/>
      <c r="AC7" s="598"/>
      <c r="AD7" s="599">
        <v>1882</v>
      </c>
      <c r="AE7" s="599"/>
      <c r="AF7" s="599"/>
      <c r="AG7" s="599"/>
      <c r="AH7" s="599"/>
      <c r="AI7" s="599"/>
      <c r="AJ7" s="599"/>
      <c r="AK7" s="599"/>
      <c r="AL7" s="600">
        <v>0.1</v>
      </c>
      <c r="AM7" s="601"/>
      <c r="AN7" s="601"/>
      <c r="AO7" s="602"/>
      <c r="AP7" s="592" t="s">
        <v>218</v>
      </c>
      <c r="AQ7" s="593"/>
      <c r="AR7" s="593"/>
      <c r="AS7" s="593"/>
      <c r="AT7" s="593"/>
      <c r="AU7" s="593"/>
      <c r="AV7" s="593"/>
      <c r="AW7" s="593"/>
      <c r="AX7" s="593"/>
      <c r="AY7" s="593"/>
      <c r="AZ7" s="593"/>
      <c r="BA7" s="593"/>
      <c r="BB7" s="593"/>
      <c r="BC7" s="593"/>
      <c r="BD7" s="593"/>
      <c r="BE7" s="593"/>
      <c r="BF7" s="594"/>
      <c r="BG7" s="595">
        <v>549671</v>
      </c>
      <c r="BH7" s="596"/>
      <c r="BI7" s="596"/>
      <c r="BJ7" s="596"/>
      <c r="BK7" s="596"/>
      <c r="BL7" s="596"/>
      <c r="BM7" s="596"/>
      <c r="BN7" s="597"/>
      <c r="BO7" s="598">
        <v>42.6</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837029</v>
      </c>
      <c r="CS7" s="596"/>
      <c r="CT7" s="596"/>
      <c r="CU7" s="596"/>
      <c r="CV7" s="596"/>
      <c r="CW7" s="596"/>
      <c r="CX7" s="596"/>
      <c r="CY7" s="597"/>
      <c r="CZ7" s="598">
        <v>14.3</v>
      </c>
      <c r="DA7" s="598"/>
      <c r="DB7" s="598"/>
      <c r="DC7" s="598"/>
      <c r="DD7" s="604">
        <v>122528</v>
      </c>
      <c r="DE7" s="596"/>
      <c r="DF7" s="596"/>
      <c r="DG7" s="596"/>
      <c r="DH7" s="596"/>
      <c r="DI7" s="596"/>
      <c r="DJ7" s="596"/>
      <c r="DK7" s="596"/>
      <c r="DL7" s="596"/>
      <c r="DM7" s="596"/>
      <c r="DN7" s="596"/>
      <c r="DO7" s="596"/>
      <c r="DP7" s="597"/>
      <c r="DQ7" s="604">
        <v>650613</v>
      </c>
      <c r="DR7" s="596"/>
      <c r="DS7" s="596"/>
      <c r="DT7" s="596"/>
      <c r="DU7" s="596"/>
      <c r="DV7" s="596"/>
      <c r="DW7" s="596"/>
      <c r="DX7" s="596"/>
      <c r="DY7" s="596"/>
      <c r="DZ7" s="596"/>
      <c r="EA7" s="596"/>
      <c r="EB7" s="596"/>
      <c r="EC7" s="605"/>
    </row>
    <row r="8" spans="2:143" ht="11.25" customHeight="1" x14ac:dyDescent="0.2">
      <c r="B8" s="592" t="s">
        <v>220</v>
      </c>
      <c r="C8" s="593"/>
      <c r="D8" s="593"/>
      <c r="E8" s="593"/>
      <c r="F8" s="593"/>
      <c r="G8" s="593"/>
      <c r="H8" s="593"/>
      <c r="I8" s="593"/>
      <c r="J8" s="593"/>
      <c r="K8" s="593"/>
      <c r="L8" s="593"/>
      <c r="M8" s="593"/>
      <c r="N8" s="593"/>
      <c r="O8" s="593"/>
      <c r="P8" s="593"/>
      <c r="Q8" s="594"/>
      <c r="R8" s="595">
        <v>7511</v>
      </c>
      <c r="S8" s="596"/>
      <c r="T8" s="596"/>
      <c r="U8" s="596"/>
      <c r="V8" s="596"/>
      <c r="W8" s="596"/>
      <c r="X8" s="596"/>
      <c r="Y8" s="597"/>
      <c r="Z8" s="598">
        <v>0.1</v>
      </c>
      <c r="AA8" s="598"/>
      <c r="AB8" s="598"/>
      <c r="AC8" s="598"/>
      <c r="AD8" s="599">
        <v>7511</v>
      </c>
      <c r="AE8" s="599"/>
      <c r="AF8" s="599"/>
      <c r="AG8" s="599"/>
      <c r="AH8" s="599"/>
      <c r="AI8" s="599"/>
      <c r="AJ8" s="599"/>
      <c r="AK8" s="599"/>
      <c r="AL8" s="600">
        <v>0.2</v>
      </c>
      <c r="AM8" s="601"/>
      <c r="AN8" s="601"/>
      <c r="AO8" s="602"/>
      <c r="AP8" s="592" t="s">
        <v>221</v>
      </c>
      <c r="AQ8" s="593"/>
      <c r="AR8" s="593"/>
      <c r="AS8" s="593"/>
      <c r="AT8" s="593"/>
      <c r="AU8" s="593"/>
      <c r="AV8" s="593"/>
      <c r="AW8" s="593"/>
      <c r="AX8" s="593"/>
      <c r="AY8" s="593"/>
      <c r="AZ8" s="593"/>
      <c r="BA8" s="593"/>
      <c r="BB8" s="593"/>
      <c r="BC8" s="593"/>
      <c r="BD8" s="593"/>
      <c r="BE8" s="593"/>
      <c r="BF8" s="594"/>
      <c r="BG8" s="595">
        <v>21190</v>
      </c>
      <c r="BH8" s="596"/>
      <c r="BI8" s="596"/>
      <c r="BJ8" s="596"/>
      <c r="BK8" s="596"/>
      <c r="BL8" s="596"/>
      <c r="BM8" s="596"/>
      <c r="BN8" s="597"/>
      <c r="BO8" s="598">
        <v>1.6</v>
      </c>
      <c r="BP8" s="598"/>
      <c r="BQ8" s="598"/>
      <c r="BR8" s="598"/>
      <c r="BS8" s="604" t="s">
        <v>111</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1720509</v>
      </c>
      <c r="CS8" s="596"/>
      <c r="CT8" s="596"/>
      <c r="CU8" s="596"/>
      <c r="CV8" s="596"/>
      <c r="CW8" s="596"/>
      <c r="CX8" s="596"/>
      <c r="CY8" s="597"/>
      <c r="CZ8" s="598">
        <v>29.4</v>
      </c>
      <c r="DA8" s="598"/>
      <c r="DB8" s="598"/>
      <c r="DC8" s="598"/>
      <c r="DD8" s="604">
        <v>1188</v>
      </c>
      <c r="DE8" s="596"/>
      <c r="DF8" s="596"/>
      <c r="DG8" s="596"/>
      <c r="DH8" s="596"/>
      <c r="DI8" s="596"/>
      <c r="DJ8" s="596"/>
      <c r="DK8" s="596"/>
      <c r="DL8" s="596"/>
      <c r="DM8" s="596"/>
      <c r="DN8" s="596"/>
      <c r="DO8" s="596"/>
      <c r="DP8" s="597"/>
      <c r="DQ8" s="604">
        <v>940688</v>
      </c>
      <c r="DR8" s="596"/>
      <c r="DS8" s="596"/>
      <c r="DT8" s="596"/>
      <c r="DU8" s="596"/>
      <c r="DV8" s="596"/>
      <c r="DW8" s="596"/>
      <c r="DX8" s="596"/>
      <c r="DY8" s="596"/>
      <c r="DZ8" s="596"/>
      <c r="EA8" s="596"/>
      <c r="EB8" s="596"/>
      <c r="EC8" s="605"/>
    </row>
    <row r="9" spans="2:143" ht="11.25" customHeight="1" x14ac:dyDescent="0.2">
      <c r="B9" s="592" t="s">
        <v>223</v>
      </c>
      <c r="C9" s="593"/>
      <c r="D9" s="593"/>
      <c r="E9" s="593"/>
      <c r="F9" s="593"/>
      <c r="G9" s="593"/>
      <c r="H9" s="593"/>
      <c r="I9" s="593"/>
      <c r="J9" s="593"/>
      <c r="K9" s="593"/>
      <c r="L9" s="593"/>
      <c r="M9" s="593"/>
      <c r="N9" s="593"/>
      <c r="O9" s="593"/>
      <c r="P9" s="593"/>
      <c r="Q9" s="594"/>
      <c r="R9" s="595">
        <v>4686</v>
      </c>
      <c r="S9" s="596"/>
      <c r="T9" s="596"/>
      <c r="U9" s="596"/>
      <c r="V9" s="596"/>
      <c r="W9" s="596"/>
      <c r="X9" s="596"/>
      <c r="Y9" s="597"/>
      <c r="Z9" s="598">
        <v>0.1</v>
      </c>
      <c r="AA9" s="598"/>
      <c r="AB9" s="598"/>
      <c r="AC9" s="598"/>
      <c r="AD9" s="599">
        <v>4686</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468657</v>
      </c>
      <c r="BH9" s="596"/>
      <c r="BI9" s="596"/>
      <c r="BJ9" s="596"/>
      <c r="BK9" s="596"/>
      <c r="BL9" s="596"/>
      <c r="BM9" s="596"/>
      <c r="BN9" s="597"/>
      <c r="BO9" s="598">
        <v>36.299999999999997</v>
      </c>
      <c r="BP9" s="598"/>
      <c r="BQ9" s="598"/>
      <c r="BR9" s="598"/>
      <c r="BS9" s="604" t="s">
        <v>111</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581813</v>
      </c>
      <c r="CS9" s="596"/>
      <c r="CT9" s="596"/>
      <c r="CU9" s="596"/>
      <c r="CV9" s="596"/>
      <c r="CW9" s="596"/>
      <c r="CX9" s="596"/>
      <c r="CY9" s="597"/>
      <c r="CZ9" s="598">
        <v>9.9</v>
      </c>
      <c r="DA9" s="598"/>
      <c r="DB9" s="598"/>
      <c r="DC9" s="598"/>
      <c r="DD9" s="604">
        <v>2706</v>
      </c>
      <c r="DE9" s="596"/>
      <c r="DF9" s="596"/>
      <c r="DG9" s="596"/>
      <c r="DH9" s="596"/>
      <c r="DI9" s="596"/>
      <c r="DJ9" s="596"/>
      <c r="DK9" s="596"/>
      <c r="DL9" s="596"/>
      <c r="DM9" s="596"/>
      <c r="DN9" s="596"/>
      <c r="DO9" s="596"/>
      <c r="DP9" s="597"/>
      <c r="DQ9" s="604">
        <v>501221</v>
      </c>
      <c r="DR9" s="596"/>
      <c r="DS9" s="596"/>
      <c r="DT9" s="596"/>
      <c r="DU9" s="596"/>
      <c r="DV9" s="596"/>
      <c r="DW9" s="596"/>
      <c r="DX9" s="596"/>
      <c r="DY9" s="596"/>
      <c r="DZ9" s="596"/>
      <c r="EA9" s="596"/>
      <c r="EB9" s="596"/>
      <c r="EC9" s="605"/>
    </row>
    <row r="10" spans="2:143" ht="11.25" customHeight="1" x14ac:dyDescent="0.2">
      <c r="B10" s="592" t="s">
        <v>226</v>
      </c>
      <c r="C10" s="593"/>
      <c r="D10" s="593"/>
      <c r="E10" s="593"/>
      <c r="F10" s="593"/>
      <c r="G10" s="593"/>
      <c r="H10" s="593"/>
      <c r="I10" s="593"/>
      <c r="J10" s="593"/>
      <c r="K10" s="593"/>
      <c r="L10" s="593"/>
      <c r="M10" s="593"/>
      <c r="N10" s="593"/>
      <c r="O10" s="593"/>
      <c r="P10" s="593"/>
      <c r="Q10" s="594"/>
      <c r="R10" s="595">
        <v>191353</v>
      </c>
      <c r="S10" s="596"/>
      <c r="T10" s="596"/>
      <c r="U10" s="596"/>
      <c r="V10" s="596"/>
      <c r="W10" s="596"/>
      <c r="X10" s="596"/>
      <c r="Y10" s="597"/>
      <c r="Z10" s="598">
        <v>3.2</v>
      </c>
      <c r="AA10" s="598"/>
      <c r="AB10" s="598"/>
      <c r="AC10" s="598"/>
      <c r="AD10" s="599">
        <v>191353</v>
      </c>
      <c r="AE10" s="599"/>
      <c r="AF10" s="599"/>
      <c r="AG10" s="599"/>
      <c r="AH10" s="599"/>
      <c r="AI10" s="599"/>
      <c r="AJ10" s="599"/>
      <c r="AK10" s="599"/>
      <c r="AL10" s="600">
        <v>5.3</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17353</v>
      </c>
      <c r="BH10" s="596"/>
      <c r="BI10" s="596"/>
      <c r="BJ10" s="596"/>
      <c r="BK10" s="596"/>
      <c r="BL10" s="596"/>
      <c r="BM10" s="596"/>
      <c r="BN10" s="597"/>
      <c r="BO10" s="598">
        <v>1.3</v>
      </c>
      <c r="BP10" s="598"/>
      <c r="BQ10" s="598"/>
      <c r="BR10" s="598"/>
      <c r="BS10" s="604" t="s">
        <v>111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3895</v>
      </c>
      <c r="CS10" s="596"/>
      <c r="CT10" s="596"/>
      <c r="CU10" s="596"/>
      <c r="CV10" s="596"/>
      <c r="CW10" s="596"/>
      <c r="CX10" s="596"/>
      <c r="CY10" s="597"/>
      <c r="CZ10" s="598">
        <v>0.1</v>
      </c>
      <c r="DA10" s="598"/>
      <c r="DB10" s="598"/>
      <c r="DC10" s="598"/>
      <c r="DD10" s="604" t="s">
        <v>111</v>
      </c>
      <c r="DE10" s="596"/>
      <c r="DF10" s="596"/>
      <c r="DG10" s="596"/>
      <c r="DH10" s="596"/>
      <c r="DI10" s="596"/>
      <c r="DJ10" s="596"/>
      <c r="DK10" s="596"/>
      <c r="DL10" s="596"/>
      <c r="DM10" s="596"/>
      <c r="DN10" s="596"/>
      <c r="DO10" s="596"/>
      <c r="DP10" s="597"/>
      <c r="DQ10" s="604">
        <v>3895</v>
      </c>
      <c r="DR10" s="596"/>
      <c r="DS10" s="596"/>
      <c r="DT10" s="596"/>
      <c r="DU10" s="596"/>
      <c r="DV10" s="596"/>
      <c r="DW10" s="596"/>
      <c r="DX10" s="596"/>
      <c r="DY10" s="596"/>
      <c r="DZ10" s="596"/>
      <c r="EA10" s="596"/>
      <c r="EB10" s="596"/>
      <c r="EC10" s="605"/>
    </row>
    <row r="11" spans="2:143" ht="11.25" customHeight="1" x14ac:dyDescent="0.2">
      <c r="B11" s="592" t="s">
        <v>229</v>
      </c>
      <c r="C11" s="593"/>
      <c r="D11" s="593"/>
      <c r="E11" s="593"/>
      <c r="F11" s="593"/>
      <c r="G11" s="593"/>
      <c r="H11" s="593"/>
      <c r="I11" s="593"/>
      <c r="J11" s="593"/>
      <c r="K11" s="593"/>
      <c r="L11" s="593"/>
      <c r="M11" s="593"/>
      <c r="N11" s="593"/>
      <c r="O11" s="593"/>
      <c r="P11" s="593"/>
      <c r="Q11" s="594"/>
      <c r="R11" s="595">
        <v>11954</v>
      </c>
      <c r="S11" s="596"/>
      <c r="T11" s="596"/>
      <c r="U11" s="596"/>
      <c r="V11" s="596"/>
      <c r="W11" s="596"/>
      <c r="X11" s="596"/>
      <c r="Y11" s="597"/>
      <c r="Z11" s="598">
        <v>0.2</v>
      </c>
      <c r="AA11" s="598"/>
      <c r="AB11" s="598"/>
      <c r="AC11" s="598"/>
      <c r="AD11" s="599">
        <v>11954</v>
      </c>
      <c r="AE11" s="599"/>
      <c r="AF11" s="599"/>
      <c r="AG11" s="599"/>
      <c r="AH11" s="599"/>
      <c r="AI11" s="599"/>
      <c r="AJ11" s="599"/>
      <c r="AK11" s="599"/>
      <c r="AL11" s="600">
        <v>0.3</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42471</v>
      </c>
      <c r="BH11" s="596"/>
      <c r="BI11" s="596"/>
      <c r="BJ11" s="596"/>
      <c r="BK11" s="596"/>
      <c r="BL11" s="596"/>
      <c r="BM11" s="596"/>
      <c r="BN11" s="597"/>
      <c r="BO11" s="598">
        <v>3.3</v>
      </c>
      <c r="BP11" s="598"/>
      <c r="BQ11" s="598"/>
      <c r="BR11" s="598"/>
      <c r="BS11" s="604" t="s">
        <v>111</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435310</v>
      </c>
      <c r="CS11" s="596"/>
      <c r="CT11" s="596"/>
      <c r="CU11" s="596"/>
      <c r="CV11" s="596"/>
      <c r="CW11" s="596"/>
      <c r="CX11" s="596"/>
      <c r="CY11" s="597"/>
      <c r="CZ11" s="598">
        <v>7.4</v>
      </c>
      <c r="DA11" s="598"/>
      <c r="DB11" s="598"/>
      <c r="DC11" s="598"/>
      <c r="DD11" s="604">
        <v>45469</v>
      </c>
      <c r="DE11" s="596"/>
      <c r="DF11" s="596"/>
      <c r="DG11" s="596"/>
      <c r="DH11" s="596"/>
      <c r="DI11" s="596"/>
      <c r="DJ11" s="596"/>
      <c r="DK11" s="596"/>
      <c r="DL11" s="596"/>
      <c r="DM11" s="596"/>
      <c r="DN11" s="596"/>
      <c r="DO11" s="596"/>
      <c r="DP11" s="597"/>
      <c r="DQ11" s="604">
        <v>302059</v>
      </c>
      <c r="DR11" s="596"/>
      <c r="DS11" s="596"/>
      <c r="DT11" s="596"/>
      <c r="DU11" s="596"/>
      <c r="DV11" s="596"/>
      <c r="DW11" s="596"/>
      <c r="DX11" s="596"/>
      <c r="DY11" s="596"/>
      <c r="DZ11" s="596"/>
      <c r="EA11" s="596"/>
      <c r="EB11" s="596"/>
      <c r="EC11" s="605"/>
    </row>
    <row r="12" spans="2:143" ht="11.25" customHeight="1" x14ac:dyDescent="0.2">
      <c r="B12" s="592" t="s">
        <v>232</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656314</v>
      </c>
      <c r="BH12" s="596"/>
      <c r="BI12" s="596"/>
      <c r="BJ12" s="596"/>
      <c r="BK12" s="596"/>
      <c r="BL12" s="596"/>
      <c r="BM12" s="596"/>
      <c r="BN12" s="597"/>
      <c r="BO12" s="598">
        <v>50.9</v>
      </c>
      <c r="BP12" s="598"/>
      <c r="BQ12" s="598"/>
      <c r="BR12" s="598"/>
      <c r="BS12" s="604" t="s">
        <v>111</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50914</v>
      </c>
      <c r="CS12" s="596"/>
      <c r="CT12" s="596"/>
      <c r="CU12" s="596"/>
      <c r="CV12" s="596"/>
      <c r="CW12" s="596"/>
      <c r="CX12" s="596"/>
      <c r="CY12" s="597"/>
      <c r="CZ12" s="598">
        <v>0.9</v>
      </c>
      <c r="DA12" s="598"/>
      <c r="DB12" s="598"/>
      <c r="DC12" s="598"/>
      <c r="DD12" s="604">
        <v>14439</v>
      </c>
      <c r="DE12" s="596"/>
      <c r="DF12" s="596"/>
      <c r="DG12" s="596"/>
      <c r="DH12" s="596"/>
      <c r="DI12" s="596"/>
      <c r="DJ12" s="596"/>
      <c r="DK12" s="596"/>
      <c r="DL12" s="596"/>
      <c r="DM12" s="596"/>
      <c r="DN12" s="596"/>
      <c r="DO12" s="596"/>
      <c r="DP12" s="597"/>
      <c r="DQ12" s="604">
        <v>23915</v>
      </c>
      <c r="DR12" s="596"/>
      <c r="DS12" s="596"/>
      <c r="DT12" s="596"/>
      <c r="DU12" s="596"/>
      <c r="DV12" s="596"/>
      <c r="DW12" s="596"/>
      <c r="DX12" s="596"/>
      <c r="DY12" s="596"/>
      <c r="DZ12" s="596"/>
      <c r="EA12" s="596"/>
      <c r="EB12" s="596"/>
      <c r="EC12" s="605"/>
    </row>
    <row r="13" spans="2:143" ht="11.25" customHeight="1" x14ac:dyDescent="0.2">
      <c r="B13" s="592" t="s">
        <v>235</v>
      </c>
      <c r="C13" s="593"/>
      <c r="D13" s="593"/>
      <c r="E13" s="593"/>
      <c r="F13" s="593"/>
      <c r="G13" s="593"/>
      <c r="H13" s="593"/>
      <c r="I13" s="593"/>
      <c r="J13" s="593"/>
      <c r="K13" s="593"/>
      <c r="L13" s="593"/>
      <c r="M13" s="593"/>
      <c r="N13" s="593"/>
      <c r="O13" s="593"/>
      <c r="P13" s="593"/>
      <c r="Q13" s="594"/>
      <c r="R13" s="595">
        <v>20570</v>
      </c>
      <c r="S13" s="596"/>
      <c r="T13" s="596"/>
      <c r="U13" s="596"/>
      <c r="V13" s="596"/>
      <c r="W13" s="596"/>
      <c r="X13" s="596"/>
      <c r="Y13" s="597"/>
      <c r="Z13" s="598">
        <v>0.3</v>
      </c>
      <c r="AA13" s="598"/>
      <c r="AB13" s="598"/>
      <c r="AC13" s="598"/>
      <c r="AD13" s="599">
        <v>20570</v>
      </c>
      <c r="AE13" s="599"/>
      <c r="AF13" s="599"/>
      <c r="AG13" s="599"/>
      <c r="AH13" s="599"/>
      <c r="AI13" s="599"/>
      <c r="AJ13" s="599"/>
      <c r="AK13" s="599"/>
      <c r="AL13" s="600">
        <v>0.6</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655181</v>
      </c>
      <c r="BH13" s="596"/>
      <c r="BI13" s="596"/>
      <c r="BJ13" s="596"/>
      <c r="BK13" s="596"/>
      <c r="BL13" s="596"/>
      <c r="BM13" s="596"/>
      <c r="BN13" s="597"/>
      <c r="BO13" s="598">
        <v>50.8</v>
      </c>
      <c r="BP13" s="598"/>
      <c r="BQ13" s="598"/>
      <c r="BR13" s="598"/>
      <c r="BS13" s="604" t="s">
        <v>111</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414373</v>
      </c>
      <c r="CS13" s="596"/>
      <c r="CT13" s="596"/>
      <c r="CU13" s="596"/>
      <c r="CV13" s="596"/>
      <c r="CW13" s="596"/>
      <c r="CX13" s="596"/>
      <c r="CY13" s="597"/>
      <c r="CZ13" s="598">
        <v>7.1</v>
      </c>
      <c r="DA13" s="598"/>
      <c r="DB13" s="598"/>
      <c r="DC13" s="598"/>
      <c r="DD13" s="604">
        <v>214271</v>
      </c>
      <c r="DE13" s="596"/>
      <c r="DF13" s="596"/>
      <c r="DG13" s="596"/>
      <c r="DH13" s="596"/>
      <c r="DI13" s="596"/>
      <c r="DJ13" s="596"/>
      <c r="DK13" s="596"/>
      <c r="DL13" s="596"/>
      <c r="DM13" s="596"/>
      <c r="DN13" s="596"/>
      <c r="DO13" s="596"/>
      <c r="DP13" s="597"/>
      <c r="DQ13" s="604">
        <v>190676</v>
      </c>
      <c r="DR13" s="596"/>
      <c r="DS13" s="596"/>
      <c r="DT13" s="596"/>
      <c r="DU13" s="596"/>
      <c r="DV13" s="596"/>
      <c r="DW13" s="596"/>
      <c r="DX13" s="596"/>
      <c r="DY13" s="596"/>
      <c r="DZ13" s="596"/>
      <c r="EA13" s="596"/>
      <c r="EB13" s="596"/>
      <c r="EC13" s="605"/>
    </row>
    <row r="14" spans="2:143" ht="11.25" customHeight="1" x14ac:dyDescent="0.2">
      <c r="B14" s="592" t="s">
        <v>238</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40232</v>
      </c>
      <c r="BH14" s="596"/>
      <c r="BI14" s="596"/>
      <c r="BJ14" s="596"/>
      <c r="BK14" s="596"/>
      <c r="BL14" s="596"/>
      <c r="BM14" s="596"/>
      <c r="BN14" s="597"/>
      <c r="BO14" s="598">
        <v>3.1</v>
      </c>
      <c r="BP14" s="598"/>
      <c r="BQ14" s="598"/>
      <c r="BR14" s="598"/>
      <c r="BS14" s="604" t="s">
        <v>111</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220145</v>
      </c>
      <c r="CS14" s="596"/>
      <c r="CT14" s="596"/>
      <c r="CU14" s="596"/>
      <c r="CV14" s="596"/>
      <c r="CW14" s="596"/>
      <c r="CX14" s="596"/>
      <c r="CY14" s="597"/>
      <c r="CZ14" s="598">
        <v>3.8</v>
      </c>
      <c r="DA14" s="598"/>
      <c r="DB14" s="598"/>
      <c r="DC14" s="598"/>
      <c r="DD14" s="604">
        <v>9634</v>
      </c>
      <c r="DE14" s="596"/>
      <c r="DF14" s="596"/>
      <c r="DG14" s="596"/>
      <c r="DH14" s="596"/>
      <c r="DI14" s="596"/>
      <c r="DJ14" s="596"/>
      <c r="DK14" s="596"/>
      <c r="DL14" s="596"/>
      <c r="DM14" s="596"/>
      <c r="DN14" s="596"/>
      <c r="DO14" s="596"/>
      <c r="DP14" s="597"/>
      <c r="DQ14" s="604">
        <v>176357</v>
      </c>
      <c r="DR14" s="596"/>
      <c r="DS14" s="596"/>
      <c r="DT14" s="596"/>
      <c r="DU14" s="596"/>
      <c r="DV14" s="596"/>
      <c r="DW14" s="596"/>
      <c r="DX14" s="596"/>
      <c r="DY14" s="596"/>
      <c r="DZ14" s="596"/>
      <c r="EA14" s="596"/>
      <c r="EB14" s="596"/>
      <c r="EC14" s="605"/>
    </row>
    <row r="15" spans="2:143" ht="11.25" customHeight="1" x14ac:dyDescent="0.2">
      <c r="B15" s="592" t="s">
        <v>241</v>
      </c>
      <c r="C15" s="593"/>
      <c r="D15" s="593"/>
      <c r="E15" s="593"/>
      <c r="F15" s="593"/>
      <c r="G15" s="593"/>
      <c r="H15" s="593"/>
      <c r="I15" s="593"/>
      <c r="J15" s="593"/>
      <c r="K15" s="593"/>
      <c r="L15" s="593"/>
      <c r="M15" s="593"/>
      <c r="N15" s="593"/>
      <c r="O15" s="593"/>
      <c r="P15" s="593"/>
      <c r="Q15" s="594"/>
      <c r="R15" s="595">
        <v>3941</v>
      </c>
      <c r="S15" s="596"/>
      <c r="T15" s="596"/>
      <c r="U15" s="596"/>
      <c r="V15" s="596"/>
      <c r="W15" s="596"/>
      <c r="X15" s="596"/>
      <c r="Y15" s="597"/>
      <c r="Z15" s="598">
        <v>0.1</v>
      </c>
      <c r="AA15" s="598"/>
      <c r="AB15" s="598"/>
      <c r="AC15" s="598"/>
      <c r="AD15" s="599">
        <v>3941</v>
      </c>
      <c r="AE15" s="599"/>
      <c r="AF15" s="599"/>
      <c r="AG15" s="599"/>
      <c r="AH15" s="599"/>
      <c r="AI15" s="599"/>
      <c r="AJ15" s="599"/>
      <c r="AK15" s="599"/>
      <c r="AL15" s="600">
        <v>0.1</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38689</v>
      </c>
      <c r="BH15" s="596"/>
      <c r="BI15" s="596"/>
      <c r="BJ15" s="596"/>
      <c r="BK15" s="596"/>
      <c r="BL15" s="596"/>
      <c r="BM15" s="596"/>
      <c r="BN15" s="597"/>
      <c r="BO15" s="598">
        <v>3</v>
      </c>
      <c r="BP15" s="598"/>
      <c r="BQ15" s="598"/>
      <c r="BR15" s="598"/>
      <c r="BS15" s="604" t="s">
        <v>111</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855457</v>
      </c>
      <c r="CS15" s="596"/>
      <c r="CT15" s="596"/>
      <c r="CU15" s="596"/>
      <c r="CV15" s="596"/>
      <c r="CW15" s="596"/>
      <c r="CX15" s="596"/>
      <c r="CY15" s="597"/>
      <c r="CZ15" s="598">
        <v>14.6</v>
      </c>
      <c r="DA15" s="598"/>
      <c r="DB15" s="598"/>
      <c r="DC15" s="598"/>
      <c r="DD15" s="604">
        <v>233650</v>
      </c>
      <c r="DE15" s="596"/>
      <c r="DF15" s="596"/>
      <c r="DG15" s="596"/>
      <c r="DH15" s="596"/>
      <c r="DI15" s="596"/>
      <c r="DJ15" s="596"/>
      <c r="DK15" s="596"/>
      <c r="DL15" s="596"/>
      <c r="DM15" s="596"/>
      <c r="DN15" s="596"/>
      <c r="DO15" s="596"/>
      <c r="DP15" s="597"/>
      <c r="DQ15" s="604">
        <v>564469</v>
      </c>
      <c r="DR15" s="596"/>
      <c r="DS15" s="596"/>
      <c r="DT15" s="596"/>
      <c r="DU15" s="596"/>
      <c r="DV15" s="596"/>
      <c r="DW15" s="596"/>
      <c r="DX15" s="596"/>
      <c r="DY15" s="596"/>
      <c r="DZ15" s="596"/>
      <c r="EA15" s="596"/>
      <c r="EB15" s="596"/>
      <c r="EC15" s="605"/>
    </row>
    <row r="16" spans="2:143" ht="11.25" customHeight="1" x14ac:dyDescent="0.2">
      <c r="B16" s="592" t="s">
        <v>244</v>
      </c>
      <c r="C16" s="593"/>
      <c r="D16" s="593"/>
      <c r="E16" s="593"/>
      <c r="F16" s="593"/>
      <c r="G16" s="593"/>
      <c r="H16" s="593"/>
      <c r="I16" s="593"/>
      <c r="J16" s="593"/>
      <c r="K16" s="593"/>
      <c r="L16" s="593"/>
      <c r="M16" s="593"/>
      <c r="N16" s="593"/>
      <c r="O16" s="593"/>
      <c r="P16" s="593"/>
      <c r="Q16" s="594"/>
      <c r="R16" s="595">
        <v>2163169</v>
      </c>
      <c r="S16" s="596"/>
      <c r="T16" s="596"/>
      <c r="U16" s="596"/>
      <c r="V16" s="596"/>
      <c r="W16" s="596"/>
      <c r="X16" s="596"/>
      <c r="Y16" s="597"/>
      <c r="Z16" s="598">
        <v>36.4</v>
      </c>
      <c r="AA16" s="598"/>
      <c r="AB16" s="598"/>
      <c r="AC16" s="598"/>
      <c r="AD16" s="599">
        <v>1984969</v>
      </c>
      <c r="AE16" s="599"/>
      <c r="AF16" s="599"/>
      <c r="AG16" s="599"/>
      <c r="AH16" s="599"/>
      <c r="AI16" s="599"/>
      <c r="AJ16" s="599"/>
      <c r="AK16" s="599"/>
      <c r="AL16" s="600">
        <v>55.2</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t="s">
        <v>111</v>
      </c>
      <c r="CS16" s="596"/>
      <c r="CT16" s="596"/>
      <c r="CU16" s="596"/>
      <c r="CV16" s="596"/>
      <c r="CW16" s="596"/>
      <c r="CX16" s="596"/>
      <c r="CY16" s="597"/>
      <c r="CZ16" s="598" t="s">
        <v>111</v>
      </c>
      <c r="DA16" s="598"/>
      <c r="DB16" s="598"/>
      <c r="DC16" s="598"/>
      <c r="DD16" s="604" t="s">
        <v>111</v>
      </c>
      <c r="DE16" s="596"/>
      <c r="DF16" s="596"/>
      <c r="DG16" s="596"/>
      <c r="DH16" s="596"/>
      <c r="DI16" s="596"/>
      <c r="DJ16" s="596"/>
      <c r="DK16" s="596"/>
      <c r="DL16" s="596"/>
      <c r="DM16" s="596"/>
      <c r="DN16" s="596"/>
      <c r="DO16" s="596"/>
      <c r="DP16" s="597"/>
      <c r="DQ16" s="604" t="s">
        <v>111</v>
      </c>
      <c r="DR16" s="596"/>
      <c r="DS16" s="596"/>
      <c r="DT16" s="596"/>
      <c r="DU16" s="596"/>
      <c r="DV16" s="596"/>
      <c r="DW16" s="596"/>
      <c r="DX16" s="596"/>
      <c r="DY16" s="596"/>
      <c r="DZ16" s="596"/>
      <c r="EA16" s="596"/>
      <c r="EB16" s="596"/>
      <c r="EC16" s="605"/>
    </row>
    <row r="17" spans="2:133" ht="11.25" customHeight="1" x14ac:dyDescent="0.2">
      <c r="B17" s="592" t="s">
        <v>247</v>
      </c>
      <c r="C17" s="593"/>
      <c r="D17" s="593"/>
      <c r="E17" s="593"/>
      <c r="F17" s="593"/>
      <c r="G17" s="593"/>
      <c r="H17" s="593"/>
      <c r="I17" s="593"/>
      <c r="J17" s="593"/>
      <c r="K17" s="593"/>
      <c r="L17" s="593"/>
      <c r="M17" s="593"/>
      <c r="N17" s="593"/>
      <c r="O17" s="593"/>
      <c r="P17" s="593"/>
      <c r="Q17" s="594"/>
      <c r="R17" s="595">
        <v>1984969</v>
      </c>
      <c r="S17" s="596"/>
      <c r="T17" s="596"/>
      <c r="U17" s="596"/>
      <c r="V17" s="596"/>
      <c r="W17" s="596"/>
      <c r="X17" s="596"/>
      <c r="Y17" s="597"/>
      <c r="Z17" s="598">
        <v>33.4</v>
      </c>
      <c r="AA17" s="598"/>
      <c r="AB17" s="598"/>
      <c r="AC17" s="598"/>
      <c r="AD17" s="599">
        <v>1984969</v>
      </c>
      <c r="AE17" s="599"/>
      <c r="AF17" s="599"/>
      <c r="AG17" s="599"/>
      <c r="AH17" s="599"/>
      <c r="AI17" s="599"/>
      <c r="AJ17" s="599"/>
      <c r="AK17" s="599"/>
      <c r="AL17" s="600">
        <v>55.2</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657871</v>
      </c>
      <c r="CS17" s="596"/>
      <c r="CT17" s="596"/>
      <c r="CU17" s="596"/>
      <c r="CV17" s="596"/>
      <c r="CW17" s="596"/>
      <c r="CX17" s="596"/>
      <c r="CY17" s="597"/>
      <c r="CZ17" s="598">
        <v>11.2</v>
      </c>
      <c r="DA17" s="598"/>
      <c r="DB17" s="598"/>
      <c r="DC17" s="598"/>
      <c r="DD17" s="604" t="s">
        <v>111</v>
      </c>
      <c r="DE17" s="596"/>
      <c r="DF17" s="596"/>
      <c r="DG17" s="596"/>
      <c r="DH17" s="596"/>
      <c r="DI17" s="596"/>
      <c r="DJ17" s="596"/>
      <c r="DK17" s="596"/>
      <c r="DL17" s="596"/>
      <c r="DM17" s="596"/>
      <c r="DN17" s="596"/>
      <c r="DO17" s="596"/>
      <c r="DP17" s="597"/>
      <c r="DQ17" s="604">
        <v>652348</v>
      </c>
      <c r="DR17" s="596"/>
      <c r="DS17" s="596"/>
      <c r="DT17" s="596"/>
      <c r="DU17" s="596"/>
      <c r="DV17" s="596"/>
      <c r="DW17" s="596"/>
      <c r="DX17" s="596"/>
      <c r="DY17" s="596"/>
      <c r="DZ17" s="596"/>
      <c r="EA17" s="596"/>
      <c r="EB17" s="596"/>
      <c r="EC17" s="605"/>
    </row>
    <row r="18" spans="2:133" ht="11.25" customHeight="1" x14ac:dyDescent="0.2">
      <c r="B18" s="592" t="s">
        <v>250</v>
      </c>
      <c r="C18" s="593"/>
      <c r="D18" s="593"/>
      <c r="E18" s="593"/>
      <c r="F18" s="593"/>
      <c r="G18" s="593"/>
      <c r="H18" s="593"/>
      <c r="I18" s="593"/>
      <c r="J18" s="593"/>
      <c r="K18" s="593"/>
      <c r="L18" s="593"/>
      <c r="M18" s="593"/>
      <c r="N18" s="593"/>
      <c r="O18" s="593"/>
      <c r="P18" s="593"/>
      <c r="Q18" s="594"/>
      <c r="R18" s="595">
        <v>178200</v>
      </c>
      <c r="S18" s="596"/>
      <c r="T18" s="596"/>
      <c r="U18" s="596"/>
      <c r="V18" s="596"/>
      <c r="W18" s="596"/>
      <c r="X18" s="596"/>
      <c r="Y18" s="597"/>
      <c r="Z18" s="598">
        <v>3</v>
      </c>
      <c r="AA18" s="598"/>
      <c r="AB18" s="598"/>
      <c r="AC18" s="598"/>
      <c r="AD18" s="599" t="s">
        <v>111</v>
      </c>
      <c r="AE18" s="599"/>
      <c r="AF18" s="599"/>
      <c r="AG18" s="599"/>
      <c r="AH18" s="599"/>
      <c r="AI18" s="599"/>
      <c r="AJ18" s="599"/>
      <c r="AK18" s="599"/>
      <c r="AL18" s="600" t="s">
        <v>111</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2">
      <c r="B19" s="592" t="s">
        <v>253</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5533</v>
      </c>
      <c r="BH19" s="596"/>
      <c r="BI19" s="596"/>
      <c r="BJ19" s="596"/>
      <c r="BK19" s="596"/>
      <c r="BL19" s="596"/>
      <c r="BM19" s="596"/>
      <c r="BN19" s="597"/>
      <c r="BO19" s="598">
        <v>0.4</v>
      </c>
      <c r="BP19" s="598"/>
      <c r="BQ19" s="598"/>
      <c r="BR19" s="598"/>
      <c r="BS19" s="604" t="s">
        <v>111</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2">
      <c r="B20" s="592" t="s">
        <v>256</v>
      </c>
      <c r="C20" s="593"/>
      <c r="D20" s="593"/>
      <c r="E20" s="593"/>
      <c r="F20" s="593"/>
      <c r="G20" s="593"/>
      <c r="H20" s="593"/>
      <c r="I20" s="593"/>
      <c r="J20" s="593"/>
      <c r="K20" s="593"/>
      <c r="L20" s="593"/>
      <c r="M20" s="593"/>
      <c r="N20" s="593"/>
      <c r="O20" s="593"/>
      <c r="P20" s="593"/>
      <c r="Q20" s="594"/>
      <c r="R20" s="595">
        <v>3767044</v>
      </c>
      <c r="S20" s="596"/>
      <c r="T20" s="596"/>
      <c r="U20" s="596"/>
      <c r="V20" s="596"/>
      <c r="W20" s="596"/>
      <c r="X20" s="596"/>
      <c r="Y20" s="597"/>
      <c r="Z20" s="598">
        <v>63.4</v>
      </c>
      <c r="AA20" s="598"/>
      <c r="AB20" s="598"/>
      <c r="AC20" s="598"/>
      <c r="AD20" s="599">
        <v>3588844</v>
      </c>
      <c r="AE20" s="599"/>
      <c r="AF20" s="599"/>
      <c r="AG20" s="599"/>
      <c r="AH20" s="599"/>
      <c r="AI20" s="599"/>
      <c r="AJ20" s="599"/>
      <c r="AK20" s="599"/>
      <c r="AL20" s="600">
        <v>99.7</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5533</v>
      </c>
      <c r="BH20" s="596"/>
      <c r="BI20" s="596"/>
      <c r="BJ20" s="596"/>
      <c r="BK20" s="596"/>
      <c r="BL20" s="596"/>
      <c r="BM20" s="596"/>
      <c r="BN20" s="597"/>
      <c r="BO20" s="598">
        <v>0.4</v>
      </c>
      <c r="BP20" s="598"/>
      <c r="BQ20" s="598"/>
      <c r="BR20" s="598"/>
      <c r="BS20" s="604" t="s">
        <v>111</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5859766</v>
      </c>
      <c r="CS20" s="596"/>
      <c r="CT20" s="596"/>
      <c r="CU20" s="596"/>
      <c r="CV20" s="596"/>
      <c r="CW20" s="596"/>
      <c r="CX20" s="596"/>
      <c r="CY20" s="597"/>
      <c r="CZ20" s="598">
        <v>100</v>
      </c>
      <c r="DA20" s="598"/>
      <c r="DB20" s="598"/>
      <c r="DC20" s="598"/>
      <c r="DD20" s="604">
        <v>643885</v>
      </c>
      <c r="DE20" s="596"/>
      <c r="DF20" s="596"/>
      <c r="DG20" s="596"/>
      <c r="DH20" s="596"/>
      <c r="DI20" s="596"/>
      <c r="DJ20" s="596"/>
      <c r="DK20" s="596"/>
      <c r="DL20" s="596"/>
      <c r="DM20" s="596"/>
      <c r="DN20" s="596"/>
      <c r="DO20" s="596"/>
      <c r="DP20" s="597"/>
      <c r="DQ20" s="604">
        <v>4088691</v>
      </c>
      <c r="DR20" s="596"/>
      <c r="DS20" s="596"/>
      <c r="DT20" s="596"/>
      <c r="DU20" s="596"/>
      <c r="DV20" s="596"/>
      <c r="DW20" s="596"/>
      <c r="DX20" s="596"/>
      <c r="DY20" s="596"/>
      <c r="DZ20" s="596"/>
      <c r="EA20" s="596"/>
      <c r="EB20" s="596"/>
      <c r="EC20" s="605"/>
    </row>
    <row r="21" spans="2:133" ht="11.25" customHeight="1" x14ac:dyDescent="0.2">
      <c r="B21" s="592" t="s">
        <v>259</v>
      </c>
      <c r="C21" s="593"/>
      <c r="D21" s="593"/>
      <c r="E21" s="593"/>
      <c r="F21" s="593"/>
      <c r="G21" s="593"/>
      <c r="H21" s="593"/>
      <c r="I21" s="593"/>
      <c r="J21" s="593"/>
      <c r="K21" s="593"/>
      <c r="L21" s="593"/>
      <c r="M21" s="593"/>
      <c r="N21" s="593"/>
      <c r="O21" s="593"/>
      <c r="P21" s="593"/>
      <c r="Q21" s="594"/>
      <c r="R21" s="595">
        <v>1912</v>
      </c>
      <c r="S21" s="596"/>
      <c r="T21" s="596"/>
      <c r="U21" s="596"/>
      <c r="V21" s="596"/>
      <c r="W21" s="596"/>
      <c r="X21" s="596"/>
      <c r="Y21" s="597"/>
      <c r="Z21" s="598">
        <v>0</v>
      </c>
      <c r="AA21" s="598"/>
      <c r="AB21" s="598"/>
      <c r="AC21" s="598"/>
      <c r="AD21" s="599">
        <v>1912</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5533</v>
      </c>
      <c r="BH21" s="596"/>
      <c r="BI21" s="596"/>
      <c r="BJ21" s="596"/>
      <c r="BK21" s="596"/>
      <c r="BL21" s="596"/>
      <c r="BM21" s="596"/>
      <c r="BN21" s="597"/>
      <c r="BO21" s="598">
        <v>0.4</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2">
      <c r="B22" s="592" t="s">
        <v>261</v>
      </c>
      <c r="C22" s="593"/>
      <c r="D22" s="593"/>
      <c r="E22" s="593"/>
      <c r="F22" s="593"/>
      <c r="G22" s="593"/>
      <c r="H22" s="593"/>
      <c r="I22" s="593"/>
      <c r="J22" s="593"/>
      <c r="K22" s="593"/>
      <c r="L22" s="593"/>
      <c r="M22" s="593"/>
      <c r="N22" s="593"/>
      <c r="O22" s="593"/>
      <c r="P22" s="593"/>
      <c r="Q22" s="594"/>
      <c r="R22" s="595">
        <v>44055</v>
      </c>
      <c r="S22" s="596"/>
      <c r="T22" s="596"/>
      <c r="U22" s="596"/>
      <c r="V22" s="596"/>
      <c r="W22" s="596"/>
      <c r="X22" s="596"/>
      <c r="Y22" s="597"/>
      <c r="Z22" s="598">
        <v>0.7</v>
      </c>
      <c r="AA22" s="598"/>
      <c r="AB22" s="598"/>
      <c r="AC22" s="598"/>
      <c r="AD22" s="599" t="s">
        <v>111</v>
      </c>
      <c r="AE22" s="599"/>
      <c r="AF22" s="599"/>
      <c r="AG22" s="599"/>
      <c r="AH22" s="599"/>
      <c r="AI22" s="599"/>
      <c r="AJ22" s="599"/>
      <c r="AK22" s="599"/>
      <c r="AL22" s="600" t="s">
        <v>111</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2">
      <c r="B23" s="592" t="s">
        <v>264</v>
      </c>
      <c r="C23" s="593"/>
      <c r="D23" s="593"/>
      <c r="E23" s="593"/>
      <c r="F23" s="593"/>
      <c r="G23" s="593"/>
      <c r="H23" s="593"/>
      <c r="I23" s="593"/>
      <c r="J23" s="593"/>
      <c r="K23" s="593"/>
      <c r="L23" s="593"/>
      <c r="M23" s="593"/>
      <c r="N23" s="593"/>
      <c r="O23" s="593"/>
      <c r="P23" s="593"/>
      <c r="Q23" s="594"/>
      <c r="R23" s="595">
        <v>49553</v>
      </c>
      <c r="S23" s="596"/>
      <c r="T23" s="596"/>
      <c r="U23" s="596"/>
      <c r="V23" s="596"/>
      <c r="W23" s="596"/>
      <c r="X23" s="596"/>
      <c r="Y23" s="597"/>
      <c r="Z23" s="598">
        <v>0.8</v>
      </c>
      <c r="AA23" s="598"/>
      <c r="AB23" s="598"/>
      <c r="AC23" s="598"/>
      <c r="AD23" s="599">
        <v>7343</v>
      </c>
      <c r="AE23" s="599"/>
      <c r="AF23" s="599"/>
      <c r="AG23" s="599"/>
      <c r="AH23" s="599"/>
      <c r="AI23" s="599"/>
      <c r="AJ23" s="599"/>
      <c r="AK23" s="599"/>
      <c r="AL23" s="600">
        <v>0.2</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2">
      <c r="B24" s="592" t="s">
        <v>271</v>
      </c>
      <c r="C24" s="593"/>
      <c r="D24" s="593"/>
      <c r="E24" s="593"/>
      <c r="F24" s="593"/>
      <c r="G24" s="593"/>
      <c r="H24" s="593"/>
      <c r="I24" s="593"/>
      <c r="J24" s="593"/>
      <c r="K24" s="593"/>
      <c r="L24" s="593"/>
      <c r="M24" s="593"/>
      <c r="N24" s="593"/>
      <c r="O24" s="593"/>
      <c r="P24" s="593"/>
      <c r="Q24" s="594"/>
      <c r="R24" s="595">
        <v>17930</v>
      </c>
      <c r="S24" s="596"/>
      <c r="T24" s="596"/>
      <c r="U24" s="596"/>
      <c r="V24" s="596"/>
      <c r="W24" s="596"/>
      <c r="X24" s="596"/>
      <c r="Y24" s="597"/>
      <c r="Z24" s="598">
        <v>0.3</v>
      </c>
      <c r="AA24" s="598"/>
      <c r="AB24" s="598"/>
      <c r="AC24" s="598"/>
      <c r="AD24" s="599" t="s">
        <v>111</v>
      </c>
      <c r="AE24" s="599"/>
      <c r="AF24" s="599"/>
      <c r="AG24" s="599"/>
      <c r="AH24" s="599"/>
      <c r="AI24" s="599"/>
      <c r="AJ24" s="599"/>
      <c r="AK24" s="599"/>
      <c r="AL24" s="600" t="s">
        <v>111</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2330037</v>
      </c>
      <c r="CS24" s="585"/>
      <c r="CT24" s="585"/>
      <c r="CU24" s="585"/>
      <c r="CV24" s="585"/>
      <c r="CW24" s="585"/>
      <c r="CX24" s="585"/>
      <c r="CY24" s="586"/>
      <c r="CZ24" s="624">
        <v>39.799999999999997</v>
      </c>
      <c r="DA24" s="625"/>
      <c r="DB24" s="625"/>
      <c r="DC24" s="626"/>
      <c r="DD24" s="623">
        <v>1756634</v>
      </c>
      <c r="DE24" s="585"/>
      <c r="DF24" s="585"/>
      <c r="DG24" s="585"/>
      <c r="DH24" s="585"/>
      <c r="DI24" s="585"/>
      <c r="DJ24" s="585"/>
      <c r="DK24" s="586"/>
      <c r="DL24" s="623">
        <v>1711331</v>
      </c>
      <c r="DM24" s="585"/>
      <c r="DN24" s="585"/>
      <c r="DO24" s="585"/>
      <c r="DP24" s="585"/>
      <c r="DQ24" s="585"/>
      <c r="DR24" s="585"/>
      <c r="DS24" s="585"/>
      <c r="DT24" s="585"/>
      <c r="DU24" s="585"/>
      <c r="DV24" s="586"/>
      <c r="DW24" s="589">
        <v>45.2</v>
      </c>
      <c r="DX24" s="590"/>
      <c r="DY24" s="590"/>
      <c r="DZ24" s="590"/>
      <c r="EA24" s="590"/>
      <c r="EB24" s="590"/>
      <c r="EC24" s="591"/>
    </row>
    <row r="25" spans="2:133" ht="11.25" customHeight="1" x14ac:dyDescent="0.2">
      <c r="B25" s="592" t="s">
        <v>274</v>
      </c>
      <c r="C25" s="593"/>
      <c r="D25" s="593"/>
      <c r="E25" s="593"/>
      <c r="F25" s="593"/>
      <c r="G25" s="593"/>
      <c r="H25" s="593"/>
      <c r="I25" s="593"/>
      <c r="J25" s="593"/>
      <c r="K25" s="593"/>
      <c r="L25" s="593"/>
      <c r="M25" s="593"/>
      <c r="N25" s="593"/>
      <c r="O25" s="593"/>
      <c r="P25" s="593"/>
      <c r="Q25" s="594"/>
      <c r="R25" s="595">
        <v>435270</v>
      </c>
      <c r="S25" s="596"/>
      <c r="T25" s="596"/>
      <c r="U25" s="596"/>
      <c r="V25" s="596"/>
      <c r="W25" s="596"/>
      <c r="X25" s="596"/>
      <c r="Y25" s="597"/>
      <c r="Z25" s="598">
        <v>7.3</v>
      </c>
      <c r="AA25" s="598"/>
      <c r="AB25" s="598"/>
      <c r="AC25" s="598"/>
      <c r="AD25" s="599" t="s">
        <v>111</v>
      </c>
      <c r="AE25" s="599"/>
      <c r="AF25" s="599"/>
      <c r="AG25" s="599"/>
      <c r="AH25" s="599"/>
      <c r="AI25" s="599"/>
      <c r="AJ25" s="599"/>
      <c r="AK25" s="599"/>
      <c r="AL25" s="600" t="s">
        <v>111</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1003226</v>
      </c>
      <c r="CS25" s="627"/>
      <c r="CT25" s="627"/>
      <c r="CU25" s="627"/>
      <c r="CV25" s="627"/>
      <c r="CW25" s="627"/>
      <c r="CX25" s="627"/>
      <c r="CY25" s="628"/>
      <c r="CZ25" s="629">
        <v>17.100000000000001</v>
      </c>
      <c r="DA25" s="630"/>
      <c r="DB25" s="630"/>
      <c r="DC25" s="631"/>
      <c r="DD25" s="604">
        <v>908417</v>
      </c>
      <c r="DE25" s="627"/>
      <c r="DF25" s="627"/>
      <c r="DG25" s="627"/>
      <c r="DH25" s="627"/>
      <c r="DI25" s="627"/>
      <c r="DJ25" s="627"/>
      <c r="DK25" s="628"/>
      <c r="DL25" s="604">
        <v>864179</v>
      </c>
      <c r="DM25" s="627"/>
      <c r="DN25" s="627"/>
      <c r="DO25" s="627"/>
      <c r="DP25" s="627"/>
      <c r="DQ25" s="627"/>
      <c r="DR25" s="627"/>
      <c r="DS25" s="627"/>
      <c r="DT25" s="627"/>
      <c r="DU25" s="627"/>
      <c r="DV25" s="628"/>
      <c r="DW25" s="600">
        <v>22.8</v>
      </c>
      <c r="DX25" s="621"/>
      <c r="DY25" s="621"/>
      <c r="DZ25" s="621"/>
      <c r="EA25" s="621"/>
      <c r="EB25" s="621"/>
      <c r="EC25" s="622"/>
    </row>
    <row r="26" spans="2:133" ht="11.25" customHeight="1" x14ac:dyDescent="0.2">
      <c r="B26" s="632" t="s">
        <v>277</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622336</v>
      </c>
      <c r="CS26" s="596"/>
      <c r="CT26" s="596"/>
      <c r="CU26" s="596"/>
      <c r="CV26" s="596"/>
      <c r="CW26" s="596"/>
      <c r="CX26" s="596"/>
      <c r="CY26" s="597"/>
      <c r="CZ26" s="629">
        <v>10.6</v>
      </c>
      <c r="DA26" s="630"/>
      <c r="DB26" s="630"/>
      <c r="DC26" s="631"/>
      <c r="DD26" s="604">
        <v>527527</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1"/>
      <c r="DY26" s="621"/>
      <c r="DZ26" s="621"/>
      <c r="EA26" s="621"/>
      <c r="EB26" s="621"/>
      <c r="EC26" s="622"/>
    </row>
    <row r="27" spans="2:133" ht="11.25" customHeight="1" x14ac:dyDescent="0.2">
      <c r="B27" s="592" t="s">
        <v>280</v>
      </c>
      <c r="C27" s="593"/>
      <c r="D27" s="593"/>
      <c r="E27" s="593"/>
      <c r="F27" s="593"/>
      <c r="G27" s="593"/>
      <c r="H27" s="593"/>
      <c r="I27" s="593"/>
      <c r="J27" s="593"/>
      <c r="K27" s="593"/>
      <c r="L27" s="593"/>
      <c r="M27" s="593"/>
      <c r="N27" s="593"/>
      <c r="O27" s="593"/>
      <c r="P27" s="593"/>
      <c r="Q27" s="594"/>
      <c r="R27" s="595">
        <v>351056</v>
      </c>
      <c r="S27" s="596"/>
      <c r="T27" s="596"/>
      <c r="U27" s="596"/>
      <c r="V27" s="596"/>
      <c r="W27" s="596"/>
      <c r="X27" s="596"/>
      <c r="Y27" s="597"/>
      <c r="Z27" s="598">
        <v>5.9</v>
      </c>
      <c r="AA27" s="598"/>
      <c r="AB27" s="598"/>
      <c r="AC27" s="598"/>
      <c r="AD27" s="599" t="s">
        <v>111</v>
      </c>
      <c r="AE27" s="599"/>
      <c r="AF27" s="599"/>
      <c r="AG27" s="599"/>
      <c r="AH27" s="599"/>
      <c r="AI27" s="599"/>
      <c r="AJ27" s="599"/>
      <c r="AK27" s="599"/>
      <c r="AL27" s="600" t="s">
        <v>111</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1290439</v>
      </c>
      <c r="BH27" s="596"/>
      <c r="BI27" s="596"/>
      <c r="BJ27" s="596"/>
      <c r="BK27" s="596"/>
      <c r="BL27" s="596"/>
      <c r="BM27" s="596"/>
      <c r="BN27" s="597"/>
      <c r="BO27" s="598">
        <v>100</v>
      </c>
      <c r="BP27" s="598"/>
      <c r="BQ27" s="598"/>
      <c r="BR27" s="598"/>
      <c r="BS27" s="604" t="s">
        <v>111</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668940</v>
      </c>
      <c r="CS27" s="627"/>
      <c r="CT27" s="627"/>
      <c r="CU27" s="627"/>
      <c r="CV27" s="627"/>
      <c r="CW27" s="627"/>
      <c r="CX27" s="627"/>
      <c r="CY27" s="628"/>
      <c r="CZ27" s="629">
        <v>11.4</v>
      </c>
      <c r="DA27" s="630"/>
      <c r="DB27" s="630"/>
      <c r="DC27" s="631"/>
      <c r="DD27" s="604">
        <v>195869</v>
      </c>
      <c r="DE27" s="627"/>
      <c r="DF27" s="627"/>
      <c r="DG27" s="627"/>
      <c r="DH27" s="627"/>
      <c r="DI27" s="627"/>
      <c r="DJ27" s="627"/>
      <c r="DK27" s="628"/>
      <c r="DL27" s="604">
        <v>194804</v>
      </c>
      <c r="DM27" s="627"/>
      <c r="DN27" s="627"/>
      <c r="DO27" s="627"/>
      <c r="DP27" s="627"/>
      <c r="DQ27" s="627"/>
      <c r="DR27" s="627"/>
      <c r="DS27" s="627"/>
      <c r="DT27" s="627"/>
      <c r="DU27" s="627"/>
      <c r="DV27" s="628"/>
      <c r="DW27" s="600">
        <v>5.0999999999999996</v>
      </c>
      <c r="DX27" s="621"/>
      <c r="DY27" s="621"/>
      <c r="DZ27" s="621"/>
      <c r="EA27" s="621"/>
      <c r="EB27" s="621"/>
      <c r="EC27" s="622"/>
    </row>
    <row r="28" spans="2:133" ht="11.25" customHeight="1" x14ac:dyDescent="0.2">
      <c r="B28" s="592" t="s">
        <v>283</v>
      </c>
      <c r="C28" s="593"/>
      <c r="D28" s="593"/>
      <c r="E28" s="593"/>
      <c r="F28" s="593"/>
      <c r="G28" s="593"/>
      <c r="H28" s="593"/>
      <c r="I28" s="593"/>
      <c r="J28" s="593"/>
      <c r="K28" s="593"/>
      <c r="L28" s="593"/>
      <c r="M28" s="593"/>
      <c r="N28" s="593"/>
      <c r="O28" s="593"/>
      <c r="P28" s="593"/>
      <c r="Q28" s="594"/>
      <c r="R28" s="595">
        <v>11305</v>
      </c>
      <c r="S28" s="596"/>
      <c r="T28" s="596"/>
      <c r="U28" s="596"/>
      <c r="V28" s="596"/>
      <c r="W28" s="596"/>
      <c r="X28" s="596"/>
      <c r="Y28" s="597"/>
      <c r="Z28" s="598">
        <v>0.2</v>
      </c>
      <c r="AA28" s="598"/>
      <c r="AB28" s="598"/>
      <c r="AC28" s="598"/>
      <c r="AD28" s="599" t="s">
        <v>111</v>
      </c>
      <c r="AE28" s="599"/>
      <c r="AF28" s="599"/>
      <c r="AG28" s="599"/>
      <c r="AH28" s="599"/>
      <c r="AI28" s="599"/>
      <c r="AJ28" s="599"/>
      <c r="AK28" s="599"/>
      <c r="AL28" s="600" t="s">
        <v>111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657871</v>
      </c>
      <c r="CS28" s="596"/>
      <c r="CT28" s="596"/>
      <c r="CU28" s="596"/>
      <c r="CV28" s="596"/>
      <c r="CW28" s="596"/>
      <c r="CX28" s="596"/>
      <c r="CY28" s="597"/>
      <c r="CZ28" s="629">
        <v>11.2</v>
      </c>
      <c r="DA28" s="630"/>
      <c r="DB28" s="630"/>
      <c r="DC28" s="631"/>
      <c r="DD28" s="604">
        <v>652348</v>
      </c>
      <c r="DE28" s="596"/>
      <c r="DF28" s="596"/>
      <c r="DG28" s="596"/>
      <c r="DH28" s="596"/>
      <c r="DI28" s="596"/>
      <c r="DJ28" s="596"/>
      <c r="DK28" s="597"/>
      <c r="DL28" s="604">
        <v>652348</v>
      </c>
      <c r="DM28" s="596"/>
      <c r="DN28" s="596"/>
      <c r="DO28" s="596"/>
      <c r="DP28" s="596"/>
      <c r="DQ28" s="596"/>
      <c r="DR28" s="596"/>
      <c r="DS28" s="596"/>
      <c r="DT28" s="596"/>
      <c r="DU28" s="596"/>
      <c r="DV28" s="597"/>
      <c r="DW28" s="600">
        <v>17.2</v>
      </c>
      <c r="DX28" s="621"/>
      <c r="DY28" s="621"/>
      <c r="DZ28" s="621"/>
      <c r="EA28" s="621"/>
      <c r="EB28" s="621"/>
      <c r="EC28" s="622"/>
    </row>
    <row r="29" spans="2:133" ht="11.25" customHeight="1" x14ac:dyDescent="0.2">
      <c r="B29" s="592" t="s">
        <v>285</v>
      </c>
      <c r="C29" s="593"/>
      <c r="D29" s="593"/>
      <c r="E29" s="593"/>
      <c r="F29" s="593"/>
      <c r="G29" s="593"/>
      <c r="H29" s="593"/>
      <c r="I29" s="593"/>
      <c r="J29" s="593"/>
      <c r="K29" s="593"/>
      <c r="L29" s="593"/>
      <c r="M29" s="593"/>
      <c r="N29" s="593"/>
      <c r="O29" s="593"/>
      <c r="P29" s="593"/>
      <c r="Q29" s="594"/>
      <c r="R29" s="595">
        <v>231777</v>
      </c>
      <c r="S29" s="596"/>
      <c r="T29" s="596"/>
      <c r="U29" s="596"/>
      <c r="V29" s="596"/>
      <c r="W29" s="596"/>
      <c r="X29" s="596"/>
      <c r="Y29" s="597"/>
      <c r="Z29" s="598">
        <v>3.9</v>
      </c>
      <c r="AA29" s="598"/>
      <c r="AB29" s="598"/>
      <c r="AC29" s="598"/>
      <c r="AD29" s="599" t="s">
        <v>111</v>
      </c>
      <c r="AE29" s="599"/>
      <c r="AF29" s="599"/>
      <c r="AG29" s="599"/>
      <c r="AH29" s="599"/>
      <c r="AI29" s="599"/>
      <c r="AJ29" s="599"/>
      <c r="AK29" s="599"/>
      <c r="AL29" s="600" t="s">
        <v>111</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57</v>
      </c>
      <c r="CG29" s="610"/>
      <c r="CH29" s="610"/>
      <c r="CI29" s="610"/>
      <c r="CJ29" s="610"/>
      <c r="CK29" s="610"/>
      <c r="CL29" s="610"/>
      <c r="CM29" s="610"/>
      <c r="CN29" s="610"/>
      <c r="CO29" s="610"/>
      <c r="CP29" s="610"/>
      <c r="CQ29" s="611"/>
      <c r="CR29" s="595">
        <v>657870</v>
      </c>
      <c r="CS29" s="627"/>
      <c r="CT29" s="627"/>
      <c r="CU29" s="627"/>
      <c r="CV29" s="627"/>
      <c r="CW29" s="627"/>
      <c r="CX29" s="627"/>
      <c r="CY29" s="628"/>
      <c r="CZ29" s="629">
        <v>11.2</v>
      </c>
      <c r="DA29" s="630"/>
      <c r="DB29" s="630"/>
      <c r="DC29" s="631"/>
      <c r="DD29" s="604">
        <v>652347</v>
      </c>
      <c r="DE29" s="627"/>
      <c r="DF29" s="627"/>
      <c r="DG29" s="627"/>
      <c r="DH29" s="627"/>
      <c r="DI29" s="627"/>
      <c r="DJ29" s="627"/>
      <c r="DK29" s="628"/>
      <c r="DL29" s="604">
        <v>652347</v>
      </c>
      <c r="DM29" s="627"/>
      <c r="DN29" s="627"/>
      <c r="DO29" s="627"/>
      <c r="DP29" s="627"/>
      <c r="DQ29" s="627"/>
      <c r="DR29" s="627"/>
      <c r="DS29" s="627"/>
      <c r="DT29" s="627"/>
      <c r="DU29" s="627"/>
      <c r="DV29" s="628"/>
      <c r="DW29" s="600">
        <v>17.2</v>
      </c>
      <c r="DX29" s="621"/>
      <c r="DY29" s="621"/>
      <c r="DZ29" s="621"/>
      <c r="EA29" s="621"/>
      <c r="EB29" s="621"/>
      <c r="EC29" s="622"/>
    </row>
    <row r="30" spans="2:133" ht="11.25" customHeight="1" x14ac:dyDescent="0.2">
      <c r="B30" s="592" t="s">
        <v>289</v>
      </c>
      <c r="C30" s="593"/>
      <c r="D30" s="593"/>
      <c r="E30" s="593"/>
      <c r="F30" s="593"/>
      <c r="G30" s="593"/>
      <c r="H30" s="593"/>
      <c r="I30" s="593"/>
      <c r="J30" s="593"/>
      <c r="K30" s="593"/>
      <c r="L30" s="593"/>
      <c r="M30" s="593"/>
      <c r="N30" s="593"/>
      <c r="O30" s="593"/>
      <c r="P30" s="593"/>
      <c r="Q30" s="594"/>
      <c r="R30" s="595">
        <v>162234</v>
      </c>
      <c r="S30" s="596"/>
      <c r="T30" s="596"/>
      <c r="U30" s="596"/>
      <c r="V30" s="596"/>
      <c r="W30" s="596"/>
      <c r="X30" s="596"/>
      <c r="Y30" s="597"/>
      <c r="Z30" s="598">
        <v>2.7</v>
      </c>
      <c r="AA30" s="598"/>
      <c r="AB30" s="598"/>
      <c r="AC30" s="598"/>
      <c r="AD30" s="599" t="s">
        <v>111</v>
      </c>
      <c r="AE30" s="599"/>
      <c r="AF30" s="599"/>
      <c r="AG30" s="599"/>
      <c r="AH30" s="599"/>
      <c r="AI30" s="599"/>
      <c r="AJ30" s="599"/>
      <c r="AK30" s="599"/>
      <c r="AL30" s="600" t="s">
        <v>111</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98.6</v>
      </c>
      <c r="BH30" s="654"/>
      <c r="BI30" s="654"/>
      <c r="BJ30" s="654"/>
      <c r="BK30" s="654"/>
      <c r="BL30" s="654"/>
      <c r="BM30" s="590">
        <v>93</v>
      </c>
      <c r="BN30" s="654"/>
      <c r="BO30" s="654"/>
      <c r="BP30" s="654"/>
      <c r="BQ30" s="655"/>
      <c r="BR30" s="653">
        <v>98.5</v>
      </c>
      <c r="BS30" s="654"/>
      <c r="BT30" s="654"/>
      <c r="BU30" s="654"/>
      <c r="BV30" s="654"/>
      <c r="BW30" s="654"/>
      <c r="BX30" s="590">
        <v>93.1</v>
      </c>
      <c r="BY30" s="654"/>
      <c r="BZ30" s="654"/>
      <c r="CA30" s="654"/>
      <c r="CB30" s="655"/>
      <c r="CD30" s="658"/>
      <c r="CE30" s="659"/>
      <c r="CF30" s="609" t="s">
        <v>292</v>
      </c>
      <c r="CG30" s="610"/>
      <c r="CH30" s="610"/>
      <c r="CI30" s="610"/>
      <c r="CJ30" s="610"/>
      <c r="CK30" s="610"/>
      <c r="CL30" s="610"/>
      <c r="CM30" s="610"/>
      <c r="CN30" s="610"/>
      <c r="CO30" s="610"/>
      <c r="CP30" s="610"/>
      <c r="CQ30" s="611"/>
      <c r="CR30" s="595">
        <v>604702</v>
      </c>
      <c r="CS30" s="596"/>
      <c r="CT30" s="596"/>
      <c r="CU30" s="596"/>
      <c r="CV30" s="596"/>
      <c r="CW30" s="596"/>
      <c r="CX30" s="596"/>
      <c r="CY30" s="597"/>
      <c r="CZ30" s="629">
        <v>10.3</v>
      </c>
      <c r="DA30" s="630"/>
      <c r="DB30" s="630"/>
      <c r="DC30" s="631"/>
      <c r="DD30" s="604">
        <v>599620</v>
      </c>
      <c r="DE30" s="596"/>
      <c r="DF30" s="596"/>
      <c r="DG30" s="596"/>
      <c r="DH30" s="596"/>
      <c r="DI30" s="596"/>
      <c r="DJ30" s="596"/>
      <c r="DK30" s="597"/>
      <c r="DL30" s="604">
        <v>599620</v>
      </c>
      <c r="DM30" s="596"/>
      <c r="DN30" s="596"/>
      <c r="DO30" s="596"/>
      <c r="DP30" s="596"/>
      <c r="DQ30" s="596"/>
      <c r="DR30" s="596"/>
      <c r="DS30" s="596"/>
      <c r="DT30" s="596"/>
      <c r="DU30" s="596"/>
      <c r="DV30" s="597"/>
      <c r="DW30" s="600">
        <v>15.8</v>
      </c>
      <c r="DX30" s="621"/>
      <c r="DY30" s="621"/>
      <c r="DZ30" s="621"/>
      <c r="EA30" s="621"/>
      <c r="EB30" s="621"/>
      <c r="EC30" s="622"/>
    </row>
    <row r="31" spans="2:133" ht="11.25" customHeight="1" x14ac:dyDescent="0.2">
      <c r="B31" s="592" t="s">
        <v>293</v>
      </c>
      <c r="C31" s="593"/>
      <c r="D31" s="593"/>
      <c r="E31" s="593"/>
      <c r="F31" s="593"/>
      <c r="G31" s="593"/>
      <c r="H31" s="593"/>
      <c r="I31" s="593"/>
      <c r="J31" s="593"/>
      <c r="K31" s="593"/>
      <c r="L31" s="593"/>
      <c r="M31" s="593"/>
      <c r="N31" s="593"/>
      <c r="O31" s="593"/>
      <c r="P31" s="593"/>
      <c r="Q31" s="594"/>
      <c r="R31" s="595">
        <v>154917</v>
      </c>
      <c r="S31" s="596"/>
      <c r="T31" s="596"/>
      <c r="U31" s="596"/>
      <c r="V31" s="596"/>
      <c r="W31" s="596"/>
      <c r="X31" s="596"/>
      <c r="Y31" s="597"/>
      <c r="Z31" s="598">
        <v>2.6</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v>
      </c>
      <c r="BH31" s="627"/>
      <c r="BI31" s="627"/>
      <c r="BJ31" s="627"/>
      <c r="BK31" s="627"/>
      <c r="BL31" s="627"/>
      <c r="BM31" s="601">
        <v>95.2</v>
      </c>
      <c r="BN31" s="651"/>
      <c r="BO31" s="651"/>
      <c r="BP31" s="651"/>
      <c r="BQ31" s="652"/>
      <c r="BR31" s="650">
        <v>98.9</v>
      </c>
      <c r="BS31" s="627"/>
      <c r="BT31" s="627"/>
      <c r="BU31" s="627"/>
      <c r="BV31" s="627"/>
      <c r="BW31" s="627"/>
      <c r="BX31" s="601">
        <v>94.8</v>
      </c>
      <c r="BY31" s="651"/>
      <c r="BZ31" s="651"/>
      <c r="CA31" s="651"/>
      <c r="CB31" s="652"/>
      <c r="CD31" s="658"/>
      <c r="CE31" s="659"/>
      <c r="CF31" s="609" t="s">
        <v>296</v>
      </c>
      <c r="CG31" s="610"/>
      <c r="CH31" s="610"/>
      <c r="CI31" s="610"/>
      <c r="CJ31" s="610"/>
      <c r="CK31" s="610"/>
      <c r="CL31" s="610"/>
      <c r="CM31" s="610"/>
      <c r="CN31" s="610"/>
      <c r="CO31" s="610"/>
      <c r="CP31" s="610"/>
      <c r="CQ31" s="611"/>
      <c r="CR31" s="595">
        <v>53168</v>
      </c>
      <c r="CS31" s="627"/>
      <c r="CT31" s="627"/>
      <c r="CU31" s="627"/>
      <c r="CV31" s="627"/>
      <c r="CW31" s="627"/>
      <c r="CX31" s="627"/>
      <c r="CY31" s="628"/>
      <c r="CZ31" s="629">
        <v>0.9</v>
      </c>
      <c r="DA31" s="630"/>
      <c r="DB31" s="630"/>
      <c r="DC31" s="631"/>
      <c r="DD31" s="604">
        <v>52727</v>
      </c>
      <c r="DE31" s="627"/>
      <c r="DF31" s="627"/>
      <c r="DG31" s="627"/>
      <c r="DH31" s="627"/>
      <c r="DI31" s="627"/>
      <c r="DJ31" s="627"/>
      <c r="DK31" s="628"/>
      <c r="DL31" s="604">
        <v>52727</v>
      </c>
      <c r="DM31" s="627"/>
      <c r="DN31" s="627"/>
      <c r="DO31" s="627"/>
      <c r="DP31" s="627"/>
      <c r="DQ31" s="627"/>
      <c r="DR31" s="627"/>
      <c r="DS31" s="627"/>
      <c r="DT31" s="627"/>
      <c r="DU31" s="627"/>
      <c r="DV31" s="628"/>
      <c r="DW31" s="600">
        <v>1.4</v>
      </c>
      <c r="DX31" s="621"/>
      <c r="DY31" s="621"/>
      <c r="DZ31" s="621"/>
      <c r="EA31" s="621"/>
      <c r="EB31" s="621"/>
      <c r="EC31" s="622"/>
    </row>
    <row r="32" spans="2:133" ht="11.25" customHeight="1" x14ac:dyDescent="0.2">
      <c r="B32" s="592" t="s">
        <v>297</v>
      </c>
      <c r="C32" s="593"/>
      <c r="D32" s="593"/>
      <c r="E32" s="593"/>
      <c r="F32" s="593"/>
      <c r="G32" s="593"/>
      <c r="H32" s="593"/>
      <c r="I32" s="593"/>
      <c r="J32" s="593"/>
      <c r="K32" s="593"/>
      <c r="L32" s="593"/>
      <c r="M32" s="593"/>
      <c r="N32" s="593"/>
      <c r="O32" s="593"/>
      <c r="P32" s="593"/>
      <c r="Q32" s="594"/>
      <c r="R32" s="595">
        <v>123967</v>
      </c>
      <c r="S32" s="596"/>
      <c r="T32" s="596"/>
      <c r="U32" s="596"/>
      <c r="V32" s="596"/>
      <c r="W32" s="596"/>
      <c r="X32" s="596"/>
      <c r="Y32" s="597"/>
      <c r="Z32" s="598">
        <v>2.1</v>
      </c>
      <c r="AA32" s="598"/>
      <c r="AB32" s="598"/>
      <c r="AC32" s="598"/>
      <c r="AD32" s="599">
        <v>49</v>
      </c>
      <c r="AE32" s="599"/>
      <c r="AF32" s="599"/>
      <c r="AG32" s="599"/>
      <c r="AH32" s="599"/>
      <c r="AI32" s="599"/>
      <c r="AJ32" s="599"/>
      <c r="AK32" s="599"/>
      <c r="AL32" s="600">
        <v>0</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98.2</v>
      </c>
      <c r="BH32" s="663"/>
      <c r="BI32" s="663"/>
      <c r="BJ32" s="663"/>
      <c r="BK32" s="663"/>
      <c r="BL32" s="663"/>
      <c r="BM32" s="664">
        <v>90.7</v>
      </c>
      <c r="BN32" s="663"/>
      <c r="BO32" s="663"/>
      <c r="BP32" s="663"/>
      <c r="BQ32" s="665"/>
      <c r="BR32" s="662">
        <v>98.1</v>
      </c>
      <c r="BS32" s="663"/>
      <c r="BT32" s="663"/>
      <c r="BU32" s="663"/>
      <c r="BV32" s="663"/>
      <c r="BW32" s="663"/>
      <c r="BX32" s="664">
        <v>91.1</v>
      </c>
      <c r="BY32" s="663"/>
      <c r="BZ32" s="663"/>
      <c r="CA32" s="663"/>
      <c r="CB32" s="665"/>
      <c r="CD32" s="660"/>
      <c r="CE32" s="661"/>
      <c r="CF32" s="609" t="s">
        <v>299</v>
      </c>
      <c r="CG32" s="610"/>
      <c r="CH32" s="610"/>
      <c r="CI32" s="610"/>
      <c r="CJ32" s="610"/>
      <c r="CK32" s="610"/>
      <c r="CL32" s="610"/>
      <c r="CM32" s="610"/>
      <c r="CN32" s="610"/>
      <c r="CO32" s="610"/>
      <c r="CP32" s="610"/>
      <c r="CQ32" s="611"/>
      <c r="CR32" s="595">
        <v>1</v>
      </c>
      <c r="CS32" s="596"/>
      <c r="CT32" s="596"/>
      <c r="CU32" s="596"/>
      <c r="CV32" s="596"/>
      <c r="CW32" s="596"/>
      <c r="CX32" s="596"/>
      <c r="CY32" s="597"/>
      <c r="CZ32" s="629">
        <v>0</v>
      </c>
      <c r="DA32" s="630"/>
      <c r="DB32" s="630"/>
      <c r="DC32" s="631"/>
      <c r="DD32" s="604">
        <v>1</v>
      </c>
      <c r="DE32" s="596"/>
      <c r="DF32" s="596"/>
      <c r="DG32" s="596"/>
      <c r="DH32" s="596"/>
      <c r="DI32" s="596"/>
      <c r="DJ32" s="596"/>
      <c r="DK32" s="597"/>
      <c r="DL32" s="604">
        <v>1</v>
      </c>
      <c r="DM32" s="596"/>
      <c r="DN32" s="596"/>
      <c r="DO32" s="596"/>
      <c r="DP32" s="596"/>
      <c r="DQ32" s="596"/>
      <c r="DR32" s="596"/>
      <c r="DS32" s="596"/>
      <c r="DT32" s="596"/>
      <c r="DU32" s="596"/>
      <c r="DV32" s="597"/>
      <c r="DW32" s="600">
        <v>0</v>
      </c>
      <c r="DX32" s="621"/>
      <c r="DY32" s="621"/>
      <c r="DZ32" s="621"/>
      <c r="EA32" s="621"/>
      <c r="EB32" s="621"/>
      <c r="EC32" s="622"/>
    </row>
    <row r="33" spans="2:133" ht="11.25" customHeight="1" x14ac:dyDescent="0.2">
      <c r="B33" s="592" t="s">
        <v>300</v>
      </c>
      <c r="C33" s="593"/>
      <c r="D33" s="593"/>
      <c r="E33" s="593"/>
      <c r="F33" s="593"/>
      <c r="G33" s="593"/>
      <c r="H33" s="593"/>
      <c r="I33" s="593"/>
      <c r="J33" s="593"/>
      <c r="K33" s="593"/>
      <c r="L33" s="593"/>
      <c r="M33" s="593"/>
      <c r="N33" s="593"/>
      <c r="O33" s="593"/>
      <c r="P33" s="593"/>
      <c r="Q33" s="594"/>
      <c r="R33" s="595">
        <v>589500</v>
      </c>
      <c r="S33" s="596"/>
      <c r="T33" s="596"/>
      <c r="U33" s="596"/>
      <c r="V33" s="596"/>
      <c r="W33" s="596"/>
      <c r="X33" s="596"/>
      <c r="Y33" s="597"/>
      <c r="Z33" s="598">
        <v>9.9</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2885844</v>
      </c>
      <c r="CS33" s="627"/>
      <c r="CT33" s="627"/>
      <c r="CU33" s="627"/>
      <c r="CV33" s="627"/>
      <c r="CW33" s="627"/>
      <c r="CX33" s="627"/>
      <c r="CY33" s="628"/>
      <c r="CZ33" s="629">
        <v>49.2</v>
      </c>
      <c r="DA33" s="630"/>
      <c r="DB33" s="630"/>
      <c r="DC33" s="631"/>
      <c r="DD33" s="604">
        <v>2203798</v>
      </c>
      <c r="DE33" s="627"/>
      <c r="DF33" s="627"/>
      <c r="DG33" s="627"/>
      <c r="DH33" s="627"/>
      <c r="DI33" s="627"/>
      <c r="DJ33" s="627"/>
      <c r="DK33" s="628"/>
      <c r="DL33" s="604">
        <v>1455703</v>
      </c>
      <c r="DM33" s="627"/>
      <c r="DN33" s="627"/>
      <c r="DO33" s="627"/>
      <c r="DP33" s="627"/>
      <c r="DQ33" s="627"/>
      <c r="DR33" s="627"/>
      <c r="DS33" s="627"/>
      <c r="DT33" s="627"/>
      <c r="DU33" s="627"/>
      <c r="DV33" s="628"/>
      <c r="DW33" s="600">
        <v>38.4</v>
      </c>
      <c r="DX33" s="621"/>
      <c r="DY33" s="621"/>
      <c r="DZ33" s="621"/>
      <c r="EA33" s="621"/>
      <c r="EB33" s="621"/>
      <c r="EC33" s="622"/>
    </row>
    <row r="34" spans="2:133" ht="11.25" customHeight="1" x14ac:dyDescent="0.2">
      <c r="B34" s="592" t="s">
        <v>302</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992329</v>
      </c>
      <c r="CS34" s="596"/>
      <c r="CT34" s="596"/>
      <c r="CU34" s="596"/>
      <c r="CV34" s="596"/>
      <c r="CW34" s="596"/>
      <c r="CX34" s="596"/>
      <c r="CY34" s="597"/>
      <c r="CZ34" s="629">
        <v>16.899999999999999</v>
      </c>
      <c r="DA34" s="630"/>
      <c r="DB34" s="630"/>
      <c r="DC34" s="631"/>
      <c r="DD34" s="604">
        <v>746125</v>
      </c>
      <c r="DE34" s="596"/>
      <c r="DF34" s="596"/>
      <c r="DG34" s="596"/>
      <c r="DH34" s="596"/>
      <c r="DI34" s="596"/>
      <c r="DJ34" s="596"/>
      <c r="DK34" s="597"/>
      <c r="DL34" s="604">
        <v>294130</v>
      </c>
      <c r="DM34" s="596"/>
      <c r="DN34" s="596"/>
      <c r="DO34" s="596"/>
      <c r="DP34" s="596"/>
      <c r="DQ34" s="596"/>
      <c r="DR34" s="596"/>
      <c r="DS34" s="596"/>
      <c r="DT34" s="596"/>
      <c r="DU34" s="596"/>
      <c r="DV34" s="597"/>
      <c r="DW34" s="600">
        <v>7.8</v>
      </c>
      <c r="DX34" s="621"/>
      <c r="DY34" s="621"/>
      <c r="DZ34" s="621"/>
      <c r="EA34" s="621"/>
      <c r="EB34" s="621"/>
      <c r="EC34" s="622"/>
    </row>
    <row r="35" spans="2:133" ht="11.25" customHeight="1" x14ac:dyDescent="0.2">
      <c r="B35" s="592" t="s">
        <v>306</v>
      </c>
      <c r="C35" s="593"/>
      <c r="D35" s="593"/>
      <c r="E35" s="593"/>
      <c r="F35" s="593"/>
      <c r="G35" s="593"/>
      <c r="H35" s="593"/>
      <c r="I35" s="593"/>
      <c r="J35" s="593"/>
      <c r="K35" s="593"/>
      <c r="L35" s="593"/>
      <c r="M35" s="593"/>
      <c r="N35" s="593"/>
      <c r="O35" s="593"/>
      <c r="P35" s="593"/>
      <c r="Q35" s="594"/>
      <c r="R35" s="595">
        <v>191000</v>
      </c>
      <c r="S35" s="596"/>
      <c r="T35" s="596"/>
      <c r="U35" s="596"/>
      <c r="V35" s="596"/>
      <c r="W35" s="596"/>
      <c r="X35" s="596"/>
      <c r="Y35" s="597"/>
      <c r="Z35" s="598">
        <v>3.2</v>
      </c>
      <c r="AA35" s="598"/>
      <c r="AB35" s="598"/>
      <c r="AC35" s="598"/>
      <c r="AD35" s="599" t="s">
        <v>111</v>
      </c>
      <c r="AE35" s="599"/>
      <c r="AF35" s="599"/>
      <c r="AG35" s="599"/>
      <c r="AH35" s="599"/>
      <c r="AI35" s="599"/>
      <c r="AJ35" s="599"/>
      <c r="AK35" s="599"/>
      <c r="AL35" s="600" t="s">
        <v>111</v>
      </c>
      <c r="AM35" s="601"/>
      <c r="AN35" s="601"/>
      <c r="AO35" s="602"/>
      <c r="AP35" s="188"/>
      <c r="AQ35" s="606" t="s">
        <v>307</v>
      </c>
      <c r="AR35" s="607"/>
      <c r="AS35" s="607"/>
      <c r="AT35" s="607"/>
      <c r="AU35" s="607"/>
      <c r="AV35" s="607"/>
      <c r="AW35" s="607"/>
      <c r="AX35" s="607"/>
      <c r="AY35" s="608"/>
      <c r="AZ35" s="584">
        <v>756304</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21800</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40788</v>
      </c>
      <c r="CS35" s="627"/>
      <c r="CT35" s="627"/>
      <c r="CU35" s="627"/>
      <c r="CV35" s="627"/>
      <c r="CW35" s="627"/>
      <c r="CX35" s="627"/>
      <c r="CY35" s="628"/>
      <c r="CZ35" s="629">
        <v>0.7</v>
      </c>
      <c r="DA35" s="630"/>
      <c r="DB35" s="630"/>
      <c r="DC35" s="631"/>
      <c r="DD35" s="604">
        <v>39677</v>
      </c>
      <c r="DE35" s="627"/>
      <c r="DF35" s="627"/>
      <c r="DG35" s="627"/>
      <c r="DH35" s="627"/>
      <c r="DI35" s="627"/>
      <c r="DJ35" s="627"/>
      <c r="DK35" s="628"/>
      <c r="DL35" s="604">
        <v>39677</v>
      </c>
      <c r="DM35" s="627"/>
      <c r="DN35" s="627"/>
      <c r="DO35" s="627"/>
      <c r="DP35" s="627"/>
      <c r="DQ35" s="627"/>
      <c r="DR35" s="627"/>
      <c r="DS35" s="627"/>
      <c r="DT35" s="627"/>
      <c r="DU35" s="627"/>
      <c r="DV35" s="628"/>
      <c r="DW35" s="600">
        <v>1</v>
      </c>
      <c r="DX35" s="621"/>
      <c r="DY35" s="621"/>
      <c r="DZ35" s="621"/>
      <c r="EA35" s="621"/>
      <c r="EB35" s="621"/>
      <c r="EC35" s="622"/>
    </row>
    <row r="36" spans="2:133" ht="11.25" customHeight="1" x14ac:dyDescent="0.2">
      <c r="B36" s="638" t="s">
        <v>310</v>
      </c>
      <c r="C36" s="639"/>
      <c r="D36" s="639"/>
      <c r="E36" s="639"/>
      <c r="F36" s="639"/>
      <c r="G36" s="639"/>
      <c r="H36" s="639"/>
      <c r="I36" s="639"/>
      <c r="J36" s="639"/>
      <c r="K36" s="639"/>
      <c r="L36" s="639"/>
      <c r="M36" s="639"/>
      <c r="N36" s="639"/>
      <c r="O36" s="639"/>
      <c r="P36" s="639"/>
      <c r="Q36" s="640"/>
      <c r="R36" s="667">
        <v>5940520</v>
      </c>
      <c r="S36" s="668"/>
      <c r="T36" s="668"/>
      <c r="U36" s="668"/>
      <c r="V36" s="668"/>
      <c r="W36" s="668"/>
      <c r="X36" s="668"/>
      <c r="Y36" s="669"/>
      <c r="Z36" s="670">
        <v>100</v>
      </c>
      <c r="AA36" s="670"/>
      <c r="AB36" s="670"/>
      <c r="AC36" s="670"/>
      <c r="AD36" s="671">
        <v>3598148</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181461</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-92364</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1071317</v>
      </c>
      <c r="CS36" s="596"/>
      <c r="CT36" s="596"/>
      <c r="CU36" s="596"/>
      <c r="CV36" s="596"/>
      <c r="CW36" s="596"/>
      <c r="CX36" s="596"/>
      <c r="CY36" s="597"/>
      <c r="CZ36" s="629">
        <v>18.3</v>
      </c>
      <c r="DA36" s="630"/>
      <c r="DB36" s="630"/>
      <c r="DC36" s="631"/>
      <c r="DD36" s="604">
        <v>956813</v>
      </c>
      <c r="DE36" s="596"/>
      <c r="DF36" s="596"/>
      <c r="DG36" s="596"/>
      <c r="DH36" s="596"/>
      <c r="DI36" s="596"/>
      <c r="DJ36" s="596"/>
      <c r="DK36" s="597"/>
      <c r="DL36" s="604">
        <v>713510</v>
      </c>
      <c r="DM36" s="596"/>
      <c r="DN36" s="596"/>
      <c r="DO36" s="596"/>
      <c r="DP36" s="596"/>
      <c r="DQ36" s="596"/>
      <c r="DR36" s="596"/>
      <c r="DS36" s="596"/>
      <c r="DT36" s="596"/>
      <c r="DU36" s="596"/>
      <c r="DV36" s="597"/>
      <c r="DW36" s="600">
        <v>18.8</v>
      </c>
      <c r="DX36" s="621"/>
      <c r="DY36" s="621"/>
      <c r="DZ36" s="621"/>
      <c r="EA36" s="621"/>
      <c r="EB36" s="621"/>
      <c r="EC36" s="622"/>
    </row>
    <row r="37" spans="2:133" ht="11.25" customHeight="1" x14ac:dyDescent="0.2">
      <c r="AQ37" s="674" t="s">
        <v>314</v>
      </c>
      <c r="AR37" s="675"/>
      <c r="AS37" s="675"/>
      <c r="AT37" s="675"/>
      <c r="AU37" s="675"/>
      <c r="AV37" s="675"/>
      <c r="AW37" s="675"/>
      <c r="AX37" s="675"/>
      <c r="AY37" s="676"/>
      <c r="AZ37" s="595">
        <v>13015</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1917</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414136</v>
      </c>
      <c r="CS37" s="627"/>
      <c r="CT37" s="627"/>
      <c r="CU37" s="627"/>
      <c r="CV37" s="627"/>
      <c r="CW37" s="627"/>
      <c r="CX37" s="627"/>
      <c r="CY37" s="628"/>
      <c r="CZ37" s="629">
        <v>7.1</v>
      </c>
      <c r="DA37" s="630"/>
      <c r="DB37" s="630"/>
      <c r="DC37" s="631"/>
      <c r="DD37" s="604">
        <v>414136</v>
      </c>
      <c r="DE37" s="627"/>
      <c r="DF37" s="627"/>
      <c r="DG37" s="627"/>
      <c r="DH37" s="627"/>
      <c r="DI37" s="627"/>
      <c r="DJ37" s="627"/>
      <c r="DK37" s="628"/>
      <c r="DL37" s="604">
        <v>394414</v>
      </c>
      <c r="DM37" s="627"/>
      <c r="DN37" s="627"/>
      <c r="DO37" s="627"/>
      <c r="DP37" s="627"/>
      <c r="DQ37" s="627"/>
      <c r="DR37" s="627"/>
      <c r="DS37" s="627"/>
      <c r="DT37" s="627"/>
      <c r="DU37" s="627"/>
      <c r="DV37" s="628"/>
      <c r="DW37" s="600">
        <v>10.4</v>
      </c>
      <c r="DX37" s="621"/>
      <c r="DY37" s="621"/>
      <c r="DZ37" s="621"/>
      <c r="EA37" s="621"/>
      <c r="EB37" s="621"/>
      <c r="EC37" s="622"/>
    </row>
    <row r="38" spans="2:133" ht="11.25" customHeight="1" x14ac:dyDescent="0.2">
      <c r="AQ38" s="674" t="s">
        <v>317</v>
      </c>
      <c r="AR38" s="675"/>
      <c r="AS38" s="675"/>
      <c r="AT38" s="675"/>
      <c r="AU38" s="675"/>
      <c r="AV38" s="675"/>
      <c r="AW38" s="675"/>
      <c r="AX38" s="675"/>
      <c r="AY38" s="676"/>
      <c r="AZ38" s="595">
        <v>808</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3200</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549727</v>
      </c>
      <c r="CS38" s="596"/>
      <c r="CT38" s="596"/>
      <c r="CU38" s="596"/>
      <c r="CV38" s="596"/>
      <c r="CW38" s="596"/>
      <c r="CX38" s="596"/>
      <c r="CY38" s="597"/>
      <c r="CZ38" s="629">
        <v>9.4</v>
      </c>
      <c r="DA38" s="630"/>
      <c r="DB38" s="630"/>
      <c r="DC38" s="631"/>
      <c r="DD38" s="604">
        <v>461183</v>
      </c>
      <c r="DE38" s="596"/>
      <c r="DF38" s="596"/>
      <c r="DG38" s="596"/>
      <c r="DH38" s="596"/>
      <c r="DI38" s="596"/>
      <c r="DJ38" s="596"/>
      <c r="DK38" s="597"/>
      <c r="DL38" s="604">
        <v>408386</v>
      </c>
      <c r="DM38" s="596"/>
      <c r="DN38" s="596"/>
      <c r="DO38" s="596"/>
      <c r="DP38" s="596"/>
      <c r="DQ38" s="596"/>
      <c r="DR38" s="596"/>
      <c r="DS38" s="596"/>
      <c r="DT38" s="596"/>
      <c r="DU38" s="596"/>
      <c r="DV38" s="597"/>
      <c r="DW38" s="600">
        <v>10.8</v>
      </c>
      <c r="DX38" s="621"/>
      <c r="DY38" s="621"/>
      <c r="DZ38" s="621"/>
      <c r="EA38" s="621"/>
      <c r="EB38" s="621"/>
      <c r="EC38" s="622"/>
    </row>
    <row r="39" spans="2:133" ht="11.25" customHeight="1" x14ac:dyDescent="0.2">
      <c r="AQ39" s="674" t="s">
        <v>320</v>
      </c>
      <c r="AR39" s="675"/>
      <c r="AS39" s="675"/>
      <c r="AT39" s="675"/>
      <c r="AU39" s="675"/>
      <c r="AV39" s="675"/>
      <c r="AW39" s="675"/>
      <c r="AX39" s="675"/>
      <c r="AY39" s="676"/>
      <c r="AZ39" s="595" t="s">
        <v>321</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84</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231683</v>
      </c>
      <c r="CS39" s="627"/>
      <c r="CT39" s="627"/>
      <c r="CU39" s="627"/>
      <c r="CV39" s="627"/>
      <c r="CW39" s="627"/>
      <c r="CX39" s="627"/>
      <c r="CY39" s="628"/>
      <c r="CZ39" s="629">
        <v>4</v>
      </c>
      <c r="DA39" s="630"/>
      <c r="DB39" s="630"/>
      <c r="DC39" s="631"/>
      <c r="DD39" s="604" t="s">
        <v>321</v>
      </c>
      <c r="DE39" s="627"/>
      <c r="DF39" s="627"/>
      <c r="DG39" s="627"/>
      <c r="DH39" s="627"/>
      <c r="DI39" s="627"/>
      <c r="DJ39" s="627"/>
      <c r="DK39" s="628"/>
      <c r="DL39" s="604" t="s">
        <v>321</v>
      </c>
      <c r="DM39" s="627"/>
      <c r="DN39" s="627"/>
      <c r="DO39" s="627"/>
      <c r="DP39" s="627"/>
      <c r="DQ39" s="627"/>
      <c r="DR39" s="627"/>
      <c r="DS39" s="627"/>
      <c r="DT39" s="627"/>
      <c r="DU39" s="627"/>
      <c r="DV39" s="628"/>
      <c r="DW39" s="600" t="s">
        <v>321</v>
      </c>
      <c r="DX39" s="621"/>
      <c r="DY39" s="621"/>
      <c r="DZ39" s="621"/>
      <c r="EA39" s="621"/>
      <c r="EB39" s="621"/>
      <c r="EC39" s="622"/>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121165</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115</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t="s">
        <v>321</v>
      </c>
      <c r="CS40" s="596"/>
      <c r="CT40" s="596"/>
      <c r="CU40" s="596"/>
      <c r="CV40" s="596"/>
      <c r="CW40" s="596"/>
      <c r="CX40" s="596"/>
      <c r="CY40" s="597"/>
      <c r="CZ40" s="629" t="s">
        <v>321</v>
      </c>
      <c r="DA40" s="630"/>
      <c r="DB40" s="630"/>
      <c r="DC40" s="631"/>
      <c r="DD40" s="604" t="s">
        <v>321</v>
      </c>
      <c r="DE40" s="596"/>
      <c r="DF40" s="596"/>
      <c r="DG40" s="596"/>
      <c r="DH40" s="596"/>
      <c r="DI40" s="596"/>
      <c r="DJ40" s="596"/>
      <c r="DK40" s="597"/>
      <c r="DL40" s="604" t="s">
        <v>321</v>
      </c>
      <c r="DM40" s="596"/>
      <c r="DN40" s="596"/>
      <c r="DO40" s="596"/>
      <c r="DP40" s="596"/>
      <c r="DQ40" s="596"/>
      <c r="DR40" s="596"/>
      <c r="DS40" s="596"/>
      <c r="DT40" s="596"/>
      <c r="DU40" s="596"/>
      <c r="DV40" s="597"/>
      <c r="DW40" s="600" t="s">
        <v>321</v>
      </c>
      <c r="DX40" s="621"/>
      <c r="DY40" s="621"/>
      <c r="DZ40" s="621"/>
      <c r="EA40" s="621"/>
      <c r="EB40" s="621"/>
      <c r="EC40" s="622"/>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439855</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359</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2">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643885</v>
      </c>
      <c r="CS42" s="596"/>
      <c r="CT42" s="596"/>
      <c r="CU42" s="596"/>
      <c r="CV42" s="596"/>
      <c r="CW42" s="596"/>
      <c r="CX42" s="596"/>
      <c r="CY42" s="597"/>
      <c r="CZ42" s="629">
        <v>11</v>
      </c>
      <c r="DA42" s="678"/>
      <c r="DB42" s="678"/>
      <c r="DC42" s="679"/>
      <c r="DD42" s="604">
        <v>128259</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2">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t="s">
        <v>111</v>
      </c>
      <c r="CS43" s="627"/>
      <c r="CT43" s="627"/>
      <c r="CU43" s="627"/>
      <c r="CV43" s="627"/>
      <c r="CW43" s="627"/>
      <c r="CX43" s="627"/>
      <c r="CY43" s="628"/>
      <c r="CZ43" s="629" t="s">
        <v>111</v>
      </c>
      <c r="DA43" s="630"/>
      <c r="DB43" s="630"/>
      <c r="DC43" s="631"/>
      <c r="DD43" s="604" t="s">
        <v>111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2">
      <c r="B44" s="194" t="s">
        <v>336</v>
      </c>
      <c r="CD44" s="701" t="s">
        <v>288</v>
      </c>
      <c r="CE44" s="702"/>
      <c r="CF44" s="592" t="s">
        <v>337</v>
      </c>
      <c r="CG44" s="593"/>
      <c r="CH44" s="593"/>
      <c r="CI44" s="593"/>
      <c r="CJ44" s="593"/>
      <c r="CK44" s="593"/>
      <c r="CL44" s="593"/>
      <c r="CM44" s="593"/>
      <c r="CN44" s="593"/>
      <c r="CO44" s="593"/>
      <c r="CP44" s="593"/>
      <c r="CQ44" s="594"/>
      <c r="CR44" s="595">
        <v>643885</v>
      </c>
      <c r="CS44" s="596"/>
      <c r="CT44" s="596"/>
      <c r="CU44" s="596"/>
      <c r="CV44" s="596"/>
      <c r="CW44" s="596"/>
      <c r="CX44" s="596"/>
      <c r="CY44" s="597"/>
      <c r="CZ44" s="629">
        <v>11</v>
      </c>
      <c r="DA44" s="678"/>
      <c r="DB44" s="678"/>
      <c r="DC44" s="679"/>
      <c r="DD44" s="604">
        <v>128259</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2">
      <c r="CD45" s="703"/>
      <c r="CE45" s="704"/>
      <c r="CF45" s="592" t="s">
        <v>338</v>
      </c>
      <c r="CG45" s="593"/>
      <c r="CH45" s="593"/>
      <c r="CI45" s="593"/>
      <c r="CJ45" s="593"/>
      <c r="CK45" s="593"/>
      <c r="CL45" s="593"/>
      <c r="CM45" s="593"/>
      <c r="CN45" s="593"/>
      <c r="CO45" s="593"/>
      <c r="CP45" s="593"/>
      <c r="CQ45" s="594"/>
      <c r="CR45" s="595">
        <v>99646</v>
      </c>
      <c r="CS45" s="627"/>
      <c r="CT45" s="627"/>
      <c r="CU45" s="627"/>
      <c r="CV45" s="627"/>
      <c r="CW45" s="627"/>
      <c r="CX45" s="627"/>
      <c r="CY45" s="628"/>
      <c r="CZ45" s="629">
        <v>1.7</v>
      </c>
      <c r="DA45" s="630"/>
      <c r="DB45" s="630"/>
      <c r="DC45" s="631"/>
      <c r="DD45" s="604">
        <v>9144</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2">
      <c r="CD46" s="703"/>
      <c r="CE46" s="704"/>
      <c r="CF46" s="592" t="s">
        <v>339</v>
      </c>
      <c r="CG46" s="593"/>
      <c r="CH46" s="593"/>
      <c r="CI46" s="593"/>
      <c r="CJ46" s="593"/>
      <c r="CK46" s="593"/>
      <c r="CL46" s="593"/>
      <c r="CM46" s="593"/>
      <c r="CN46" s="593"/>
      <c r="CO46" s="593"/>
      <c r="CP46" s="593"/>
      <c r="CQ46" s="594"/>
      <c r="CR46" s="595">
        <v>518644</v>
      </c>
      <c r="CS46" s="596"/>
      <c r="CT46" s="596"/>
      <c r="CU46" s="596"/>
      <c r="CV46" s="596"/>
      <c r="CW46" s="596"/>
      <c r="CX46" s="596"/>
      <c r="CY46" s="597"/>
      <c r="CZ46" s="629">
        <v>8.9</v>
      </c>
      <c r="DA46" s="678"/>
      <c r="DB46" s="678"/>
      <c r="DC46" s="679"/>
      <c r="DD46" s="604">
        <v>117220</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2">
      <c r="CD47" s="703"/>
      <c r="CE47" s="704"/>
      <c r="CF47" s="592" t="s">
        <v>340</v>
      </c>
      <c r="CG47" s="593"/>
      <c r="CH47" s="593"/>
      <c r="CI47" s="593"/>
      <c r="CJ47" s="593"/>
      <c r="CK47" s="593"/>
      <c r="CL47" s="593"/>
      <c r="CM47" s="593"/>
      <c r="CN47" s="593"/>
      <c r="CO47" s="593"/>
      <c r="CP47" s="593"/>
      <c r="CQ47" s="594"/>
      <c r="CR47" s="595" t="s">
        <v>111</v>
      </c>
      <c r="CS47" s="627"/>
      <c r="CT47" s="627"/>
      <c r="CU47" s="627"/>
      <c r="CV47" s="627"/>
      <c r="CW47" s="627"/>
      <c r="CX47" s="627"/>
      <c r="CY47" s="628"/>
      <c r="CZ47" s="629" t="s">
        <v>111</v>
      </c>
      <c r="DA47" s="630"/>
      <c r="DB47" s="630"/>
      <c r="DC47" s="631"/>
      <c r="DD47" s="604" t="s">
        <v>111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ht="11" x14ac:dyDescent="0.2">
      <c r="CD48" s="705"/>
      <c r="CE48" s="706"/>
      <c r="CF48" s="592" t="s">
        <v>341</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2">
      <c r="CD49" s="638" t="s">
        <v>342</v>
      </c>
      <c r="CE49" s="639"/>
      <c r="CF49" s="639"/>
      <c r="CG49" s="639"/>
      <c r="CH49" s="639"/>
      <c r="CI49" s="639"/>
      <c r="CJ49" s="639"/>
      <c r="CK49" s="639"/>
      <c r="CL49" s="639"/>
      <c r="CM49" s="639"/>
      <c r="CN49" s="639"/>
      <c r="CO49" s="639"/>
      <c r="CP49" s="639"/>
      <c r="CQ49" s="640"/>
      <c r="CR49" s="667">
        <v>5859766</v>
      </c>
      <c r="CS49" s="663"/>
      <c r="CT49" s="663"/>
      <c r="CU49" s="663"/>
      <c r="CV49" s="663"/>
      <c r="CW49" s="663"/>
      <c r="CX49" s="663"/>
      <c r="CY49" s="690"/>
      <c r="CZ49" s="691">
        <v>100</v>
      </c>
      <c r="DA49" s="692"/>
      <c r="DB49" s="692"/>
      <c r="DC49" s="693"/>
      <c r="DD49" s="694">
        <v>4088691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t="11" hidden="1" x14ac:dyDescent="0.2"/>
    <row r="51" spans="82:133" ht="11"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O1" zoomScale="70" zoomScaleNormal="25" zoomScaleSheetLayoutView="70" workbookViewId="0">
      <selection activeCell="BE34" sqref="BE34:BI34"/>
    </sheetView>
  </sheetViews>
  <sheetFormatPr defaultColWidth="0" defaultRowHeight="13" zeroHeight="1" x14ac:dyDescent="0.2"/>
  <cols>
    <col min="1" max="130" width="2.7265625" style="242" customWidth="1"/>
    <col min="131" max="131" width="1.63281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5">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2">
      <c r="A7" s="211">
        <v>1</v>
      </c>
      <c r="B7" s="721" t="s">
        <v>365</v>
      </c>
      <c r="C7" s="722"/>
      <c r="D7" s="722"/>
      <c r="E7" s="722"/>
      <c r="F7" s="722"/>
      <c r="G7" s="722"/>
      <c r="H7" s="722"/>
      <c r="I7" s="722"/>
      <c r="J7" s="722"/>
      <c r="K7" s="722"/>
      <c r="L7" s="722"/>
      <c r="M7" s="722"/>
      <c r="N7" s="722"/>
      <c r="O7" s="722"/>
      <c r="P7" s="723"/>
      <c r="Q7" s="724">
        <v>5891</v>
      </c>
      <c r="R7" s="725"/>
      <c r="S7" s="725"/>
      <c r="T7" s="725"/>
      <c r="U7" s="725"/>
      <c r="V7" s="725">
        <v>5811</v>
      </c>
      <c r="W7" s="725"/>
      <c r="X7" s="725"/>
      <c r="Y7" s="725"/>
      <c r="Z7" s="725"/>
      <c r="AA7" s="725">
        <v>80</v>
      </c>
      <c r="AB7" s="725"/>
      <c r="AC7" s="725"/>
      <c r="AD7" s="725"/>
      <c r="AE7" s="726"/>
      <c r="AF7" s="727">
        <v>66</v>
      </c>
      <c r="AG7" s="728"/>
      <c r="AH7" s="728"/>
      <c r="AI7" s="728"/>
      <c r="AJ7" s="729"/>
      <c r="AK7" s="764">
        <v>229</v>
      </c>
      <c r="AL7" s="765"/>
      <c r="AM7" s="765"/>
      <c r="AN7" s="765"/>
      <c r="AO7" s="765"/>
      <c r="AP7" s="765">
        <v>5266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542</v>
      </c>
      <c r="BT7" s="769"/>
      <c r="BU7" s="769"/>
      <c r="BV7" s="769"/>
      <c r="BW7" s="769"/>
      <c r="BX7" s="769"/>
      <c r="BY7" s="769"/>
      <c r="BZ7" s="769"/>
      <c r="CA7" s="769"/>
      <c r="CB7" s="769"/>
      <c r="CC7" s="769"/>
      <c r="CD7" s="769"/>
      <c r="CE7" s="769"/>
      <c r="CF7" s="769"/>
      <c r="CG7" s="770"/>
      <c r="CH7" s="761">
        <v>0</v>
      </c>
      <c r="CI7" s="762"/>
      <c r="CJ7" s="762"/>
      <c r="CK7" s="762"/>
      <c r="CL7" s="763"/>
      <c r="CM7" s="761">
        <v>38</v>
      </c>
      <c r="CN7" s="762"/>
      <c r="CO7" s="762"/>
      <c r="CP7" s="762"/>
      <c r="CQ7" s="763"/>
      <c r="CR7" s="761">
        <v>2</v>
      </c>
      <c r="CS7" s="762"/>
      <c r="CT7" s="762"/>
      <c r="CU7" s="762"/>
      <c r="CV7" s="763"/>
      <c r="CW7" s="761" t="s">
        <v>557</v>
      </c>
      <c r="CX7" s="762"/>
      <c r="CY7" s="762"/>
      <c r="CZ7" s="762"/>
      <c r="DA7" s="763"/>
      <c r="DB7" s="761" t="s">
        <v>549</v>
      </c>
      <c r="DC7" s="762"/>
      <c r="DD7" s="762"/>
      <c r="DE7" s="762"/>
      <c r="DF7" s="763"/>
      <c r="DG7" s="761" t="s">
        <v>549</v>
      </c>
      <c r="DH7" s="762"/>
      <c r="DI7" s="762"/>
      <c r="DJ7" s="762"/>
      <c r="DK7" s="763"/>
      <c r="DL7" s="761" t="s">
        <v>549</v>
      </c>
      <c r="DM7" s="762"/>
      <c r="DN7" s="762"/>
      <c r="DO7" s="762"/>
      <c r="DP7" s="763"/>
      <c r="DQ7" s="761" t="s">
        <v>549</v>
      </c>
      <c r="DR7" s="762"/>
      <c r="DS7" s="762"/>
      <c r="DT7" s="762"/>
      <c r="DU7" s="763"/>
      <c r="DV7" s="742"/>
      <c r="DW7" s="743"/>
      <c r="DX7" s="743"/>
      <c r="DY7" s="743"/>
      <c r="DZ7" s="744"/>
      <c r="EA7" s="207"/>
    </row>
    <row r="8" spans="1:131" s="208" customFormat="1" ht="26.25" customHeight="1" x14ac:dyDescent="0.2">
      <c r="A8" s="214">
        <v>2</v>
      </c>
      <c r="B8" s="745" t="s">
        <v>366</v>
      </c>
      <c r="C8" s="746"/>
      <c r="D8" s="746"/>
      <c r="E8" s="746"/>
      <c r="F8" s="746"/>
      <c r="G8" s="746"/>
      <c r="H8" s="746"/>
      <c r="I8" s="746"/>
      <c r="J8" s="746"/>
      <c r="K8" s="746"/>
      <c r="L8" s="746"/>
      <c r="M8" s="746"/>
      <c r="N8" s="746"/>
      <c r="O8" s="746"/>
      <c r="P8" s="747"/>
      <c r="Q8" s="748">
        <v>155</v>
      </c>
      <c r="R8" s="749"/>
      <c r="S8" s="749"/>
      <c r="T8" s="749"/>
      <c r="U8" s="749"/>
      <c r="V8" s="749">
        <v>155</v>
      </c>
      <c r="W8" s="749"/>
      <c r="X8" s="749"/>
      <c r="Y8" s="749"/>
      <c r="Z8" s="749"/>
      <c r="AA8" s="749">
        <v>0</v>
      </c>
      <c r="AB8" s="749"/>
      <c r="AC8" s="749"/>
      <c r="AD8" s="749"/>
      <c r="AE8" s="750"/>
      <c r="AF8" s="751">
        <v>0</v>
      </c>
      <c r="AG8" s="752"/>
      <c r="AH8" s="752"/>
      <c r="AI8" s="752"/>
      <c r="AJ8" s="753"/>
      <c r="AK8" s="754" t="s">
        <v>543</v>
      </c>
      <c r="AL8" s="755"/>
      <c r="AM8" s="755"/>
      <c r="AN8" s="755"/>
      <c r="AO8" s="755"/>
      <c r="AP8" s="755" t="s">
        <v>544</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2">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2">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2">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2">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2">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2">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2">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2">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2">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2">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2">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2">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5">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2">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5">
      <c r="A23" s="217" t="s">
        <v>368</v>
      </c>
      <c r="B23" s="780" t="s">
        <v>369</v>
      </c>
      <c r="C23" s="781"/>
      <c r="D23" s="781"/>
      <c r="E23" s="781"/>
      <c r="F23" s="781"/>
      <c r="G23" s="781"/>
      <c r="H23" s="781"/>
      <c r="I23" s="781"/>
      <c r="J23" s="781"/>
      <c r="K23" s="781"/>
      <c r="L23" s="781"/>
      <c r="M23" s="781"/>
      <c r="N23" s="781"/>
      <c r="O23" s="781"/>
      <c r="P23" s="782"/>
      <c r="Q23" s="783">
        <v>6046</v>
      </c>
      <c r="R23" s="784"/>
      <c r="S23" s="784"/>
      <c r="T23" s="784"/>
      <c r="U23" s="784"/>
      <c r="V23" s="784">
        <v>5966</v>
      </c>
      <c r="W23" s="784"/>
      <c r="X23" s="784"/>
      <c r="Y23" s="784"/>
      <c r="Z23" s="784"/>
      <c r="AA23" s="784">
        <v>80</v>
      </c>
      <c r="AB23" s="784"/>
      <c r="AC23" s="784"/>
      <c r="AD23" s="784"/>
      <c r="AE23" s="785"/>
      <c r="AF23" s="786">
        <v>66</v>
      </c>
      <c r="AG23" s="784"/>
      <c r="AH23" s="784"/>
      <c r="AI23" s="784"/>
      <c r="AJ23" s="787"/>
      <c r="AK23" s="788"/>
      <c r="AL23" s="789"/>
      <c r="AM23" s="789"/>
      <c r="AN23" s="789"/>
      <c r="AO23" s="789"/>
      <c r="AP23" s="784">
        <v>5266</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2">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5">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2">
      <c r="A26" s="730" t="s">
        <v>348</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5">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2">
      <c r="A28" s="219">
        <v>1</v>
      </c>
      <c r="B28" s="721" t="s">
        <v>380</v>
      </c>
      <c r="C28" s="722"/>
      <c r="D28" s="722"/>
      <c r="E28" s="722"/>
      <c r="F28" s="722"/>
      <c r="G28" s="722"/>
      <c r="H28" s="722"/>
      <c r="I28" s="722"/>
      <c r="J28" s="722"/>
      <c r="K28" s="722"/>
      <c r="L28" s="722"/>
      <c r="M28" s="722"/>
      <c r="N28" s="722"/>
      <c r="O28" s="722"/>
      <c r="P28" s="723"/>
      <c r="Q28" s="812">
        <v>1910</v>
      </c>
      <c r="R28" s="813"/>
      <c r="S28" s="813"/>
      <c r="T28" s="813"/>
      <c r="U28" s="813"/>
      <c r="V28" s="813">
        <v>1888</v>
      </c>
      <c r="W28" s="813"/>
      <c r="X28" s="813"/>
      <c r="Y28" s="813"/>
      <c r="Z28" s="813"/>
      <c r="AA28" s="813">
        <v>22</v>
      </c>
      <c r="AB28" s="813"/>
      <c r="AC28" s="813"/>
      <c r="AD28" s="813"/>
      <c r="AE28" s="814"/>
      <c r="AF28" s="815">
        <v>22</v>
      </c>
      <c r="AG28" s="813"/>
      <c r="AH28" s="813"/>
      <c r="AI28" s="813"/>
      <c r="AJ28" s="816"/>
      <c r="AK28" s="817">
        <v>121</v>
      </c>
      <c r="AL28" s="808"/>
      <c r="AM28" s="808"/>
      <c r="AN28" s="808"/>
      <c r="AO28" s="808"/>
      <c r="AP28" s="808" t="s">
        <v>545</v>
      </c>
      <c r="AQ28" s="808"/>
      <c r="AR28" s="808"/>
      <c r="AS28" s="808"/>
      <c r="AT28" s="808"/>
      <c r="AU28" s="808" t="s">
        <v>546</v>
      </c>
      <c r="AV28" s="808"/>
      <c r="AW28" s="808"/>
      <c r="AX28" s="808"/>
      <c r="AY28" s="808"/>
      <c r="AZ28" s="809" t="s">
        <v>545</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2">
      <c r="A29" s="219">
        <v>2</v>
      </c>
      <c r="B29" s="745" t="s">
        <v>381</v>
      </c>
      <c r="C29" s="746"/>
      <c r="D29" s="746"/>
      <c r="E29" s="746"/>
      <c r="F29" s="746"/>
      <c r="G29" s="746"/>
      <c r="H29" s="746"/>
      <c r="I29" s="746"/>
      <c r="J29" s="746"/>
      <c r="K29" s="746"/>
      <c r="L29" s="746"/>
      <c r="M29" s="746"/>
      <c r="N29" s="746"/>
      <c r="O29" s="746"/>
      <c r="P29" s="747"/>
      <c r="Q29" s="748">
        <v>1432</v>
      </c>
      <c r="R29" s="749"/>
      <c r="S29" s="749"/>
      <c r="T29" s="749"/>
      <c r="U29" s="749"/>
      <c r="V29" s="749">
        <v>1335</v>
      </c>
      <c r="W29" s="749"/>
      <c r="X29" s="749"/>
      <c r="Y29" s="749"/>
      <c r="Z29" s="749"/>
      <c r="AA29" s="749">
        <v>97</v>
      </c>
      <c r="AB29" s="749"/>
      <c r="AC29" s="749"/>
      <c r="AD29" s="749"/>
      <c r="AE29" s="750"/>
      <c r="AF29" s="751">
        <v>97</v>
      </c>
      <c r="AG29" s="752"/>
      <c r="AH29" s="752"/>
      <c r="AI29" s="752"/>
      <c r="AJ29" s="753"/>
      <c r="AK29" s="820">
        <v>214</v>
      </c>
      <c r="AL29" s="821"/>
      <c r="AM29" s="821"/>
      <c r="AN29" s="821"/>
      <c r="AO29" s="821"/>
      <c r="AP29" s="821" t="s">
        <v>543</v>
      </c>
      <c r="AQ29" s="821"/>
      <c r="AR29" s="821"/>
      <c r="AS29" s="821"/>
      <c r="AT29" s="821"/>
      <c r="AU29" s="821" t="s">
        <v>545</v>
      </c>
      <c r="AV29" s="821"/>
      <c r="AW29" s="821"/>
      <c r="AX29" s="821"/>
      <c r="AY29" s="821"/>
      <c r="AZ29" s="822" t="s">
        <v>545</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2">
      <c r="A30" s="219">
        <v>3</v>
      </c>
      <c r="B30" s="745" t="s">
        <v>382</v>
      </c>
      <c r="C30" s="746"/>
      <c r="D30" s="746"/>
      <c r="E30" s="746"/>
      <c r="F30" s="746"/>
      <c r="G30" s="746"/>
      <c r="H30" s="746"/>
      <c r="I30" s="746"/>
      <c r="J30" s="746"/>
      <c r="K30" s="746"/>
      <c r="L30" s="746"/>
      <c r="M30" s="746"/>
      <c r="N30" s="746"/>
      <c r="O30" s="746"/>
      <c r="P30" s="747"/>
      <c r="Q30" s="748">
        <v>181</v>
      </c>
      <c r="R30" s="749"/>
      <c r="S30" s="749"/>
      <c r="T30" s="749"/>
      <c r="U30" s="749"/>
      <c r="V30" s="749">
        <v>177</v>
      </c>
      <c r="W30" s="749"/>
      <c r="X30" s="749"/>
      <c r="Y30" s="749"/>
      <c r="Z30" s="749"/>
      <c r="AA30" s="749">
        <v>4</v>
      </c>
      <c r="AB30" s="749"/>
      <c r="AC30" s="749"/>
      <c r="AD30" s="749"/>
      <c r="AE30" s="750"/>
      <c r="AF30" s="751">
        <v>4</v>
      </c>
      <c r="AG30" s="752"/>
      <c r="AH30" s="752"/>
      <c r="AI30" s="752"/>
      <c r="AJ30" s="753"/>
      <c r="AK30" s="820">
        <v>50</v>
      </c>
      <c r="AL30" s="821"/>
      <c r="AM30" s="821"/>
      <c r="AN30" s="821"/>
      <c r="AO30" s="821"/>
      <c r="AP30" s="821" t="s">
        <v>547</v>
      </c>
      <c r="AQ30" s="821"/>
      <c r="AR30" s="821"/>
      <c r="AS30" s="821"/>
      <c r="AT30" s="821"/>
      <c r="AU30" s="821" t="s">
        <v>545</v>
      </c>
      <c r="AV30" s="821"/>
      <c r="AW30" s="821"/>
      <c r="AX30" s="821"/>
      <c r="AY30" s="821"/>
      <c r="AZ30" s="822" t="s">
        <v>548</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2">
      <c r="A31" s="219">
        <v>4</v>
      </c>
      <c r="B31" s="745" t="s">
        <v>383</v>
      </c>
      <c r="C31" s="746"/>
      <c r="D31" s="746"/>
      <c r="E31" s="746"/>
      <c r="F31" s="746"/>
      <c r="G31" s="746"/>
      <c r="H31" s="746"/>
      <c r="I31" s="746"/>
      <c r="J31" s="746"/>
      <c r="K31" s="746"/>
      <c r="L31" s="746"/>
      <c r="M31" s="746"/>
      <c r="N31" s="746"/>
      <c r="O31" s="746"/>
      <c r="P31" s="747"/>
      <c r="Q31" s="748">
        <v>374</v>
      </c>
      <c r="R31" s="749"/>
      <c r="S31" s="749"/>
      <c r="T31" s="749"/>
      <c r="U31" s="749"/>
      <c r="V31" s="749">
        <v>366</v>
      </c>
      <c r="W31" s="749"/>
      <c r="X31" s="749"/>
      <c r="Y31" s="749"/>
      <c r="Z31" s="749"/>
      <c r="AA31" s="749">
        <v>8</v>
      </c>
      <c r="AB31" s="749"/>
      <c r="AC31" s="749"/>
      <c r="AD31" s="749"/>
      <c r="AE31" s="750"/>
      <c r="AF31" s="751">
        <v>548</v>
      </c>
      <c r="AG31" s="752"/>
      <c r="AH31" s="752"/>
      <c r="AI31" s="752"/>
      <c r="AJ31" s="753"/>
      <c r="AK31" s="820">
        <v>1</v>
      </c>
      <c r="AL31" s="821"/>
      <c r="AM31" s="821"/>
      <c r="AN31" s="821"/>
      <c r="AO31" s="821"/>
      <c r="AP31" s="821">
        <v>1189</v>
      </c>
      <c r="AQ31" s="821"/>
      <c r="AR31" s="821"/>
      <c r="AS31" s="821"/>
      <c r="AT31" s="821"/>
      <c r="AU31" s="821">
        <v>3</v>
      </c>
      <c r="AV31" s="821"/>
      <c r="AW31" s="821"/>
      <c r="AX31" s="821"/>
      <c r="AY31" s="821"/>
      <c r="AZ31" s="822" t="s">
        <v>547</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2">
      <c r="A32" s="219">
        <v>5</v>
      </c>
      <c r="B32" s="745" t="s">
        <v>385</v>
      </c>
      <c r="C32" s="746"/>
      <c r="D32" s="746"/>
      <c r="E32" s="746"/>
      <c r="F32" s="746"/>
      <c r="G32" s="746"/>
      <c r="H32" s="746"/>
      <c r="I32" s="746"/>
      <c r="J32" s="746"/>
      <c r="K32" s="746"/>
      <c r="L32" s="746"/>
      <c r="M32" s="746"/>
      <c r="N32" s="746"/>
      <c r="O32" s="746"/>
      <c r="P32" s="747"/>
      <c r="Q32" s="748">
        <v>307</v>
      </c>
      <c r="R32" s="749"/>
      <c r="S32" s="749"/>
      <c r="T32" s="749"/>
      <c r="U32" s="749"/>
      <c r="V32" s="749">
        <v>440</v>
      </c>
      <c r="W32" s="749"/>
      <c r="X32" s="749"/>
      <c r="Y32" s="749"/>
      <c r="Z32" s="749"/>
      <c r="AA32" s="749">
        <v>-133</v>
      </c>
      <c r="AB32" s="749"/>
      <c r="AC32" s="749"/>
      <c r="AD32" s="749"/>
      <c r="AE32" s="750"/>
      <c r="AF32" s="751">
        <v>91</v>
      </c>
      <c r="AG32" s="752"/>
      <c r="AH32" s="752"/>
      <c r="AI32" s="752"/>
      <c r="AJ32" s="753"/>
      <c r="AK32" s="820">
        <v>194</v>
      </c>
      <c r="AL32" s="821"/>
      <c r="AM32" s="821"/>
      <c r="AN32" s="821"/>
      <c r="AO32" s="821"/>
      <c r="AP32" s="821">
        <v>3400</v>
      </c>
      <c r="AQ32" s="821"/>
      <c r="AR32" s="821"/>
      <c r="AS32" s="821"/>
      <c r="AT32" s="821"/>
      <c r="AU32" s="821">
        <v>2873</v>
      </c>
      <c r="AV32" s="821"/>
      <c r="AW32" s="821"/>
      <c r="AX32" s="821"/>
      <c r="AY32" s="821"/>
      <c r="AZ32" s="822" t="s">
        <v>549</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2">
      <c r="A33" s="219">
        <v>6</v>
      </c>
      <c r="B33" s="745" t="s">
        <v>386</v>
      </c>
      <c r="C33" s="746"/>
      <c r="D33" s="746"/>
      <c r="E33" s="746"/>
      <c r="F33" s="746"/>
      <c r="G33" s="746"/>
      <c r="H33" s="746"/>
      <c r="I33" s="746"/>
      <c r="J33" s="746"/>
      <c r="K33" s="746"/>
      <c r="L33" s="746"/>
      <c r="M33" s="746"/>
      <c r="N33" s="746"/>
      <c r="O33" s="746"/>
      <c r="P33" s="747"/>
      <c r="Q33" s="748">
        <v>1</v>
      </c>
      <c r="R33" s="749"/>
      <c r="S33" s="749"/>
      <c r="T33" s="749"/>
      <c r="U33" s="749"/>
      <c r="V33" s="749">
        <v>1</v>
      </c>
      <c r="W33" s="749"/>
      <c r="X33" s="749"/>
      <c r="Y33" s="749"/>
      <c r="Z33" s="749"/>
      <c r="AA33" s="749" t="s">
        <v>549</v>
      </c>
      <c r="AB33" s="749"/>
      <c r="AC33" s="749"/>
      <c r="AD33" s="749"/>
      <c r="AE33" s="750"/>
      <c r="AF33" s="751">
        <v>102</v>
      </c>
      <c r="AG33" s="752"/>
      <c r="AH33" s="752"/>
      <c r="AI33" s="752"/>
      <c r="AJ33" s="753"/>
      <c r="AK33" s="820" t="s">
        <v>550</v>
      </c>
      <c r="AL33" s="821"/>
      <c r="AM33" s="821"/>
      <c r="AN33" s="821"/>
      <c r="AO33" s="821"/>
      <c r="AP33" s="821" t="s">
        <v>551</v>
      </c>
      <c r="AQ33" s="821"/>
      <c r="AR33" s="821"/>
      <c r="AS33" s="821"/>
      <c r="AT33" s="821"/>
      <c r="AU33" s="821" t="s">
        <v>550</v>
      </c>
      <c r="AV33" s="821"/>
      <c r="AW33" s="821"/>
      <c r="AX33" s="821"/>
      <c r="AY33" s="821"/>
      <c r="AZ33" s="822" t="s">
        <v>551</v>
      </c>
      <c r="BA33" s="822"/>
      <c r="BB33" s="822"/>
      <c r="BC33" s="822"/>
      <c r="BD33" s="822"/>
      <c r="BE33" s="818" t="s">
        <v>384</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2">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2">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2">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2">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2">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2">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2">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2">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2">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2">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2">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2">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2">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2">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2">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2">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2">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2">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2">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2">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2">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2">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2">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2">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2">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2">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2">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5">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2">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387</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5">
      <c r="A63" s="217" t="s">
        <v>368</v>
      </c>
      <c r="B63" s="780" t="s">
        <v>388</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863</v>
      </c>
      <c r="AG63" s="832"/>
      <c r="AH63" s="832"/>
      <c r="AI63" s="832"/>
      <c r="AJ63" s="833"/>
      <c r="AK63" s="834"/>
      <c r="AL63" s="829"/>
      <c r="AM63" s="829"/>
      <c r="AN63" s="829"/>
      <c r="AO63" s="829"/>
      <c r="AP63" s="832">
        <v>4589</v>
      </c>
      <c r="AQ63" s="832"/>
      <c r="AR63" s="832"/>
      <c r="AS63" s="832"/>
      <c r="AT63" s="832"/>
      <c r="AU63" s="832">
        <v>2876</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5">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2">
      <c r="A66" s="730" t="s">
        <v>390</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391</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5">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2">
      <c r="A68" s="211">
        <v>1</v>
      </c>
      <c r="B68" s="859" t="s">
        <v>533</v>
      </c>
      <c r="C68" s="860"/>
      <c r="D68" s="860"/>
      <c r="E68" s="860"/>
      <c r="F68" s="860"/>
      <c r="G68" s="860"/>
      <c r="H68" s="860"/>
      <c r="I68" s="860"/>
      <c r="J68" s="860"/>
      <c r="K68" s="860"/>
      <c r="L68" s="860"/>
      <c r="M68" s="860"/>
      <c r="N68" s="860"/>
      <c r="O68" s="860"/>
      <c r="P68" s="861"/>
      <c r="Q68" s="862">
        <v>275</v>
      </c>
      <c r="R68" s="856"/>
      <c r="S68" s="856"/>
      <c r="T68" s="856"/>
      <c r="U68" s="856"/>
      <c r="V68" s="856">
        <v>265</v>
      </c>
      <c r="W68" s="856"/>
      <c r="X68" s="856"/>
      <c r="Y68" s="856"/>
      <c r="Z68" s="856"/>
      <c r="AA68" s="856">
        <v>10</v>
      </c>
      <c r="AB68" s="856"/>
      <c r="AC68" s="856"/>
      <c r="AD68" s="856"/>
      <c r="AE68" s="856"/>
      <c r="AF68" s="856">
        <v>10</v>
      </c>
      <c r="AG68" s="856"/>
      <c r="AH68" s="856"/>
      <c r="AI68" s="856"/>
      <c r="AJ68" s="856"/>
      <c r="AK68" s="856" t="s">
        <v>549</v>
      </c>
      <c r="AL68" s="856"/>
      <c r="AM68" s="856"/>
      <c r="AN68" s="856"/>
      <c r="AO68" s="856"/>
      <c r="AP68" s="856">
        <v>419</v>
      </c>
      <c r="AQ68" s="856"/>
      <c r="AR68" s="856"/>
      <c r="AS68" s="856"/>
      <c r="AT68" s="856"/>
      <c r="AU68" s="856">
        <v>72</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2">
      <c r="A69" s="214">
        <v>2</v>
      </c>
      <c r="B69" s="863" t="s">
        <v>534</v>
      </c>
      <c r="C69" s="864"/>
      <c r="D69" s="864"/>
      <c r="E69" s="864"/>
      <c r="F69" s="864"/>
      <c r="G69" s="864"/>
      <c r="H69" s="864"/>
      <c r="I69" s="864"/>
      <c r="J69" s="864"/>
      <c r="K69" s="864"/>
      <c r="L69" s="864"/>
      <c r="M69" s="864"/>
      <c r="N69" s="864"/>
      <c r="O69" s="864"/>
      <c r="P69" s="865"/>
      <c r="Q69" s="866">
        <v>240</v>
      </c>
      <c r="R69" s="821"/>
      <c r="S69" s="821"/>
      <c r="T69" s="821"/>
      <c r="U69" s="821"/>
      <c r="V69" s="821">
        <v>238</v>
      </c>
      <c r="W69" s="821"/>
      <c r="X69" s="821"/>
      <c r="Y69" s="821"/>
      <c r="Z69" s="821"/>
      <c r="AA69" s="821">
        <v>2</v>
      </c>
      <c r="AB69" s="821"/>
      <c r="AC69" s="821"/>
      <c r="AD69" s="821"/>
      <c r="AE69" s="821"/>
      <c r="AF69" s="821">
        <v>2</v>
      </c>
      <c r="AG69" s="821"/>
      <c r="AH69" s="821"/>
      <c r="AI69" s="821"/>
      <c r="AJ69" s="821"/>
      <c r="AK69" s="821" t="s">
        <v>549</v>
      </c>
      <c r="AL69" s="821"/>
      <c r="AM69" s="821"/>
      <c r="AN69" s="821"/>
      <c r="AO69" s="821"/>
      <c r="AP69" s="821" t="s">
        <v>553</v>
      </c>
      <c r="AQ69" s="821"/>
      <c r="AR69" s="821"/>
      <c r="AS69" s="821"/>
      <c r="AT69" s="821"/>
      <c r="AU69" s="821" t="s">
        <v>550</v>
      </c>
      <c r="AV69" s="821"/>
      <c r="AW69" s="821"/>
      <c r="AX69" s="821"/>
      <c r="AY69" s="821"/>
      <c r="AZ69" s="867" t="s">
        <v>552</v>
      </c>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2">
      <c r="A70" s="214">
        <v>3</v>
      </c>
      <c r="B70" s="863" t="s">
        <v>535</v>
      </c>
      <c r="C70" s="864"/>
      <c r="D70" s="864"/>
      <c r="E70" s="864"/>
      <c r="F70" s="864"/>
      <c r="G70" s="864"/>
      <c r="H70" s="864"/>
      <c r="I70" s="864"/>
      <c r="J70" s="864"/>
      <c r="K70" s="864"/>
      <c r="L70" s="864"/>
      <c r="M70" s="864"/>
      <c r="N70" s="864"/>
      <c r="O70" s="864"/>
      <c r="P70" s="865"/>
      <c r="Q70" s="866">
        <v>781</v>
      </c>
      <c r="R70" s="821"/>
      <c r="S70" s="821"/>
      <c r="T70" s="821"/>
      <c r="U70" s="821"/>
      <c r="V70" s="821">
        <v>763</v>
      </c>
      <c r="W70" s="821"/>
      <c r="X70" s="821"/>
      <c r="Y70" s="821"/>
      <c r="Z70" s="821"/>
      <c r="AA70" s="821">
        <v>18</v>
      </c>
      <c r="AB70" s="821"/>
      <c r="AC70" s="821"/>
      <c r="AD70" s="821"/>
      <c r="AE70" s="821"/>
      <c r="AF70" s="821">
        <v>18</v>
      </c>
      <c r="AG70" s="821"/>
      <c r="AH70" s="821"/>
      <c r="AI70" s="821"/>
      <c r="AJ70" s="821"/>
      <c r="AK70" s="821" t="s">
        <v>549</v>
      </c>
      <c r="AL70" s="821"/>
      <c r="AM70" s="821"/>
      <c r="AN70" s="821"/>
      <c r="AO70" s="821"/>
      <c r="AP70" s="821">
        <v>268</v>
      </c>
      <c r="AQ70" s="821"/>
      <c r="AR70" s="821"/>
      <c r="AS70" s="821"/>
      <c r="AT70" s="821"/>
      <c r="AU70" s="821">
        <v>139</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2">
      <c r="A71" s="214">
        <v>4</v>
      </c>
      <c r="B71" s="863" t="s">
        <v>536</v>
      </c>
      <c r="C71" s="864"/>
      <c r="D71" s="864"/>
      <c r="E71" s="864"/>
      <c r="F71" s="864"/>
      <c r="G71" s="864"/>
      <c r="H71" s="864"/>
      <c r="I71" s="864"/>
      <c r="J71" s="864"/>
      <c r="K71" s="864"/>
      <c r="L71" s="864"/>
      <c r="M71" s="864"/>
      <c r="N71" s="864"/>
      <c r="O71" s="864"/>
      <c r="P71" s="865"/>
      <c r="Q71" s="866">
        <v>21</v>
      </c>
      <c r="R71" s="821"/>
      <c r="S71" s="821"/>
      <c r="T71" s="821"/>
      <c r="U71" s="821"/>
      <c r="V71" s="821">
        <v>20</v>
      </c>
      <c r="W71" s="821"/>
      <c r="X71" s="821"/>
      <c r="Y71" s="821"/>
      <c r="Z71" s="821"/>
      <c r="AA71" s="821">
        <v>1</v>
      </c>
      <c r="AB71" s="821"/>
      <c r="AC71" s="821"/>
      <c r="AD71" s="821"/>
      <c r="AE71" s="821"/>
      <c r="AF71" s="821">
        <v>1</v>
      </c>
      <c r="AG71" s="821"/>
      <c r="AH71" s="821"/>
      <c r="AI71" s="821"/>
      <c r="AJ71" s="821"/>
      <c r="AK71" s="821">
        <v>1</v>
      </c>
      <c r="AL71" s="821"/>
      <c r="AM71" s="821"/>
      <c r="AN71" s="821"/>
      <c r="AO71" s="821"/>
      <c r="AP71" s="821" t="s">
        <v>549</v>
      </c>
      <c r="AQ71" s="821"/>
      <c r="AR71" s="821"/>
      <c r="AS71" s="821"/>
      <c r="AT71" s="821"/>
      <c r="AU71" s="821" t="s">
        <v>550</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2">
      <c r="A72" s="214">
        <v>5</v>
      </c>
      <c r="B72" s="863" t="s">
        <v>537</v>
      </c>
      <c r="C72" s="864"/>
      <c r="D72" s="864"/>
      <c r="E72" s="864"/>
      <c r="F72" s="864"/>
      <c r="G72" s="864"/>
      <c r="H72" s="864"/>
      <c r="I72" s="864"/>
      <c r="J72" s="864"/>
      <c r="K72" s="864"/>
      <c r="L72" s="864"/>
      <c r="M72" s="864"/>
      <c r="N72" s="864"/>
      <c r="O72" s="864"/>
      <c r="P72" s="865"/>
      <c r="Q72" s="866">
        <v>15052</v>
      </c>
      <c r="R72" s="821"/>
      <c r="S72" s="821"/>
      <c r="T72" s="821"/>
      <c r="U72" s="821"/>
      <c r="V72" s="821">
        <v>12500</v>
      </c>
      <c r="W72" s="821"/>
      <c r="X72" s="821"/>
      <c r="Y72" s="821"/>
      <c r="Z72" s="821"/>
      <c r="AA72" s="821">
        <v>2552</v>
      </c>
      <c r="AB72" s="821"/>
      <c r="AC72" s="821"/>
      <c r="AD72" s="821"/>
      <c r="AE72" s="821"/>
      <c r="AF72" s="821">
        <v>2552</v>
      </c>
      <c r="AG72" s="821"/>
      <c r="AH72" s="821"/>
      <c r="AI72" s="821"/>
      <c r="AJ72" s="821"/>
      <c r="AK72" s="821" t="s">
        <v>549</v>
      </c>
      <c r="AL72" s="821"/>
      <c r="AM72" s="821"/>
      <c r="AN72" s="821"/>
      <c r="AO72" s="821"/>
      <c r="AP72" s="821" t="s">
        <v>550</v>
      </c>
      <c r="AQ72" s="821"/>
      <c r="AR72" s="821"/>
      <c r="AS72" s="821"/>
      <c r="AT72" s="821"/>
      <c r="AU72" s="821" t="s">
        <v>550</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2">
      <c r="A73" s="214">
        <v>6</v>
      </c>
      <c r="B73" s="863" t="s">
        <v>538</v>
      </c>
      <c r="C73" s="864"/>
      <c r="D73" s="864"/>
      <c r="E73" s="864"/>
      <c r="F73" s="864"/>
      <c r="G73" s="864"/>
      <c r="H73" s="864"/>
      <c r="I73" s="864"/>
      <c r="J73" s="864"/>
      <c r="K73" s="864"/>
      <c r="L73" s="864"/>
      <c r="M73" s="864"/>
      <c r="N73" s="864"/>
      <c r="O73" s="864"/>
      <c r="P73" s="865"/>
      <c r="Q73" s="866">
        <v>130</v>
      </c>
      <c r="R73" s="821"/>
      <c r="S73" s="821"/>
      <c r="T73" s="821"/>
      <c r="U73" s="821"/>
      <c r="V73" s="821">
        <v>123</v>
      </c>
      <c r="W73" s="821"/>
      <c r="X73" s="821"/>
      <c r="Y73" s="821"/>
      <c r="Z73" s="821"/>
      <c r="AA73" s="821">
        <v>7</v>
      </c>
      <c r="AB73" s="821"/>
      <c r="AC73" s="821"/>
      <c r="AD73" s="821"/>
      <c r="AE73" s="821"/>
      <c r="AF73" s="821">
        <v>7</v>
      </c>
      <c r="AG73" s="821"/>
      <c r="AH73" s="821"/>
      <c r="AI73" s="821"/>
      <c r="AJ73" s="821"/>
      <c r="AK73" s="821" t="s">
        <v>549</v>
      </c>
      <c r="AL73" s="821"/>
      <c r="AM73" s="821"/>
      <c r="AN73" s="821"/>
      <c r="AO73" s="821"/>
      <c r="AP73" s="821" t="s">
        <v>551</v>
      </c>
      <c r="AQ73" s="821"/>
      <c r="AR73" s="821"/>
      <c r="AS73" s="821"/>
      <c r="AT73" s="821"/>
      <c r="AU73" s="821" t="s">
        <v>550</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2">
      <c r="A74" s="214">
        <v>7</v>
      </c>
      <c r="B74" s="863" t="s">
        <v>539</v>
      </c>
      <c r="C74" s="864"/>
      <c r="D74" s="864"/>
      <c r="E74" s="864"/>
      <c r="F74" s="864"/>
      <c r="G74" s="864"/>
      <c r="H74" s="864"/>
      <c r="I74" s="864"/>
      <c r="J74" s="864"/>
      <c r="K74" s="864"/>
      <c r="L74" s="864"/>
      <c r="M74" s="864"/>
      <c r="N74" s="864"/>
      <c r="O74" s="864"/>
      <c r="P74" s="865"/>
      <c r="Q74" s="866">
        <v>11</v>
      </c>
      <c r="R74" s="821"/>
      <c r="S74" s="821"/>
      <c r="T74" s="821"/>
      <c r="U74" s="821"/>
      <c r="V74" s="821">
        <v>10</v>
      </c>
      <c r="W74" s="821"/>
      <c r="X74" s="821"/>
      <c r="Y74" s="821"/>
      <c r="Z74" s="821"/>
      <c r="AA74" s="821">
        <v>1</v>
      </c>
      <c r="AB74" s="821"/>
      <c r="AC74" s="821"/>
      <c r="AD74" s="821"/>
      <c r="AE74" s="821"/>
      <c r="AF74" s="821">
        <v>1</v>
      </c>
      <c r="AG74" s="821"/>
      <c r="AH74" s="821"/>
      <c r="AI74" s="821"/>
      <c r="AJ74" s="821"/>
      <c r="AK74" s="821">
        <v>1</v>
      </c>
      <c r="AL74" s="821"/>
      <c r="AM74" s="821"/>
      <c r="AN74" s="821"/>
      <c r="AO74" s="821"/>
      <c r="AP74" s="821" t="s">
        <v>554</v>
      </c>
      <c r="AQ74" s="821"/>
      <c r="AR74" s="821"/>
      <c r="AS74" s="821"/>
      <c r="AT74" s="821"/>
      <c r="AU74" s="821" t="s">
        <v>551</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2">
      <c r="A75" s="214">
        <v>8</v>
      </c>
      <c r="B75" s="863" t="s">
        <v>540</v>
      </c>
      <c r="C75" s="864"/>
      <c r="D75" s="864"/>
      <c r="E75" s="864"/>
      <c r="F75" s="864"/>
      <c r="G75" s="864"/>
      <c r="H75" s="864"/>
      <c r="I75" s="864"/>
      <c r="J75" s="864"/>
      <c r="K75" s="864"/>
      <c r="L75" s="864"/>
      <c r="M75" s="864"/>
      <c r="N75" s="864"/>
      <c r="O75" s="864"/>
      <c r="P75" s="865"/>
      <c r="Q75" s="869">
        <v>495</v>
      </c>
      <c r="R75" s="870"/>
      <c r="S75" s="870"/>
      <c r="T75" s="870"/>
      <c r="U75" s="820"/>
      <c r="V75" s="871">
        <v>347</v>
      </c>
      <c r="W75" s="870"/>
      <c r="X75" s="870"/>
      <c r="Y75" s="870"/>
      <c r="Z75" s="820"/>
      <c r="AA75" s="871">
        <v>148</v>
      </c>
      <c r="AB75" s="870"/>
      <c r="AC75" s="870"/>
      <c r="AD75" s="870"/>
      <c r="AE75" s="820"/>
      <c r="AF75" s="871">
        <v>148</v>
      </c>
      <c r="AG75" s="870"/>
      <c r="AH75" s="870"/>
      <c r="AI75" s="870"/>
      <c r="AJ75" s="820"/>
      <c r="AK75" s="871">
        <v>176</v>
      </c>
      <c r="AL75" s="870"/>
      <c r="AM75" s="870"/>
      <c r="AN75" s="870"/>
      <c r="AO75" s="820"/>
      <c r="AP75" s="871" t="s">
        <v>549</v>
      </c>
      <c r="AQ75" s="870"/>
      <c r="AR75" s="870"/>
      <c r="AS75" s="870"/>
      <c r="AT75" s="820"/>
      <c r="AU75" s="871" t="s">
        <v>549</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2">
      <c r="A76" s="214">
        <v>9</v>
      </c>
      <c r="B76" s="863" t="s">
        <v>541</v>
      </c>
      <c r="C76" s="864"/>
      <c r="D76" s="864"/>
      <c r="E76" s="864"/>
      <c r="F76" s="864"/>
      <c r="G76" s="864"/>
      <c r="H76" s="864"/>
      <c r="I76" s="864"/>
      <c r="J76" s="864"/>
      <c r="K76" s="864"/>
      <c r="L76" s="864"/>
      <c r="M76" s="864"/>
      <c r="N76" s="864"/>
      <c r="O76" s="864"/>
      <c r="P76" s="865"/>
      <c r="Q76" s="869">
        <v>707526</v>
      </c>
      <c r="R76" s="870"/>
      <c r="S76" s="870"/>
      <c r="T76" s="870"/>
      <c r="U76" s="820"/>
      <c r="V76" s="871">
        <v>687045</v>
      </c>
      <c r="W76" s="870"/>
      <c r="X76" s="870"/>
      <c r="Y76" s="870"/>
      <c r="Z76" s="820"/>
      <c r="AA76" s="871">
        <v>20481</v>
      </c>
      <c r="AB76" s="870"/>
      <c r="AC76" s="870"/>
      <c r="AD76" s="870"/>
      <c r="AE76" s="820"/>
      <c r="AF76" s="871">
        <v>20481</v>
      </c>
      <c r="AG76" s="870"/>
      <c r="AH76" s="870"/>
      <c r="AI76" s="870"/>
      <c r="AJ76" s="820"/>
      <c r="AK76" s="871">
        <v>3255</v>
      </c>
      <c r="AL76" s="870"/>
      <c r="AM76" s="870"/>
      <c r="AN76" s="870"/>
      <c r="AO76" s="820"/>
      <c r="AP76" s="871" t="s">
        <v>555</v>
      </c>
      <c r="AQ76" s="870"/>
      <c r="AR76" s="870"/>
      <c r="AS76" s="870"/>
      <c r="AT76" s="820"/>
      <c r="AU76" s="871" t="s">
        <v>556</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2">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2">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2">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2">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2">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2">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2">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2">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2">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2">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2">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5">
      <c r="A88" s="217" t="s">
        <v>368</v>
      </c>
      <c r="B88" s="780" t="s">
        <v>392</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23220</v>
      </c>
      <c r="AG88" s="832"/>
      <c r="AH88" s="832"/>
      <c r="AI88" s="832"/>
      <c r="AJ88" s="832"/>
      <c r="AK88" s="829"/>
      <c r="AL88" s="829"/>
      <c r="AM88" s="829"/>
      <c r="AN88" s="829"/>
      <c r="AO88" s="829"/>
      <c r="AP88" s="832">
        <v>687</v>
      </c>
      <c r="AQ88" s="832"/>
      <c r="AR88" s="832"/>
      <c r="AS88" s="832"/>
      <c r="AT88" s="832"/>
      <c r="AU88" s="832">
        <v>211</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393</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2</v>
      </c>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2">
      <c r="A109" s="904" t="s">
        <v>400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401</v>
      </c>
      <c r="AB109" s="885"/>
      <c r="AC109" s="885"/>
      <c r="AD109" s="885"/>
      <c r="AE109" s="886"/>
      <c r="AF109" s="884" t="s">
        <v>287</v>
      </c>
      <c r="AG109" s="885"/>
      <c r="AH109" s="885"/>
      <c r="AI109" s="885"/>
      <c r="AJ109" s="886"/>
      <c r="AK109" s="884" t="s">
        <v>286</v>
      </c>
      <c r="AL109" s="885"/>
      <c r="AM109" s="885"/>
      <c r="AN109" s="885"/>
      <c r="AO109" s="886"/>
      <c r="AP109" s="884" t="s">
        <v>402</v>
      </c>
      <c r="AQ109" s="885"/>
      <c r="AR109" s="885"/>
      <c r="AS109" s="885"/>
      <c r="AT109" s="887"/>
      <c r="AU109" s="904" t="s">
        <v>400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401</v>
      </c>
      <c r="BR109" s="885"/>
      <c r="BS109" s="885"/>
      <c r="BT109" s="885"/>
      <c r="BU109" s="886"/>
      <c r="BV109" s="884" t="s">
        <v>287</v>
      </c>
      <c r="BW109" s="885"/>
      <c r="BX109" s="885"/>
      <c r="BY109" s="885"/>
      <c r="BZ109" s="886"/>
      <c r="CA109" s="884" t="s">
        <v>286</v>
      </c>
      <c r="CB109" s="885"/>
      <c r="CC109" s="885"/>
      <c r="CD109" s="885"/>
      <c r="CE109" s="886"/>
      <c r="CF109" s="905" t="s">
        <v>402</v>
      </c>
      <c r="CG109" s="905"/>
      <c r="CH109" s="905"/>
      <c r="CI109" s="905"/>
      <c r="CJ109" s="905"/>
      <c r="CK109" s="884" t="s">
        <v>403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401</v>
      </c>
      <c r="DH109" s="885"/>
      <c r="DI109" s="885"/>
      <c r="DJ109" s="885"/>
      <c r="DK109" s="886"/>
      <c r="DL109" s="884" t="s">
        <v>287</v>
      </c>
      <c r="DM109" s="885"/>
      <c r="DN109" s="885"/>
      <c r="DO109" s="885"/>
      <c r="DP109" s="886"/>
      <c r="DQ109" s="884" t="s">
        <v>286</v>
      </c>
      <c r="DR109" s="885"/>
      <c r="DS109" s="885"/>
      <c r="DT109" s="885"/>
      <c r="DU109" s="886"/>
      <c r="DV109" s="884" t="s">
        <v>402</v>
      </c>
      <c r="DW109" s="885"/>
      <c r="DX109" s="885"/>
      <c r="DY109" s="885"/>
      <c r="DZ109" s="887"/>
    </row>
    <row r="110" spans="1:131" s="199" customFormat="1" ht="26.25" customHeight="1" x14ac:dyDescent="0.2">
      <c r="A110" s="888" t="s">
        <v>404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717406</v>
      </c>
      <c r="AB110" s="892"/>
      <c r="AC110" s="892"/>
      <c r="AD110" s="892"/>
      <c r="AE110" s="893"/>
      <c r="AF110" s="894">
        <v>643666</v>
      </c>
      <c r="AG110" s="892"/>
      <c r="AH110" s="892"/>
      <c r="AI110" s="892"/>
      <c r="AJ110" s="893"/>
      <c r="AK110" s="894">
        <v>657870</v>
      </c>
      <c r="AL110" s="892"/>
      <c r="AM110" s="892"/>
      <c r="AN110" s="892"/>
      <c r="AO110" s="893"/>
      <c r="AP110" s="895">
        <v>20.8</v>
      </c>
      <c r="AQ110" s="896"/>
      <c r="AR110" s="896"/>
      <c r="AS110" s="896"/>
      <c r="AT110" s="897"/>
      <c r="AU110" s="898" t="s">
        <v>60</v>
      </c>
      <c r="AV110" s="899"/>
      <c r="AW110" s="899"/>
      <c r="AX110" s="899"/>
      <c r="AY110" s="899"/>
      <c r="AZ110" s="940" t="s">
        <v>405</v>
      </c>
      <c r="BA110" s="889"/>
      <c r="BB110" s="889"/>
      <c r="BC110" s="889"/>
      <c r="BD110" s="889"/>
      <c r="BE110" s="889"/>
      <c r="BF110" s="889"/>
      <c r="BG110" s="889"/>
      <c r="BH110" s="889"/>
      <c r="BI110" s="889"/>
      <c r="BJ110" s="889"/>
      <c r="BK110" s="889"/>
      <c r="BL110" s="889"/>
      <c r="BM110" s="889"/>
      <c r="BN110" s="889"/>
      <c r="BO110" s="889"/>
      <c r="BP110" s="890"/>
      <c r="BQ110" s="926">
        <v>5481351</v>
      </c>
      <c r="BR110" s="927"/>
      <c r="BS110" s="927"/>
      <c r="BT110" s="927"/>
      <c r="BU110" s="927"/>
      <c r="BV110" s="927">
        <v>5280950</v>
      </c>
      <c r="BW110" s="927"/>
      <c r="BX110" s="927"/>
      <c r="BY110" s="927"/>
      <c r="BZ110" s="927"/>
      <c r="CA110" s="927">
        <v>5265748</v>
      </c>
      <c r="CB110" s="927"/>
      <c r="CC110" s="927"/>
      <c r="CD110" s="927"/>
      <c r="CE110" s="927"/>
      <c r="CF110" s="941">
        <v>166.6</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x14ac:dyDescent="0.2">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409</v>
      </c>
      <c r="BA111" s="950"/>
      <c r="BB111" s="950"/>
      <c r="BC111" s="950"/>
      <c r="BD111" s="950"/>
      <c r="BE111" s="950"/>
      <c r="BF111" s="950"/>
      <c r="BG111" s="950"/>
      <c r="BH111" s="950"/>
      <c r="BI111" s="950"/>
      <c r="BJ111" s="950"/>
      <c r="BK111" s="950"/>
      <c r="BL111" s="950"/>
      <c r="BM111" s="950"/>
      <c r="BN111" s="950"/>
      <c r="BO111" s="950"/>
      <c r="BP111" s="951"/>
      <c r="BQ111" s="919">
        <v>66110</v>
      </c>
      <c r="BR111" s="920"/>
      <c r="BS111" s="920"/>
      <c r="BT111" s="920"/>
      <c r="BU111" s="920"/>
      <c r="BV111" s="920">
        <v>47478</v>
      </c>
      <c r="BW111" s="920"/>
      <c r="BX111" s="920"/>
      <c r="BY111" s="920"/>
      <c r="BZ111" s="920"/>
      <c r="CA111" s="920">
        <v>32731</v>
      </c>
      <c r="CB111" s="920"/>
      <c r="CC111" s="920"/>
      <c r="CD111" s="920"/>
      <c r="CE111" s="920"/>
      <c r="CF111" s="914">
        <v>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2">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2648235</v>
      </c>
      <c r="BR112" s="920"/>
      <c r="BS112" s="920"/>
      <c r="BT112" s="920"/>
      <c r="BU112" s="920"/>
      <c r="BV112" s="920">
        <v>2744767</v>
      </c>
      <c r="BW112" s="920"/>
      <c r="BX112" s="920"/>
      <c r="BY112" s="920"/>
      <c r="BZ112" s="920"/>
      <c r="CA112" s="920">
        <v>2876283</v>
      </c>
      <c r="CB112" s="920"/>
      <c r="CC112" s="920"/>
      <c r="CD112" s="920"/>
      <c r="CE112" s="920"/>
      <c r="CF112" s="914">
        <v>91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2">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108601</v>
      </c>
      <c r="AB113" s="934"/>
      <c r="AC113" s="934"/>
      <c r="AD113" s="934"/>
      <c r="AE113" s="935"/>
      <c r="AF113" s="936">
        <v>123240</v>
      </c>
      <c r="AG113" s="934"/>
      <c r="AH113" s="934"/>
      <c r="AI113" s="934"/>
      <c r="AJ113" s="935"/>
      <c r="AK113" s="936">
        <v>136543</v>
      </c>
      <c r="AL113" s="934"/>
      <c r="AM113" s="934"/>
      <c r="AN113" s="934"/>
      <c r="AO113" s="935"/>
      <c r="AP113" s="937">
        <v>4.3</v>
      </c>
      <c r="AQ113" s="938"/>
      <c r="AR113" s="938"/>
      <c r="AS113" s="938"/>
      <c r="AT113" s="939"/>
      <c r="AU113" s="900"/>
      <c r="AV113" s="901"/>
      <c r="AW113" s="901"/>
      <c r="AX113" s="901"/>
      <c r="AY113" s="901"/>
      <c r="AZ113" s="949" t="s">
        <v>416</v>
      </c>
      <c r="BA113" s="950"/>
      <c r="BB113" s="950"/>
      <c r="BC113" s="950"/>
      <c r="BD113" s="950"/>
      <c r="BE113" s="950"/>
      <c r="BF113" s="950"/>
      <c r="BG113" s="950"/>
      <c r="BH113" s="950"/>
      <c r="BI113" s="950"/>
      <c r="BJ113" s="950"/>
      <c r="BK113" s="950"/>
      <c r="BL113" s="950"/>
      <c r="BM113" s="950"/>
      <c r="BN113" s="950"/>
      <c r="BO113" s="950"/>
      <c r="BP113" s="951"/>
      <c r="BQ113" s="919">
        <v>525768</v>
      </c>
      <c r="BR113" s="920"/>
      <c r="BS113" s="920"/>
      <c r="BT113" s="920"/>
      <c r="BU113" s="920"/>
      <c r="BV113" s="920">
        <v>368874</v>
      </c>
      <c r="BW113" s="920"/>
      <c r="BX113" s="920"/>
      <c r="BY113" s="920"/>
      <c r="BZ113" s="920"/>
      <c r="CA113" s="920">
        <v>211031</v>
      </c>
      <c r="CB113" s="920"/>
      <c r="CC113" s="920"/>
      <c r="CD113" s="920"/>
      <c r="CE113" s="920"/>
      <c r="CF113" s="914">
        <v>6.7</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2">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162165</v>
      </c>
      <c r="AB114" s="959"/>
      <c r="AC114" s="959"/>
      <c r="AD114" s="959"/>
      <c r="AE114" s="960"/>
      <c r="AF114" s="961">
        <v>161709</v>
      </c>
      <c r="AG114" s="959"/>
      <c r="AH114" s="959"/>
      <c r="AI114" s="959"/>
      <c r="AJ114" s="960"/>
      <c r="AK114" s="961">
        <v>161093</v>
      </c>
      <c r="AL114" s="959"/>
      <c r="AM114" s="959"/>
      <c r="AN114" s="959"/>
      <c r="AO114" s="960"/>
      <c r="AP114" s="962">
        <v>5.0999999999999996</v>
      </c>
      <c r="AQ114" s="963"/>
      <c r="AR114" s="963"/>
      <c r="AS114" s="963"/>
      <c r="AT114" s="964"/>
      <c r="AU114" s="900"/>
      <c r="AV114" s="901"/>
      <c r="AW114" s="901"/>
      <c r="AX114" s="901"/>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1161501</v>
      </c>
      <c r="BR114" s="920"/>
      <c r="BS114" s="920"/>
      <c r="BT114" s="920"/>
      <c r="BU114" s="920"/>
      <c r="BV114" s="920">
        <v>1056083</v>
      </c>
      <c r="BW114" s="920"/>
      <c r="BX114" s="920"/>
      <c r="BY114" s="920"/>
      <c r="BZ114" s="920"/>
      <c r="CA114" s="920">
        <v>1007216</v>
      </c>
      <c r="CB114" s="920"/>
      <c r="CC114" s="920"/>
      <c r="CD114" s="920"/>
      <c r="CE114" s="920"/>
      <c r="CF114" s="914">
        <v>31.9</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2">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23307</v>
      </c>
      <c r="AB115" s="934"/>
      <c r="AC115" s="934"/>
      <c r="AD115" s="934"/>
      <c r="AE115" s="935"/>
      <c r="AF115" s="936">
        <v>18632</v>
      </c>
      <c r="AG115" s="934"/>
      <c r="AH115" s="934"/>
      <c r="AI115" s="934"/>
      <c r="AJ115" s="935"/>
      <c r="AK115" s="936">
        <v>14747</v>
      </c>
      <c r="AL115" s="934"/>
      <c r="AM115" s="934"/>
      <c r="AN115" s="934"/>
      <c r="AO115" s="935"/>
      <c r="AP115" s="937">
        <v>0.5</v>
      </c>
      <c r="AQ115" s="938"/>
      <c r="AR115" s="938"/>
      <c r="AS115" s="938"/>
      <c r="AT115" s="939"/>
      <c r="AU115" s="900"/>
      <c r="AV115" s="901"/>
      <c r="AW115" s="901"/>
      <c r="AX115" s="901"/>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53029</v>
      </c>
      <c r="DH115" s="959"/>
      <c r="DI115" s="959"/>
      <c r="DJ115" s="959"/>
      <c r="DK115" s="960"/>
      <c r="DL115" s="961">
        <v>40884</v>
      </c>
      <c r="DM115" s="959"/>
      <c r="DN115" s="959"/>
      <c r="DO115" s="959"/>
      <c r="DP115" s="960"/>
      <c r="DQ115" s="961">
        <v>28811</v>
      </c>
      <c r="DR115" s="959"/>
      <c r="DS115" s="959"/>
      <c r="DT115" s="959"/>
      <c r="DU115" s="960"/>
      <c r="DV115" s="962">
        <v>0.9</v>
      </c>
      <c r="DW115" s="963"/>
      <c r="DX115" s="963"/>
      <c r="DY115" s="963"/>
      <c r="DZ115" s="964"/>
    </row>
    <row r="116" spans="1:130" s="199" customFormat="1" ht="26.25" customHeight="1" x14ac:dyDescent="0.2">
      <c r="A116" s="956"/>
      <c r="B116" s="957"/>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40</v>
      </c>
      <c r="AB116" s="959"/>
      <c r="AC116" s="959"/>
      <c r="AD116" s="959"/>
      <c r="AE116" s="960"/>
      <c r="AF116" s="961">
        <v>102</v>
      </c>
      <c r="AG116" s="959"/>
      <c r="AH116" s="959"/>
      <c r="AI116" s="959"/>
      <c r="AJ116" s="960"/>
      <c r="AK116" s="961" t="s">
        <v>111</v>
      </c>
      <c r="AL116" s="959"/>
      <c r="AM116" s="959"/>
      <c r="AN116" s="959"/>
      <c r="AO116" s="960"/>
      <c r="AP116" s="962" t="s">
        <v>111</v>
      </c>
      <c r="AQ116" s="963"/>
      <c r="AR116" s="963"/>
      <c r="AS116" s="963"/>
      <c r="AT116" s="964"/>
      <c r="AU116" s="900"/>
      <c r="AV116" s="901"/>
      <c r="AW116" s="901"/>
      <c r="AX116" s="901"/>
      <c r="AY116" s="901"/>
      <c r="AZ116" s="967" t="s">
        <v>425</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2">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427</v>
      </c>
      <c r="Z117" s="886"/>
      <c r="AA117" s="976">
        <v>1011519</v>
      </c>
      <c r="AB117" s="977"/>
      <c r="AC117" s="977"/>
      <c r="AD117" s="977"/>
      <c r="AE117" s="978"/>
      <c r="AF117" s="979">
        <v>947349</v>
      </c>
      <c r="AG117" s="977"/>
      <c r="AH117" s="977"/>
      <c r="AI117" s="977"/>
      <c r="AJ117" s="978"/>
      <c r="AK117" s="979">
        <v>970253</v>
      </c>
      <c r="AL117" s="977"/>
      <c r="AM117" s="977"/>
      <c r="AN117" s="977"/>
      <c r="AO117" s="978"/>
      <c r="AP117" s="980"/>
      <c r="AQ117" s="981"/>
      <c r="AR117" s="981"/>
      <c r="AS117" s="981"/>
      <c r="AT117" s="982"/>
      <c r="AU117" s="900"/>
      <c r="AV117" s="901"/>
      <c r="AW117" s="901"/>
      <c r="AX117" s="901"/>
      <c r="AY117" s="901"/>
      <c r="AZ117" s="967" t="s">
        <v>428</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x14ac:dyDescent="0.2">
      <c r="A118" s="904" t="s">
        <v>403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401</v>
      </c>
      <c r="AB118" s="885"/>
      <c r="AC118" s="885"/>
      <c r="AD118" s="885"/>
      <c r="AE118" s="886"/>
      <c r="AF118" s="884" t="s">
        <v>287</v>
      </c>
      <c r="AG118" s="885"/>
      <c r="AH118" s="885"/>
      <c r="AI118" s="885"/>
      <c r="AJ118" s="886"/>
      <c r="AK118" s="884" t="s">
        <v>286</v>
      </c>
      <c r="AL118" s="885"/>
      <c r="AM118" s="885"/>
      <c r="AN118" s="885"/>
      <c r="AO118" s="886"/>
      <c r="AP118" s="971" t="s">
        <v>402</v>
      </c>
      <c r="AQ118" s="972"/>
      <c r="AR118" s="972"/>
      <c r="AS118" s="972"/>
      <c r="AT118" s="973"/>
      <c r="AU118" s="900"/>
      <c r="AV118" s="901"/>
      <c r="AW118" s="901"/>
      <c r="AX118" s="901"/>
      <c r="AY118" s="901"/>
      <c r="AZ118" s="974" t="s">
        <v>430</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2">
      <c r="A119" s="1058"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432</v>
      </c>
      <c r="BP119" s="1006"/>
      <c r="BQ119" s="997">
        <v>9882965</v>
      </c>
      <c r="BR119" s="998"/>
      <c r="BS119" s="998"/>
      <c r="BT119" s="998"/>
      <c r="BU119" s="998"/>
      <c r="BV119" s="998">
        <v>9498152</v>
      </c>
      <c r="BW119" s="998"/>
      <c r="BX119" s="998"/>
      <c r="BY119" s="998"/>
      <c r="BZ119" s="998"/>
      <c r="CA119" s="998">
        <v>9393009</v>
      </c>
      <c r="CB119" s="998"/>
      <c r="CC119" s="998"/>
      <c r="CD119" s="998"/>
      <c r="CE119" s="998"/>
      <c r="CF119" s="999"/>
      <c r="CG119" s="1000"/>
      <c r="CH119" s="1000"/>
      <c r="CI119" s="1000"/>
      <c r="CJ119" s="1001"/>
      <c r="CK119" s="947"/>
      <c r="CL119" s="948"/>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13081</v>
      </c>
      <c r="DH119" s="984"/>
      <c r="DI119" s="984"/>
      <c r="DJ119" s="984"/>
      <c r="DK119" s="985"/>
      <c r="DL119" s="983">
        <v>6594</v>
      </c>
      <c r="DM119" s="984"/>
      <c r="DN119" s="984"/>
      <c r="DO119" s="984"/>
      <c r="DP119" s="985"/>
      <c r="DQ119" s="983">
        <v>3920</v>
      </c>
      <c r="DR119" s="984"/>
      <c r="DS119" s="984"/>
      <c r="DT119" s="984"/>
      <c r="DU119" s="985"/>
      <c r="DV119" s="986">
        <v>0.1</v>
      </c>
      <c r="DW119" s="987"/>
      <c r="DX119" s="987"/>
      <c r="DY119" s="987"/>
      <c r="DZ119" s="988"/>
    </row>
    <row r="120" spans="1:130" s="199" customFormat="1" ht="26.25" customHeight="1" x14ac:dyDescent="0.2">
      <c r="A120" s="1059"/>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434</v>
      </c>
      <c r="AV120" s="990"/>
      <c r="AW120" s="990"/>
      <c r="AX120" s="990"/>
      <c r="AY120" s="991"/>
      <c r="AZ120" s="940" t="s">
        <v>435</v>
      </c>
      <c r="BA120" s="889"/>
      <c r="BB120" s="889"/>
      <c r="BC120" s="889"/>
      <c r="BD120" s="889"/>
      <c r="BE120" s="889"/>
      <c r="BF120" s="889"/>
      <c r="BG120" s="889"/>
      <c r="BH120" s="889"/>
      <c r="BI120" s="889"/>
      <c r="BJ120" s="889"/>
      <c r="BK120" s="889"/>
      <c r="BL120" s="889"/>
      <c r="BM120" s="889"/>
      <c r="BN120" s="889"/>
      <c r="BO120" s="889"/>
      <c r="BP120" s="890"/>
      <c r="BQ120" s="926">
        <v>1243620</v>
      </c>
      <c r="BR120" s="927"/>
      <c r="BS120" s="927"/>
      <c r="BT120" s="927"/>
      <c r="BU120" s="927"/>
      <c r="BV120" s="927">
        <v>1659920</v>
      </c>
      <c r="BW120" s="927"/>
      <c r="BX120" s="927"/>
      <c r="BY120" s="927"/>
      <c r="BZ120" s="927"/>
      <c r="CA120" s="927">
        <v>1772675</v>
      </c>
      <c r="CB120" s="927"/>
      <c r="CC120" s="927"/>
      <c r="CD120" s="927"/>
      <c r="CE120" s="927"/>
      <c r="CF120" s="941">
        <v>56.1</v>
      </c>
      <c r="CG120" s="942"/>
      <c r="CH120" s="942"/>
      <c r="CI120" s="942"/>
      <c r="CJ120" s="942"/>
      <c r="CK120" s="1007" t="s">
        <v>436</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2645445</v>
      </c>
      <c r="DH120" s="927"/>
      <c r="DI120" s="927"/>
      <c r="DJ120" s="927"/>
      <c r="DK120" s="927"/>
      <c r="DL120" s="927">
        <v>2741635</v>
      </c>
      <c r="DM120" s="927"/>
      <c r="DN120" s="927"/>
      <c r="DO120" s="927"/>
      <c r="DP120" s="927"/>
      <c r="DQ120" s="927">
        <v>2872717</v>
      </c>
      <c r="DR120" s="927"/>
      <c r="DS120" s="927"/>
      <c r="DT120" s="927"/>
      <c r="DU120" s="927"/>
      <c r="DV120" s="928">
        <v>90.9</v>
      </c>
      <c r="DW120" s="928"/>
      <c r="DX120" s="928"/>
      <c r="DY120" s="928"/>
      <c r="DZ120" s="929"/>
    </row>
    <row r="121" spans="1:130" s="199" customFormat="1" ht="26.25" customHeight="1" x14ac:dyDescent="0.2">
      <c r="A121" s="1059"/>
      <c r="B121" s="946"/>
      <c r="C121" s="967" t="s">
        <v>437</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438</v>
      </c>
      <c r="BA121" s="950"/>
      <c r="BB121" s="950"/>
      <c r="BC121" s="950"/>
      <c r="BD121" s="950"/>
      <c r="BE121" s="950"/>
      <c r="BF121" s="950"/>
      <c r="BG121" s="950"/>
      <c r="BH121" s="950"/>
      <c r="BI121" s="950"/>
      <c r="BJ121" s="950"/>
      <c r="BK121" s="950"/>
      <c r="BL121" s="950"/>
      <c r="BM121" s="950"/>
      <c r="BN121" s="950"/>
      <c r="BO121" s="950"/>
      <c r="BP121" s="951"/>
      <c r="BQ121" s="919">
        <v>17351</v>
      </c>
      <c r="BR121" s="920"/>
      <c r="BS121" s="920"/>
      <c r="BT121" s="920"/>
      <c r="BU121" s="920"/>
      <c r="BV121" s="920">
        <v>12497</v>
      </c>
      <c r="BW121" s="920"/>
      <c r="BX121" s="920"/>
      <c r="BY121" s="920"/>
      <c r="BZ121" s="920"/>
      <c r="CA121" s="920">
        <v>7416</v>
      </c>
      <c r="CB121" s="920"/>
      <c r="CC121" s="920"/>
      <c r="CD121" s="920"/>
      <c r="CE121" s="920"/>
      <c r="CF121" s="914">
        <v>0.2</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v>2774</v>
      </c>
      <c r="DH121" s="920"/>
      <c r="DI121" s="920"/>
      <c r="DJ121" s="920"/>
      <c r="DK121" s="920"/>
      <c r="DL121" s="920">
        <v>3132</v>
      </c>
      <c r="DM121" s="920"/>
      <c r="DN121" s="920"/>
      <c r="DO121" s="920"/>
      <c r="DP121" s="920"/>
      <c r="DQ121" s="920">
        <v>3566</v>
      </c>
      <c r="DR121" s="920"/>
      <c r="DS121" s="920"/>
      <c r="DT121" s="920"/>
      <c r="DU121" s="920"/>
      <c r="DV121" s="921">
        <v>0.1</v>
      </c>
      <c r="DW121" s="921"/>
      <c r="DX121" s="921"/>
      <c r="DY121" s="921"/>
      <c r="DZ121" s="922"/>
    </row>
    <row r="122" spans="1:130" s="199" customFormat="1" ht="26.25" customHeight="1" x14ac:dyDescent="0.2">
      <c r="A122" s="1059"/>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439</v>
      </c>
      <c r="BA122" s="965"/>
      <c r="BB122" s="965"/>
      <c r="BC122" s="965"/>
      <c r="BD122" s="965"/>
      <c r="BE122" s="965"/>
      <c r="BF122" s="965"/>
      <c r="BG122" s="965"/>
      <c r="BH122" s="965"/>
      <c r="BI122" s="965"/>
      <c r="BJ122" s="965"/>
      <c r="BK122" s="965"/>
      <c r="BL122" s="965"/>
      <c r="BM122" s="965"/>
      <c r="BN122" s="965"/>
      <c r="BO122" s="965"/>
      <c r="BP122" s="966"/>
      <c r="BQ122" s="997">
        <v>5801001</v>
      </c>
      <c r="BR122" s="998"/>
      <c r="BS122" s="998"/>
      <c r="BT122" s="998"/>
      <c r="BU122" s="998"/>
      <c r="BV122" s="998">
        <v>5633714</v>
      </c>
      <c r="BW122" s="998"/>
      <c r="BX122" s="998"/>
      <c r="BY122" s="998"/>
      <c r="BZ122" s="998"/>
      <c r="CA122" s="998">
        <v>5576057</v>
      </c>
      <c r="CB122" s="998"/>
      <c r="CC122" s="998"/>
      <c r="CD122" s="998"/>
      <c r="CE122" s="998"/>
      <c r="CF122" s="1018">
        <v>176.4</v>
      </c>
      <c r="CG122" s="1019"/>
      <c r="CH122" s="1019"/>
      <c r="CI122" s="1019"/>
      <c r="CJ122" s="1019"/>
      <c r="CK122" s="1010"/>
      <c r="CL122" s="1011"/>
      <c r="CM122" s="1011"/>
      <c r="CN122" s="1011"/>
      <c r="CO122" s="1012"/>
      <c r="CP122" s="1020" t="s">
        <v>386</v>
      </c>
      <c r="CQ122" s="1021"/>
      <c r="CR122" s="1021"/>
      <c r="CS122" s="1021"/>
      <c r="CT122" s="1021"/>
      <c r="CU122" s="1021"/>
      <c r="CV122" s="1021"/>
      <c r="CW122" s="1021"/>
      <c r="CX122" s="1021"/>
      <c r="CY122" s="1021"/>
      <c r="CZ122" s="1021"/>
      <c r="DA122" s="1021"/>
      <c r="DB122" s="1021"/>
      <c r="DC122" s="1021"/>
      <c r="DD122" s="1021"/>
      <c r="DE122" s="1021"/>
      <c r="DF122" s="1022"/>
      <c r="DG122" s="919">
        <v>16</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9" customFormat="1" ht="26.25" customHeight="1" x14ac:dyDescent="0.2">
      <c r="A123" s="1059"/>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440</v>
      </c>
      <c r="BP123" s="1006"/>
      <c r="BQ123" s="1065">
        <v>7061972</v>
      </c>
      <c r="BR123" s="1066"/>
      <c r="BS123" s="1066"/>
      <c r="BT123" s="1066"/>
      <c r="BU123" s="1066"/>
      <c r="BV123" s="1066">
        <v>7306131</v>
      </c>
      <c r="BW123" s="1066"/>
      <c r="BX123" s="1066"/>
      <c r="BY123" s="1066"/>
      <c r="BZ123" s="1066"/>
      <c r="CA123" s="1066">
        <v>7356148</v>
      </c>
      <c r="CB123" s="1066"/>
      <c r="CC123" s="1066"/>
      <c r="CD123" s="1066"/>
      <c r="CE123" s="1066"/>
      <c r="CF123" s="999"/>
      <c r="CG123" s="1000"/>
      <c r="CH123" s="1000"/>
      <c r="CI123" s="1000"/>
      <c r="CJ123" s="1001"/>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9" customFormat="1" ht="26.25" customHeight="1" thickBot="1" x14ac:dyDescent="0.25">
      <c r="A124" s="1059"/>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441</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92.1</v>
      </c>
      <c r="BR124" s="1028"/>
      <c r="BS124" s="1028"/>
      <c r="BT124" s="1028"/>
      <c r="BU124" s="1028"/>
      <c r="BV124" s="1028">
        <v>68.400000000000006</v>
      </c>
      <c r="BW124" s="1028"/>
      <c r="BX124" s="1028"/>
      <c r="BY124" s="1028"/>
      <c r="BZ124" s="1028"/>
      <c r="CA124" s="1028">
        <v>64.400000000000006</v>
      </c>
      <c r="CB124" s="1028"/>
      <c r="CC124" s="1028"/>
      <c r="CD124" s="1028"/>
      <c r="CE124" s="1028"/>
      <c r="CF124" s="1029"/>
      <c r="CG124" s="1030"/>
      <c r="CH124" s="1030"/>
      <c r="CI124" s="1030"/>
      <c r="CJ124" s="1031"/>
      <c r="CK124" s="1013"/>
      <c r="CL124" s="1013"/>
      <c r="CM124" s="1013"/>
      <c r="CN124" s="1013"/>
      <c r="CO124" s="1014"/>
      <c r="CP124" s="1020" t="s">
        <v>442</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2">
      <c r="A125" s="1059"/>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443</v>
      </c>
      <c r="CL125" s="1008"/>
      <c r="CM125" s="1008"/>
      <c r="CN125" s="1008"/>
      <c r="CO125" s="1009"/>
      <c r="CP125" s="940" t="s">
        <v>444</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5">
      <c r="A126" s="1059"/>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23307</v>
      </c>
      <c r="AB126" s="959"/>
      <c r="AC126" s="959"/>
      <c r="AD126" s="959"/>
      <c r="AE126" s="960"/>
      <c r="AF126" s="961">
        <v>18632</v>
      </c>
      <c r="AG126" s="959"/>
      <c r="AH126" s="959"/>
      <c r="AI126" s="959"/>
      <c r="AJ126" s="960"/>
      <c r="AK126" s="961">
        <v>14747</v>
      </c>
      <c r="AL126" s="959"/>
      <c r="AM126" s="959"/>
      <c r="AN126" s="959"/>
      <c r="AO126" s="960"/>
      <c r="AP126" s="962">
        <v>0.5</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2">
      <c r="A127" s="1060"/>
      <c r="B127" s="948"/>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447</v>
      </c>
      <c r="AY127" s="1033"/>
      <c r="AZ127" s="1033"/>
      <c r="BA127" s="1033"/>
      <c r="BB127" s="1033"/>
      <c r="BC127" s="1033"/>
      <c r="BD127" s="1033"/>
      <c r="BE127" s="1034"/>
      <c r="BF127" s="1035" t="s">
        <v>448</v>
      </c>
      <c r="BG127" s="1033"/>
      <c r="BH127" s="1033"/>
      <c r="BI127" s="1033"/>
      <c r="BJ127" s="1033"/>
      <c r="BK127" s="1033"/>
      <c r="BL127" s="1034"/>
      <c r="BM127" s="1035" t="s">
        <v>449</v>
      </c>
      <c r="BN127" s="1033"/>
      <c r="BO127" s="1033"/>
      <c r="BP127" s="1033"/>
      <c r="BQ127" s="1033"/>
      <c r="BR127" s="1033"/>
      <c r="BS127" s="1034"/>
      <c r="BT127" s="1035" t="s">
        <v>450</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451</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5">
      <c r="A128" s="1043" t="s">
        <v>452</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453</v>
      </c>
      <c r="X128" s="1045"/>
      <c r="Y128" s="1045"/>
      <c r="Z128" s="1046"/>
      <c r="AA128" s="1047">
        <v>5597</v>
      </c>
      <c r="AB128" s="1048"/>
      <c r="AC128" s="1048"/>
      <c r="AD128" s="1048"/>
      <c r="AE128" s="1049"/>
      <c r="AF128" s="1050">
        <v>5523</v>
      </c>
      <c r="AG128" s="1048"/>
      <c r="AH128" s="1048"/>
      <c r="AI128" s="1048"/>
      <c r="AJ128" s="1049"/>
      <c r="AK128" s="1050">
        <v>5523</v>
      </c>
      <c r="AL128" s="1048"/>
      <c r="AM128" s="1048"/>
      <c r="AN128" s="1048"/>
      <c r="AO128" s="1049"/>
      <c r="AP128" s="1051"/>
      <c r="AQ128" s="1052"/>
      <c r="AR128" s="1052"/>
      <c r="AS128" s="1052"/>
      <c r="AT128" s="1053"/>
      <c r="AU128" s="235"/>
      <c r="AV128" s="235"/>
      <c r="AW128" s="235"/>
      <c r="AX128" s="888" t="s">
        <v>454</v>
      </c>
      <c r="AY128" s="889"/>
      <c r="AZ128" s="889"/>
      <c r="BA128" s="889"/>
      <c r="BB128" s="889"/>
      <c r="BC128" s="889"/>
      <c r="BD128" s="889"/>
      <c r="BE128" s="890"/>
      <c r="BF128" s="1054" t="s">
        <v>111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455</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t="s">
        <v>111</v>
      </c>
      <c r="DR128" s="1040"/>
      <c r="DS128" s="1040"/>
      <c r="DT128" s="1040"/>
      <c r="DU128" s="1040"/>
      <c r="DV128" s="1041" t="s">
        <v>111</v>
      </c>
      <c r="DW128" s="1041"/>
      <c r="DX128" s="1041"/>
      <c r="DY128" s="1041"/>
      <c r="DZ128" s="1042"/>
    </row>
    <row r="129" spans="1:131" s="199" customFormat="1" ht="26.25" customHeight="1" x14ac:dyDescent="0.2">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456</v>
      </c>
      <c r="X129" s="1074"/>
      <c r="Y129" s="1074"/>
      <c r="Z129" s="1075"/>
      <c r="AA129" s="958">
        <v>3707237</v>
      </c>
      <c r="AB129" s="959"/>
      <c r="AC129" s="959"/>
      <c r="AD129" s="959"/>
      <c r="AE129" s="960"/>
      <c r="AF129" s="961">
        <v>3811142</v>
      </c>
      <c r="AG129" s="959"/>
      <c r="AH129" s="959"/>
      <c r="AI129" s="959"/>
      <c r="AJ129" s="960"/>
      <c r="AK129" s="961">
        <v>3755895</v>
      </c>
      <c r="AL129" s="959"/>
      <c r="AM129" s="959"/>
      <c r="AN129" s="959"/>
      <c r="AO129" s="960"/>
      <c r="AP129" s="1076"/>
      <c r="AQ129" s="1077"/>
      <c r="AR129" s="1077"/>
      <c r="AS129" s="1077"/>
      <c r="AT129" s="1078"/>
      <c r="AU129" s="237"/>
      <c r="AV129" s="237"/>
      <c r="AW129" s="237"/>
      <c r="AX129" s="1067" t="s">
        <v>457</v>
      </c>
      <c r="AY129" s="950"/>
      <c r="AZ129" s="950"/>
      <c r="BA129" s="950"/>
      <c r="BB129" s="950"/>
      <c r="BC129" s="950"/>
      <c r="BD129" s="950"/>
      <c r="BE129" s="951"/>
      <c r="BF129" s="1068" t="s">
        <v>111</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459</v>
      </c>
      <c r="X130" s="1074"/>
      <c r="Y130" s="1074"/>
      <c r="Z130" s="1075"/>
      <c r="AA130" s="958">
        <v>644371</v>
      </c>
      <c r="AB130" s="959"/>
      <c r="AC130" s="959"/>
      <c r="AD130" s="959"/>
      <c r="AE130" s="960"/>
      <c r="AF130" s="961">
        <v>608615</v>
      </c>
      <c r="AG130" s="959"/>
      <c r="AH130" s="959"/>
      <c r="AI130" s="959"/>
      <c r="AJ130" s="960"/>
      <c r="AK130" s="961">
        <v>594810</v>
      </c>
      <c r="AL130" s="959"/>
      <c r="AM130" s="959"/>
      <c r="AN130" s="959"/>
      <c r="AO130" s="960"/>
      <c r="AP130" s="1076"/>
      <c r="AQ130" s="1077"/>
      <c r="AR130" s="1077"/>
      <c r="AS130" s="1077"/>
      <c r="AT130" s="1078"/>
      <c r="AU130" s="237"/>
      <c r="AV130" s="237"/>
      <c r="AW130" s="237"/>
      <c r="AX130" s="1067" t="s">
        <v>460</v>
      </c>
      <c r="AY130" s="950"/>
      <c r="AZ130" s="950"/>
      <c r="BA130" s="950"/>
      <c r="BB130" s="950"/>
      <c r="BC130" s="950"/>
      <c r="BD130" s="950"/>
      <c r="BE130" s="951"/>
      <c r="BF130" s="1104">
        <v>11.3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461</v>
      </c>
      <c r="X131" s="1112"/>
      <c r="Y131" s="1112"/>
      <c r="Z131" s="1113"/>
      <c r="AA131" s="1005">
        <v>3062866</v>
      </c>
      <c r="AB131" s="984"/>
      <c r="AC131" s="984"/>
      <c r="AD131" s="984"/>
      <c r="AE131" s="985"/>
      <c r="AF131" s="983">
        <v>3202527</v>
      </c>
      <c r="AG131" s="984"/>
      <c r="AH131" s="984"/>
      <c r="AI131" s="984"/>
      <c r="AJ131" s="985"/>
      <c r="AK131" s="983">
        <v>3161085</v>
      </c>
      <c r="AL131" s="984"/>
      <c r="AM131" s="984"/>
      <c r="AN131" s="984"/>
      <c r="AO131" s="985"/>
      <c r="AP131" s="1114"/>
      <c r="AQ131" s="1115"/>
      <c r="AR131" s="1115"/>
      <c r="AS131" s="1115"/>
      <c r="AT131" s="1116"/>
      <c r="AU131" s="237"/>
      <c r="AV131" s="237"/>
      <c r="AW131" s="237"/>
      <c r="AX131" s="1086" t="s">
        <v>462</v>
      </c>
      <c r="AY131" s="1037"/>
      <c r="AZ131" s="1037"/>
      <c r="BA131" s="1037"/>
      <c r="BB131" s="1037"/>
      <c r="BC131" s="1037"/>
      <c r="BD131" s="1037"/>
      <c r="BE131" s="1038"/>
      <c r="BF131" s="1087">
        <v>64.400000000000006</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093" t="s">
        <v>463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464</v>
      </c>
      <c r="W132" s="1097"/>
      <c r="X132" s="1097"/>
      <c r="Y132" s="1097"/>
      <c r="Z132" s="1098"/>
      <c r="AA132" s="1099">
        <v>11.8043362</v>
      </c>
      <c r="AB132" s="1100"/>
      <c r="AC132" s="1100"/>
      <c r="AD132" s="1100"/>
      <c r="AE132" s="1101"/>
      <c r="AF132" s="1102">
        <v>10.40462735</v>
      </c>
      <c r="AG132" s="1100"/>
      <c r="AH132" s="1100"/>
      <c r="AI132" s="1100"/>
      <c r="AJ132" s="1101"/>
      <c r="AK132" s="1102">
        <v>11.70231107</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465</v>
      </c>
      <c r="W133" s="1080"/>
      <c r="X133" s="1080"/>
      <c r="Y133" s="1080"/>
      <c r="Z133" s="1081"/>
      <c r="AA133" s="1082">
        <v>13.2</v>
      </c>
      <c r="AB133" s="1083"/>
      <c r="AC133" s="1083"/>
      <c r="AD133" s="1083"/>
      <c r="AE133" s="1084"/>
      <c r="AF133" s="1082">
        <v>11.6</v>
      </c>
      <c r="AG133" s="1083"/>
      <c r="AH133" s="1083"/>
      <c r="AI133" s="1083"/>
      <c r="AJ133" s="1084"/>
      <c r="AK133" s="1082">
        <v>11.3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22" zoomScale="80" zoomScaleNormal="85" zoomScaleSheetLayoutView="80" workbookViewId="0">
      <selection activeCell="BE34" sqref="BE34:BF34"/>
    </sheetView>
  </sheetViews>
  <sheetFormatPr defaultColWidth="0" defaultRowHeight="13.5" customHeight="1" zeroHeight="1" x14ac:dyDescent="0.2"/>
  <cols>
    <col min="1" max="36" width="9" style="244" customWidth="1"/>
    <col min="37" max="16384" width="9" style="243" hidden="1"/>
  </cols>
  <sheetData>
    <row r="1" spans="2:36"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 x14ac:dyDescent="0.2"/>
    <row r="3" spans="2:36" ht="13" x14ac:dyDescent="0.2"/>
    <row r="4" spans="2:36" ht="13" x14ac:dyDescent="0.2"/>
    <row r="5" spans="2:36" ht="13" x14ac:dyDescent="0.2"/>
    <row r="6" spans="2:36" ht="13" x14ac:dyDescent="0.2"/>
    <row r="7" spans="2:36" ht="13" x14ac:dyDescent="0.2"/>
    <row r="8" spans="2:36" ht="13" x14ac:dyDescent="0.2"/>
    <row r="9" spans="2:36" ht="13" x14ac:dyDescent="0.2"/>
    <row r="10" spans="2:36" ht="13" x14ac:dyDescent="0.2"/>
    <row r="11" spans="2:36" ht="13" x14ac:dyDescent="0.2"/>
    <row r="12" spans="2:36" ht="13" x14ac:dyDescent="0.2"/>
    <row r="13" spans="2:36" ht="13" x14ac:dyDescent="0.2"/>
    <row r="14" spans="2:36" ht="13" x14ac:dyDescent="0.2"/>
    <row r="15" spans="2:36" ht="13" x14ac:dyDescent="0.2"/>
    <row r="16" spans="2:36" ht="13" x14ac:dyDescent="0.2">
      <c r="AJ16" s="243"/>
    </row>
    <row r="17" spans="34:36" ht="13" x14ac:dyDescent="0.2">
      <c r="AJ17" s="243"/>
    </row>
    <row r="18" spans="34:36" ht="13" x14ac:dyDescent="0.2"/>
    <row r="19" spans="34:36" ht="13" x14ac:dyDescent="0.2"/>
    <row r="20" spans="34:36" ht="13" x14ac:dyDescent="0.2">
      <c r="AI20" s="243"/>
      <c r="AJ20" s="243"/>
    </row>
    <row r="21" spans="34:36" ht="13" x14ac:dyDescent="0.2">
      <c r="AJ21" s="243"/>
    </row>
    <row r="22" spans="34:36" ht="13" x14ac:dyDescent="0.2"/>
    <row r="23" spans="34:36" ht="13" x14ac:dyDescent="0.2">
      <c r="AI23" s="243"/>
      <c r="AJ23" s="243"/>
    </row>
    <row r="24" spans="34:36" ht="13" x14ac:dyDescent="0.2">
      <c r="AJ24" s="243"/>
    </row>
    <row r="25" spans="34:36" ht="13" x14ac:dyDescent="0.2">
      <c r="AJ25" s="243"/>
    </row>
    <row r="26" spans="34:36" ht="13" x14ac:dyDescent="0.2">
      <c r="AI26" s="243"/>
      <c r="AJ26" s="243"/>
    </row>
    <row r="27" spans="34:36" ht="13" x14ac:dyDescent="0.2"/>
    <row r="28" spans="34:36" ht="13" x14ac:dyDescent="0.2">
      <c r="AI28" s="243"/>
      <c r="AJ28" s="243"/>
    </row>
    <row r="29" spans="34:36" ht="13" x14ac:dyDescent="0.2">
      <c r="AJ29" s="243"/>
    </row>
    <row r="30" spans="34:36" ht="13" x14ac:dyDescent="0.2"/>
    <row r="31" spans="34:36" ht="13" x14ac:dyDescent="0.2">
      <c r="AH31" s="243"/>
      <c r="AI31" s="243"/>
      <c r="AJ31" s="243"/>
    </row>
    <row r="32" spans="34:36" ht="13" x14ac:dyDescent="0.2"/>
    <row r="33" spans="28:36" ht="13" x14ac:dyDescent="0.2">
      <c r="AI33" s="243"/>
      <c r="AJ33" s="243"/>
    </row>
    <row r="34" spans="28:36" ht="13" x14ac:dyDescent="0.2">
      <c r="AF34" s="243"/>
    </row>
    <row r="35" spans="28:36" ht="13" x14ac:dyDescent="0.2">
      <c r="AB35" s="243"/>
      <c r="AC35" s="243"/>
      <c r="AD35" s="243"/>
      <c r="AF35" s="243"/>
      <c r="AG35" s="243"/>
      <c r="AH35" s="243"/>
      <c r="AI35" s="243"/>
      <c r="AJ35" s="243"/>
    </row>
    <row r="36" spans="28:36" ht="13" x14ac:dyDescent="0.2"/>
    <row r="37" spans="28:36" ht="13" x14ac:dyDescent="0.2">
      <c r="AE37" s="243"/>
      <c r="AJ37" s="243"/>
    </row>
    <row r="38" spans="28:36" ht="13" x14ac:dyDescent="0.2">
      <c r="AB38" s="243"/>
      <c r="AC38" s="243"/>
      <c r="AD38" s="243"/>
      <c r="AE38" s="243"/>
      <c r="AG38" s="243"/>
      <c r="AH38" s="243"/>
      <c r="AI38" s="243"/>
      <c r="AJ38" s="243"/>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3"/>
      <c r="AH49" s="243"/>
      <c r="AI49" s="243"/>
      <c r="AJ49" s="243"/>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3"/>
      <c r="AA63" s="243"/>
    </row>
    <row r="64" spans="22:36" ht="13" x14ac:dyDescent="0.2">
      <c r="V64" s="243"/>
    </row>
    <row r="65" spans="15:36" ht="13" x14ac:dyDescent="0.2">
      <c r="X65" s="243"/>
      <c r="Z65" s="243"/>
      <c r="AC65" s="243"/>
    </row>
    <row r="66" spans="15:36" ht="13" x14ac:dyDescent="0.2">
      <c r="Q66" s="243"/>
      <c r="S66" s="243"/>
      <c r="U66" s="243"/>
      <c r="AF66" s="243"/>
    </row>
    <row r="67" spans="15:36" ht="13" x14ac:dyDescent="0.2">
      <c r="O67" s="243"/>
      <c r="P67" s="243"/>
      <c r="R67" s="243"/>
      <c r="T67" s="243"/>
      <c r="Y67" s="243"/>
      <c r="AB67" s="243"/>
      <c r="AD67" s="243"/>
      <c r="AE67" s="243"/>
      <c r="AG67" s="243"/>
      <c r="AH67" s="243"/>
      <c r="AI67" s="243"/>
      <c r="AJ67" s="243"/>
    </row>
    <row r="68" spans="15:36" ht="13" x14ac:dyDescent="0.2"/>
    <row r="69" spans="15:36" ht="13" x14ac:dyDescent="0.2"/>
    <row r="70" spans="15:36" ht="13" x14ac:dyDescent="0.2"/>
    <row r="71" spans="15:36" ht="13" x14ac:dyDescent="0.2"/>
    <row r="72" spans="15:36" ht="13" x14ac:dyDescent="0.2">
      <c r="AJ72" s="243"/>
    </row>
    <row r="73" spans="15:36" ht="13" x14ac:dyDescent="0.2">
      <c r="AJ73" s="243"/>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3"/>
    </row>
    <row r="97" spans="24:36" ht="13" x14ac:dyDescent="0.2">
      <c r="AA97" s="243"/>
    </row>
    <row r="98" spans="24:36" ht="13" hidden="1" x14ac:dyDescent="0.2">
      <c r="AA98" s="243"/>
    </row>
    <row r="99" spans="24:36" ht="13" hidden="1" x14ac:dyDescent="0.2">
      <c r="AA99" s="243"/>
    </row>
    <row r="100" spans="24:36" ht="13" hidden="1" x14ac:dyDescent="0.2"/>
    <row r="101" spans="24:36" ht="12" hidden="1" customHeight="1" x14ac:dyDescent="0.2">
      <c r="X101" s="243"/>
      <c r="Y101" s="243"/>
      <c r="Z101" s="243"/>
      <c r="AC101" s="243"/>
    </row>
    <row r="102" spans="24:36" ht="1.5" hidden="1" customHeight="1" x14ac:dyDescent="0.2">
      <c r="AC102" s="243"/>
      <c r="AF102" s="243"/>
    </row>
    <row r="103" spans="24:36" ht="13" hidden="1" x14ac:dyDescent="0.2">
      <c r="AB103" s="243"/>
      <c r="AD103" s="243"/>
      <c r="AE103" s="243"/>
      <c r="AF103" s="243"/>
      <c r="AG103" s="243"/>
      <c r="AH103" s="243"/>
      <c r="AI103" s="243"/>
      <c r="AJ103" s="243"/>
    </row>
    <row r="104" spans="24:36" ht="13" hidden="1" x14ac:dyDescent="0.2">
      <c r="AD104" s="243"/>
      <c r="AE104" s="243"/>
      <c r="AG104" s="243"/>
      <c r="AH104" s="243"/>
      <c r="AI104" s="243"/>
      <c r="AJ104" s="243"/>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V31" zoomScaleNormal="40" zoomScaleSheetLayoutView="55" workbookViewId="0">
      <selection activeCell="BE34" sqref="BE34:BF34"/>
    </sheetView>
  </sheetViews>
  <sheetFormatPr defaultColWidth="0" defaultRowHeight="13.5" customHeight="1" zeroHeight="1" x14ac:dyDescent="0.2"/>
  <cols>
    <col min="1" max="1" width="9.08984375" style="244" customWidth="1"/>
    <col min="2" max="15" width="9" style="244" customWidth="1"/>
    <col min="16" max="16" width="9.08984375" style="244" bestFit="1" customWidth="1"/>
    <col min="17" max="34" width="9" style="244" customWidth="1"/>
    <col min="35" max="16384" width="9" style="243" hidden="1"/>
  </cols>
  <sheetData>
    <row r="1" spans="2:34"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row r="3" spans="2:34" ht="13" x14ac:dyDescent="0.2"/>
    <row r="4" spans="2:34" ht="13" x14ac:dyDescent="0.2">
      <c r="R4" s="243"/>
      <c r="S4" s="243"/>
      <c r="T4" s="243"/>
      <c r="U4" s="243"/>
      <c r="V4" s="243"/>
      <c r="W4" s="243"/>
      <c r="X4" s="243"/>
      <c r="Y4" s="243"/>
      <c r="Z4" s="243"/>
      <c r="AA4" s="243"/>
      <c r="AB4" s="243"/>
      <c r="AC4" s="243"/>
      <c r="AD4" s="243"/>
      <c r="AE4" s="243"/>
      <c r="AF4" s="243"/>
      <c r="AG4" s="243"/>
      <c r="AH4" s="243"/>
    </row>
    <row r="5" spans="2:34" ht="13" x14ac:dyDescent="0.2">
      <c r="R5" s="243"/>
      <c r="S5" s="243"/>
      <c r="T5" s="243"/>
      <c r="U5" s="243"/>
      <c r="V5" s="243"/>
      <c r="W5" s="243"/>
      <c r="X5" s="243"/>
      <c r="Y5" s="243"/>
      <c r="Z5" s="243"/>
      <c r="AA5" s="243"/>
      <c r="AB5" s="243"/>
      <c r="AC5" s="243"/>
      <c r="AD5" s="243"/>
      <c r="AE5" s="243"/>
      <c r="AF5" s="243"/>
      <c r="AG5" s="243"/>
      <c r="AH5" s="243"/>
    </row>
    <row r="6" spans="2:34" ht="13" x14ac:dyDescent="0.2"/>
    <row r="7" spans="2:34" ht="13" x14ac:dyDescent="0.2"/>
    <row r="8" spans="2:34" ht="13" x14ac:dyDescent="0.2"/>
    <row r="9" spans="2:34" ht="13" x14ac:dyDescent="0.2"/>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9:34" ht="13" x14ac:dyDescent="0.2"/>
    <row r="18" spans="9:34" ht="13"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 x14ac:dyDescent="0.2"/>
    <row r="20" spans="9:34" ht="13" x14ac:dyDescent="0.2"/>
    <row r="21" spans="9:34" ht="13" x14ac:dyDescent="0.2">
      <c r="AH21" s="243"/>
    </row>
    <row r="22" spans="9:34" ht="13" x14ac:dyDescent="0.2">
      <c r="AE22" s="243"/>
      <c r="AF22" s="243"/>
      <c r="AG22" s="243"/>
      <c r="AH22" s="243"/>
    </row>
    <row r="23" spans="9:34" ht="13" x14ac:dyDescent="0.2">
      <c r="U23" s="243"/>
      <c r="V23" s="243"/>
      <c r="W23" s="243"/>
      <c r="X23" s="243"/>
      <c r="Y23" s="243"/>
      <c r="Z23" s="243"/>
      <c r="AA23" s="243"/>
      <c r="AB23" s="243"/>
      <c r="AC23" s="243"/>
      <c r="AD23" s="243"/>
      <c r="AE23" s="243"/>
      <c r="AF23" s="243"/>
      <c r="AG23" s="243"/>
      <c r="AH23" s="243"/>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3"/>
      <c r="W35" s="243"/>
      <c r="X35" s="243"/>
      <c r="Y35" s="243"/>
      <c r="Z35" s="243"/>
      <c r="AA35" s="243"/>
      <c r="AB35" s="243"/>
      <c r="AC35" s="243"/>
      <c r="AD35" s="243"/>
      <c r="AE35" s="243"/>
      <c r="AF35" s="243"/>
      <c r="AG35" s="243"/>
      <c r="AH35" s="243"/>
    </row>
    <row r="36" spans="15:34" ht="13" x14ac:dyDescent="0.2"/>
    <row r="37" spans="15:34" ht="13" x14ac:dyDescent="0.2">
      <c r="AH37" s="243"/>
    </row>
    <row r="38" spans="15:34" ht="13" x14ac:dyDescent="0.2">
      <c r="AE38" s="243"/>
      <c r="AF38" s="243"/>
      <c r="AG38" s="243"/>
      <c r="AH38" s="243"/>
    </row>
    <row r="39" spans="15:34" ht="13" x14ac:dyDescent="0.2"/>
    <row r="40" spans="15:34" ht="13" x14ac:dyDescent="0.2"/>
    <row r="41" spans="15:34" ht="13" x14ac:dyDescent="0.2"/>
    <row r="42" spans="15:34" ht="13" x14ac:dyDescent="0.2"/>
    <row r="43" spans="15:34" ht="13"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 x14ac:dyDescent="0.2">
      <c r="AH44" s="243"/>
    </row>
    <row r="45" spans="15:34" ht="13" x14ac:dyDescent="0.2"/>
    <row r="46" spans="15:34" ht="13" x14ac:dyDescent="0.2">
      <c r="W46" s="243"/>
      <c r="X46" s="243"/>
      <c r="Y46" s="243"/>
      <c r="Z46" s="243"/>
      <c r="AA46" s="243"/>
      <c r="AB46" s="243"/>
      <c r="AC46" s="243"/>
      <c r="AD46" s="243"/>
      <c r="AE46" s="243"/>
      <c r="AF46" s="243"/>
      <c r="AG46" s="243"/>
      <c r="AH46" s="243"/>
    </row>
    <row r="47" spans="15:34" ht="13" x14ac:dyDescent="0.2"/>
    <row r="48" spans="15:34" ht="13" x14ac:dyDescent="0.2"/>
    <row r="49" spans="22:34" ht="13" x14ac:dyDescent="0.2"/>
    <row r="50" spans="22:34" ht="13" x14ac:dyDescent="0.2">
      <c r="V50" s="243"/>
      <c r="W50" s="243"/>
      <c r="X50" s="243"/>
      <c r="Y50" s="243"/>
      <c r="Z50" s="243"/>
      <c r="AA50" s="243"/>
      <c r="AB50" s="243"/>
      <c r="AC50" s="243"/>
      <c r="AD50" s="243"/>
      <c r="AE50" s="243"/>
      <c r="AF50" s="243"/>
      <c r="AG50" s="243"/>
      <c r="AH50" s="243"/>
    </row>
    <row r="51" spans="22:34" ht="13" x14ac:dyDescent="0.2"/>
    <row r="52" spans="22:34" ht="13" x14ac:dyDescent="0.2"/>
    <row r="53" spans="22:34" ht="13" x14ac:dyDescent="0.2">
      <c r="AH53" s="243"/>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3"/>
      <c r="Z67" s="243"/>
      <c r="AA67" s="243"/>
      <c r="AB67" s="243"/>
      <c r="AC67" s="243"/>
      <c r="AD67" s="243"/>
      <c r="AE67" s="243"/>
      <c r="AF67" s="243"/>
      <c r="AG67" s="243"/>
      <c r="AH67" s="243"/>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election activeCell="BE34" sqref="BE34:BF34"/>
    </sheetView>
  </sheetViews>
  <sheetFormatPr defaultColWidth="0" defaultRowHeight="13.5" customHeight="1" zeroHeight="1" x14ac:dyDescent="0.2"/>
  <cols>
    <col min="1" max="6" width="14.90625" style="245" customWidth="1"/>
    <col min="7" max="8" width="15.90625" style="245" customWidth="1"/>
    <col min="9" max="14" width="16.08984375" style="245" customWidth="1"/>
    <col min="15" max="15" width="6.08984375" style="252" customWidth="1"/>
    <col min="16" max="16" width="3" style="250" customWidth="1"/>
    <col min="17" max="17" width="19.08984375" style="245" hidden="1" customWidth="1"/>
    <col min="18" max="22" width="12.6328125" style="245" hidden="1" customWidth="1"/>
    <col min="23" max="16384" width="8.6328125" style="245" hidden="1"/>
  </cols>
  <sheetData>
    <row r="1" spans="1:16" ht="13" x14ac:dyDescent="0.2">
      <c r="O1" s="246"/>
      <c r="P1" s="246"/>
    </row>
    <row r="2" spans="1:16" ht="13" x14ac:dyDescent="0.2">
      <c r="O2" s="246"/>
      <c r="P2" s="246"/>
    </row>
    <row r="3" spans="1:16" ht="13" x14ac:dyDescent="0.2">
      <c r="O3" s="246"/>
      <c r="P3" s="246"/>
    </row>
    <row r="4" spans="1:16" ht="13" x14ac:dyDescent="0.2">
      <c r="O4" s="246"/>
      <c r="P4" s="246"/>
    </row>
    <row r="5" spans="1:16" ht="16.5" x14ac:dyDescent="0.2">
      <c r="A5" s="247" t="s">
        <v>466</v>
      </c>
      <c r="B5" s="248"/>
      <c r="C5" s="248"/>
      <c r="D5" s="248"/>
      <c r="E5" s="248"/>
      <c r="F5" s="248"/>
      <c r="G5" s="248"/>
      <c r="H5" s="248"/>
      <c r="I5" s="248"/>
      <c r="J5" s="248"/>
      <c r="K5" s="248"/>
      <c r="L5" s="248"/>
      <c r="M5" s="248"/>
      <c r="N5" s="248"/>
      <c r="O5" s="249"/>
    </row>
    <row r="6" spans="1:16" ht="13" x14ac:dyDescent="0.2">
      <c r="A6" s="250"/>
      <c r="B6" s="246"/>
      <c r="C6" s="246"/>
      <c r="D6" s="246"/>
      <c r="E6" s="246"/>
      <c r="F6" s="246"/>
      <c r="G6" s="251" t="s">
        <v>467</v>
      </c>
      <c r="H6" s="251"/>
      <c r="I6" s="251"/>
      <c r="J6" s="251"/>
      <c r="K6" s="246"/>
      <c r="L6" s="246"/>
      <c r="M6" s="246"/>
      <c r="N6" s="246"/>
    </row>
    <row r="7" spans="1:16" ht="13" x14ac:dyDescent="0.2">
      <c r="A7" s="250"/>
      <c r="B7" s="246"/>
      <c r="C7" s="246"/>
      <c r="D7" s="246"/>
      <c r="E7" s="246"/>
      <c r="F7" s="246"/>
      <c r="G7" s="253"/>
      <c r="H7" s="254"/>
      <c r="I7" s="254"/>
      <c r="J7" s="255"/>
      <c r="K7" s="1120" t="s">
        <v>468</v>
      </c>
      <c r="L7" s="256"/>
      <c r="M7" s="257" t="s">
        <v>469</v>
      </c>
      <c r="N7" s="258"/>
    </row>
    <row r="8" spans="1:16" ht="13" x14ac:dyDescent="0.2">
      <c r="A8" s="250"/>
      <c r="B8" s="246"/>
      <c r="C8" s="246"/>
      <c r="D8" s="246"/>
      <c r="E8" s="246"/>
      <c r="F8" s="246"/>
      <c r="G8" s="259"/>
      <c r="H8" s="260"/>
      <c r="I8" s="260"/>
      <c r="J8" s="261"/>
      <c r="K8" s="1121"/>
      <c r="L8" s="262" t="s">
        <v>470</v>
      </c>
      <c r="M8" s="263" t="s">
        <v>471</v>
      </c>
      <c r="N8" s="264" t="s">
        <v>472</v>
      </c>
    </row>
    <row r="9" spans="1:16" ht="13" x14ac:dyDescent="0.2">
      <c r="A9" s="250"/>
      <c r="B9" s="246"/>
      <c r="C9" s="246"/>
      <c r="D9" s="246"/>
      <c r="E9" s="246"/>
      <c r="F9" s="246"/>
      <c r="G9" s="1122" t="s">
        <v>473</v>
      </c>
      <c r="H9" s="1123"/>
      <c r="I9" s="1123"/>
      <c r="J9" s="1124"/>
      <c r="K9" s="265">
        <v>1003226</v>
      </c>
      <c r="L9" s="266">
        <v>79150</v>
      </c>
      <c r="M9" s="267">
        <v>85150</v>
      </c>
      <c r="N9" s="268">
        <v>-7</v>
      </c>
    </row>
    <row r="10" spans="1:16" ht="13" x14ac:dyDescent="0.2">
      <c r="A10" s="250"/>
      <c r="B10" s="246"/>
      <c r="C10" s="246"/>
      <c r="D10" s="246"/>
      <c r="E10" s="246"/>
      <c r="F10" s="246"/>
      <c r="G10" s="1122" t="s">
        <v>474</v>
      </c>
      <c r="H10" s="1123"/>
      <c r="I10" s="1123"/>
      <c r="J10" s="1124"/>
      <c r="K10" s="269">
        <v>185333</v>
      </c>
      <c r="L10" s="270">
        <v>14622</v>
      </c>
      <c r="M10" s="271">
        <v>9032</v>
      </c>
      <c r="N10" s="272">
        <v>61.9</v>
      </c>
    </row>
    <row r="11" spans="1:16" ht="13.5" customHeight="1" x14ac:dyDescent="0.2">
      <c r="A11" s="250"/>
      <c r="B11" s="246"/>
      <c r="C11" s="246"/>
      <c r="D11" s="246"/>
      <c r="E11" s="246"/>
      <c r="F11" s="246"/>
      <c r="G11" s="1122" t="s">
        <v>475</v>
      </c>
      <c r="H11" s="1123"/>
      <c r="I11" s="1123"/>
      <c r="J11" s="1124"/>
      <c r="K11" s="269">
        <v>11467</v>
      </c>
      <c r="L11" s="270">
        <v>905</v>
      </c>
      <c r="M11" s="271">
        <v>13711</v>
      </c>
      <c r="N11" s="272">
        <v>-93.4</v>
      </c>
    </row>
    <row r="12" spans="1:16" ht="13.5" customHeight="1" x14ac:dyDescent="0.2">
      <c r="A12" s="250"/>
      <c r="B12" s="246"/>
      <c r="C12" s="246"/>
      <c r="D12" s="246"/>
      <c r="E12" s="246"/>
      <c r="F12" s="246"/>
      <c r="G12" s="1122" t="s">
        <v>476</v>
      </c>
      <c r="H12" s="1123"/>
      <c r="I12" s="1123"/>
      <c r="J12" s="1124"/>
      <c r="K12" s="269">
        <v>10830</v>
      </c>
      <c r="L12" s="270">
        <v>854</v>
      </c>
      <c r="M12" s="271">
        <v>641</v>
      </c>
      <c r="N12" s="272">
        <v>33.200000000000003</v>
      </c>
    </row>
    <row r="13" spans="1:16" ht="13.5" customHeight="1" x14ac:dyDescent="0.2">
      <c r="A13" s="250"/>
      <c r="B13" s="246"/>
      <c r="C13" s="246"/>
      <c r="D13" s="246"/>
      <c r="E13" s="246"/>
      <c r="F13" s="246"/>
      <c r="G13" s="1122" t="s">
        <v>477</v>
      </c>
      <c r="H13" s="1123"/>
      <c r="I13" s="1123"/>
      <c r="J13" s="1124"/>
      <c r="K13" s="269" t="s">
        <v>478</v>
      </c>
      <c r="L13" s="270" t="s">
        <v>478</v>
      </c>
      <c r="M13" s="271" t="s">
        <v>478</v>
      </c>
      <c r="N13" s="272" t="s">
        <v>478</v>
      </c>
    </row>
    <row r="14" spans="1:16" ht="13.5" customHeight="1" x14ac:dyDescent="0.2">
      <c r="A14" s="250"/>
      <c r="B14" s="246"/>
      <c r="C14" s="246"/>
      <c r="D14" s="246"/>
      <c r="E14" s="246"/>
      <c r="F14" s="246"/>
      <c r="G14" s="1122" t="s">
        <v>479</v>
      </c>
      <c r="H14" s="1123"/>
      <c r="I14" s="1123"/>
      <c r="J14" s="1124"/>
      <c r="K14" s="269">
        <v>53359</v>
      </c>
      <c r="L14" s="270">
        <v>4210</v>
      </c>
      <c r="M14" s="271">
        <v>4184</v>
      </c>
      <c r="N14" s="272">
        <v>0.6</v>
      </c>
    </row>
    <row r="15" spans="1:16" ht="13.5" customHeight="1" x14ac:dyDescent="0.2">
      <c r="A15" s="250"/>
      <c r="B15" s="246"/>
      <c r="C15" s="246"/>
      <c r="D15" s="246"/>
      <c r="E15" s="246"/>
      <c r="F15" s="246"/>
      <c r="G15" s="1122" t="s">
        <v>480</v>
      </c>
      <c r="H15" s="1123"/>
      <c r="I15" s="1123"/>
      <c r="J15" s="1124"/>
      <c r="K15" s="269" t="s">
        <v>478</v>
      </c>
      <c r="L15" s="270" t="s">
        <v>478</v>
      </c>
      <c r="M15" s="271">
        <v>2000</v>
      </c>
      <c r="N15" s="272" t="s">
        <v>478</v>
      </c>
    </row>
    <row r="16" spans="1:16" ht="13" x14ac:dyDescent="0.2">
      <c r="A16" s="250"/>
      <c r="B16" s="246"/>
      <c r="C16" s="246"/>
      <c r="D16" s="246"/>
      <c r="E16" s="246"/>
      <c r="F16" s="246"/>
      <c r="G16" s="1125" t="s">
        <v>481</v>
      </c>
      <c r="H16" s="1126"/>
      <c r="I16" s="1126"/>
      <c r="J16" s="1127"/>
      <c r="K16" s="270">
        <v>-129559</v>
      </c>
      <c r="L16" s="270">
        <v>-10222</v>
      </c>
      <c r="M16" s="271">
        <v>-8546</v>
      </c>
      <c r="N16" s="272">
        <v>19.600000000000001</v>
      </c>
    </row>
    <row r="17" spans="1:16" ht="13" x14ac:dyDescent="0.2">
      <c r="A17" s="250"/>
      <c r="B17" s="246"/>
      <c r="C17" s="246"/>
      <c r="D17" s="246"/>
      <c r="E17" s="246"/>
      <c r="F17" s="246"/>
      <c r="G17" s="1125" t="s">
        <v>170</v>
      </c>
      <c r="H17" s="1126"/>
      <c r="I17" s="1126"/>
      <c r="J17" s="1127"/>
      <c r="K17" s="270">
        <v>1134656</v>
      </c>
      <c r="L17" s="270">
        <v>89519</v>
      </c>
      <c r="M17" s="271">
        <v>106172</v>
      </c>
      <c r="N17" s="272">
        <v>-15.7</v>
      </c>
    </row>
    <row r="18" spans="1:16" ht="13" x14ac:dyDescent="0.2">
      <c r="A18" s="250"/>
      <c r="B18" s="246"/>
      <c r="C18" s="246"/>
      <c r="D18" s="246"/>
      <c r="E18" s="246"/>
      <c r="F18" s="246"/>
      <c r="G18" s="246"/>
      <c r="H18" s="246"/>
      <c r="I18" s="246"/>
      <c r="J18" s="246"/>
      <c r="K18" s="246"/>
      <c r="L18" s="246"/>
      <c r="M18" s="273"/>
      <c r="N18" s="273"/>
    </row>
    <row r="19" spans="1:16" ht="13" x14ac:dyDescent="0.2">
      <c r="A19" s="250"/>
      <c r="B19" s="246"/>
      <c r="C19" s="246"/>
      <c r="D19" s="246"/>
      <c r="E19" s="246"/>
      <c r="F19" s="246"/>
      <c r="G19" s="246" t="s">
        <v>482</v>
      </c>
      <c r="H19" s="246"/>
      <c r="I19" s="246"/>
      <c r="J19" s="246"/>
      <c r="K19" s="246"/>
      <c r="L19" s="246"/>
      <c r="M19" s="246"/>
      <c r="N19" s="246"/>
    </row>
    <row r="20" spans="1:16" ht="13" x14ac:dyDescent="0.2">
      <c r="A20" s="250"/>
      <c r="B20" s="246"/>
      <c r="C20" s="246"/>
      <c r="D20" s="246"/>
      <c r="E20" s="246"/>
      <c r="F20" s="246"/>
      <c r="G20" s="274"/>
      <c r="H20" s="275"/>
      <c r="I20" s="275"/>
      <c r="J20" s="276"/>
      <c r="K20" s="277" t="s">
        <v>483</v>
      </c>
      <c r="L20" s="278" t="s">
        <v>484</v>
      </c>
      <c r="M20" s="279" t="s">
        <v>485</v>
      </c>
      <c r="N20" s="280"/>
    </row>
    <row r="21" spans="1:16" s="286" customFormat="1" ht="13" x14ac:dyDescent="0.2">
      <c r="A21" s="281"/>
      <c r="B21" s="251"/>
      <c r="C21" s="251"/>
      <c r="D21" s="251"/>
      <c r="E21" s="251"/>
      <c r="F21" s="251"/>
      <c r="G21" s="1117" t="s">
        <v>486</v>
      </c>
      <c r="H21" s="1118"/>
      <c r="I21" s="1118"/>
      <c r="J21" s="1119"/>
      <c r="K21" s="282">
        <v>8.92</v>
      </c>
      <c r="L21" s="283">
        <v>10.19</v>
      </c>
      <c r="M21" s="284">
        <v>-1.27</v>
      </c>
      <c r="N21" s="251"/>
      <c r="O21" s="285"/>
      <c r="P21" s="281"/>
    </row>
    <row r="22" spans="1:16" s="286" customFormat="1" ht="13" x14ac:dyDescent="0.2">
      <c r="A22" s="281"/>
      <c r="B22" s="251"/>
      <c r="C22" s="251"/>
      <c r="D22" s="251"/>
      <c r="E22" s="251"/>
      <c r="F22" s="251"/>
      <c r="G22" s="1117" t="s">
        <v>487</v>
      </c>
      <c r="H22" s="1118"/>
      <c r="I22" s="1118"/>
      <c r="J22" s="1119"/>
      <c r="K22" s="287">
        <v>97.4</v>
      </c>
      <c r="L22" s="288">
        <v>96.4</v>
      </c>
      <c r="M22" s="289">
        <v>1</v>
      </c>
      <c r="N22" s="273"/>
      <c r="O22" s="285"/>
      <c r="P22" s="281"/>
    </row>
    <row r="23" spans="1:16" s="286" customFormat="1" ht="13" x14ac:dyDescent="0.2">
      <c r="A23" s="281"/>
      <c r="B23" s="251"/>
      <c r="C23" s="251"/>
      <c r="D23" s="251"/>
      <c r="E23" s="251"/>
      <c r="F23" s="251"/>
      <c r="G23" s="251"/>
      <c r="H23" s="251"/>
      <c r="I23" s="251"/>
      <c r="J23" s="251"/>
      <c r="K23" s="251"/>
      <c r="L23" s="273"/>
      <c r="M23" s="273"/>
      <c r="N23" s="273"/>
      <c r="O23" s="285"/>
      <c r="P23" s="281"/>
    </row>
    <row r="24" spans="1:16" s="286" customFormat="1" ht="13" x14ac:dyDescent="0.2">
      <c r="A24" s="281"/>
      <c r="B24" s="251"/>
      <c r="C24" s="251"/>
      <c r="D24" s="251"/>
      <c r="E24" s="251"/>
      <c r="F24" s="251"/>
      <c r="G24" s="251"/>
      <c r="H24" s="251"/>
      <c r="I24" s="251"/>
      <c r="J24" s="251"/>
      <c r="K24" s="251"/>
      <c r="L24" s="273"/>
      <c r="M24" s="273"/>
      <c r="N24" s="273"/>
      <c r="O24" s="285"/>
      <c r="P24" s="281"/>
    </row>
    <row r="25" spans="1:16" s="286" customFormat="1" ht="13" x14ac:dyDescent="0.2">
      <c r="A25" s="290"/>
      <c r="B25" s="291"/>
      <c r="C25" s="291"/>
      <c r="D25" s="291"/>
      <c r="E25" s="291"/>
      <c r="F25" s="291"/>
      <c r="G25" s="291"/>
      <c r="H25" s="291"/>
      <c r="I25" s="291"/>
      <c r="J25" s="291"/>
      <c r="K25" s="291"/>
      <c r="L25" s="292"/>
      <c r="M25" s="292"/>
      <c r="N25" s="292"/>
      <c r="O25" s="293"/>
      <c r="P25" s="281"/>
    </row>
    <row r="26" spans="1:16" s="286" customFormat="1" ht="13" x14ac:dyDescent="0.2">
      <c r="A26" s="251" t="s">
        <v>488</v>
      </c>
      <c r="B26" s="251"/>
      <c r="C26" s="251"/>
      <c r="D26" s="251"/>
      <c r="E26" s="251"/>
      <c r="F26" s="251"/>
      <c r="G26" s="251"/>
      <c r="H26" s="251"/>
      <c r="I26" s="251"/>
      <c r="J26" s="251"/>
      <c r="K26" s="251"/>
      <c r="L26" s="273"/>
      <c r="M26" s="273"/>
      <c r="N26" s="273"/>
      <c r="O26" s="251"/>
      <c r="P26" s="251"/>
    </row>
    <row r="27" spans="1:16" ht="13" x14ac:dyDescent="0.2">
      <c r="K27" s="246"/>
      <c r="L27" s="246"/>
      <c r="M27" s="246"/>
      <c r="N27" s="246"/>
      <c r="O27" s="246"/>
      <c r="P27" s="246"/>
    </row>
    <row r="28" spans="1:16" ht="16.5" x14ac:dyDescent="0.2">
      <c r="A28" s="247" t="s">
        <v>489</v>
      </c>
      <c r="B28" s="248"/>
      <c r="C28" s="248"/>
      <c r="D28" s="248"/>
      <c r="E28" s="248"/>
      <c r="F28" s="248"/>
      <c r="G28" s="248"/>
      <c r="H28" s="248"/>
      <c r="I28" s="248"/>
      <c r="J28" s="248"/>
      <c r="K28" s="248"/>
      <c r="L28" s="248"/>
      <c r="M28" s="248"/>
      <c r="N28" s="248"/>
      <c r="O28" s="294"/>
    </row>
    <row r="29" spans="1:16" ht="13" x14ac:dyDescent="0.2">
      <c r="A29" s="250"/>
      <c r="B29" s="246"/>
      <c r="C29" s="246"/>
      <c r="D29" s="246"/>
      <c r="E29" s="246"/>
      <c r="F29" s="246"/>
      <c r="G29" s="251" t="s">
        <v>490</v>
      </c>
      <c r="H29" s="251"/>
      <c r="I29" s="251"/>
      <c r="J29" s="251"/>
      <c r="K29" s="246"/>
      <c r="L29" s="246"/>
      <c r="M29" s="246"/>
      <c r="N29" s="246"/>
      <c r="O29" s="295"/>
    </row>
    <row r="30" spans="1:16" ht="13" x14ac:dyDescent="0.2">
      <c r="A30" s="250"/>
      <c r="B30" s="246"/>
      <c r="C30" s="246"/>
      <c r="D30" s="246"/>
      <c r="E30" s="246"/>
      <c r="F30" s="246"/>
      <c r="G30" s="253"/>
      <c r="H30" s="254"/>
      <c r="I30" s="254"/>
      <c r="J30" s="255"/>
      <c r="K30" s="1120" t="s">
        <v>468</v>
      </c>
      <c r="L30" s="256"/>
      <c r="M30" s="257" t="s">
        <v>469</v>
      </c>
      <c r="N30" s="258"/>
    </row>
    <row r="31" spans="1:16" ht="13" x14ac:dyDescent="0.2">
      <c r="A31" s="250"/>
      <c r="B31" s="246"/>
      <c r="C31" s="246"/>
      <c r="D31" s="246"/>
      <c r="E31" s="246"/>
      <c r="F31" s="246"/>
      <c r="G31" s="259"/>
      <c r="H31" s="260"/>
      <c r="I31" s="260"/>
      <c r="J31" s="261"/>
      <c r="K31" s="1121"/>
      <c r="L31" s="262" t="s">
        <v>470</v>
      </c>
      <c r="M31" s="263" t="s">
        <v>471</v>
      </c>
      <c r="N31" s="264" t="s">
        <v>472</v>
      </c>
    </row>
    <row r="32" spans="1:16" ht="27" customHeight="1" x14ac:dyDescent="0.2">
      <c r="A32" s="250"/>
      <c r="B32" s="246"/>
      <c r="C32" s="246"/>
      <c r="D32" s="246"/>
      <c r="E32" s="246"/>
      <c r="F32" s="246"/>
      <c r="G32" s="1133" t="s">
        <v>491</v>
      </c>
      <c r="H32" s="1134"/>
      <c r="I32" s="1134"/>
      <c r="J32" s="1135"/>
      <c r="K32" s="296">
        <v>657870</v>
      </c>
      <c r="L32" s="296">
        <v>51903</v>
      </c>
      <c r="M32" s="297">
        <v>58921</v>
      </c>
      <c r="N32" s="298">
        <v>-11.9</v>
      </c>
    </row>
    <row r="33" spans="1:16" ht="13.5" customHeight="1" x14ac:dyDescent="0.2">
      <c r="A33" s="250"/>
      <c r="B33" s="246"/>
      <c r="C33" s="246"/>
      <c r="D33" s="246"/>
      <c r="E33" s="246"/>
      <c r="F33" s="246"/>
      <c r="G33" s="1133" t="s">
        <v>492</v>
      </c>
      <c r="H33" s="1134"/>
      <c r="I33" s="1134"/>
      <c r="J33" s="1135"/>
      <c r="K33" s="296" t="s">
        <v>478</v>
      </c>
      <c r="L33" s="296" t="s">
        <v>478</v>
      </c>
      <c r="M33" s="297" t="s">
        <v>478</v>
      </c>
      <c r="N33" s="298" t="s">
        <v>478</v>
      </c>
    </row>
    <row r="34" spans="1:16" ht="27" customHeight="1" x14ac:dyDescent="0.2">
      <c r="A34" s="250"/>
      <c r="B34" s="246"/>
      <c r="C34" s="246"/>
      <c r="D34" s="246"/>
      <c r="E34" s="246"/>
      <c r="F34" s="246"/>
      <c r="G34" s="1133" t="s">
        <v>493</v>
      </c>
      <c r="H34" s="1134"/>
      <c r="I34" s="1134"/>
      <c r="J34" s="1135"/>
      <c r="K34" s="296" t="s">
        <v>478</v>
      </c>
      <c r="L34" s="296" t="s">
        <v>478</v>
      </c>
      <c r="M34" s="297">
        <v>1</v>
      </c>
      <c r="N34" s="298" t="s">
        <v>478</v>
      </c>
    </row>
    <row r="35" spans="1:16" ht="27" customHeight="1" x14ac:dyDescent="0.2">
      <c r="A35" s="250"/>
      <c r="B35" s="246"/>
      <c r="C35" s="246"/>
      <c r="D35" s="246"/>
      <c r="E35" s="246"/>
      <c r="F35" s="246"/>
      <c r="G35" s="1133" t="s">
        <v>494</v>
      </c>
      <c r="H35" s="1134"/>
      <c r="I35" s="1134"/>
      <c r="J35" s="1135"/>
      <c r="K35" s="296">
        <v>136543</v>
      </c>
      <c r="L35" s="296">
        <v>10773</v>
      </c>
      <c r="M35" s="297">
        <v>21946</v>
      </c>
      <c r="N35" s="298">
        <v>-50.9</v>
      </c>
    </row>
    <row r="36" spans="1:16" ht="27" customHeight="1" x14ac:dyDescent="0.2">
      <c r="A36" s="250"/>
      <c r="B36" s="246"/>
      <c r="C36" s="246"/>
      <c r="D36" s="246"/>
      <c r="E36" s="246"/>
      <c r="F36" s="246"/>
      <c r="G36" s="1133" t="s">
        <v>495</v>
      </c>
      <c r="H36" s="1134"/>
      <c r="I36" s="1134"/>
      <c r="J36" s="1135"/>
      <c r="K36" s="296">
        <v>161093</v>
      </c>
      <c r="L36" s="296">
        <v>12710</v>
      </c>
      <c r="M36" s="297">
        <v>3467</v>
      </c>
      <c r="N36" s="298">
        <v>266.60000000000002</v>
      </c>
    </row>
    <row r="37" spans="1:16" ht="13.5" customHeight="1" x14ac:dyDescent="0.2">
      <c r="A37" s="250"/>
      <c r="B37" s="246"/>
      <c r="C37" s="246"/>
      <c r="D37" s="246"/>
      <c r="E37" s="246"/>
      <c r="F37" s="246"/>
      <c r="G37" s="1133" t="s">
        <v>496</v>
      </c>
      <c r="H37" s="1134"/>
      <c r="I37" s="1134"/>
      <c r="J37" s="1135"/>
      <c r="K37" s="296">
        <v>14747</v>
      </c>
      <c r="L37" s="296">
        <v>1163</v>
      </c>
      <c r="M37" s="297">
        <v>1242</v>
      </c>
      <c r="N37" s="298">
        <v>-6.4</v>
      </c>
    </row>
    <row r="38" spans="1:16" ht="27" customHeight="1" x14ac:dyDescent="0.2">
      <c r="A38" s="250"/>
      <c r="B38" s="246"/>
      <c r="C38" s="246"/>
      <c r="D38" s="246"/>
      <c r="E38" s="246"/>
      <c r="F38" s="246"/>
      <c r="G38" s="1136" t="s">
        <v>497</v>
      </c>
      <c r="H38" s="1137"/>
      <c r="I38" s="1137"/>
      <c r="J38" s="1138"/>
      <c r="K38" s="299" t="s">
        <v>478</v>
      </c>
      <c r="L38" s="299" t="s">
        <v>478</v>
      </c>
      <c r="M38" s="300">
        <v>1</v>
      </c>
      <c r="N38" s="301" t="s">
        <v>478</v>
      </c>
      <c r="O38" s="295"/>
    </row>
    <row r="39" spans="1:16" ht="13" x14ac:dyDescent="0.2">
      <c r="A39" s="250"/>
      <c r="B39" s="246"/>
      <c r="C39" s="246"/>
      <c r="D39" s="246"/>
      <c r="E39" s="246"/>
      <c r="F39" s="246"/>
      <c r="G39" s="1136" t="s">
        <v>498</v>
      </c>
      <c r="H39" s="1137"/>
      <c r="I39" s="1137"/>
      <c r="J39" s="1138"/>
      <c r="K39" s="302">
        <v>-5523</v>
      </c>
      <c r="L39" s="302">
        <v>-436</v>
      </c>
      <c r="M39" s="303">
        <v>-1780</v>
      </c>
      <c r="N39" s="304">
        <v>-75.5</v>
      </c>
      <c r="O39" s="295"/>
    </row>
    <row r="40" spans="1:16" ht="27" customHeight="1" x14ac:dyDescent="0.2">
      <c r="A40" s="250"/>
      <c r="B40" s="246"/>
      <c r="C40" s="246"/>
      <c r="D40" s="246"/>
      <c r="E40" s="246"/>
      <c r="F40" s="246"/>
      <c r="G40" s="1133" t="s">
        <v>499</v>
      </c>
      <c r="H40" s="1134"/>
      <c r="I40" s="1134"/>
      <c r="J40" s="1135"/>
      <c r="K40" s="302">
        <v>-594810</v>
      </c>
      <c r="L40" s="302">
        <v>-46928</v>
      </c>
      <c r="M40" s="303">
        <v>-57269</v>
      </c>
      <c r="N40" s="304">
        <v>-18.100000000000001</v>
      </c>
      <c r="O40" s="295"/>
    </row>
    <row r="41" spans="1:16" ht="13" x14ac:dyDescent="0.2">
      <c r="A41" s="250"/>
      <c r="B41" s="246"/>
      <c r="C41" s="246"/>
      <c r="D41" s="246"/>
      <c r="E41" s="246"/>
      <c r="F41" s="246"/>
      <c r="G41" s="1139" t="s">
        <v>281</v>
      </c>
      <c r="H41" s="1140"/>
      <c r="I41" s="1140"/>
      <c r="J41" s="1141"/>
      <c r="K41" s="296">
        <v>369920</v>
      </c>
      <c r="L41" s="302">
        <v>29185</v>
      </c>
      <c r="M41" s="303">
        <v>26530</v>
      </c>
      <c r="N41" s="304">
        <v>10</v>
      </c>
      <c r="O41" s="295"/>
    </row>
    <row r="42" spans="1:16" ht="13" x14ac:dyDescent="0.2">
      <c r="A42" s="250"/>
      <c r="B42" s="246"/>
      <c r="C42" s="246"/>
      <c r="D42" s="246"/>
      <c r="E42" s="246"/>
      <c r="F42" s="246"/>
      <c r="G42" s="305" t="s">
        <v>500</v>
      </c>
      <c r="H42" s="246"/>
      <c r="I42" s="246"/>
      <c r="J42" s="246"/>
      <c r="K42" s="246"/>
      <c r="L42" s="246"/>
      <c r="M42" s="273"/>
      <c r="N42" s="273"/>
      <c r="O42" s="295"/>
    </row>
    <row r="43" spans="1:16" ht="13" x14ac:dyDescent="0.2">
      <c r="A43" s="250"/>
      <c r="B43" s="246"/>
      <c r="C43" s="246"/>
      <c r="D43" s="246"/>
      <c r="E43" s="246"/>
      <c r="F43" s="246"/>
      <c r="G43" s="246"/>
      <c r="H43" s="246"/>
      <c r="I43" s="246"/>
      <c r="J43" s="246"/>
      <c r="K43" s="246"/>
      <c r="L43" s="306"/>
      <c r="M43" s="273"/>
      <c r="N43" s="246"/>
      <c r="O43" s="295"/>
    </row>
    <row r="44" spans="1:16" ht="13" x14ac:dyDescent="0.2">
      <c r="A44" s="250"/>
      <c r="B44" s="246"/>
      <c r="C44" s="246"/>
      <c r="D44" s="246"/>
      <c r="E44" s="246"/>
      <c r="F44" s="246"/>
      <c r="G44" s="246"/>
      <c r="H44" s="246"/>
      <c r="I44" s="246"/>
      <c r="J44" s="246"/>
      <c r="K44" s="246"/>
      <c r="L44" s="246"/>
      <c r="M44" s="273"/>
      <c r="N44" s="246"/>
    </row>
    <row r="45" spans="1:16" ht="13" x14ac:dyDescent="0.2">
      <c r="A45" s="248"/>
      <c r="B45" s="248"/>
      <c r="C45" s="248"/>
      <c r="D45" s="248"/>
      <c r="E45" s="248"/>
      <c r="F45" s="248"/>
      <c r="G45" s="248"/>
      <c r="H45" s="248"/>
      <c r="I45" s="248"/>
      <c r="J45" s="248"/>
      <c r="K45" s="248"/>
      <c r="L45" s="248"/>
      <c r="M45" s="307"/>
      <c r="N45" s="248"/>
      <c r="O45" s="248"/>
      <c r="P45" s="246"/>
    </row>
    <row r="46" spans="1:16" ht="13"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501</v>
      </c>
      <c r="B47" s="246"/>
      <c r="C47" s="246"/>
      <c r="D47" s="246"/>
      <c r="E47" s="246"/>
      <c r="F47" s="246"/>
      <c r="G47" s="246"/>
      <c r="H47" s="246"/>
      <c r="I47" s="246"/>
      <c r="J47" s="246"/>
      <c r="K47" s="246"/>
      <c r="L47" s="246"/>
      <c r="M47" s="246"/>
      <c r="N47" s="246"/>
    </row>
    <row r="48" spans="1:16" ht="13" x14ac:dyDescent="0.2">
      <c r="A48" s="250"/>
      <c r="B48" s="246"/>
      <c r="C48" s="246"/>
      <c r="D48" s="246"/>
      <c r="E48" s="246"/>
      <c r="F48" s="246"/>
      <c r="G48" s="310" t="s">
        <v>502</v>
      </c>
      <c r="H48" s="310"/>
      <c r="I48" s="310"/>
      <c r="J48" s="310"/>
      <c r="K48" s="310"/>
      <c r="L48" s="310"/>
      <c r="M48" s="311"/>
      <c r="N48" s="310"/>
    </row>
    <row r="49" spans="1:14" ht="13.5" customHeight="1" x14ac:dyDescent="0.2">
      <c r="A49" s="250"/>
      <c r="B49" s="246"/>
      <c r="C49" s="246"/>
      <c r="D49" s="246"/>
      <c r="E49" s="246"/>
      <c r="F49" s="246"/>
      <c r="G49" s="312"/>
      <c r="H49" s="313"/>
      <c r="I49" s="1128" t="s">
        <v>468</v>
      </c>
      <c r="J49" s="1130" t="s">
        <v>503</v>
      </c>
      <c r="K49" s="1131"/>
      <c r="L49" s="1131"/>
      <c r="M49" s="1131"/>
      <c r="N49" s="1132"/>
    </row>
    <row r="50" spans="1:14" ht="13" x14ac:dyDescent="0.2">
      <c r="A50" s="250"/>
      <c r="B50" s="246"/>
      <c r="C50" s="246"/>
      <c r="D50" s="246"/>
      <c r="E50" s="246"/>
      <c r="F50" s="246"/>
      <c r="G50" s="314"/>
      <c r="H50" s="315"/>
      <c r="I50" s="1129"/>
      <c r="J50" s="316" t="s">
        <v>504</v>
      </c>
      <c r="K50" s="317" t="s">
        <v>505</v>
      </c>
      <c r="L50" s="318" t="s">
        <v>506</v>
      </c>
      <c r="M50" s="319" t="s">
        <v>507</v>
      </c>
      <c r="N50" s="320" t="s">
        <v>508</v>
      </c>
    </row>
    <row r="51" spans="1:14" ht="13" x14ac:dyDescent="0.2">
      <c r="A51" s="250"/>
      <c r="B51" s="246"/>
      <c r="C51" s="246"/>
      <c r="D51" s="246"/>
      <c r="E51" s="246"/>
      <c r="F51" s="246"/>
      <c r="G51" s="312" t="s">
        <v>509</v>
      </c>
      <c r="H51" s="313"/>
      <c r="I51" s="321">
        <v>213519</v>
      </c>
      <c r="J51" s="322">
        <v>16054</v>
      </c>
      <c r="K51" s="323">
        <v>5.6</v>
      </c>
      <c r="L51" s="324">
        <v>66496</v>
      </c>
      <c r="M51" s="325">
        <v>-6.2</v>
      </c>
      <c r="N51" s="326">
        <v>11.8</v>
      </c>
    </row>
    <row r="52" spans="1:14" ht="13" x14ac:dyDescent="0.2">
      <c r="A52" s="250"/>
      <c r="B52" s="246"/>
      <c r="C52" s="246"/>
      <c r="D52" s="246"/>
      <c r="E52" s="246"/>
      <c r="F52" s="246"/>
      <c r="G52" s="327"/>
      <c r="H52" s="328" t="s">
        <v>510</v>
      </c>
      <c r="I52" s="329">
        <v>136682</v>
      </c>
      <c r="J52" s="330">
        <v>10277</v>
      </c>
      <c r="K52" s="331">
        <v>34.299999999999997</v>
      </c>
      <c r="L52" s="332">
        <v>36530</v>
      </c>
      <c r="M52" s="333">
        <v>-8.4</v>
      </c>
      <c r="N52" s="334">
        <v>42.7</v>
      </c>
    </row>
    <row r="53" spans="1:14" ht="13" x14ac:dyDescent="0.2">
      <c r="A53" s="250"/>
      <c r="B53" s="246"/>
      <c r="C53" s="246"/>
      <c r="D53" s="246"/>
      <c r="E53" s="246"/>
      <c r="F53" s="246"/>
      <c r="G53" s="312" t="s">
        <v>511</v>
      </c>
      <c r="H53" s="313"/>
      <c r="I53" s="321">
        <v>670268</v>
      </c>
      <c r="J53" s="322">
        <v>50716</v>
      </c>
      <c r="K53" s="323">
        <v>215.9</v>
      </c>
      <c r="L53" s="324">
        <v>82748</v>
      </c>
      <c r="M53" s="325">
        <v>24.4</v>
      </c>
      <c r="N53" s="326">
        <v>191.5</v>
      </c>
    </row>
    <row r="54" spans="1:14" ht="13" x14ac:dyDescent="0.2">
      <c r="A54" s="250"/>
      <c r="B54" s="246"/>
      <c r="C54" s="246"/>
      <c r="D54" s="246"/>
      <c r="E54" s="246"/>
      <c r="F54" s="246"/>
      <c r="G54" s="327"/>
      <c r="H54" s="328" t="s">
        <v>510</v>
      </c>
      <c r="I54" s="329">
        <v>487651</v>
      </c>
      <c r="J54" s="330">
        <v>36899</v>
      </c>
      <c r="K54" s="331">
        <v>259</v>
      </c>
      <c r="L54" s="332">
        <v>44732</v>
      </c>
      <c r="M54" s="333">
        <v>22.5</v>
      </c>
      <c r="N54" s="334">
        <v>236.5</v>
      </c>
    </row>
    <row r="55" spans="1:14" ht="13" x14ac:dyDescent="0.2">
      <c r="A55" s="250"/>
      <c r="B55" s="246"/>
      <c r="C55" s="246"/>
      <c r="D55" s="246"/>
      <c r="E55" s="246"/>
      <c r="F55" s="246"/>
      <c r="G55" s="312" t="s">
        <v>512</v>
      </c>
      <c r="H55" s="313"/>
      <c r="I55" s="321">
        <v>301656</v>
      </c>
      <c r="J55" s="322">
        <v>23115</v>
      </c>
      <c r="K55" s="323">
        <v>-54.4</v>
      </c>
      <c r="L55" s="324">
        <v>91837</v>
      </c>
      <c r="M55" s="325">
        <v>11</v>
      </c>
      <c r="N55" s="326">
        <v>-65.400000000000006</v>
      </c>
    </row>
    <row r="56" spans="1:14" ht="13" x14ac:dyDescent="0.2">
      <c r="A56" s="250"/>
      <c r="B56" s="246"/>
      <c r="C56" s="246"/>
      <c r="D56" s="246"/>
      <c r="E56" s="246"/>
      <c r="F56" s="246"/>
      <c r="G56" s="327"/>
      <c r="H56" s="328" t="s">
        <v>510</v>
      </c>
      <c r="I56" s="329">
        <v>196415</v>
      </c>
      <c r="J56" s="330">
        <v>15051</v>
      </c>
      <c r="K56" s="331">
        <v>-59.2</v>
      </c>
      <c r="L56" s="332">
        <v>54439</v>
      </c>
      <c r="M56" s="333">
        <v>21.7</v>
      </c>
      <c r="N56" s="334">
        <v>-80.900000000000006</v>
      </c>
    </row>
    <row r="57" spans="1:14" ht="13" x14ac:dyDescent="0.2">
      <c r="A57" s="250"/>
      <c r="B57" s="246"/>
      <c r="C57" s="246"/>
      <c r="D57" s="246"/>
      <c r="E57" s="246"/>
      <c r="F57" s="246"/>
      <c r="G57" s="312" t="s">
        <v>513</v>
      </c>
      <c r="H57" s="313"/>
      <c r="I57" s="321">
        <v>342120</v>
      </c>
      <c r="J57" s="322">
        <v>26616</v>
      </c>
      <c r="K57" s="323">
        <v>15.1</v>
      </c>
      <c r="L57" s="324">
        <v>106092</v>
      </c>
      <c r="M57" s="325">
        <v>15.5</v>
      </c>
      <c r="N57" s="326">
        <v>-0.4</v>
      </c>
    </row>
    <row r="58" spans="1:14" ht="13" x14ac:dyDescent="0.2">
      <c r="A58" s="250"/>
      <c r="B58" s="246"/>
      <c r="C58" s="246"/>
      <c r="D58" s="246"/>
      <c r="E58" s="246"/>
      <c r="F58" s="246"/>
      <c r="G58" s="327"/>
      <c r="H58" s="328" t="s">
        <v>510</v>
      </c>
      <c r="I58" s="329">
        <v>237291</v>
      </c>
      <c r="J58" s="330">
        <v>18460</v>
      </c>
      <c r="K58" s="331">
        <v>22.6</v>
      </c>
      <c r="L58" s="332">
        <v>44299</v>
      </c>
      <c r="M58" s="333">
        <v>-18.600000000000001</v>
      </c>
      <c r="N58" s="334">
        <v>41.2</v>
      </c>
    </row>
    <row r="59" spans="1:14" ht="13" x14ac:dyDescent="0.2">
      <c r="A59" s="250"/>
      <c r="B59" s="246"/>
      <c r="C59" s="246"/>
      <c r="D59" s="246"/>
      <c r="E59" s="246"/>
      <c r="F59" s="246"/>
      <c r="G59" s="312" t="s">
        <v>514</v>
      </c>
      <c r="H59" s="313"/>
      <c r="I59" s="321">
        <v>643885</v>
      </c>
      <c r="J59" s="322">
        <v>50800</v>
      </c>
      <c r="K59" s="323">
        <v>90.9</v>
      </c>
      <c r="L59" s="324">
        <v>78903</v>
      </c>
      <c r="M59" s="325">
        <v>-25.6</v>
      </c>
      <c r="N59" s="326">
        <v>116.5</v>
      </c>
    </row>
    <row r="60" spans="1:14" ht="13" x14ac:dyDescent="0.2">
      <c r="A60" s="250"/>
      <c r="B60" s="246"/>
      <c r="C60" s="246"/>
      <c r="D60" s="246"/>
      <c r="E60" s="246"/>
      <c r="F60" s="246"/>
      <c r="G60" s="327"/>
      <c r="H60" s="328" t="s">
        <v>510</v>
      </c>
      <c r="I60" s="335">
        <v>518644</v>
      </c>
      <c r="J60" s="330">
        <v>40919</v>
      </c>
      <c r="K60" s="331">
        <v>121.7</v>
      </c>
      <c r="L60" s="332">
        <v>49201</v>
      </c>
      <c r="M60" s="333">
        <v>11.1</v>
      </c>
      <c r="N60" s="334">
        <v>110.6</v>
      </c>
    </row>
    <row r="61" spans="1:14" ht="13" x14ac:dyDescent="0.2">
      <c r="A61" s="250"/>
      <c r="B61" s="246"/>
      <c r="C61" s="246"/>
      <c r="D61" s="246"/>
      <c r="E61" s="246"/>
      <c r="F61" s="246"/>
      <c r="G61" s="312" t="s">
        <v>515</v>
      </c>
      <c r="H61" s="336"/>
      <c r="I61" s="337">
        <v>434290</v>
      </c>
      <c r="J61" s="338">
        <v>33460</v>
      </c>
      <c r="K61" s="339">
        <v>54.6</v>
      </c>
      <c r="L61" s="340">
        <v>85215</v>
      </c>
      <c r="M61" s="341">
        <v>3.8</v>
      </c>
      <c r="N61" s="326">
        <v>50.8</v>
      </c>
    </row>
    <row r="62" spans="1:14" ht="13" x14ac:dyDescent="0.2">
      <c r="A62" s="250"/>
      <c r="B62" s="246"/>
      <c r="C62" s="246"/>
      <c r="D62" s="246"/>
      <c r="E62" s="246"/>
      <c r="F62" s="246"/>
      <c r="G62" s="327"/>
      <c r="H62" s="328" t="s">
        <v>510</v>
      </c>
      <c r="I62" s="329">
        <v>315337</v>
      </c>
      <c r="J62" s="330">
        <v>24321</v>
      </c>
      <c r="K62" s="331">
        <v>75.7</v>
      </c>
      <c r="L62" s="332">
        <v>45840</v>
      </c>
      <c r="M62" s="333">
        <v>5.7</v>
      </c>
      <c r="N62" s="334">
        <v>70</v>
      </c>
    </row>
    <row r="63" spans="1:14" ht="13" x14ac:dyDescent="0.2">
      <c r="A63" s="250"/>
      <c r="B63" s="246"/>
      <c r="C63" s="246"/>
      <c r="D63" s="246"/>
      <c r="E63" s="246"/>
      <c r="F63" s="246"/>
      <c r="G63" s="246"/>
      <c r="H63" s="246"/>
      <c r="I63" s="246"/>
      <c r="J63" s="246"/>
      <c r="K63" s="246"/>
      <c r="L63" s="246"/>
      <c r="M63" s="246"/>
      <c r="N63" s="246"/>
    </row>
    <row r="64" spans="1:14" ht="13" x14ac:dyDescent="0.2">
      <c r="A64" s="250"/>
      <c r="B64" s="246"/>
      <c r="C64" s="246"/>
      <c r="D64" s="246"/>
      <c r="E64" s="246"/>
      <c r="F64" s="246"/>
      <c r="G64" s="246"/>
      <c r="H64" s="246"/>
      <c r="I64" s="246"/>
      <c r="J64" s="246"/>
      <c r="K64" s="246"/>
      <c r="L64" s="246"/>
      <c r="M64" s="246"/>
      <c r="N64" s="246"/>
    </row>
    <row r="65" spans="1:16" ht="13" x14ac:dyDescent="0.2">
      <c r="A65" s="250"/>
      <c r="B65" s="246"/>
      <c r="C65" s="246"/>
      <c r="D65" s="246"/>
      <c r="E65" s="246"/>
      <c r="F65" s="246"/>
      <c r="G65" s="246"/>
      <c r="H65" s="246"/>
      <c r="I65" s="246"/>
      <c r="J65" s="246"/>
      <c r="K65" s="246"/>
      <c r="L65" s="246"/>
      <c r="M65" s="246"/>
      <c r="N65" s="246"/>
    </row>
    <row r="66" spans="1:16" ht="13"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 hidden="1" x14ac:dyDescent="0.2">
      <c r="G70" s="246"/>
      <c r="H70" s="246"/>
      <c r="I70" s="246"/>
      <c r="J70" s="246"/>
      <c r="K70" s="246"/>
      <c r="L70" s="246"/>
      <c r="M70" s="246"/>
      <c r="N70" s="246"/>
    </row>
    <row r="71" spans="1:16" ht="13" hidden="1" x14ac:dyDescent="0.2">
      <c r="G71" s="246"/>
      <c r="H71" s="246"/>
      <c r="I71" s="246"/>
      <c r="J71" s="246"/>
      <c r="K71" s="246"/>
      <c r="L71" s="246"/>
      <c r="M71" s="246"/>
      <c r="N71" s="246"/>
    </row>
    <row r="72" spans="1:16" ht="13" hidden="1" x14ac:dyDescent="0.2">
      <c r="G72" s="246"/>
      <c r="H72" s="246"/>
      <c r="I72" s="246"/>
      <c r="J72" s="246"/>
      <c r="K72" s="246"/>
      <c r="L72" s="246"/>
      <c r="M72" s="246"/>
      <c r="N72" s="246"/>
    </row>
    <row r="73" spans="1:16" ht="13" hidden="1" x14ac:dyDescent="0.2">
      <c r="G73" s="246"/>
      <c r="H73" s="246"/>
      <c r="I73" s="246"/>
      <c r="J73" s="246"/>
      <c r="K73" s="246"/>
      <c r="L73" s="246"/>
      <c r="M73" s="246"/>
      <c r="N73" s="246"/>
    </row>
    <row r="74" spans="1:16" ht="13"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N91" zoomScaleNormal="100" zoomScaleSheetLayoutView="55" workbookViewId="0">
      <selection activeCell="BE34" sqref="BE34:BF34"/>
    </sheetView>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B2" s="243"/>
      <c r="T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2" zoomScale="70" zoomScaleNormal="70" zoomScaleSheetLayoutView="55" workbookViewId="0">
      <selection activeCell="BE34" sqref="BE34:BF34"/>
    </sheetView>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 x14ac:dyDescent="0.2">
      <c r="B2" s="243"/>
      <c r="T2" s="243"/>
    </row>
    <row r="3" spans="1: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 x14ac:dyDescent="0.2"/>
    <row r="5" spans="1:34" ht="13" x14ac:dyDescent="0.2"/>
    <row r="6" spans="1:34" ht="13" x14ac:dyDescent="0.2"/>
    <row r="7" spans="1:34" ht="13" x14ac:dyDescent="0.2"/>
    <row r="8" spans="1:34" ht="13" x14ac:dyDescent="0.2"/>
    <row r="9" spans="1:34" ht="13" x14ac:dyDescent="0.2">
      <c r="AH9" s="24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9" zoomScale="70" zoomScaleNormal="70" zoomScaleSheetLayoutView="100" workbookViewId="0">
      <selection activeCell="BE34" sqref="BE34:BF34"/>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517</v>
      </c>
      <c r="G46" s="8" t="s">
        <v>518</v>
      </c>
      <c r="H46" s="8" t="s">
        <v>519</v>
      </c>
      <c r="I46" s="8" t="s">
        <v>520</v>
      </c>
      <c r="J46" s="9" t="s">
        <v>521</v>
      </c>
    </row>
    <row r="47" spans="2:10" ht="57.75" customHeight="1" x14ac:dyDescent="0.2">
      <c r="B47" s="10"/>
      <c r="C47" s="1142" t="s">
        <v>3</v>
      </c>
      <c r="D47" s="1142"/>
      <c r="E47" s="1143"/>
      <c r="F47" s="11">
        <v>15</v>
      </c>
      <c r="G47" s="12">
        <v>17.739999999999998</v>
      </c>
      <c r="H47" s="12">
        <v>20.78</v>
      </c>
      <c r="I47" s="12">
        <v>25.6</v>
      </c>
      <c r="J47" s="13">
        <v>26.02</v>
      </c>
    </row>
    <row r="48" spans="2:10" ht="57.75" customHeight="1" x14ac:dyDescent="0.2">
      <c r="B48" s="14"/>
      <c r="C48" s="1144" t="s">
        <v>4</v>
      </c>
      <c r="D48" s="1144"/>
      <c r="E48" s="1145"/>
      <c r="F48" s="15">
        <v>5.6</v>
      </c>
      <c r="G48" s="16">
        <v>5.76</v>
      </c>
      <c r="H48" s="16">
        <v>4.83</v>
      </c>
      <c r="I48" s="16">
        <v>3.75</v>
      </c>
      <c r="J48" s="17">
        <v>1.76</v>
      </c>
    </row>
    <row r="49" spans="2:10" ht="57.75" customHeight="1" thickBot="1" x14ac:dyDescent="0.25">
      <c r="B49" s="18"/>
      <c r="C49" s="1146" t="s">
        <v>5</v>
      </c>
      <c r="D49" s="1146"/>
      <c r="E49" s="1147"/>
      <c r="F49" s="19">
        <v>2.15</v>
      </c>
      <c r="G49" s="20">
        <v>2.72</v>
      </c>
      <c r="H49" s="20">
        <v>2.0499999999999998</v>
      </c>
      <c r="I49" s="20">
        <v>4.4400000000000004</v>
      </c>
      <c r="J49" s="21" t="s">
        <v>522</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井原 大輔</cp:lastModifiedBy>
  <cp:lastPrinted>2018-03-02T08:21:37Z</cp:lastPrinted>
  <dcterms:created xsi:type="dcterms:W3CDTF">2018-01-24T05:39:04Z</dcterms:created>
  <dcterms:modified xsi:type="dcterms:W3CDTF">2018-11-01T00:46:29Z</dcterms:modified>
  <cp:category/>
</cp:coreProperties>
</file>