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AU88" i="11" l="1"/>
  <c r="AP88" i="11"/>
  <c r="AF88" i="11"/>
  <c r="AU63" i="11"/>
  <c r="AP63" i="11"/>
  <c r="AP23" i="11"/>
  <c r="AA23" i="11"/>
  <c r="V23" i="11"/>
  <c r="Q23" i="11"/>
  <c r="AO37"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C37" i="9"/>
  <c r="CO36" i="9"/>
  <c r="BE36" i="9"/>
  <c r="C36" i="9"/>
  <c r="CO35" i="9"/>
  <c r="BE35" i="9"/>
  <c r="C35" i="9"/>
  <c r="CO34" i="9"/>
  <c r="BW34" i="9"/>
  <c r="BW35" i="9" s="1"/>
  <c r="BW36" i="9" s="1"/>
  <c r="BW37" i="9" s="1"/>
  <c r="BW38" i="9" s="1"/>
  <c r="BW39" i="9" s="1"/>
  <c r="BW40" i="9" s="1"/>
  <c r="BW41" i="9" s="1"/>
  <c r="BE34" i="9"/>
  <c r="U34" i="9"/>
  <c r="U35" i="9" s="1"/>
  <c r="C34" i="9"/>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alcChain>
</file>

<file path=xl/sharedStrings.xml><?xml version="1.0" encoding="utf-8"?>
<sst xmlns="http://schemas.openxmlformats.org/spreadsheetml/2006/main" count="1070" uniqueCount="573">
  <si>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</si>
  <si>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</si>
  <si>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</si>
  <si>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</si>
  <si>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</si>
  <si>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</si>
  <si>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</si>
  <si>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</si>
  <si>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</si>
  <si>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</si>
  <si>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</si>
  <si>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</si>
  <si>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</si>
  <si>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</si>
  <si>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</si>
  <si>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</si>
  <si>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</si>
  <si>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</si>
  <si>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</si>
  <si>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</si>
  <si>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</si>
  <si>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</si>
  <si>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</si>
  <si>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</si>
  <si>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</si>
  <si>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</si>
  <si>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</si>
  <si>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</si>
  <si>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</si>
  <si>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</si>
  <si>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</si>
  <si>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</si>
  <si>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</si>
  <si>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</si>
  <si>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</si>
  <si>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</si>
  <si>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</si>
  <si>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</si>
  <si>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</si>
  <si>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</si>
  <si>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</si>
  <si>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</si>
  <si>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</si>
  <si>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</si>
  <si>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</si>
  <si>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</si>
  <si>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</si>
  <si>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</si>
  <si>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</si>
  <si>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</si>
  <si>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</si>
  <si>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</si>
  <si>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</si>
  <si>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</si>
  <si>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</si>
  <si>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</si>
  <si>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</si>
  <si>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</si>
  <si>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</si>
  <si>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</si>
  <si>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</si>
  <si>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</si>
  <si>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</si>
  <si>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</si>
  <si>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</si>
  <si>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</si>
  <si>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</si>
  <si>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</si>
  <si>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</si>
  <si>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</si>
  <si>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</si>
  <si>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</si>
  <si>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</si>
  <si>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</si>
  <si>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</si>
  <si>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</si>
  <si>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</si>
  <si>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</si>
  <si>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</si>
  <si>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</si>
  <si>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</si>
  <si>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</si>
  <si>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</si>
  <si>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</si>
  <si>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</si>
  <si>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</si>
  <si>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</si>
  <si>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</si>
  <si>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</si>
  <si>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</si>
  <si>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</si>
  <si>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</si>
  <si>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</si>
  <si>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</si>
  <si>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</si>
  <si>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</si>
  <si>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</si>
  <si>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</si>
  <si>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</si>
  <si>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</si>
  <si>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</si>
  <si>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</si>
  <si>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</si>
  <si>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</si>
  <si>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</si>
  <si>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</si>
  <si>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</si>
  <si>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</si>
  <si>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</si>
  <si>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</si>
  <si>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</si>
  <si>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</si>
  <si>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</si>
  <si>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</si>
  <si>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</si>
  <si>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</si>
  <si>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</si>
  <si>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</si>
  <si>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</si>
  <si>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</si>
  <si>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</si>
  <si>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</si>
  <si>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</si>
  <si>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</si>
  <si>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</si>
  <si>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</si>
  <si>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</si>
  <si>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</si>
  <si>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</si>
  <si>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</si>
  <si>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</si>
  <si>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</si>
  <si>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</si>
  <si>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</si>
  <si>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</si>
  <si>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</si>
  <si>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</si>
  <si>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</si>
  <si>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</si>
  <si>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</si>
  <si>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</si>
  <si>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</si>
  <si>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</si>
  <si>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</si>
  <si>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</si>
  <si>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</si>
  <si>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</si>
  <si>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</si>
  <si>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</si>
  <si>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</si>
  <si>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</si>
  <si>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</si>
  <si>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</si>
  <si>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</si>
  <si>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</si>
  <si>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</si>
  <si>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</si>
  <si>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</si>
  <si>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</si>
  <si>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</si>
  <si>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</si>
  <si>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</si>
  <si>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</si>
  <si>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</si>
  <si>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</si>
  <si>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</si>
  <si>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</si>
  <si>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</si>
  <si>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</si>
  <si>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</si>
  <si>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</si>
  <si>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</si>
  <si>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</si>
  <si>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</si>
  <si>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</si>
  <si>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</si>
  <si>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</si>
  <si>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</si>
  <si>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</si>
  <si>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</si>
  <si>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</si>
  <si>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</si>
  <si>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</si>
  <si>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</si>
  <si>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</si>
  <si>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</si>
  <si>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</si>
  <si>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</si>
  <si>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</si>
  <si>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</si>
  <si>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</si>
  <si>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</si>
  <si>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</si>
  <si>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</si>
  <si>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</si>
  <si>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</si>
  <si>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</si>
  <si>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</si>
  <si>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兵庫県福崎町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</si>
  <si>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</si>
  <si>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</si>
  <si>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</si>
  <si>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</si>
  <si>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</si>
  <si>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</si>
  <si>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</si>
  <si>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</si>
  <si>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</si>
  <si>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</si>
  <si>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</si>
  <si>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</si>
  <si>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</si>
  <si>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</si>
  <si>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</si>
  <si>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</si>
  <si>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</si>
  <si>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</si>
  <si>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</si>
  <si>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</si>
  <si>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</si>
  <si>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</si>
  <si>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</si>
  <si>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</si>
  <si>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</si>
  <si>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</si>
  <si>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</si>
  <si>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</si>
  <si>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</si>
  <si>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</si>
  <si>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</si>
  <si>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</si>
  <si>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</si>
  <si>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</si>
  <si>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</si>
  <si>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</si>
  <si>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</si>
  <si>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</si>
  <si>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</si>
  <si>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</si>
  <si>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</si>
  <si>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</si>
  <si>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</si>
  <si>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</si>
  <si>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</si>
  <si>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</si>
  <si>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</si>
  <si>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</si>
  <si>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</si>
  <si>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</si>
  <si>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</si>
  <si>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</si>
  <si>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</si>
  <si>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</si>
  <si>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</si>
  <si>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</si>
  <si>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</si>
  <si>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</si>
  <si>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</si>
  <si>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</si>
  <si>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</si>
  <si>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</si>
  <si>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</si>
  <si>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</si>
  <si>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</si>
  <si>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</si>
  <si>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</si>
  <si>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</si>
  <si>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</si>
  <si>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</si>
  <si>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</si>
  <si>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</si>
  <si>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</si>
  <si>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</si>
  <si>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</si>
  <si>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</si>
  <si>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</si>
  <si>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</si>
  <si>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</si>
  <si>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</si>
  <si>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</si>
  <si>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</si>
  <si>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</si>
  <si>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</si>
  <si>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</si>
  <si>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</si>
  <si>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</si>
  <si>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</si>
  <si>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</si>
  <si>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</si>
  <si>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</si>
  <si>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</si>
  <si>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</si>
  <si>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</si>
  <si>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</si>
  <si>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</si>
  <si>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</si>
  <si>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</si>
  <si>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</si>
  <si>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</si>
  <si>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</si>
  <si>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</si>
  <si>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</si>
  <si>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</si>
  <si>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</si>
  <si>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</si>
  <si>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</si>
  <si>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</si>
  <si>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</si>
  <si>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</si>
  <si>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</si>
  <si>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</si>
  <si>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</si>
  <si>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</si>
  <si>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</si>
  <si>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</si>
  <si>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</si>
  <si>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</si>
  <si>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</si>
  <si>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</si>
  <si>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</si>
  <si>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</si>
  <si>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</si>
  <si>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</si>
  <si>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</si>
  <si>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</si>
  <si>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</si>
  <si>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</si>
  <si>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</si>
  <si>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</si>
  <si>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</si>
  <si>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</si>
  <si>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</si>
  <si>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</si>
  <si>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</si>
  <si>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</si>
  <si>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</si>
  <si>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</si>
  <si>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</si>
  <si>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</si>
  <si>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</si>
  <si>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</si>
  <si>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</si>
  <si>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</si>
  <si>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</si>
  <si>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</si>
  <si>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</si>
  <si>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</si>
  <si>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兵庫県福崎町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</si>
  <si>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</si>
  <si>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</si>
  <si>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</si>
  <si>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</si>
  <si>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</si>
  <si>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</si>
  <si>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</si>
  <si>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</si>
  <si>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</si>
  <si>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</si>
  <si>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</si>
  <si>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</si>
  <si>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</si>
  <si>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</si>
  <si>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</si>
  <si>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</si>
  <si>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</si>
  <si>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</si>
  <si>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</si>
  <si>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</si>
  <si>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介護サービス会計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</si>
  <si>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</si>
  <si>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</si>
  <si>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</si>
  <si>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</si>
  <si>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</si>
  <si>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</si>
  <si>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</si>
  <si>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</si>
  <si>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</si>
  <si>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</si>
  <si>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</si>
  <si>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</si>
  <si>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</si>
  <si>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</si>
  <si>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</si>
  <si>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</si>
  <si>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</si>
  <si>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</si>
  <si>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</si>
  <si>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</si>
  <si>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</si>
  <si>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</si>
  <si>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</si>
  <si>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</si>
  <si>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</si>
  <si>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</si>
  <si>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</si>
  <si>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</si>
  <si>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</si>
  <si>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</si>
  <si>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</si>
  <si>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</si>
  <si>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</si>
  <si>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</si>
  <si>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</si>
  <si>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</si>
  <si>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</si>
  <si>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</si>
  <si>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</si>
  <si>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</si>
  <si>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</si>
  <si>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</si>
  <si>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</si>
  <si>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</si>
  <si>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</si>
  <si>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</si>
  <si>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</si>
  <si>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</si>
  <si>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</si>
  <si>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</si>
  <si>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</si>
  <si>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</si>
  <si>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</si>
  <si>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</si>
  <si>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</si>
  <si>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</si>
  <si>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</si>
  <si>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</si>
  <si>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</si>
  <si>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</si>
  <si>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</si>
  <si>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</si>
  <si>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</si>
  <si>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</si>
  <si>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</si>
  <si>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</si>
  <si>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</si>
  <si>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</si>
  <si>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</si>
  <si>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</si>
  <si>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</si>
  <si>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</si>
  <si>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</si>
  <si>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</si>
  <si>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</si>
  <si>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</si>
  <si>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</si>
  <si>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</si>
  <si>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</si>
  <si>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</si>
  <si>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</si>
  <si>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</si>
  <si>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</si>
  <si>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</si>
  <si>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</si>
  <si>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</si>
  <si>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</si>
  <si>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</si>
  <si>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</si>
  <si>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</si>
  <si>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</si>
  <si>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</si>
  <si>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</si>
  <si>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</si>
  <si>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</si>
  <si>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</si>
  <si>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</si>
  <si>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</si>
  <si>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</si>
  <si>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</si>
  <si>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</si>
  <si>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</si>
  <si>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</si>
  <si>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</si>
  <si>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</si>
  <si>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</si>
  <si>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</si>
  <si>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</si>
  <si>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</si>
  <si>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</si>
  <si>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</si>
  <si>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</si>
  <si>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</si>
  <si>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</si>
  <si>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</si>
  <si>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</si>
  <si>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</si>
  <si>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</si>
  <si>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</si>
  <si>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</si>
  <si>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</si>
  <si>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</si>
  <si>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</si>
  <si>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</si>
  <si>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</si>
  <si>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</si>
  <si>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</si>
  <si>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</si>
  <si>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</si>
  <si>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</si>
  <si>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</si>
  <si>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</si>
  <si>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</si>
  <si>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</si>
  <si>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</si>
  <si>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</si>
  <si>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</si>
  <si>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</si>
  <si>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</si>
  <si>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</si>
  <si>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</si>
  <si>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</si>
  <si>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</si>
  <si>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</si>
  <si>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</si>
  <si>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</si>
  <si>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</si>
  <si>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</si>
  <si>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</si>
  <si>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</si>
  <si>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</si>
  <si>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</si>
  <si>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</si>
  <si>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</si>
  <si>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</si>
  <si>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</si>
  <si>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</si>
  <si>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</si>
  <si>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</si>
  <si>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</si>
  <si>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</si>
  <si>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</si>
  <si>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</si>
  <si>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</si>
  <si>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</si>
  <si>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</si>
  <si>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1.79</t>
  </si>
  <si>
    <t>▲ 0.26</t>
  </si>
  <si>
    <t>水道事業会計</t>
  </si>
  <si>
    <t>下水道事業会計</t>
  </si>
  <si>
    <t>一般会計</t>
  </si>
  <si>
    <t>工業用水道会計</t>
  </si>
  <si>
    <t>介護保険事業</t>
  </si>
  <si>
    <t>国民健康保険事業</t>
  </si>
  <si>
    <t>農業集落排水事業会計</t>
  </si>
  <si>
    <t>後期高齢者医療事業</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</si>
  <si>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</si>
  <si>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</si>
  <si>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</si>
  <si>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</si>
  <si>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</si>
  <si>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</si>
  <si>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</si>
  <si>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</si>
  <si>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</si>
  <si>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</si>
  <si>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</si>
  <si>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</si>
  <si>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農業共済事業</t>
    <phoneticPr fontId="5"/>
  </si>
  <si>
    <t>水道事業</t>
    <phoneticPr fontId="5"/>
  </si>
  <si>
    <t>工業用水道</t>
    <phoneticPr fontId="5"/>
  </si>
  <si>
    <t>下水道事業</t>
    <phoneticPr fontId="5"/>
  </si>
  <si>
    <t>農業集落排水事業</t>
    <phoneticPr fontId="5"/>
  </si>
  <si>
    <t>中播衛生施設事務組合</t>
  </si>
  <si>
    <t>くれさか環境事務組合</t>
  </si>
  <si>
    <t>姫路福崎斎苑事務組合</t>
  </si>
  <si>
    <t>兵庫県後期高齢者医療広域連合（一般会計）</t>
  </si>
  <si>
    <t>兵庫県後期高齢者医療広域連合（特別会計）</t>
  </si>
  <si>
    <t>兵庫県市町村職員退職手当組合</t>
  </si>
  <si>
    <t>兵庫県市町交通災害共済組合</t>
  </si>
  <si>
    <t>兵庫県町議会議員公務災害補償組合</t>
  </si>
  <si>
    <t>市川町外三ケ市町共有財産事務組合</t>
    <phoneticPr fontId="2"/>
  </si>
  <si>
    <t>有形固定資産減価償却率</t>
    <phoneticPr fontId="5"/>
  </si>
  <si>
    <t xml:space="preserve">  将来負担比率、実質公債費比率とも類似団体と比較して高い水準にある。平成23年度から平成25年度までは減少傾向であったが、平成26年度以降増加傾向にある。これは、将来負担比率については、平成26年度に幼児園建設、庁舎耐震事業等で約632百万円、平成27年度には福崎駅周辺整備、小学校体育館建替等で約484百万円地方債が増加したことが主な要因である。平成28年度は、公営企業等繰入見込額の減及び基金積立による充当可能基金の増、基準財政需要額算入公債費の増により減少に転じている。実質公債費比率は、平成28年度については一部事務組合等の起こした地方債の償還が一部終了となり、減少に転じている。今後は、下水道事業は縮小傾向にあるものの福崎駅周辺整備事業等、大型事業の元利償還が本格的に始まることや、学校施設の長寿命化事業等の新規起債事業により、将来負担比率、実質公債費比率とも上昇していくことが予想されるため、これまで以上に公債費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</si>
</sst>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25333</c:v>
                </c:pt>
                <c:pt idx="1">
                  <c:v>32750</c:v>
                </c:pt>
                <c:pt idx="2">
                  <c:v>85920</c:v>
                </c:pt>
                <c:pt idx="3">
                  <c:v>84577</c:v>
                </c:pt>
                <c:pt idx="4">
                  <c:v>88760</c:v>
                </c:pt>
              </c:numCache>
            </c:numRef>
          </c:val>
          <c:smooth val="0"/>
        </c:ser>
        <c:dLbls>
          <c:showLegendKey val="0"/>
          <c:showVal val="0"/>
          <c:showCatName val="0"/>
          <c:showSerName val="0"/>
          <c:showPercent val="0"/>
          <c:showBubbleSize val="0"/>
        </c:dLbls>
        <c:marker val="1"/>
        <c:smooth val="0"/>
        <c:axId val="106933632"/>
        <c:axId val="106948096"/>
      </c:lineChart>
      <c:catAx>
        <c:axId val="106933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48096"/>
        <c:crosses val="autoZero"/>
        <c:auto val="1"/>
        <c:lblAlgn val="ctr"/>
        <c:lblOffset val="100"/>
        <c:tickLblSkip val="1"/>
        <c:tickMarkSkip val="1"/>
        <c:noMultiLvlLbl val="0"/>
      </c:catAx>
      <c:valAx>
        <c:axId val="1069480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933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3.34</c:v>
                </c:pt>
                <c:pt idx="1">
                  <c:v>3.56</c:v>
                </c:pt>
                <c:pt idx="2">
                  <c:v>3.63</c:v>
                </c:pt>
                <c:pt idx="3">
                  <c:v>2.95</c:v>
                </c:pt>
                <c:pt idx="4">
                  <c:v>1.64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22.41</c:v>
                </c:pt>
                <c:pt idx="1">
                  <c:v>26.75</c:v>
                </c:pt>
                <c:pt idx="2">
                  <c:v>25.34</c:v>
                </c:pt>
                <c:pt idx="3">
                  <c:v>25.68</c:v>
                </c:pt>
                <c:pt idx="4">
                  <c:v>26.12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9606016"/>
        <c:axId val="129607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1.76</c:v>
                </c:pt>
                <c:pt idx="1">
                  <c:v>5.14</c:v>
                </c:pt>
                <c:pt idx="2">
                  <c:v>-1.79</c:v>
                </c:pt>
                <c:pt idx="3">
                  <c:v>0.32</c:v>
                </c:pt>
                <c:pt idx="4">
                  <c:v>-0.26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9606016"/>
        <c:axId val="129607936"/>
      </c:lineChart>
      <c:catAx>
        <c:axId val="12960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607936"/>
        <c:crosses val="autoZero"/>
        <c:auto val="1"/>
        <c:lblAlgn val="ctr"/>
        <c:lblOffset val="100"/>
        <c:tickLblSkip val="1"/>
        <c:tickMarkSkip val="1"/>
        <c:noMultiLvlLbl val="0"/>
      </c:catAx>
      <c:valAx>
        <c:axId val="12960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0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0.99</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0.05</c:v>
                </c:pt>
                <c:pt idx="4">
                  <c:v>#N/A</c:v>
                </c:pt>
                <c:pt idx="5">
                  <c:v>7.0000000000000007E-2</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1.46</c:v>
                </c:pt>
                <c:pt idx="2">
                  <c:v>#N/A</c:v>
                </c:pt>
                <c:pt idx="3">
                  <c:v>0.89</c:v>
                </c:pt>
                <c:pt idx="4">
                  <c:v>#N/A</c:v>
                </c:pt>
                <c:pt idx="5">
                  <c:v>0.1</c:v>
                </c:pt>
                <c:pt idx="6">
                  <c:v>#N/A</c:v>
                </c:pt>
                <c:pt idx="7">
                  <c:v>0.66</c:v>
                </c:pt>
                <c:pt idx="8">
                  <c:v>#N/A</c:v>
                </c:pt>
                <c:pt idx="9">
                  <c:v>0.81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0.56000000000000005</c:v>
                </c:pt>
                <c:pt idx="2">
                  <c:v>#N/A</c:v>
                </c:pt>
                <c:pt idx="3">
                  <c:v>0.09</c:v>
                </c:pt>
                <c:pt idx="4">
                  <c:v>#N/A</c:v>
                </c:pt>
                <c:pt idx="5">
                  <c:v>0</c:v>
                </c:pt>
                <c:pt idx="6">
                  <c:v>#N/A</c:v>
                </c:pt>
                <c:pt idx="7">
                  <c:v>0.63</c:v>
                </c:pt>
                <c:pt idx="8">
                  <c:v>#N/A</c:v>
                </c:pt>
                <c:pt idx="9">
                  <c:v>1.26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1.03</c:v>
                </c:pt>
                <c:pt idx="2">
                  <c:v>#N/A</c:v>
                </c:pt>
                <c:pt idx="3">
                  <c:v>1.1499999999999999</c:v>
                </c:pt>
                <c:pt idx="4">
                  <c:v>#N/A</c:v>
                </c:pt>
                <c:pt idx="5">
                  <c:v>1.56</c:v>
                </c:pt>
                <c:pt idx="6">
                  <c:v>#N/A</c:v>
                </c:pt>
                <c:pt idx="7">
                  <c:v>1.59</c:v>
                </c:pt>
                <c:pt idx="8">
                  <c:v>#N/A</c:v>
                </c:pt>
                <c:pt idx="9">
                  <c:v>1.58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3.34</c:v>
                </c:pt>
                <c:pt idx="2">
                  <c:v>#N/A</c:v>
                </c:pt>
                <c:pt idx="3">
                  <c:v>3.55</c:v>
                </c:pt>
                <c:pt idx="4">
                  <c:v>#N/A</c:v>
                </c:pt>
                <c:pt idx="5">
                  <c:v>3.62</c:v>
                </c:pt>
                <c:pt idx="6">
                  <c:v>#N/A</c:v>
                </c:pt>
                <c:pt idx="7">
                  <c:v>2.95</c:v>
                </c:pt>
                <c:pt idx="8">
                  <c:v>#N/A</c:v>
                </c:pt>
                <c:pt idx="9">
                  <c:v>1.64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14.73</c:v>
                </c:pt>
                <c:pt idx="2">
                  <c:v>#N/A</c:v>
                </c:pt>
                <c:pt idx="3">
                  <c:v>12.91</c:v>
                </c:pt>
                <c:pt idx="4">
                  <c:v>#N/A</c:v>
                </c:pt>
                <c:pt idx="5">
                  <c:v>14.08</c:v>
                </c:pt>
                <c:pt idx="6">
                  <c:v>#N/A</c:v>
                </c:pt>
                <c:pt idx="7">
                  <c:v>15.61</c:v>
                </c:pt>
                <c:pt idx="8">
                  <c:v>#N/A</c:v>
                </c:pt>
                <c:pt idx="9">
                  <c:v>16.989999999999998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197376"/>
        <c:axId val="130198912"/>
      </c:barChart>
      <c:catAx>
        <c:axId val="1301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198912"/>
        <c:crosses val="autoZero"/>
        <c:auto val="1"/>
        <c:lblAlgn val="ctr"/>
        <c:lblOffset val="100"/>
        <c:tickLblSkip val="1"/>
        <c:tickMarkSkip val="1"/>
        <c:noMultiLvlLbl val="0"/>
      </c:catAx>
      <c:valAx>
        <c:axId val="1301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9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794</c:v>
                </c:pt>
                <c:pt idx="5">
                  <c:v>829</c:v>
                </c:pt>
                <c:pt idx="8">
                  <c:v>877</c:v>
                </c:pt>
                <c:pt idx="11">
                  <c:v>877</c:v>
                </c:pt>
                <c:pt idx="14">
                  <c:v>889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63</c:v>
                </c:pt>
                <c:pt idx="3">
                  <c:v>71</c:v>
                </c:pt>
                <c:pt idx="6">
                  <c:v>80</c:v>
                </c:pt>
                <c:pt idx="9">
                  <c:v>57</c:v>
                </c:pt>
                <c:pt idx="12">
                  <c:v>20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388</c:v>
                </c:pt>
                <c:pt idx="3">
                  <c:v>445</c:v>
                </c:pt>
                <c:pt idx="6">
                  <c:v>471</c:v>
                </c:pt>
                <c:pt idx="9">
                  <c:v>483</c:v>
                </c:pt>
                <c:pt idx="12">
                  <c:v>513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827</c:v>
                </c:pt>
                <c:pt idx="3">
                  <c:v>822</c:v>
                </c:pt>
                <c:pt idx="6">
                  <c:v>848</c:v>
                </c:pt>
                <c:pt idx="9">
                  <c:v>848</c:v>
                </c:pt>
                <c:pt idx="12">
                  <c:v>872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531584"/>
        <c:axId val="118533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485</c:v>
                </c:pt>
                <c:pt idx="2">
                  <c:v>#N/A</c:v>
                </c:pt>
                <c:pt idx="3">
                  <c:v>#N/A</c:v>
                </c:pt>
                <c:pt idx="4">
                  <c:v>510</c:v>
                </c:pt>
                <c:pt idx="5">
                  <c:v>#N/A</c:v>
                </c:pt>
                <c:pt idx="6">
                  <c:v>#N/A</c:v>
                </c:pt>
                <c:pt idx="7">
                  <c:v>522</c:v>
                </c:pt>
                <c:pt idx="8">
                  <c:v>#N/A</c:v>
                </c:pt>
                <c:pt idx="9">
                  <c:v>#N/A</c:v>
                </c:pt>
                <c:pt idx="10">
                  <c:v>511</c:v>
                </c:pt>
                <c:pt idx="11">
                  <c:v>#N/A</c:v>
                </c:pt>
                <c:pt idx="12">
                  <c:v>#N/A</c:v>
                </c:pt>
                <c:pt idx="13">
                  <c:v>516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531584"/>
        <c:axId val="118533504"/>
      </c:lineChart>
      <c:catAx>
        <c:axId val="11853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33504"/>
        <c:crosses val="autoZero"/>
        <c:auto val="1"/>
        <c:lblAlgn val="ctr"/>
        <c:lblOffset val="100"/>
        <c:tickLblSkip val="1"/>
        <c:tickMarkSkip val="1"/>
        <c:noMultiLvlLbl val="0"/>
      </c:catAx>
      <c:valAx>
        <c:axId val="11853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3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10844</c:v>
                </c:pt>
                <c:pt idx="5">
                  <c:v>11228</c:v>
                </c:pt>
                <c:pt idx="8">
                  <c:v>11437</c:v>
                </c:pt>
                <c:pt idx="11">
                  <c:v>11552</c:v>
                </c:pt>
                <c:pt idx="14">
                  <c:v>11881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212</c:v>
                </c:pt>
                <c:pt idx="5">
                  <c:v>204</c:v>
                </c:pt>
                <c:pt idx="8">
                  <c:v>188</c:v>
                </c:pt>
                <c:pt idx="11">
                  <c:v>167</c:v>
                </c:pt>
                <c:pt idx="14">
                  <c:v>136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1900</c:v>
                </c:pt>
                <c:pt idx="5">
                  <c:v>2313</c:v>
                </c:pt>
                <c:pt idx="8">
                  <c:v>2013</c:v>
                </c:pt>
                <c:pt idx="11">
                  <c:v>2018</c:v>
                </c:pt>
                <c:pt idx="14">
                  <c:v>2131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1494</c:v>
                </c:pt>
                <c:pt idx="3">
                  <c:v>1393</c:v>
                </c:pt>
                <c:pt idx="6">
                  <c:v>1278</c:v>
                </c:pt>
                <c:pt idx="9">
                  <c:v>1166</c:v>
                </c:pt>
                <c:pt idx="12">
                  <c:v>1145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313</c:v>
                </c:pt>
                <c:pt idx="3">
                  <c:v>239</c:v>
                </c:pt>
                <c:pt idx="6">
                  <c:v>163</c:v>
                </c:pt>
                <c:pt idx="9">
                  <c:v>107</c:v>
                </c:pt>
                <c:pt idx="12">
                  <c:v>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7242</c:v>
                </c:pt>
                <c:pt idx="3">
                  <c:v>7701</c:v>
                </c:pt>
                <c:pt idx="6">
                  <c:v>8340</c:v>
                </c:pt>
                <c:pt idx="9">
                  <c:v>8299</c:v>
                </c:pt>
                <c:pt idx="12">
                  <c:v>8010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9472</c:v>
                </c:pt>
                <c:pt idx="3">
                  <c:v>9632</c:v>
                </c:pt>
                <c:pt idx="6">
                  <c:v>10263</c:v>
                </c:pt>
                <c:pt idx="9">
                  <c:v>10766</c:v>
                </c:pt>
                <c:pt idx="12">
                  <c:v>11204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054400"/>
        <c:axId val="130072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5567</c:v>
                </c:pt>
                <c:pt idx="2">
                  <c:v>#N/A</c:v>
                </c:pt>
                <c:pt idx="3">
                  <c:v>#N/A</c:v>
                </c:pt>
                <c:pt idx="4">
                  <c:v>5221</c:v>
                </c:pt>
                <c:pt idx="5">
                  <c:v>#N/A</c:v>
                </c:pt>
                <c:pt idx="6">
                  <c:v>#N/A</c:v>
                </c:pt>
                <c:pt idx="7">
                  <c:v>6407</c:v>
                </c:pt>
                <c:pt idx="8">
                  <c:v>#N/A</c:v>
                </c:pt>
                <c:pt idx="9">
                  <c:v>#N/A</c:v>
                </c:pt>
                <c:pt idx="10">
                  <c:v>6603</c:v>
                </c:pt>
                <c:pt idx="11">
                  <c:v>#N/A</c:v>
                </c:pt>
                <c:pt idx="12">
                  <c:v>#N/A</c:v>
                </c:pt>
                <c:pt idx="13">
                  <c:v>6299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054400"/>
        <c:axId val="130072960"/>
      </c:lineChart>
      <c:catAx>
        <c:axId val="13005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072960"/>
        <c:crosses val="autoZero"/>
        <c:auto val="1"/>
        <c:lblAlgn val="ctr"/>
        <c:lblOffset val="100"/>
        <c:tickLblSkip val="1"/>
        <c:tickMarkSkip val="1"/>
        <c:noMultiLvlLbl val="0"/>
      </c:catAx>
      <c:valAx>
        <c:axId val="13007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5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410944"/>
        <c:axId val="41412864"/>
      </c:scatterChart>
      <c:valAx>
        <c:axId val="41410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12864"/>
        <c:crosses val="autoZero"/>
        <c:crossBetween val="midCat"/>
      </c:valAx>
      <c:valAx>
        <c:axId val="41412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10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11.7</c:v>
                </c:pt>
                <c:pt idx="2">
                  <c:v>11.9</c:v>
                </c:pt>
                <c:pt idx="3">
                  <c:v>12.1</c:v>
                </c:pt>
                <c:pt idx="4">
                  <c:v>12</c:v>
                </c:pt>
              </c:numCache>
            </c:numRef>
          </c:xVal>
          <c:yVal>
            <c:numRef>
              <c:f>公会計指標分析・財政指標組合せ分析表!$K$73:$O$73</c:f>
              <c:numCache>
                <c:formatCode>#,##0.0;"▲ "#,##0.0</c:formatCode>
                <c:ptCount val="5"/>
                <c:pt idx="0">
                  <c:v>132</c:v>
                </c:pt>
                <c:pt idx="1">
                  <c:v>121.5</c:v>
                </c:pt>
                <c:pt idx="2">
                  <c:v>153.4</c:v>
                </c:pt>
                <c:pt idx="3">
                  <c:v>153.9</c:v>
                </c:pt>
                <c:pt idx="4">
                  <c:v>143.6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9.1</c:v>
                </c:pt>
              </c:numCache>
            </c:numRef>
          </c:xVal>
          <c:yVal>
            <c:numRef>
              <c:f>公会計指標分析・財政指標組合せ分析表!$K$77:$O$77</c:f>
              <c:numCache>
                <c:formatCode>#,##0.0;"▲ "#,##0.0</c:formatCode>
                <c:ptCount val="5"/>
                <c:pt idx="0">
                  <c:v>61.3</c:v>
                </c:pt>
                <c:pt idx="1">
                  <c:v>54.6</c:v>
                </c:pt>
                <c:pt idx="2">
                  <c:v>48.7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836096"/>
        <c:axId val="36837632"/>
      </c:scatterChart>
      <c:valAx>
        <c:axId val="36836096"/>
        <c:scaling>
          <c:orientation val="minMax"/>
          <c:max val="12.4"/>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37632"/>
        <c:crosses val="autoZero"/>
        <c:crossBetween val="midCat"/>
      </c:valAx>
      <c:valAx>
        <c:axId val="36837632"/>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36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○元利償還金・・・平成１９年度より利率の高い起債を繰上償還（</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320</a:t>
          </a:r>
          <a:r>
            <a:rPr lang="ja-JP" altLang="ja-JP" sz="1100" b="0" i="0" baseline="0">
              <a:solidFill>
                <a:schemeClr val="dk1"/>
              </a:solidFill>
              <a:effectLst/>
              <a:latin typeface="+mn-lt"/>
              <a:ea typeface="+mn-ea"/>
              <a:cs typeface="+mn-cs"/>
            </a:rPr>
            <a:t>百万円）したが、臨時財政対策債の元利償還金が増加し続けているため、臨時財政対策債の増と比例し、元利償還金も増えている。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○公営企業債の元利償還金に対する繰入金・・・下水道事業債の増減と連動しており、年々増加している。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○組合等が起こした地方債の元利償還金に対する繰入金・・・くれさか環境事務組合の全ての償還が完了し、中播衛生事務組合の償還のみとなったため減少している。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○算入公債費等・・・過去の起債に対する基準財政需要額に算入される額であるが、臨時財政対策債、下水道事業債の借入増により年々増加傾向にある。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○実質公債費比率の分子・・・平成２１年度から減少傾向であったが、元利・準元利償還金に係る基準財政需要額算入</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の増加に比べ、元利償還金の額の増加が上回っていることにより、年々分子の数値が大きくなっている。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○一般会計等に係る地方債の現在高・・・地方債発行の抑制と繰上償還等の効果があるものの臨時財政対策債の増が大きく影響している。</a:t>
          </a:r>
          <a:endParaRPr lang="ja-JP" altLang="ja-JP" sz="1050">
            <a:effectLst/>
          </a:endParaRPr>
        </a:p>
        <a:p>
          <a:pPr rtl="0"/>
          <a:r>
            <a:rPr lang="ja-JP" altLang="ja-JP" sz="1050" b="0" i="0" baseline="0">
              <a:solidFill>
                <a:schemeClr val="dk1"/>
              </a:solidFill>
              <a:effectLst/>
              <a:latin typeface="+mn-lt"/>
              <a:ea typeface="+mn-ea"/>
              <a:cs typeface="+mn-cs"/>
            </a:rPr>
            <a:t>○債務負担行為に基づく支出予定額・・・いちかわ園</a:t>
          </a:r>
          <a:r>
            <a:rPr lang="ja-JP" altLang="en-US" sz="1050" b="0" i="0" baseline="0">
              <a:solidFill>
                <a:schemeClr val="dk1"/>
              </a:solidFill>
              <a:effectLst/>
              <a:latin typeface="+mn-lt"/>
              <a:ea typeface="+mn-ea"/>
              <a:cs typeface="+mn-cs"/>
            </a:rPr>
            <a:t>夢前分園建設</a:t>
          </a:r>
          <a:r>
            <a:rPr lang="ja-JP" altLang="ja-JP" sz="1050" b="0" i="0" baseline="0">
              <a:solidFill>
                <a:schemeClr val="dk1"/>
              </a:solidFill>
              <a:effectLst/>
              <a:latin typeface="+mn-lt"/>
              <a:ea typeface="+mn-ea"/>
              <a:cs typeface="+mn-cs"/>
            </a:rPr>
            <a:t>にかかるもので、平成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年度以降減少している。</a:t>
          </a:r>
          <a:endParaRPr lang="en-US" altLang="ja-JP" sz="1050" b="0" i="0" baseline="0">
            <a:solidFill>
              <a:schemeClr val="dk1"/>
            </a:solidFill>
            <a:effectLst/>
            <a:latin typeface="+mn-lt"/>
            <a:ea typeface="+mn-ea"/>
            <a:cs typeface="+mn-cs"/>
          </a:endParaRPr>
        </a:p>
        <a:p>
          <a:pPr rtl="0"/>
          <a:r>
            <a:rPr lang="ja-JP" altLang="ja-JP" sz="1050" b="0" i="0" baseline="0">
              <a:solidFill>
                <a:schemeClr val="dk1"/>
              </a:solidFill>
              <a:effectLst/>
              <a:latin typeface="+mn-lt"/>
              <a:ea typeface="+mn-ea"/>
              <a:cs typeface="+mn-cs"/>
            </a:rPr>
            <a:t>○公営企業債等繰入見込額・・・下水道事業債</a:t>
          </a:r>
          <a:r>
            <a:rPr lang="ja-JP" altLang="en-US" sz="1050" b="0" i="0" baseline="0">
              <a:solidFill>
                <a:schemeClr val="dk1"/>
              </a:solidFill>
              <a:effectLst/>
              <a:latin typeface="+mn-lt"/>
              <a:ea typeface="+mn-ea"/>
              <a:cs typeface="+mn-cs"/>
            </a:rPr>
            <a:t>が</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年度以降、年々増加してい</a:t>
          </a:r>
          <a:r>
            <a:rPr lang="ja-JP" altLang="en-US" sz="1050" b="0" i="0" baseline="0">
              <a:solidFill>
                <a:schemeClr val="dk1"/>
              </a:solidFill>
              <a:effectLst/>
              <a:latin typeface="+mn-lt"/>
              <a:ea typeface="+mn-ea"/>
              <a:cs typeface="+mn-cs"/>
            </a:rPr>
            <a:t>たが、事業の減少により平成</a:t>
          </a:r>
          <a:r>
            <a:rPr lang="en-US" altLang="ja-JP" sz="1050" b="0" i="0" baseline="0">
              <a:solidFill>
                <a:schemeClr val="dk1"/>
              </a:solidFill>
              <a:effectLst/>
              <a:latin typeface="+mn-lt"/>
              <a:ea typeface="+mn-ea"/>
              <a:cs typeface="+mn-cs"/>
            </a:rPr>
            <a:t>27</a:t>
          </a:r>
          <a:r>
            <a:rPr lang="ja-JP" altLang="en-US" sz="1050" b="0" i="0" baseline="0">
              <a:solidFill>
                <a:schemeClr val="dk1"/>
              </a:solidFill>
              <a:effectLst/>
              <a:latin typeface="+mn-lt"/>
              <a:ea typeface="+mn-ea"/>
              <a:cs typeface="+mn-cs"/>
            </a:rPr>
            <a:t>年度から減少に転じている</a:t>
          </a:r>
          <a:r>
            <a:rPr lang="ja-JP" altLang="ja-JP" sz="1050" b="0" i="0" baseline="0">
              <a:solidFill>
                <a:schemeClr val="dk1"/>
              </a:solidFill>
              <a:effectLst/>
              <a:latin typeface="+mn-lt"/>
              <a:ea typeface="+mn-ea"/>
              <a:cs typeface="+mn-cs"/>
            </a:rPr>
            <a:t>。</a:t>
          </a:r>
          <a:endParaRPr lang="ja-JP" altLang="ja-JP" sz="1050">
            <a:effectLst/>
          </a:endParaRPr>
        </a:p>
        <a:p>
          <a:pPr rtl="0" fontAlgn="base"/>
          <a:r>
            <a:rPr lang="ja-JP" altLang="ja-JP" sz="1050" b="0" i="0" baseline="0">
              <a:solidFill>
                <a:schemeClr val="dk1"/>
              </a:solidFill>
              <a:effectLst/>
              <a:latin typeface="+mn-lt"/>
              <a:ea typeface="+mn-ea"/>
              <a:cs typeface="+mn-cs"/>
            </a:rPr>
            <a:t>○組合等負担等見込額・・・一部事務組合への負担金であり、くれさか環境事務組合の償還が全て完了、中播衛生事務組合の償還が一部完了し、年々減少してきている。</a:t>
          </a:r>
          <a:endParaRPr lang="ja-JP" altLang="ja-JP" sz="1050">
            <a:effectLst/>
          </a:endParaRPr>
        </a:p>
        <a:p>
          <a:pPr rtl="0" fontAlgn="base"/>
          <a:r>
            <a:rPr lang="ja-JP" altLang="ja-JP" sz="1050" b="0" i="0" baseline="0">
              <a:solidFill>
                <a:schemeClr val="dk1"/>
              </a:solidFill>
              <a:effectLst/>
              <a:latin typeface="+mn-lt"/>
              <a:ea typeface="+mn-ea"/>
              <a:cs typeface="+mn-cs"/>
            </a:rPr>
            <a:t>○退職手当負担見込額・・・団塊の世代の大量退職が一段落したため、今後数年間は減少する見込み。</a:t>
          </a:r>
          <a:endParaRPr lang="ja-JP" altLang="ja-JP" sz="1050">
            <a:effectLst/>
          </a:endParaRPr>
        </a:p>
        <a:p>
          <a:pPr rtl="0" fontAlgn="base"/>
          <a:r>
            <a:rPr lang="ja-JP" altLang="ja-JP" sz="1050" b="0" i="0" baseline="0">
              <a:solidFill>
                <a:schemeClr val="dk1"/>
              </a:solidFill>
              <a:effectLst/>
              <a:latin typeface="+mn-lt"/>
              <a:ea typeface="+mn-ea"/>
              <a:cs typeface="+mn-cs"/>
            </a:rPr>
            <a:t>○充当可能基金・・・平成２６年度基金の取り崩しがあったため減少した</a:t>
          </a:r>
          <a:r>
            <a:rPr lang="ja-JP" altLang="en-US" sz="1050" b="0" i="0" baseline="0">
              <a:solidFill>
                <a:schemeClr val="dk1"/>
              </a:solidFill>
              <a:effectLst/>
              <a:latin typeface="+mn-lt"/>
              <a:ea typeface="+mn-ea"/>
              <a:cs typeface="+mn-cs"/>
            </a:rPr>
            <a:t>が、平成</a:t>
          </a:r>
          <a:r>
            <a:rPr lang="en-US" altLang="ja-JP" sz="1050" b="0" i="0" baseline="0">
              <a:solidFill>
                <a:schemeClr val="dk1"/>
              </a:solidFill>
              <a:effectLst/>
              <a:latin typeface="+mn-lt"/>
              <a:ea typeface="+mn-ea"/>
              <a:cs typeface="+mn-cs"/>
            </a:rPr>
            <a:t>27</a:t>
          </a:r>
          <a:r>
            <a:rPr lang="ja-JP" altLang="en-US" sz="1050" b="0" i="0" baseline="0">
              <a:solidFill>
                <a:schemeClr val="dk1"/>
              </a:solidFill>
              <a:effectLst/>
              <a:latin typeface="+mn-lt"/>
              <a:ea typeface="+mn-ea"/>
              <a:cs typeface="+mn-cs"/>
            </a:rPr>
            <a:t>年度、平成</a:t>
          </a:r>
          <a:r>
            <a:rPr lang="en-US" altLang="ja-JP" sz="1050" b="0" i="0" baseline="0">
              <a:solidFill>
                <a:schemeClr val="dk1"/>
              </a:solidFill>
              <a:effectLst/>
              <a:latin typeface="+mn-lt"/>
              <a:ea typeface="+mn-ea"/>
              <a:cs typeface="+mn-cs"/>
            </a:rPr>
            <a:t>28</a:t>
          </a:r>
          <a:r>
            <a:rPr lang="ja-JP" altLang="en-US" sz="1050" b="0" i="0" baseline="0">
              <a:solidFill>
                <a:schemeClr val="dk1"/>
              </a:solidFill>
              <a:effectLst/>
              <a:latin typeface="+mn-lt"/>
              <a:ea typeface="+mn-ea"/>
              <a:cs typeface="+mn-cs"/>
            </a:rPr>
            <a:t>年度積立てたため増加に転じている</a:t>
          </a:r>
          <a:r>
            <a:rPr lang="ja-JP" altLang="ja-JP" sz="1050" b="0" i="0" baseline="0">
              <a:solidFill>
                <a:schemeClr val="dk1"/>
              </a:solidFill>
              <a:effectLst/>
              <a:latin typeface="+mn-lt"/>
              <a:ea typeface="+mn-ea"/>
              <a:cs typeface="+mn-cs"/>
            </a:rPr>
            <a:t>。</a:t>
          </a:r>
          <a:endParaRPr lang="ja-JP" altLang="ja-JP" sz="1050">
            <a:effectLst/>
          </a:endParaRPr>
        </a:p>
        <a:p>
          <a:pPr rtl="0"/>
          <a:r>
            <a:rPr lang="ja-JP" altLang="ja-JP" sz="1050" b="0" i="0" baseline="0">
              <a:solidFill>
                <a:schemeClr val="dk1"/>
              </a:solidFill>
              <a:effectLst/>
              <a:latin typeface="+mn-lt"/>
              <a:ea typeface="+mn-ea"/>
              <a:cs typeface="+mn-cs"/>
            </a:rPr>
            <a:t>○充当可能特定財源・・・公営住宅使用料であり、老朽化による取り壊しにより、管理戸数が減少しているため、歳入も減少傾向にある。</a:t>
          </a:r>
          <a:endParaRPr lang="ja-JP" altLang="ja-JP" sz="1050">
            <a:effectLst/>
          </a:endParaRPr>
        </a:p>
        <a:p>
          <a:pPr rtl="0"/>
          <a:r>
            <a:rPr lang="ja-JP" altLang="ja-JP" sz="1050" b="0" i="0" baseline="0">
              <a:solidFill>
                <a:schemeClr val="dk1"/>
              </a:solidFill>
              <a:effectLst/>
              <a:latin typeface="+mn-lt"/>
              <a:ea typeface="+mn-ea"/>
              <a:cs typeface="+mn-cs"/>
            </a:rPr>
            <a:t>○基準財政需要額算入見込額・・・臨時財政対策債、下水道事業債の増加により年々増加している。</a:t>
          </a:r>
          <a:endParaRPr lang="ja-JP" altLang="ja-JP" sz="1050">
            <a:effectLst/>
          </a:endParaRPr>
        </a:p>
        <a:p>
          <a:pPr fontAlgn="base"/>
          <a:r>
            <a:rPr lang="ja-JP" altLang="ja-JP" sz="1050" b="0" i="0" baseline="0">
              <a:solidFill>
                <a:schemeClr val="dk1"/>
              </a:solidFill>
              <a:effectLst/>
              <a:latin typeface="+mn-lt"/>
              <a:ea typeface="+mn-ea"/>
              <a:cs typeface="+mn-cs"/>
            </a:rPr>
            <a:t>○将来負担比率の分子・・・・</a:t>
          </a:r>
          <a:r>
            <a:rPr kumimoji="1" lang="ja-JP" altLang="ja-JP" sz="1050" b="0" i="0" baseline="0">
              <a:solidFill>
                <a:schemeClr val="dk1"/>
              </a:solidFill>
              <a:effectLst/>
              <a:latin typeface="+mn-lt"/>
              <a:ea typeface="+mn-ea"/>
              <a:cs typeface="+mn-cs"/>
            </a:rPr>
            <a:t>地方債現在高</a:t>
          </a:r>
          <a:r>
            <a:rPr kumimoji="1" lang="ja-JP" altLang="en-US" sz="1050" b="0" i="0" baseline="0">
              <a:solidFill>
                <a:schemeClr val="dk1"/>
              </a:solidFill>
              <a:effectLst/>
              <a:latin typeface="+mn-lt"/>
              <a:ea typeface="+mn-ea"/>
              <a:cs typeface="+mn-cs"/>
            </a:rPr>
            <a:t>は増加しているが、</a:t>
          </a:r>
          <a:r>
            <a:rPr kumimoji="1" lang="ja-JP" altLang="ja-JP" sz="1050" b="0" i="0" baseline="0">
              <a:solidFill>
                <a:schemeClr val="dk1"/>
              </a:solidFill>
              <a:effectLst/>
              <a:latin typeface="+mn-lt"/>
              <a:ea typeface="+mn-ea"/>
              <a:cs typeface="+mn-cs"/>
            </a:rPr>
            <a:t>公営企業等繰入見込額の</a:t>
          </a:r>
          <a:r>
            <a:rPr kumimoji="1" lang="ja-JP" altLang="en-US" sz="1050" b="0" i="0" baseline="0">
              <a:solidFill>
                <a:schemeClr val="dk1"/>
              </a:solidFill>
              <a:effectLst/>
              <a:latin typeface="+mn-lt"/>
              <a:ea typeface="+mn-ea"/>
              <a:cs typeface="+mn-cs"/>
            </a:rPr>
            <a:t>減</a:t>
          </a:r>
          <a:r>
            <a:rPr kumimoji="1" lang="ja-JP" altLang="ja-JP" sz="1050" b="0" i="0" baseline="0">
              <a:solidFill>
                <a:schemeClr val="dk1"/>
              </a:solidFill>
              <a:effectLst/>
              <a:latin typeface="+mn-lt"/>
              <a:ea typeface="+mn-ea"/>
              <a:cs typeface="+mn-cs"/>
            </a:rPr>
            <a:t>及び基金</a:t>
          </a:r>
          <a:r>
            <a:rPr kumimoji="1" lang="ja-JP" altLang="en-US" sz="1050" b="0" i="0" baseline="0">
              <a:solidFill>
                <a:schemeClr val="dk1"/>
              </a:solidFill>
              <a:effectLst/>
              <a:latin typeface="+mn-lt"/>
              <a:ea typeface="+mn-ea"/>
              <a:cs typeface="+mn-cs"/>
            </a:rPr>
            <a:t>積立</a:t>
          </a:r>
          <a:r>
            <a:rPr kumimoji="1" lang="ja-JP" altLang="ja-JP" sz="1050" b="0" i="0" baseline="0">
              <a:solidFill>
                <a:schemeClr val="dk1"/>
              </a:solidFill>
              <a:effectLst/>
              <a:latin typeface="+mn-lt"/>
              <a:ea typeface="+mn-ea"/>
              <a:cs typeface="+mn-cs"/>
            </a:rPr>
            <a:t>による充当可能基金の</a:t>
          </a:r>
          <a:r>
            <a:rPr kumimoji="1" lang="ja-JP" altLang="en-US" sz="1050" b="0" i="0" baseline="0">
              <a:solidFill>
                <a:schemeClr val="dk1"/>
              </a:solidFill>
              <a:effectLst/>
              <a:latin typeface="+mn-lt"/>
              <a:ea typeface="+mn-ea"/>
              <a:cs typeface="+mn-cs"/>
            </a:rPr>
            <a:t>増、</a:t>
          </a:r>
          <a:r>
            <a:rPr lang="ja-JP" altLang="ja-JP" sz="1050" b="0" i="0" baseline="0">
              <a:solidFill>
                <a:schemeClr val="dk1"/>
              </a:solidFill>
              <a:effectLst/>
              <a:latin typeface="+mn-lt"/>
              <a:ea typeface="+mn-ea"/>
              <a:cs typeface="+mn-cs"/>
            </a:rPr>
            <a:t>基準財政需要額算入公債費の増に</a:t>
          </a:r>
          <a:r>
            <a:rPr kumimoji="1" lang="ja-JP" altLang="ja-JP" sz="1050" b="0" i="0" baseline="0">
              <a:solidFill>
                <a:schemeClr val="dk1"/>
              </a:solidFill>
              <a:effectLst/>
              <a:latin typeface="+mn-lt"/>
              <a:ea typeface="+mn-ea"/>
              <a:cs typeface="+mn-cs"/>
            </a:rPr>
            <a:t>より</a:t>
          </a:r>
          <a:r>
            <a:rPr kumimoji="1" lang="ja-JP" altLang="en-US" sz="1050" b="0" i="0" baseline="0">
              <a:solidFill>
                <a:schemeClr val="dk1"/>
              </a:solidFill>
              <a:effectLst/>
              <a:latin typeface="+mn-lt"/>
              <a:ea typeface="+mn-ea"/>
              <a:cs typeface="+mn-cs"/>
            </a:rPr>
            <a:t>減少</a:t>
          </a:r>
          <a:r>
            <a:rPr kumimoji="1" lang="ja-JP" altLang="ja-JP" sz="1050" b="0" i="0" baseline="0">
              <a:solidFill>
                <a:schemeClr val="dk1"/>
              </a:solidFill>
              <a:effectLst/>
              <a:latin typeface="+mn-lt"/>
              <a:ea typeface="+mn-ea"/>
              <a:cs typeface="+mn-cs"/>
            </a:rPr>
            <a:t>に転じている。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19,527
19,109
45.79
8,808,361
8,671,646
86,395
5,264,279
11,189,501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19,527
19,109
45.79
8,808,361
8,671,646
86,395
5,264,279
11,189,501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19,527
19,109
45.79
8,808,361
8,671,646
86,395
5,264,279
11,189,501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19,527
19,109
45.79
8,808,361
8,671,646
86,395
5,264,279
11,189,501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大型事業所（工業団地）を有しており、類似団体を上回る税収があるため</a:t>
          </a:r>
          <a:r>
            <a:rPr kumimoji="1" lang="en-US" altLang="ja-JP" sz="1100">
              <a:solidFill>
                <a:schemeClr val="dk1"/>
              </a:solidFill>
              <a:effectLst/>
              <a:latin typeface="+mn-lt"/>
              <a:ea typeface="+mn-ea"/>
              <a:cs typeface="+mn-cs"/>
            </a:rPr>
            <a:t>0.73</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年度財政力指数を上回ったが、平成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低下し、</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横ばいにある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年度は、町税の伸びにより基準財政収入額が増加しているが、基準財政需要額も増加しているため、前年度同額の数値となっている。今後も</a:t>
          </a:r>
          <a:r>
            <a:rPr kumimoji="1" lang="ja-JP" altLang="ja-JP" sz="1100">
              <a:solidFill>
                <a:schemeClr val="dk1"/>
              </a:solidFill>
              <a:effectLst/>
              <a:latin typeface="+mn-lt"/>
              <a:ea typeface="+mn-ea"/>
              <a:cs typeface="+mn-cs"/>
            </a:rPr>
            <a:t>税の徴収強化（</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％の向上）等によ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75293</xdr:rowOff>
    </xdr:from>
    <xdr:to>
      <xdr:col>7</xdr:col>
      <xdr:colOff>152400</xdr:colOff>
      <xdr:row>40</xdr:row>
      <xdr:rowOff>75293</xdr:rowOff>
    </xdr:to>
    <xdr:cxnSp macro="">
      <xdr:nvCxnSpPr>
        <xdr:cNvPr id="70" name="直線コネクタ 69"/>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75293</xdr:rowOff>
    </xdr:from>
    <xdr:to>
      <xdr:col>6</xdr:col>
      <xdr:colOff>0</xdr:colOff>
      <xdr:row>40</xdr:row>
      <xdr:rowOff>75293</xdr:rowOff>
    </xdr:to>
    <xdr:cxnSp macro="">
      <xdr:nvCxnSpPr>
        <xdr:cNvPr id="73" name="直線コネクタ 72"/>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75293</xdr:rowOff>
    </xdr:to>
    <xdr:cxnSp macro="">
      <xdr:nvCxnSpPr>
        <xdr:cNvPr id="76" name="直線コネクタ 75"/>
        <xdr:cNvCxnSpPr/>
      </xdr:nvCxnSpPr>
      <xdr:spPr>
        <a:xfrm>
          <a:off x="2336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75293</xdr:rowOff>
    </xdr:to>
    <xdr:cxnSp macro="">
      <xdr:nvCxnSpPr>
        <xdr:cNvPr id="79" name="直線コネクタ 78"/>
        <xdr:cNvCxnSpPr/>
      </xdr:nvCxnSpPr>
      <xdr:spPr>
        <a:xfrm flipV="1">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24493</xdr:rowOff>
    </xdr:from>
    <xdr:to>
      <xdr:col>7</xdr:col>
      <xdr:colOff>203200</xdr:colOff>
      <xdr:row>40</xdr:row>
      <xdr:rowOff>126093</xdr:rowOff>
    </xdr:to>
    <xdr:sp macro="" textlink="">
      <xdr:nvSpPr>
        <xdr:cNvPr id="89" name="円/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24493</xdr:rowOff>
    </xdr:from>
    <xdr:to>
      <xdr:col>6</xdr:col>
      <xdr:colOff>50800</xdr:colOff>
      <xdr:row>40</xdr:row>
      <xdr:rowOff>126093</xdr:rowOff>
    </xdr:to>
    <xdr:sp macro="" textlink="">
      <xdr:nvSpPr>
        <xdr:cNvPr id="91" name="円/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136270</xdr:rowOff>
    </xdr:from>
    <xdr:ext cx="736600" cy="259045"/>
    <xdr:sp macro=""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3" name="円/楕円 92"/>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4" name="テキスト ボックス 93"/>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8" name="テキスト ボックス 97"/>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当町は、類似団体を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、経常収支比率が</a:t>
          </a:r>
          <a:r>
            <a:rPr kumimoji="1" lang="en-US" altLang="ja-JP" sz="1100">
              <a:solidFill>
                <a:schemeClr val="dk1"/>
              </a:solidFill>
              <a:effectLst/>
              <a:latin typeface="+mn-lt"/>
              <a:ea typeface="+mn-ea"/>
              <a:cs typeface="+mn-cs"/>
            </a:rPr>
            <a:t>84.9</a:t>
          </a:r>
          <a:r>
            <a:rPr kumimoji="1" lang="ja-JP" altLang="ja-JP" sz="1100">
              <a:solidFill>
                <a:schemeClr val="dk1"/>
              </a:solidFill>
              <a:effectLst/>
              <a:latin typeface="+mn-lt"/>
              <a:ea typeface="+mn-ea"/>
              <a:cs typeface="+mn-cs"/>
            </a:rPr>
            <a:t>％と前年比</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改善しているのは、経常一般財源においては、人件費が</a:t>
          </a:r>
          <a:r>
            <a:rPr kumimoji="1" lang="ja-JP" altLang="en-US" sz="1100">
              <a:solidFill>
                <a:schemeClr val="dk1"/>
              </a:solidFill>
              <a:effectLst/>
              <a:latin typeface="+mn-lt"/>
              <a:ea typeface="+mn-ea"/>
              <a:cs typeface="+mn-cs"/>
            </a:rPr>
            <a:t>共済費負担金率の見直しや県退職手当組合負担金率の見直し</a:t>
          </a:r>
          <a:r>
            <a:rPr kumimoji="1" lang="ja-JP" altLang="ja-JP" sz="1100">
              <a:solidFill>
                <a:schemeClr val="dk1"/>
              </a:solidFill>
              <a:effectLst/>
              <a:latin typeface="+mn-lt"/>
              <a:ea typeface="+mn-ea"/>
              <a:cs typeface="+mn-cs"/>
            </a:rPr>
            <a:t>等により大幅な減（▲</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百万円）となっている</a:t>
          </a:r>
          <a:r>
            <a:rPr kumimoji="1" lang="ja-JP" altLang="en-US" sz="1100">
              <a:solidFill>
                <a:schemeClr val="dk1"/>
              </a:solidFill>
              <a:effectLst/>
              <a:latin typeface="+mn-lt"/>
              <a:ea typeface="+mn-ea"/>
              <a:cs typeface="+mn-cs"/>
            </a:rPr>
            <a:t>のが主な要因である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特別会計</a:t>
          </a:r>
          <a:r>
            <a:rPr kumimoji="1" lang="ja-JP" altLang="ja-JP" sz="1100">
              <a:solidFill>
                <a:schemeClr val="dk1"/>
              </a:solidFill>
              <a:effectLst/>
              <a:latin typeface="+mn-lt"/>
              <a:ea typeface="+mn-ea"/>
              <a:cs typeface="+mn-cs"/>
            </a:rPr>
            <a:t>への繰出</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については、介護会計への繰出金が増（約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一方、公共</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が法適用企業会計となり、</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から補助費・出資金に変更となったため、大幅な減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596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となってい</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が、その分、補助費等が増加している（＋</a:t>
          </a:r>
          <a:r>
            <a:rPr kumimoji="1" lang="en-US" altLang="ja-JP" sz="1100">
              <a:solidFill>
                <a:schemeClr val="dk1"/>
              </a:solidFill>
              <a:effectLst/>
              <a:latin typeface="+mn-lt"/>
              <a:ea typeface="+mn-ea"/>
              <a:cs typeface="+mn-cs"/>
            </a:rPr>
            <a:t>499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社会保障関係経費の扶助費及び公債費</a:t>
          </a:r>
          <a:r>
            <a:rPr kumimoji="1" lang="ja-JP" altLang="ja-JP" sz="1100">
              <a:solidFill>
                <a:schemeClr val="dk1"/>
              </a:solidFill>
              <a:effectLst/>
              <a:latin typeface="+mn-lt"/>
              <a:ea typeface="+mn-ea"/>
              <a:cs typeface="+mn-cs"/>
            </a:rPr>
            <a:t>の増加が見込まれ経常収支比率の悪化が懸念される。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63</xdr:row>
      <xdr:rowOff>170604</xdr:rowOff>
    </xdr:to>
    <xdr:cxnSp macro="">
      <xdr:nvCxnSpPr>
        <xdr:cNvPr id="133" name="直線コネクタ 132"/>
        <xdr:cNvCxnSpPr/>
      </xdr:nvCxnSpPr>
      <xdr:spPr>
        <a:xfrm flipV="1">
          <a:off x="4114800" y="1078695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65</xdr:row>
      <xdr:rowOff>77046</xdr:rowOff>
    </xdr:to>
    <xdr:cxnSp macro="">
      <xdr:nvCxnSpPr>
        <xdr:cNvPr id="136" name="直線コネクタ 135"/>
        <xdr:cNvCxnSpPr/>
      </xdr:nvCxnSpPr>
      <xdr:spPr>
        <a:xfrm flipV="1">
          <a:off x="3225800" y="1097195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38" name="テキスト ボックス 137"/>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65</xdr:row>
      <xdr:rowOff>77046</xdr:rowOff>
    </xdr:to>
    <xdr:cxnSp macro="">
      <xdr:nvCxnSpPr>
        <xdr:cNvPr id="139" name="直線コネクタ 138"/>
        <xdr:cNvCxnSpPr/>
      </xdr:nvCxnSpPr>
      <xdr:spPr>
        <a:xfrm>
          <a:off x="2336800" y="1085934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40" name="フローチャート : 判断 139"/>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1" name="テキスト ボックス 140"/>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64</xdr:row>
      <xdr:rowOff>151977</xdr:rowOff>
    </xdr:to>
    <xdr:cxnSp macro="">
      <xdr:nvCxnSpPr>
        <xdr:cNvPr id="142" name="直線コネクタ 141"/>
        <xdr:cNvCxnSpPr/>
      </xdr:nvCxnSpPr>
      <xdr:spPr>
        <a:xfrm flipV="1">
          <a:off x="1447800" y="1085934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168063</xdr:rowOff>
    </xdr:from>
    <xdr:to>
      <xdr:col>3</xdr:col>
      <xdr:colOff>330200</xdr:colOff>
      <xdr:row>64</xdr:row>
      <xdr:rowOff>98213</xdr:rowOff>
    </xdr:to>
    <xdr:sp macro="" textlink="">
      <xdr:nvSpPr>
        <xdr:cNvPr id="143" name="フローチャート : 判断 142"/>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44" name="テキスト ボックス 143"/>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5" name="フローチャート : 判断 144"/>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6" name="テキスト ボックス 145"/>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2" name="円/楕円 151"/>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3"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4" name="円/楕円 153"/>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55" name="テキスト ボックス 154"/>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26246</xdr:rowOff>
    </xdr:from>
    <xdr:to>
      <xdr:col>4</xdr:col>
      <xdr:colOff>533400</xdr:colOff>
      <xdr:row>65</xdr:row>
      <xdr:rowOff>127846</xdr:rowOff>
    </xdr:to>
    <xdr:sp macro="" textlink="">
      <xdr:nvSpPr>
        <xdr:cNvPr id="156" name="円/楕円 155"/>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112623</xdr:rowOff>
    </xdr:from>
    <xdr:ext cx="762000" cy="259045"/>
    <xdr:sp macro="" textlink="">
      <xdr:nvSpPr>
        <xdr:cNvPr id="157" name="テキスト ボックス 156"/>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8" name="円/楕円 157"/>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59" name="テキスト ボックス 158"/>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101177</xdr:rowOff>
    </xdr:from>
    <xdr:to>
      <xdr:col>2</xdr:col>
      <xdr:colOff>127000</xdr:colOff>
      <xdr:row>65</xdr:row>
      <xdr:rowOff>31327</xdr:rowOff>
    </xdr:to>
    <xdr:sp macro="" textlink="">
      <xdr:nvSpPr>
        <xdr:cNvPr id="160" name="円/楕円 159"/>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16104</xdr:rowOff>
    </xdr:from>
    <xdr:ext cx="762000" cy="259045"/>
    <xdr:sp macro="" textlink="">
      <xdr:nvSpPr>
        <xdr:cNvPr id="161" name="テキスト ボックス 160"/>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[128,129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の合計額の人口一人当たりの金額は類似団体平均を大きく下回った結果となっている（</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年より市町類型区分が変わったため）。人口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人当たりの決算額は、前年より</a:t>
          </a:r>
          <a:r>
            <a:rPr kumimoji="1" lang="en-US" altLang="ja-JP" sz="1100">
              <a:solidFill>
                <a:schemeClr val="dk1"/>
              </a:solidFill>
              <a:effectLst/>
              <a:latin typeface="+mn-lt"/>
              <a:ea typeface="+mn-ea"/>
              <a:cs typeface="+mn-cs"/>
            </a:rPr>
            <a:t>1,799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となった。前年を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回った原因は、退職職員入替による職員給の減額（▲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百万円）及び共済組合負担金・退職手当組合負担金の負担率の減（▲</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の減となっているが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地方創生推進事業費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百万円）や</a:t>
          </a:r>
          <a:r>
            <a:rPr kumimoji="1" lang="ja-JP" altLang="en-US" sz="1100">
              <a:solidFill>
                <a:schemeClr val="dk1"/>
              </a:solidFill>
              <a:effectLst/>
              <a:latin typeface="+mn-lt"/>
              <a:ea typeface="+mn-ea"/>
              <a:cs typeface="+mn-cs"/>
            </a:rPr>
            <a:t>自治体情報セキュリティ強化</a:t>
          </a:r>
          <a:r>
            <a:rPr kumimoji="1" lang="ja-JP" altLang="ja-JP" sz="1100">
              <a:solidFill>
                <a:schemeClr val="dk1"/>
              </a:solidFill>
              <a:effectLst/>
              <a:latin typeface="+mn-lt"/>
              <a:ea typeface="+mn-ea"/>
              <a:cs typeface="+mn-cs"/>
            </a:rPr>
            <a:t>委託料（</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百万円）が増加したこと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の増となっており、差引</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百万円の増となっている。</a:t>
          </a:r>
          <a:r>
            <a:rPr kumimoji="1" lang="ja-JP" altLang="ja-JP" sz="1100">
              <a:solidFill>
                <a:schemeClr val="dk1"/>
              </a:solidFill>
              <a:effectLst/>
              <a:latin typeface="+mn-lt"/>
              <a:ea typeface="+mn-ea"/>
              <a:cs typeface="+mn-cs"/>
            </a:rPr>
            <a:t>今後も行財政改革の推進により一層の経費削減に努めていく。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124997</xdr:rowOff>
    </xdr:from>
    <xdr:to>
      <xdr:col>7</xdr:col>
      <xdr:colOff>152400</xdr:colOff>
      <xdr:row>81</xdr:row>
      <xdr:rowOff>139467</xdr:rowOff>
    </xdr:to>
    <xdr:cxnSp macro="">
      <xdr:nvCxnSpPr>
        <xdr:cNvPr id="196" name="直線コネクタ 195"/>
        <xdr:cNvCxnSpPr/>
      </xdr:nvCxnSpPr>
      <xdr:spPr>
        <a:xfrm>
          <a:off x="4114800" y="14012447"/>
          <a:ext cx="8382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124997</xdr:rowOff>
    </xdr:from>
    <xdr:to>
      <xdr:col>6</xdr:col>
      <xdr:colOff>0</xdr:colOff>
      <xdr:row>81</xdr:row>
      <xdr:rowOff>131021</xdr:rowOff>
    </xdr:to>
    <xdr:cxnSp macro="">
      <xdr:nvCxnSpPr>
        <xdr:cNvPr id="199" name="直線コネクタ 198"/>
        <xdr:cNvCxnSpPr/>
      </xdr:nvCxnSpPr>
      <xdr:spPr>
        <a:xfrm flipV="1">
          <a:off x="3225800" y="14012447"/>
          <a:ext cx="8890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201" name="テキスト ボックス 200"/>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25107</xdr:rowOff>
    </xdr:from>
    <xdr:to>
      <xdr:col>4</xdr:col>
      <xdr:colOff>482600</xdr:colOff>
      <xdr:row>81</xdr:row>
      <xdr:rowOff>131021</xdr:rowOff>
    </xdr:to>
    <xdr:cxnSp macro="">
      <xdr:nvCxnSpPr>
        <xdr:cNvPr id="202" name="直線コネクタ 201"/>
        <xdr:cNvCxnSpPr/>
      </xdr:nvCxnSpPr>
      <xdr:spPr>
        <a:xfrm>
          <a:off x="2336800" y="13912557"/>
          <a:ext cx="889000" cy="10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68095</xdr:rowOff>
    </xdr:from>
    <xdr:to>
      <xdr:col>4</xdr:col>
      <xdr:colOff>533400</xdr:colOff>
      <xdr:row>82</xdr:row>
      <xdr:rowOff>169695</xdr:rowOff>
    </xdr:to>
    <xdr:sp macro="" textlink="">
      <xdr:nvSpPr>
        <xdr:cNvPr id="203" name="フローチャート : 判断 202"/>
        <xdr:cNvSpPr/>
      </xdr:nvSpPr>
      <xdr:spPr>
        <a:xfrm>
          <a:off x="3175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154472</xdr:rowOff>
    </xdr:from>
    <xdr:ext cx="762000" cy="259045"/>
    <xdr:sp macro="" textlink="">
      <xdr:nvSpPr>
        <xdr:cNvPr id="204" name="テキスト ボックス 203"/>
        <xdr:cNvSpPr txBox="1"/>
      </xdr:nvSpPr>
      <xdr:spPr>
        <a:xfrm>
          <a:off x="2844800" y="142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25107</xdr:rowOff>
    </xdr:from>
    <xdr:to>
      <xdr:col>3</xdr:col>
      <xdr:colOff>279400</xdr:colOff>
      <xdr:row>81</xdr:row>
      <xdr:rowOff>37454</xdr:rowOff>
    </xdr:to>
    <xdr:cxnSp macro="">
      <xdr:nvCxnSpPr>
        <xdr:cNvPr id="205" name="直線コネクタ 204"/>
        <xdr:cNvCxnSpPr/>
      </xdr:nvCxnSpPr>
      <xdr:spPr>
        <a:xfrm flipV="1">
          <a:off x="1447800" y="13912557"/>
          <a:ext cx="889000" cy="1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151478</xdr:rowOff>
    </xdr:from>
    <xdr:to>
      <xdr:col>3</xdr:col>
      <xdr:colOff>330200</xdr:colOff>
      <xdr:row>82</xdr:row>
      <xdr:rowOff>81628</xdr:rowOff>
    </xdr:to>
    <xdr:sp macro="" textlink="">
      <xdr:nvSpPr>
        <xdr:cNvPr id="206" name="フローチャート : 判断 205"/>
        <xdr:cNvSpPr/>
      </xdr:nvSpPr>
      <xdr:spPr>
        <a:xfrm>
          <a:off x="2286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66405</xdr:rowOff>
    </xdr:from>
    <xdr:ext cx="762000" cy="259045"/>
    <xdr:sp macro="" textlink="">
      <xdr:nvSpPr>
        <xdr:cNvPr id="207" name="テキスト ボックス 206"/>
        <xdr:cNvSpPr txBox="1"/>
      </xdr:nvSpPr>
      <xdr:spPr>
        <a:xfrm>
          <a:off x="1955800" y="1412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3845</xdr:rowOff>
    </xdr:from>
    <xdr:to>
      <xdr:col>2</xdr:col>
      <xdr:colOff>127000</xdr:colOff>
      <xdr:row>82</xdr:row>
      <xdr:rowOff>105445</xdr:rowOff>
    </xdr:to>
    <xdr:sp macro="" textlink="">
      <xdr:nvSpPr>
        <xdr:cNvPr id="208" name="フローチャート : 判断 207"/>
        <xdr:cNvSpPr/>
      </xdr:nvSpPr>
      <xdr:spPr>
        <a:xfrm>
          <a:off x="1397000" y="1406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90222</xdr:rowOff>
    </xdr:from>
    <xdr:ext cx="762000" cy="259045"/>
    <xdr:sp macro="" textlink="">
      <xdr:nvSpPr>
        <xdr:cNvPr id="209" name="テキスト ボックス 208"/>
        <xdr:cNvSpPr txBox="1"/>
      </xdr:nvSpPr>
      <xdr:spPr>
        <a:xfrm>
          <a:off x="1066800" y="1414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88667</xdr:rowOff>
    </xdr:from>
    <xdr:to>
      <xdr:col>7</xdr:col>
      <xdr:colOff>203200</xdr:colOff>
      <xdr:row>82</xdr:row>
      <xdr:rowOff>18817</xdr:rowOff>
    </xdr:to>
    <xdr:sp macro="" textlink="">
      <xdr:nvSpPr>
        <xdr:cNvPr id="215" name="円/楕円 214"/>
        <xdr:cNvSpPr/>
      </xdr:nvSpPr>
      <xdr:spPr>
        <a:xfrm>
          <a:off x="4902200" y="139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105194</xdr:rowOff>
    </xdr:from>
    <xdr:ext cx="762000" cy="259045"/>
    <xdr:sp macro="" textlink="">
      <xdr:nvSpPr>
        <xdr:cNvPr id="216" name="人件費・物件費等の状況該当値テキスト"/>
        <xdr:cNvSpPr txBox="1"/>
      </xdr:nvSpPr>
      <xdr:spPr>
        <a:xfrm>
          <a:off x="5041900" y="138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74197</xdr:rowOff>
    </xdr:from>
    <xdr:to>
      <xdr:col>6</xdr:col>
      <xdr:colOff>50800</xdr:colOff>
      <xdr:row>82</xdr:row>
      <xdr:rowOff>4347</xdr:rowOff>
    </xdr:to>
    <xdr:sp macro="" textlink="">
      <xdr:nvSpPr>
        <xdr:cNvPr id="217" name="円/楕円 216"/>
        <xdr:cNvSpPr/>
      </xdr:nvSpPr>
      <xdr:spPr>
        <a:xfrm>
          <a:off x="4064000" y="139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14524</xdr:rowOff>
    </xdr:from>
    <xdr:ext cx="736600" cy="259045"/>
    <xdr:sp macro="" textlink="">
      <xdr:nvSpPr>
        <xdr:cNvPr id="218" name="テキスト ボックス 217"/>
        <xdr:cNvSpPr txBox="1"/>
      </xdr:nvSpPr>
      <xdr:spPr>
        <a:xfrm>
          <a:off x="3733800" y="1373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126,330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80221</xdr:rowOff>
    </xdr:from>
    <xdr:to>
      <xdr:col>4</xdr:col>
      <xdr:colOff>533400</xdr:colOff>
      <xdr:row>82</xdr:row>
      <xdr:rowOff>10371</xdr:rowOff>
    </xdr:to>
    <xdr:sp macro="" textlink="">
      <xdr:nvSpPr>
        <xdr:cNvPr id="219" name="円/楕円 218"/>
        <xdr:cNvSpPr/>
      </xdr:nvSpPr>
      <xdr:spPr>
        <a:xfrm>
          <a:off x="3175000" y="139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20548</xdr:rowOff>
    </xdr:from>
    <xdr:ext cx="762000" cy="259045"/>
    <xdr:sp macro="" textlink="">
      <xdr:nvSpPr>
        <xdr:cNvPr id="220" name="テキスト ボックス 219"/>
        <xdr:cNvSpPr txBox="1"/>
      </xdr:nvSpPr>
      <xdr:spPr>
        <a:xfrm>
          <a:off x="2844800" y="1373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145757</xdr:rowOff>
    </xdr:from>
    <xdr:to>
      <xdr:col>3</xdr:col>
      <xdr:colOff>330200</xdr:colOff>
      <xdr:row>81</xdr:row>
      <xdr:rowOff>75907</xdr:rowOff>
    </xdr:to>
    <xdr:sp macro="" textlink="">
      <xdr:nvSpPr>
        <xdr:cNvPr id="221" name="円/楕円 220"/>
        <xdr:cNvSpPr/>
      </xdr:nvSpPr>
      <xdr:spPr>
        <a:xfrm>
          <a:off x="2286000" y="138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86084</xdr:rowOff>
    </xdr:from>
    <xdr:ext cx="762000" cy="259045"/>
    <xdr:sp macro="" textlink="">
      <xdr:nvSpPr>
        <xdr:cNvPr id="222" name="テキスト ボックス 221"/>
        <xdr:cNvSpPr txBox="1"/>
      </xdr:nvSpPr>
      <xdr:spPr>
        <a:xfrm>
          <a:off x="1955800" y="1363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158104</xdr:rowOff>
    </xdr:from>
    <xdr:to>
      <xdr:col>2</xdr:col>
      <xdr:colOff>127000</xdr:colOff>
      <xdr:row>81</xdr:row>
      <xdr:rowOff>88254</xdr:rowOff>
    </xdr:to>
    <xdr:sp macro="" textlink="">
      <xdr:nvSpPr>
        <xdr:cNvPr id="223" name="円/楕円 222"/>
        <xdr:cNvSpPr/>
      </xdr:nvSpPr>
      <xdr:spPr>
        <a:xfrm>
          <a:off x="1397000" y="138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98431</xdr:rowOff>
    </xdr:from>
    <xdr:ext cx="762000" cy="259045"/>
    <xdr:sp macro="" textlink="">
      <xdr:nvSpPr>
        <xdr:cNvPr id="224" name="テキスト ボックス 223"/>
        <xdr:cNvSpPr txBox="1"/>
      </xdr:nvSpPr>
      <xdr:spPr>
        <a:xfrm>
          <a:off x="1066800" y="1364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ラスパイレス指数は類似団体の中では比較的高い水準にあるが、要因として、国が平成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年度まで実施した昇給抑制措置があげられる。平成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月に国と同様の給与構造改革を実施し、今までラスパイレス指数を高めていた高齢層の給与を抑制した。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となっているが、</a:t>
          </a:r>
          <a:r>
            <a:rPr kumimoji="1" lang="ja-JP" altLang="ja-JP" sz="1100">
              <a:solidFill>
                <a:schemeClr val="dk1"/>
              </a:solidFill>
              <a:effectLst/>
              <a:latin typeface="+mn-lt"/>
              <a:ea typeface="+mn-ea"/>
              <a:cs typeface="+mn-cs"/>
            </a:rPr>
            <a:t>今後も、人事院勧告や財政状況の見通し、近隣市町の動向を踏まえて、より一層の給与の適正化に努めていく。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85</xdr:row>
      <xdr:rowOff>144357</xdr:rowOff>
    </xdr:to>
    <xdr:cxnSp macro="">
      <xdr:nvCxnSpPr>
        <xdr:cNvPr id="253" name="直線コネクタ 252"/>
        <xdr:cNvCxnSpPr/>
      </xdr:nvCxnSpPr>
      <xdr:spPr>
        <a:xfrm flipV="1">
          <a:off x="17018000" y="13800666"/>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54"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5" name="直線コネクタ 254"/>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84</xdr:row>
      <xdr:rowOff>162984</xdr:rowOff>
    </xdr:to>
    <xdr:cxnSp macro="">
      <xdr:nvCxnSpPr>
        <xdr:cNvPr id="258" name="直線コネクタ 257"/>
        <xdr:cNvCxnSpPr/>
      </xdr:nvCxnSpPr>
      <xdr:spPr>
        <a:xfrm flipV="1">
          <a:off x="16179800" y="145406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58861</xdr:rowOff>
    </xdr:from>
    <xdr:ext cx="762000" cy="259045"/>
    <xdr:sp macro="" textlink="">
      <xdr:nvSpPr>
        <xdr:cNvPr id="259" name="給与水準   （国との比較）平均値テキスト"/>
        <xdr:cNvSpPr txBox="1"/>
      </xdr:nvSpPr>
      <xdr:spPr>
        <a:xfrm>
          <a:off x="17106900" y="1411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60" name="フローチャート : 判断 259"/>
        <xdr:cNvSpPr/>
      </xdr:nvSpPr>
      <xdr:spPr>
        <a:xfrm>
          <a:off x="169672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84</xdr:row>
      <xdr:rowOff>162984</xdr:rowOff>
    </xdr:to>
    <xdr:cxnSp macro="">
      <xdr:nvCxnSpPr>
        <xdr:cNvPr id="261" name="直線コネクタ 260"/>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2" name="フローチャート : 判断 261"/>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3" name="テキスト ボックス 262"/>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84</xdr:row>
      <xdr:rowOff>162984</xdr:rowOff>
    </xdr:to>
    <xdr:cxnSp macro="">
      <xdr:nvCxnSpPr>
        <xdr:cNvPr id="264" name="直線コネクタ 263"/>
        <xdr:cNvCxnSpPr/>
      </xdr:nvCxnSpPr>
      <xdr:spPr>
        <a:xfrm>
          <a:off x="14401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5" name="フローチャート : 判断 264"/>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6" name="テキスト ボックス 265"/>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88</xdr:row>
      <xdr:rowOff>128693</xdr:rowOff>
    </xdr:to>
    <xdr:cxnSp macro="">
      <xdr:nvCxnSpPr>
        <xdr:cNvPr id="267" name="直線コネクタ 266"/>
        <xdr:cNvCxnSpPr/>
      </xdr:nvCxnSpPr>
      <xdr:spPr>
        <a:xfrm flipV="1">
          <a:off x="13512800" y="1456478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26246</xdr:rowOff>
    </xdr:from>
    <xdr:to>
      <xdr:col>21</xdr:col>
      <xdr:colOff>50800</xdr:colOff>
      <xdr:row>83</xdr:row>
      <xdr:rowOff>127846</xdr:rowOff>
    </xdr:to>
    <xdr:sp macro="" textlink="">
      <xdr:nvSpPr>
        <xdr:cNvPr id="268" name="フローチャート : 判断 267"/>
        <xdr:cNvSpPr/>
      </xdr:nvSpPr>
      <xdr:spPr>
        <a:xfrm>
          <a:off x="14351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138023</xdr:rowOff>
    </xdr:from>
    <xdr:ext cx="762000" cy="259045"/>
    <xdr:sp macro="" textlink="">
      <xdr:nvSpPr>
        <xdr:cNvPr id="269" name="テキスト ボックス 268"/>
        <xdr:cNvSpPr txBox="1"/>
      </xdr:nvSpPr>
      <xdr:spPr>
        <a:xfrm>
          <a:off x="14020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70" name="フローチャート : 判断 269"/>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71" name="テキスト ボックス 270"/>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7" name="円/楕円 276"/>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60131</xdr:rowOff>
    </xdr:from>
    <xdr:ext cx="762000" cy="259045"/>
    <xdr:sp macro="" textlink="">
      <xdr:nvSpPr>
        <xdr:cNvPr id="278" name="給与水準   （国との比較）該当値テキスト"/>
        <xdr:cNvSpPr txBox="1"/>
      </xdr:nvSpPr>
      <xdr:spPr>
        <a:xfrm>
          <a:off x="17106900" y="1446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9" name="円/楕円 278"/>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0" name="テキスト ボックス 279"/>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81" name="円/楕円 280"/>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82" name="テキスト ボックス 281"/>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3" name="円/楕円 282"/>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4" name="テキスト ボックス 283"/>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ja-JP" altLang="en-US" sz="1100">
              <a:solidFill>
                <a:schemeClr val="dk1"/>
              </a:solidFill>
              <a:effectLst/>
              <a:latin typeface="+mn-lt"/>
              <a:ea typeface="+mn-ea"/>
              <a:cs typeface="+mn-cs"/>
            </a:rPr>
            <a:t>千人</a:t>
          </a:r>
          <a:r>
            <a:rPr kumimoji="1" lang="ja-JP" altLang="ja-JP" sz="1100">
              <a:solidFill>
                <a:schemeClr val="dk1"/>
              </a:solidFill>
              <a:effectLst/>
              <a:latin typeface="+mn-lt"/>
              <a:ea typeface="+mn-ea"/>
              <a:cs typeface="+mn-cs"/>
            </a:rPr>
            <a:t>当たり職員数は、類似団体平均を若干下回っている。（</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より市町類型区分が変わったため）</a:t>
          </a:r>
          <a:endParaRPr lang="ja-JP" altLang="ja-JP" sz="1400">
            <a:effectLst/>
          </a:endParaRPr>
        </a:p>
        <a:p>
          <a:r>
            <a:rPr kumimoji="1" lang="ja-JP" altLang="ja-JP" sz="1100">
              <a:solidFill>
                <a:schemeClr val="dk1"/>
              </a:solidFill>
              <a:effectLst/>
              <a:latin typeface="+mn-lt"/>
              <a:ea typeface="+mn-ea"/>
              <a:cs typeface="+mn-cs"/>
            </a:rPr>
            <a:t>　第３次定員適正化計画（</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人減員目標に対し計画を大きく上回る</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人の減員となった。現在、第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）に基づき、現数を維持しながら効率的な行政運営に努めているが、今後も退職者数に応じた新規採用を行うなど、適正な人員の確保に努める。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93769</xdr:rowOff>
    </xdr:from>
    <xdr:to>
      <xdr:col>24</xdr:col>
      <xdr:colOff>558800</xdr:colOff>
      <xdr:row>60</xdr:row>
      <xdr:rowOff>99801</xdr:rowOff>
    </xdr:to>
    <xdr:cxnSp macro="">
      <xdr:nvCxnSpPr>
        <xdr:cNvPr id="321" name="直線コネクタ 320"/>
        <xdr:cNvCxnSpPr/>
      </xdr:nvCxnSpPr>
      <xdr:spPr>
        <a:xfrm flipV="1">
          <a:off x="16179800" y="1038076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2"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60</xdr:row>
      <xdr:rowOff>99801</xdr:rowOff>
    </xdr:to>
    <xdr:cxnSp macro="">
      <xdr:nvCxnSpPr>
        <xdr:cNvPr id="324" name="直線コネクタ 323"/>
        <xdr:cNvCxnSpPr/>
      </xdr:nvCxnSpPr>
      <xdr:spPr>
        <a:xfrm>
          <a:off x="15290800" y="1038479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6" name="テキスト ボックス 325"/>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103822</xdr:rowOff>
    </xdr:to>
    <xdr:cxnSp macro="">
      <xdr:nvCxnSpPr>
        <xdr:cNvPr id="327" name="直線コネクタ 326"/>
        <xdr:cNvCxnSpPr/>
      </xdr:nvCxnSpPr>
      <xdr:spPr>
        <a:xfrm flipV="1">
          <a:off x="14401800" y="103847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40429</xdr:rowOff>
    </xdr:from>
    <xdr:to>
      <xdr:col>22</xdr:col>
      <xdr:colOff>254000</xdr:colOff>
      <xdr:row>61</xdr:row>
      <xdr:rowOff>142029</xdr:rowOff>
    </xdr:to>
    <xdr:sp macro="" textlink="">
      <xdr:nvSpPr>
        <xdr:cNvPr id="328" name="フローチャート : 判断 327"/>
        <xdr:cNvSpPr/>
      </xdr:nvSpPr>
      <xdr:spPr>
        <a:xfrm>
          <a:off x="15240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126806</xdr:rowOff>
    </xdr:from>
    <xdr:ext cx="762000" cy="259045"/>
    <xdr:sp macro="" textlink="">
      <xdr:nvSpPr>
        <xdr:cNvPr id="329" name="テキスト ボックス 328"/>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103822</xdr:rowOff>
    </xdr:from>
    <xdr:to>
      <xdr:col>21</xdr:col>
      <xdr:colOff>0</xdr:colOff>
      <xdr:row>60</xdr:row>
      <xdr:rowOff>111866</xdr:rowOff>
    </xdr:to>
    <xdr:cxnSp macro="">
      <xdr:nvCxnSpPr>
        <xdr:cNvPr id="330" name="直線コネクタ 329"/>
        <xdr:cNvCxnSpPr/>
      </xdr:nvCxnSpPr>
      <xdr:spPr>
        <a:xfrm flipV="1">
          <a:off x="13512800" y="103908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40429</xdr:rowOff>
    </xdr:from>
    <xdr:to>
      <xdr:col>21</xdr:col>
      <xdr:colOff>50800</xdr:colOff>
      <xdr:row>61</xdr:row>
      <xdr:rowOff>142029</xdr:rowOff>
    </xdr:to>
    <xdr:sp macro="" textlink="">
      <xdr:nvSpPr>
        <xdr:cNvPr id="331" name="フローチャート : 判断 330"/>
        <xdr:cNvSpPr/>
      </xdr:nvSpPr>
      <xdr:spPr>
        <a:xfrm>
          <a:off x="14351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126806</xdr:rowOff>
    </xdr:from>
    <xdr:ext cx="762000" cy="259045"/>
    <xdr:sp macro="" textlink="">
      <xdr:nvSpPr>
        <xdr:cNvPr id="332" name="テキスト ボックス 331"/>
        <xdr:cNvSpPr txBox="1"/>
      </xdr:nvSpPr>
      <xdr:spPr>
        <a:xfrm>
          <a:off x="14020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3" name="フローチャート : 判断 332"/>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134848</xdr:rowOff>
    </xdr:from>
    <xdr:ext cx="762000" cy="259045"/>
    <xdr:sp macro="" textlink="">
      <xdr:nvSpPr>
        <xdr:cNvPr id="334" name="テキスト ボックス 333"/>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42969</xdr:rowOff>
    </xdr:from>
    <xdr:to>
      <xdr:col>24</xdr:col>
      <xdr:colOff>609600</xdr:colOff>
      <xdr:row>60</xdr:row>
      <xdr:rowOff>144569</xdr:rowOff>
    </xdr:to>
    <xdr:sp macro="" textlink="">
      <xdr:nvSpPr>
        <xdr:cNvPr id="340" name="円/楕円 339"/>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59496</xdr:rowOff>
    </xdr:from>
    <xdr:ext cx="762000" cy="259045"/>
    <xdr:sp macro="" textlink="">
      <xdr:nvSpPr>
        <xdr:cNvPr id="341" name="定員管理の状況該当値テキスト"/>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49001</xdr:rowOff>
    </xdr:from>
    <xdr:to>
      <xdr:col>23</xdr:col>
      <xdr:colOff>457200</xdr:colOff>
      <xdr:row>60</xdr:row>
      <xdr:rowOff>150601</xdr:rowOff>
    </xdr:to>
    <xdr:sp macro="" textlink="">
      <xdr:nvSpPr>
        <xdr:cNvPr id="342" name="円/楕円 341"/>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160778</xdr:rowOff>
    </xdr:from>
    <xdr:ext cx="736600" cy="259045"/>
    <xdr:sp macro="" textlink="">
      <xdr:nvSpPr>
        <xdr:cNvPr id="343" name="テキスト ボックス 342"/>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4" name="円/楕円 343"/>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5" name="テキスト ボックス 344"/>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53022</xdr:rowOff>
    </xdr:from>
    <xdr:to>
      <xdr:col>21</xdr:col>
      <xdr:colOff>50800</xdr:colOff>
      <xdr:row>60</xdr:row>
      <xdr:rowOff>154622</xdr:rowOff>
    </xdr:to>
    <xdr:sp macro="" textlink="">
      <xdr:nvSpPr>
        <xdr:cNvPr id="346" name="円/楕円 345"/>
        <xdr:cNvSpPr/>
      </xdr:nvSpPr>
      <xdr:spPr>
        <a:xfrm>
          <a:off x="14351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164799</xdr:rowOff>
    </xdr:from>
    <xdr:ext cx="762000" cy="259045"/>
    <xdr:sp macro="" textlink="">
      <xdr:nvSpPr>
        <xdr:cNvPr id="347" name="テキスト ボックス 346"/>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61066</xdr:rowOff>
    </xdr:from>
    <xdr:to>
      <xdr:col>19</xdr:col>
      <xdr:colOff>533400</xdr:colOff>
      <xdr:row>60</xdr:row>
      <xdr:rowOff>162666</xdr:rowOff>
    </xdr:to>
    <xdr:sp macro="" textlink="">
      <xdr:nvSpPr>
        <xdr:cNvPr id="348" name="円/楕円 347"/>
        <xdr:cNvSpPr/>
      </xdr:nvSpPr>
      <xdr:spPr>
        <a:xfrm>
          <a:off x="13462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1393</xdr:rowOff>
    </xdr:from>
    <xdr:ext cx="762000" cy="259045"/>
    <xdr:sp macro="" textlink="">
      <xdr:nvSpPr>
        <xdr:cNvPr id="349" name="テキスト ボックス 348"/>
        <xdr:cNvSpPr txBox="1"/>
      </xdr:nvSpPr>
      <xdr:spPr>
        <a:xfrm>
          <a:off x="13131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から平成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となっており、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％改善している。改善</a:t>
          </a:r>
          <a:r>
            <a:rPr kumimoji="1" lang="ja-JP" altLang="ja-JP" sz="1100">
              <a:solidFill>
                <a:schemeClr val="dk1"/>
              </a:solidFill>
              <a:effectLst/>
              <a:latin typeface="+mn-lt"/>
              <a:ea typeface="+mn-ea"/>
              <a:cs typeface="+mn-cs"/>
            </a:rPr>
            <a:t>の主な要因としては、</a:t>
          </a:r>
          <a:r>
            <a:rPr kumimoji="1" lang="ja-JP" altLang="en-US" sz="1100">
              <a:solidFill>
                <a:schemeClr val="dk1"/>
              </a:solidFill>
              <a:effectLst/>
              <a:latin typeface="+mn-lt"/>
              <a:ea typeface="+mn-ea"/>
              <a:cs typeface="+mn-cs"/>
            </a:rPr>
            <a:t>一部事務組合等の起こした地方債の償還が一部終了となり、地方債の負担が</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百万円減少したことに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　類似団体との比較では、公営企業債等の繰入見込額が多いため平均を上回っているものと考えられる。</a:t>
          </a:r>
          <a:r>
            <a:rPr kumimoji="1" lang="ja-JP" altLang="en-US" sz="1100">
              <a:solidFill>
                <a:schemeClr val="dk1"/>
              </a:solidFill>
              <a:effectLst/>
              <a:latin typeface="+mn-lt"/>
              <a:ea typeface="+mn-ea"/>
              <a:cs typeface="+mn-cs"/>
            </a:rPr>
            <a:t>公営企業への繰入金については、公共下水道事業は事業量の減により減少していく見込みである。また、地方債の元利償還金については、福崎駅周辺整備等の元利償還金が今後増加していくため、平成</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年度に実質公債費比率のピークとなり、</a:t>
          </a:r>
          <a:r>
            <a:rPr kumimoji="1" lang="en-US" altLang="ja-JP" sz="1100">
              <a:solidFill>
                <a:schemeClr val="dk1"/>
              </a:solidFill>
              <a:effectLst/>
              <a:latin typeface="+mn-lt"/>
              <a:ea typeface="+mn-ea"/>
              <a:cs typeface="+mn-cs"/>
            </a:rPr>
            <a:t>15.0%</a:t>
          </a:r>
          <a:r>
            <a:rPr kumimoji="1" lang="ja-JP" altLang="en-US" sz="1100">
              <a:solidFill>
                <a:schemeClr val="dk1"/>
              </a:solidFill>
              <a:effectLst/>
              <a:latin typeface="+mn-lt"/>
              <a:ea typeface="+mn-ea"/>
              <a:cs typeface="+mn-cs"/>
            </a:rPr>
            <a:t>前後を見込んでいる。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41</xdr:row>
      <xdr:rowOff>124460</xdr:rowOff>
    </xdr:to>
    <xdr:cxnSp macro="">
      <xdr:nvCxnSpPr>
        <xdr:cNvPr id="383" name="直線コネクタ 382"/>
        <xdr:cNvCxnSpPr/>
      </xdr:nvCxnSpPr>
      <xdr:spPr>
        <a:xfrm flipV="1">
          <a:off x="16179800" y="71458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41</xdr:row>
      <xdr:rowOff>124460</xdr:rowOff>
    </xdr:to>
    <xdr:cxnSp macro="">
      <xdr:nvCxnSpPr>
        <xdr:cNvPr id="386" name="直線コネクタ 385"/>
        <xdr:cNvCxnSpPr/>
      </xdr:nvCxnSpPr>
      <xdr:spPr>
        <a:xfrm>
          <a:off x="15290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41</xdr:row>
      <xdr:rowOff>108373</xdr:rowOff>
    </xdr:to>
    <xdr:cxnSp macro="">
      <xdr:nvCxnSpPr>
        <xdr:cNvPr id="389" name="直線コネクタ 388"/>
        <xdr:cNvCxnSpPr/>
      </xdr:nvCxnSpPr>
      <xdr:spPr>
        <a:xfrm>
          <a:off x="14401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1" name="テキスト ボックス 390"/>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41</xdr:row>
      <xdr:rowOff>124460</xdr:rowOff>
    </xdr:to>
    <xdr:cxnSp macro="">
      <xdr:nvCxnSpPr>
        <xdr:cNvPr id="392" name="直線コネクタ 391"/>
        <xdr:cNvCxnSpPr/>
      </xdr:nvCxnSpPr>
      <xdr:spPr>
        <a:xfrm flipV="1">
          <a:off x="13512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4" name="テキスト ボックス 39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395" name="フローチャート : 判断 394"/>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396" name="テキスト ボックス 395"/>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402" name="円/楕円 401"/>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37694</xdr:rowOff>
    </xdr:from>
    <xdr:ext cx="762000" cy="259045"/>
    <xdr:sp macro="" textlink="">
      <xdr:nvSpPr>
        <xdr:cNvPr id="403"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4" name="円/楕円 403"/>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5" name="テキスト ボックス 40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57573</xdr:rowOff>
    </xdr:from>
    <xdr:to>
      <xdr:col>22</xdr:col>
      <xdr:colOff>254000</xdr:colOff>
      <xdr:row>41</xdr:row>
      <xdr:rowOff>159173</xdr:rowOff>
    </xdr:to>
    <xdr:sp macro="" textlink="">
      <xdr:nvSpPr>
        <xdr:cNvPr id="406" name="円/楕円 405"/>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143950</xdr:rowOff>
    </xdr:from>
    <xdr:ext cx="762000" cy="259045"/>
    <xdr:sp macro="" textlink="">
      <xdr:nvSpPr>
        <xdr:cNvPr id="407" name="テキスト ボックス 406"/>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8" name="円/楕円 407"/>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127864</xdr:rowOff>
    </xdr:from>
    <xdr:ext cx="762000" cy="259045"/>
    <xdr:sp macro="" textlink="">
      <xdr:nvSpPr>
        <xdr:cNvPr id="409" name="テキスト ボックス 408"/>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10" name="円/楕円 409"/>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411" name="テキスト ボックス 410"/>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当町の将来負担比率は、前年度に比べ</a:t>
          </a:r>
          <a:r>
            <a:rPr kumimoji="1" lang="en-US" altLang="ja-JP" sz="1100">
              <a:solidFill>
                <a:schemeClr val="dk1"/>
              </a:solidFill>
              <a:effectLst/>
              <a:latin typeface="+mn-lt"/>
              <a:ea typeface="+mn-ea"/>
              <a:cs typeface="+mn-cs"/>
            </a:rPr>
            <a:t>10.3%</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この要因は、地方債現在高が</a:t>
          </a:r>
          <a:r>
            <a:rPr kumimoji="1" lang="en-US" altLang="ja-JP" sz="1100">
              <a:solidFill>
                <a:schemeClr val="dk1"/>
              </a:solidFill>
              <a:effectLst/>
              <a:latin typeface="+mn-lt"/>
              <a:ea typeface="+mn-ea"/>
              <a:cs typeface="+mn-cs"/>
            </a:rPr>
            <a:t>457</a:t>
          </a:r>
          <a:r>
            <a:rPr kumimoji="1" lang="ja-JP" altLang="en-US" sz="1100">
              <a:solidFill>
                <a:schemeClr val="dk1"/>
              </a:solidFill>
              <a:effectLst/>
              <a:latin typeface="+mn-lt"/>
              <a:ea typeface="+mn-ea"/>
              <a:cs typeface="+mn-cs"/>
            </a:rPr>
            <a:t>百万円増加（臨時財政対策債、福崎駅周辺整備事業等）したが、公共下水道事業の減少により、公営企業債等繰入見込額が</a:t>
          </a:r>
          <a:r>
            <a:rPr kumimoji="1" lang="en-US" altLang="ja-JP" sz="1100">
              <a:solidFill>
                <a:schemeClr val="dk1"/>
              </a:solidFill>
              <a:effectLst/>
              <a:latin typeface="+mn-lt"/>
              <a:ea typeface="+mn-ea"/>
              <a:cs typeface="+mn-cs"/>
            </a:rPr>
            <a:t>275</a:t>
          </a:r>
          <a:r>
            <a:rPr kumimoji="1" lang="ja-JP" altLang="en-US" sz="1100">
              <a:solidFill>
                <a:schemeClr val="dk1"/>
              </a:solidFill>
              <a:effectLst/>
              <a:latin typeface="+mn-lt"/>
              <a:ea typeface="+mn-ea"/>
              <a:cs typeface="+mn-cs"/>
            </a:rPr>
            <a:t>百万円減少、財政調整基金やふるさと応援寄附金の増加等で、充当可能基金が</a:t>
          </a:r>
          <a:r>
            <a:rPr kumimoji="1" lang="en-US" altLang="ja-JP" sz="1100">
              <a:solidFill>
                <a:schemeClr val="dk1"/>
              </a:solidFill>
              <a:effectLst/>
              <a:latin typeface="+mn-lt"/>
              <a:ea typeface="+mn-ea"/>
              <a:cs typeface="+mn-cs"/>
            </a:rPr>
            <a:t>113</a:t>
          </a:r>
          <a:r>
            <a:rPr kumimoji="1" lang="ja-JP" altLang="en-US" sz="1100">
              <a:solidFill>
                <a:schemeClr val="dk1"/>
              </a:solidFill>
              <a:effectLst/>
              <a:latin typeface="+mn-lt"/>
              <a:ea typeface="+mn-ea"/>
              <a:cs typeface="+mn-cs"/>
            </a:rPr>
            <a:t>百万円増加、臨時財政対策債や公共事業債の増加により基準財政需要額算入見込額が</a:t>
          </a:r>
          <a:r>
            <a:rPr kumimoji="1" lang="en-US" altLang="ja-JP" sz="1100">
              <a:solidFill>
                <a:schemeClr val="dk1"/>
              </a:solidFill>
              <a:effectLst/>
              <a:latin typeface="+mn-lt"/>
              <a:ea typeface="+mn-ea"/>
              <a:cs typeface="+mn-cs"/>
            </a:rPr>
            <a:t>330</a:t>
          </a:r>
          <a:r>
            <a:rPr kumimoji="1" lang="ja-JP" altLang="en-US" sz="1100">
              <a:solidFill>
                <a:schemeClr val="dk1"/>
              </a:solidFill>
              <a:effectLst/>
              <a:latin typeface="+mn-lt"/>
              <a:ea typeface="+mn-ea"/>
              <a:cs typeface="+mn-cs"/>
            </a:rPr>
            <a:t>百万円増加したため</a:t>
          </a:r>
          <a:r>
            <a:rPr kumimoji="1" lang="ja-JP" altLang="ja-JP" sz="1100">
              <a:solidFill>
                <a:schemeClr val="dk1"/>
              </a:solidFill>
              <a:effectLst/>
              <a:latin typeface="+mn-lt"/>
              <a:ea typeface="+mn-ea"/>
              <a:cs typeface="+mn-cs"/>
            </a:rPr>
            <a:t>。類似団体平均との比較では、約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倍と大きな開きとなってきている。</a:t>
          </a:r>
          <a:r>
            <a:rPr kumimoji="1" lang="ja-JP" altLang="en-US" sz="1100">
              <a:solidFill>
                <a:schemeClr val="dk1"/>
              </a:solidFill>
              <a:effectLst/>
              <a:latin typeface="+mn-lt"/>
              <a:ea typeface="+mn-ea"/>
              <a:cs typeface="+mn-cs"/>
            </a:rPr>
            <a:t>これは、下水道事業の推進により</a:t>
          </a:r>
          <a:r>
            <a:rPr kumimoji="1" lang="ja-JP" altLang="ja-JP" sz="1100">
              <a:solidFill>
                <a:schemeClr val="dk1"/>
              </a:solidFill>
              <a:effectLst/>
              <a:latin typeface="+mn-lt"/>
              <a:ea typeface="+mn-ea"/>
              <a:cs typeface="+mn-cs"/>
            </a:rPr>
            <a:t>公営企業債等</a:t>
          </a:r>
          <a:r>
            <a:rPr kumimoji="1" lang="ja-JP" altLang="en-US" sz="1100">
              <a:solidFill>
                <a:schemeClr val="dk1"/>
              </a:solidFill>
              <a:effectLst/>
              <a:latin typeface="+mn-lt"/>
              <a:ea typeface="+mn-ea"/>
              <a:cs typeface="+mn-cs"/>
            </a:rPr>
            <a:t>が増えたもので、対策として、財政調整基金への積立を平成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百万円行い</a:t>
          </a:r>
          <a:r>
            <a:rPr kumimoji="1" lang="ja-JP" altLang="ja-JP" sz="1100">
              <a:solidFill>
                <a:schemeClr val="dk1"/>
              </a:solidFill>
              <a:effectLst/>
              <a:latin typeface="+mn-lt"/>
              <a:ea typeface="+mn-ea"/>
              <a:cs typeface="+mn-cs"/>
            </a:rPr>
            <a:t>、将来負担比率の改善に努めたが、今後も一層の行政改革の推進及び税収の確保を行い、財政の健全化に努める。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65227</xdr:rowOff>
    </xdr:to>
    <xdr:cxnSp macro="">
      <xdr:nvCxnSpPr>
        <xdr:cNvPr id="438" name="直線コネクタ 437"/>
        <xdr:cNvCxnSpPr/>
      </xdr:nvCxnSpPr>
      <xdr:spPr>
        <a:xfrm flipV="1">
          <a:off x="17018000" y="2451100"/>
          <a:ext cx="0" cy="1386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37304</xdr:rowOff>
    </xdr:from>
    <xdr:ext cx="762000" cy="259045"/>
    <xdr:sp macro="" textlink="">
      <xdr:nvSpPr>
        <xdr:cNvPr id="439" name="将来負担の状況最小値テキスト"/>
        <xdr:cNvSpPr txBox="1"/>
      </xdr:nvSpPr>
      <xdr:spPr>
        <a:xfrm>
          <a:off x="17106900" y="380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22</xdr:row>
      <xdr:rowOff>65227</xdr:rowOff>
    </xdr:from>
    <xdr:to>
      <xdr:col>24</xdr:col>
      <xdr:colOff>647700</xdr:colOff>
      <xdr:row>22</xdr:row>
      <xdr:rowOff>65227</xdr:rowOff>
    </xdr:to>
    <xdr:cxnSp macro="">
      <xdr:nvCxnSpPr>
        <xdr:cNvPr id="440" name="直線コネクタ 439"/>
        <xdr:cNvCxnSpPr/>
      </xdr:nvCxnSpPr>
      <xdr:spPr>
        <a:xfrm>
          <a:off x="16929100" y="383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65227</xdr:rowOff>
    </xdr:from>
    <xdr:to>
      <xdr:col>24</xdr:col>
      <xdr:colOff>558800</xdr:colOff>
      <xdr:row>22</xdr:row>
      <xdr:rowOff>164643</xdr:rowOff>
    </xdr:to>
    <xdr:cxnSp macro="">
      <xdr:nvCxnSpPr>
        <xdr:cNvPr id="443" name="直線コネクタ 442"/>
        <xdr:cNvCxnSpPr/>
      </xdr:nvCxnSpPr>
      <xdr:spPr>
        <a:xfrm flipV="1">
          <a:off x="16179800" y="3837127"/>
          <a:ext cx="838200" cy="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4"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5" name="フローチャート : 判断 444"/>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159817</xdr:rowOff>
    </xdr:from>
    <xdr:to>
      <xdr:col>23</xdr:col>
      <xdr:colOff>406400</xdr:colOff>
      <xdr:row>22</xdr:row>
      <xdr:rowOff>164643</xdr:rowOff>
    </xdr:to>
    <xdr:cxnSp macro="">
      <xdr:nvCxnSpPr>
        <xdr:cNvPr id="446" name="直線コネクタ 445"/>
        <xdr:cNvCxnSpPr/>
      </xdr:nvCxnSpPr>
      <xdr:spPr>
        <a:xfrm>
          <a:off x="15290800" y="393171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90475</xdr:rowOff>
    </xdr:from>
    <xdr:to>
      <xdr:col>23</xdr:col>
      <xdr:colOff>457200</xdr:colOff>
      <xdr:row>17</xdr:row>
      <xdr:rowOff>20625</xdr:rowOff>
    </xdr:to>
    <xdr:sp macro="" textlink="">
      <xdr:nvSpPr>
        <xdr:cNvPr id="447" name="フローチャート : 判断 446"/>
        <xdr:cNvSpPr/>
      </xdr:nvSpPr>
      <xdr:spPr>
        <a:xfrm>
          <a:off x="161290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30802</xdr:rowOff>
    </xdr:from>
    <xdr:ext cx="736600" cy="259045"/>
    <xdr:sp macro="" textlink="">
      <xdr:nvSpPr>
        <xdr:cNvPr id="448" name="テキスト ボックス 447"/>
        <xdr:cNvSpPr txBox="1"/>
      </xdr:nvSpPr>
      <xdr:spPr>
        <a:xfrm>
          <a:off x="15798800" y="26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23368</xdr:rowOff>
    </xdr:from>
    <xdr:to>
      <xdr:col>22</xdr:col>
      <xdr:colOff>203200</xdr:colOff>
      <xdr:row>22</xdr:row>
      <xdr:rowOff>159817</xdr:rowOff>
    </xdr:to>
    <xdr:cxnSp macro="">
      <xdr:nvCxnSpPr>
        <xdr:cNvPr id="449" name="直線コネクタ 448"/>
        <xdr:cNvCxnSpPr/>
      </xdr:nvCxnSpPr>
      <xdr:spPr>
        <a:xfrm>
          <a:off x="14401800" y="3623818"/>
          <a:ext cx="889000" cy="3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127152</xdr:rowOff>
    </xdr:from>
    <xdr:to>
      <xdr:col>22</xdr:col>
      <xdr:colOff>254000</xdr:colOff>
      <xdr:row>17</xdr:row>
      <xdr:rowOff>57302</xdr:rowOff>
    </xdr:to>
    <xdr:sp macro="" textlink="">
      <xdr:nvSpPr>
        <xdr:cNvPr id="450" name="フローチャート : 判断 449"/>
        <xdr:cNvSpPr/>
      </xdr:nvSpPr>
      <xdr:spPr>
        <a:xfrm>
          <a:off x="15240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67479</xdr:rowOff>
    </xdr:from>
    <xdr:ext cx="762000" cy="259045"/>
    <xdr:sp macro="" textlink="">
      <xdr:nvSpPr>
        <xdr:cNvPr id="451" name="テキスト ボックス 450"/>
        <xdr:cNvSpPr txBox="1"/>
      </xdr:nvSpPr>
      <xdr:spPr>
        <a:xfrm>
          <a:off x="14909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23368</xdr:rowOff>
    </xdr:from>
    <xdr:to>
      <xdr:col>21</xdr:col>
      <xdr:colOff>0</xdr:colOff>
      <xdr:row>21</xdr:row>
      <xdr:rowOff>124714</xdr:rowOff>
    </xdr:to>
    <xdr:cxnSp macro="">
      <xdr:nvCxnSpPr>
        <xdr:cNvPr id="452" name="直線コネクタ 451"/>
        <xdr:cNvCxnSpPr/>
      </xdr:nvCxnSpPr>
      <xdr:spPr>
        <a:xfrm flipV="1">
          <a:off x="13512800" y="36238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12649</xdr:rowOff>
    </xdr:from>
    <xdr:to>
      <xdr:col>21</xdr:col>
      <xdr:colOff>50800</xdr:colOff>
      <xdr:row>17</xdr:row>
      <xdr:rowOff>114249</xdr:rowOff>
    </xdr:to>
    <xdr:sp macro="" textlink="">
      <xdr:nvSpPr>
        <xdr:cNvPr id="453" name="フローチャート : 判断 452"/>
        <xdr:cNvSpPr/>
      </xdr:nvSpPr>
      <xdr:spPr>
        <a:xfrm>
          <a:off x="14351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124426</xdr:rowOff>
    </xdr:from>
    <xdr:ext cx="762000" cy="259045"/>
    <xdr:sp macro="" textlink="">
      <xdr:nvSpPr>
        <xdr:cNvPr id="454" name="テキスト ボックス 453"/>
        <xdr:cNvSpPr txBox="1"/>
      </xdr:nvSpPr>
      <xdr:spPr>
        <a:xfrm>
          <a:off x="14020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77318</xdr:rowOff>
    </xdr:from>
    <xdr:to>
      <xdr:col>19</xdr:col>
      <xdr:colOff>533400</xdr:colOff>
      <xdr:row>18</xdr:row>
      <xdr:rowOff>7468</xdr:rowOff>
    </xdr:to>
    <xdr:sp macro="" textlink="">
      <xdr:nvSpPr>
        <xdr:cNvPr id="455" name="フローチャート : 判断 454"/>
        <xdr:cNvSpPr/>
      </xdr:nvSpPr>
      <xdr:spPr>
        <a:xfrm>
          <a:off x="13462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17645</xdr:rowOff>
    </xdr:from>
    <xdr:ext cx="762000" cy="259045"/>
    <xdr:sp macro="" textlink="">
      <xdr:nvSpPr>
        <xdr:cNvPr id="456" name="テキスト ボックス 455"/>
        <xdr:cNvSpPr txBox="1"/>
      </xdr:nvSpPr>
      <xdr:spPr>
        <a:xfrm>
          <a:off x="13131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22</xdr:row>
      <xdr:rowOff>14427</xdr:rowOff>
    </xdr:from>
    <xdr:to>
      <xdr:col>24</xdr:col>
      <xdr:colOff>609600</xdr:colOff>
      <xdr:row>22</xdr:row>
      <xdr:rowOff>116027</xdr:rowOff>
    </xdr:to>
    <xdr:sp macro="" textlink="">
      <xdr:nvSpPr>
        <xdr:cNvPr id="462" name="円/楕円 461"/>
        <xdr:cNvSpPr/>
      </xdr:nvSpPr>
      <xdr:spPr>
        <a:xfrm>
          <a:off x="16967200" y="3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81754</xdr:rowOff>
    </xdr:from>
    <xdr:ext cx="762000" cy="259045"/>
    <xdr:sp macro="" textlink="">
      <xdr:nvSpPr>
        <xdr:cNvPr id="463" name="将来負担の状況該当値テキスト"/>
        <xdr:cNvSpPr txBox="1"/>
      </xdr:nvSpPr>
      <xdr:spPr>
        <a:xfrm>
          <a:off x="17106900" y="368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113843</xdr:rowOff>
    </xdr:from>
    <xdr:to>
      <xdr:col>23</xdr:col>
      <xdr:colOff>457200</xdr:colOff>
      <xdr:row>23</xdr:row>
      <xdr:rowOff>43993</xdr:rowOff>
    </xdr:to>
    <xdr:sp macro="" textlink="">
      <xdr:nvSpPr>
        <xdr:cNvPr id="464" name="円/楕円 463"/>
        <xdr:cNvSpPr/>
      </xdr:nvSpPr>
      <xdr:spPr>
        <a:xfrm>
          <a:off x="16129000" y="3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23</xdr:row>
      <xdr:rowOff>28770</xdr:rowOff>
    </xdr:from>
    <xdr:ext cx="736600" cy="259045"/>
    <xdr:sp macro="" textlink="">
      <xdr:nvSpPr>
        <xdr:cNvPr id="465" name="テキスト ボックス 464"/>
        <xdr:cNvSpPr txBox="1"/>
      </xdr:nvSpPr>
      <xdr:spPr>
        <a:xfrm>
          <a:off x="15798800" y="39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109017</xdr:rowOff>
    </xdr:from>
    <xdr:to>
      <xdr:col>22</xdr:col>
      <xdr:colOff>254000</xdr:colOff>
      <xdr:row>23</xdr:row>
      <xdr:rowOff>39167</xdr:rowOff>
    </xdr:to>
    <xdr:sp macro="" textlink="">
      <xdr:nvSpPr>
        <xdr:cNvPr id="466" name="円/楕円 465"/>
        <xdr:cNvSpPr/>
      </xdr:nvSpPr>
      <xdr:spPr>
        <a:xfrm>
          <a:off x="15240000" y="38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23944</xdr:rowOff>
    </xdr:from>
    <xdr:ext cx="762000" cy="259045"/>
    <xdr:sp macro="" textlink="">
      <xdr:nvSpPr>
        <xdr:cNvPr id="467" name="テキスト ボックス 466"/>
        <xdr:cNvSpPr txBox="1"/>
      </xdr:nvSpPr>
      <xdr:spPr>
        <a:xfrm>
          <a:off x="14909800" y="39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144018</xdr:rowOff>
    </xdr:from>
    <xdr:to>
      <xdr:col>21</xdr:col>
      <xdr:colOff>50800</xdr:colOff>
      <xdr:row>21</xdr:row>
      <xdr:rowOff>74168</xdr:rowOff>
    </xdr:to>
    <xdr:sp macro="" textlink="">
      <xdr:nvSpPr>
        <xdr:cNvPr id="468" name="円/楕円 467"/>
        <xdr:cNvSpPr/>
      </xdr:nvSpPr>
      <xdr:spPr>
        <a:xfrm>
          <a:off x="14351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58945</xdr:rowOff>
    </xdr:from>
    <xdr:ext cx="762000" cy="259045"/>
    <xdr:sp macro="" textlink="">
      <xdr:nvSpPr>
        <xdr:cNvPr id="469" name="テキスト ボックス 468"/>
        <xdr:cNvSpPr txBox="1"/>
      </xdr:nvSpPr>
      <xdr:spPr>
        <a:xfrm>
          <a:off x="1402080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73914</xdr:rowOff>
    </xdr:from>
    <xdr:to>
      <xdr:col>19</xdr:col>
      <xdr:colOff>533400</xdr:colOff>
      <xdr:row>22</xdr:row>
      <xdr:rowOff>4064</xdr:rowOff>
    </xdr:to>
    <xdr:sp macro="" textlink="">
      <xdr:nvSpPr>
        <xdr:cNvPr id="470" name="円/楕円 469"/>
        <xdr:cNvSpPr/>
      </xdr:nvSpPr>
      <xdr:spPr>
        <a:xfrm>
          <a:off x="13462000" y="3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160291</xdr:rowOff>
    </xdr:from>
    <xdr:ext cx="762000" cy="259045"/>
    <xdr:sp macro="" textlink="">
      <xdr:nvSpPr>
        <xdr:cNvPr id="471" name="テキスト ボックス 470"/>
        <xdr:cNvSpPr txBox="1"/>
      </xdr:nvSpPr>
      <xdr:spPr>
        <a:xfrm>
          <a:off x="13131800" y="37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19,527
19,109
45.79
8,808,361
8,671,646
86,395
5,264,279
11,189,501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や手当の水準が類似団体平均と比較して低いために、人件費に係る経常収支比率は低くなっている。主に、ごみ・し尿処理業務及び常備消防業務を一部事務組合や事務委託において実施していることや、直営で行っている</a:t>
          </a:r>
          <a:r>
            <a:rPr kumimoji="1" lang="ja-JP" altLang="en-US" sz="1100">
              <a:solidFill>
                <a:schemeClr val="dk1"/>
              </a:solidFill>
              <a:effectLst/>
              <a:latin typeface="+mn-lt"/>
              <a:ea typeface="+mn-ea"/>
              <a:cs typeface="+mn-cs"/>
            </a:rPr>
            <a:t>幼児園</a:t>
          </a:r>
          <a:r>
            <a:rPr kumimoji="1" lang="ja-JP" altLang="ja-JP" sz="1100">
              <a:solidFill>
                <a:schemeClr val="dk1"/>
              </a:solidFill>
              <a:effectLst/>
              <a:latin typeface="+mn-lt"/>
              <a:ea typeface="+mn-ea"/>
              <a:cs typeface="+mn-cs"/>
            </a:rPr>
            <a:t>や老人ホームも保育料などの特定収入を人件費に充てているためである。第３次定員適正化計画に基づく定員の削減を進めた結果、団塊の世代の大量退職に加え、若年層の普通退職もあり、職員数は計画時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名減を</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名上回る</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名減となった。現在、第４次定員適正化計画に基づき、現数を維持しているが、今後も人件費の適正化に努めていく。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16510</xdr:rowOff>
    </xdr:to>
    <xdr:cxnSp macro="">
      <xdr:nvCxnSpPr>
        <xdr:cNvPr id="66" name="直線コネクタ 65"/>
        <xdr:cNvCxnSpPr/>
      </xdr:nvCxnSpPr>
      <xdr:spPr>
        <a:xfrm flipV="1">
          <a:off x="3987800" y="5994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16510</xdr:rowOff>
    </xdr:from>
    <xdr:to>
      <xdr:col>5</xdr:col>
      <xdr:colOff>549275</xdr:colOff>
      <xdr:row>35</xdr:row>
      <xdr:rowOff>115570</xdr:rowOff>
    </xdr:to>
    <xdr:cxnSp macro="">
      <xdr:nvCxnSpPr>
        <xdr:cNvPr id="69" name="直線コネクタ 68"/>
        <xdr:cNvCxnSpPr/>
      </xdr:nvCxnSpPr>
      <xdr:spPr>
        <a:xfrm flipV="1">
          <a:off x="3098800" y="6017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115570</xdr:rowOff>
    </xdr:to>
    <xdr:cxnSp macro="">
      <xdr:nvCxnSpPr>
        <xdr:cNvPr id="72" name="直線コネクタ 71"/>
        <xdr:cNvCxnSpPr/>
      </xdr:nvCxnSpPr>
      <xdr:spPr>
        <a:xfrm>
          <a:off x="2209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77470</xdr:rowOff>
    </xdr:to>
    <xdr:cxnSp macro="">
      <xdr:nvCxnSpPr>
        <xdr:cNvPr id="75" name="直線コネクタ 74"/>
        <xdr:cNvCxnSpPr/>
      </xdr:nvCxnSpPr>
      <xdr:spPr>
        <a:xfrm flipV="1">
          <a:off x="1320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137160</xdr:rowOff>
    </xdr:from>
    <xdr:to>
      <xdr:col>5</xdr:col>
      <xdr:colOff>600075</xdr:colOff>
      <xdr:row>35</xdr:row>
      <xdr:rowOff>67310</xdr:rowOff>
    </xdr:to>
    <xdr:sp macro="" textlink="">
      <xdr:nvSpPr>
        <xdr:cNvPr id="87" name="円/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9" name="円/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1" name="円/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3" name="円/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当町は、類似団体平均より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下回っている。主に、ごみ・し尿の処理等を一部事務組合で実施しているため、施設維持管理経費等が物件費から補助費等へ移行している。また、老人憩いの家「文珠荘」等、５つの公共施設について指定管理者制度を導入しているため、物件費が減少してい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年度の</a:t>
          </a:r>
          <a:r>
            <a:rPr lang="ja-JP" altLang="ja-JP" sz="1100" b="0" i="0" baseline="0">
              <a:solidFill>
                <a:schemeClr val="dk1"/>
              </a:solidFill>
              <a:effectLst/>
              <a:latin typeface="+mn-lt"/>
              <a:ea typeface="+mn-ea"/>
              <a:cs typeface="+mn-cs"/>
            </a:rPr>
            <a:t>物件費の増加</a:t>
          </a:r>
          <a:r>
            <a:rPr kumimoji="1" lang="ja-JP" altLang="ja-JP" sz="1100">
              <a:solidFill>
                <a:schemeClr val="dk1"/>
              </a:solidFill>
              <a:effectLst/>
              <a:latin typeface="+mn-lt"/>
              <a:ea typeface="+mn-ea"/>
              <a:cs typeface="+mn-cs"/>
            </a:rPr>
            <a:t>については、地方創生推進事業費（＋</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百万円）や自治体情報セキュリティ強化委託料（</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百万円）が増加したことにより</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百万円の増となって</a:t>
          </a:r>
          <a:r>
            <a:rPr kumimoji="1" lang="ja-JP" altLang="en-US" sz="110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今後も、電算機器に要する経費（委託料・借上料）の増加が見込まれるため、全庁的な経費削減に努める必要がある。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16</xdr:row>
      <xdr:rowOff>165100</xdr:rowOff>
    </xdr:to>
    <xdr:cxnSp macro="">
      <xdr:nvCxnSpPr>
        <xdr:cNvPr id="129" name="直線コネクタ 128"/>
        <xdr:cNvCxnSpPr/>
      </xdr:nvCxnSpPr>
      <xdr:spPr>
        <a:xfrm>
          <a:off x="15671800" y="2875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132443</xdr:rowOff>
    </xdr:to>
    <xdr:cxnSp macro="">
      <xdr:nvCxnSpPr>
        <xdr:cNvPr id="132" name="直線コネクタ 131"/>
        <xdr:cNvCxnSpPr/>
      </xdr:nvCxnSpPr>
      <xdr:spPr>
        <a:xfrm>
          <a:off x="14782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110671</xdr:rowOff>
    </xdr:to>
    <xdr:cxnSp macro="">
      <xdr:nvCxnSpPr>
        <xdr:cNvPr id="135" name="直線コネクタ 134"/>
        <xdr:cNvCxnSpPr/>
      </xdr:nvCxnSpPr>
      <xdr:spPr>
        <a:xfrm>
          <a:off x="13893800" y="27450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40821</xdr:rowOff>
    </xdr:from>
    <xdr:to>
      <xdr:col>21</xdr:col>
      <xdr:colOff>412750</xdr:colOff>
      <xdr:row>17</xdr:row>
      <xdr:rowOff>142421</xdr:rowOff>
    </xdr:to>
    <xdr:sp macro="" textlink="">
      <xdr:nvSpPr>
        <xdr:cNvPr id="136" name="フローチャート :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17</xdr:row>
      <xdr:rowOff>48079</xdr:rowOff>
    </xdr:to>
    <xdr:cxnSp macro="">
      <xdr:nvCxnSpPr>
        <xdr:cNvPr id="138" name="直線コネクタ 137"/>
        <xdr:cNvCxnSpPr/>
      </xdr:nvCxnSpPr>
      <xdr:spPr>
        <a:xfrm flipV="1">
          <a:off x="13004800" y="2745014"/>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146957</xdr:rowOff>
    </xdr:from>
    <xdr:to>
      <xdr:col>20</xdr:col>
      <xdr:colOff>209550</xdr:colOff>
      <xdr:row>17</xdr:row>
      <xdr:rowOff>77107</xdr:rowOff>
    </xdr:to>
    <xdr:sp macro="" textlink="">
      <xdr:nvSpPr>
        <xdr:cNvPr id="139" name="フローチャート :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41" name="フローチャート : 判断 140"/>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21970</xdr:rowOff>
    </xdr:from>
    <xdr:ext cx="762000" cy="259045"/>
    <xdr:sp macro="" textlink="">
      <xdr:nvSpPr>
        <xdr:cNvPr id="142" name="テキスト ボックス 141"/>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50" name="円/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51" name="テキスト ボックス 150"/>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2" name="円/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53" name="テキスト ボックス 152"/>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4" name="円/楕円 153"/>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55" name="テキスト ボックス 154"/>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168729</xdr:rowOff>
    </xdr:from>
    <xdr:to>
      <xdr:col>19</xdr:col>
      <xdr:colOff>6350</xdr:colOff>
      <xdr:row>17</xdr:row>
      <xdr:rowOff>98879</xdr:rowOff>
    </xdr:to>
    <xdr:sp macro="" textlink="">
      <xdr:nvSpPr>
        <xdr:cNvPr id="156" name="円/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83656</xdr:rowOff>
    </xdr:from>
    <xdr:ext cx="762000" cy="259045"/>
    <xdr:sp macro="" textlink="">
      <xdr:nvSpPr>
        <xdr:cNvPr id="157" name="テキスト ボックス 156"/>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当町は、類似団体平均より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上回っている。</a:t>
          </a:r>
          <a:endParaRPr lang="ja-JP" altLang="ja-JP" sz="1400">
            <a:effectLst/>
          </a:endParaRPr>
        </a:p>
        <a:p>
          <a:r>
            <a:rPr lang="ja-JP" altLang="ja-JP" sz="1100" b="0" i="0" baseline="0">
              <a:solidFill>
                <a:schemeClr val="dk1"/>
              </a:solidFill>
              <a:effectLst/>
              <a:latin typeface="+mn-lt"/>
              <a:ea typeface="+mn-ea"/>
              <a:cs typeface="+mn-cs"/>
            </a:rPr>
            <a:t>　扶助費は年々増加傾向にある。平成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増加した。福崎町では、福祉基金を活用し、町単独で多くの福祉施策や子育て支援策を実施しているが、基金が減少を続けており、事業の整理・縮小の必要がある。今後は平成２８年度策定の福崎町第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次行政改革大綱・実施計画に基づき、一定の役割を終えた施策や重複する施策などは見直していく方針である。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88900</xdr:rowOff>
    </xdr:to>
    <xdr:cxnSp macro="">
      <xdr:nvCxnSpPr>
        <xdr:cNvPr id="190" name="直線コネクタ 189"/>
        <xdr:cNvCxnSpPr/>
      </xdr:nvCxnSpPr>
      <xdr:spPr>
        <a:xfrm>
          <a:off x="3987800" y="9842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69850</xdr:rowOff>
    </xdr:to>
    <xdr:cxnSp macro="">
      <xdr:nvCxnSpPr>
        <xdr:cNvPr id="193" name="直線コネクタ 192"/>
        <xdr:cNvCxnSpPr/>
      </xdr:nvCxnSpPr>
      <xdr:spPr>
        <a:xfrm>
          <a:off x="3098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5" name="テキスト ボックス 194"/>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12700</xdr:rowOff>
    </xdr:to>
    <xdr:cxnSp macro="">
      <xdr:nvCxnSpPr>
        <xdr:cNvPr id="196" name="直線コネクタ 195"/>
        <xdr:cNvCxnSpPr/>
      </xdr:nvCxnSpPr>
      <xdr:spPr>
        <a:xfrm>
          <a:off x="2209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xdr:rowOff>
    </xdr:from>
    <xdr:to>
      <xdr:col>3</xdr:col>
      <xdr:colOff>142875</xdr:colOff>
      <xdr:row>57</xdr:row>
      <xdr:rowOff>88900</xdr:rowOff>
    </xdr:to>
    <xdr:cxnSp macro="">
      <xdr:nvCxnSpPr>
        <xdr:cNvPr id="199" name="直線コネクタ 198"/>
        <xdr:cNvCxnSpPr/>
      </xdr:nvCxnSpPr>
      <xdr:spPr>
        <a:xfrm flipV="1">
          <a:off x="1320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200" name="フローチャート :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2" name="フローチャート :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9" name="円/楕円 208"/>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10"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13" name="円/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73677</xdr:rowOff>
    </xdr:from>
    <xdr:ext cx="762000" cy="259045"/>
    <xdr:sp macro="" textlink="">
      <xdr:nvSpPr>
        <xdr:cNvPr id="214" name="テキスト ボックス 213"/>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15" name="円/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73677</xdr:rowOff>
    </xdr:from>
    <xdr:ext cx="762000" cy="259045"/>
    <xdr:sp macro="" textlink="">
      <xdr:nvSpPr>
        <xdr:cNvPr id="216" name="テキスト ボックス 215"/>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38100</xdr:rowOff>
    </xdr:from>
    <xdr:to>
      <xdr:col>1</xdr:col>
      <xdr:colOff>676275</xdr:colOff>
      <xdr:row>57</xdr:row>
      <xdr:rowOff>139700</xdr:rowOff>
    </xdr:to>
    <xdr:sp macro="" textlink="">
      <xdr:nvSpPr>
        <xdr:cNvPr id="217" name="円/楕円 216"/>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124477</xdr:rowOff>
    </xdr:from>
    <xdr:ext cx="762000" cy="259045"/>
    <xdr:sp macro="" textlink="">
      <xdr:nvSpPr>
        <xdr:cNvPr id="218" name="テキスト ボックス 217"/>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今年度、</a:t>
          </a:r>
          <a:r>
            <a:rPr lang="ja-JP" altLang="ja-JP" sz="1100" b="0" i="0" baseline="0">
              <a:solidFill>
                <a:schemeClr val="dk1"/>
              </a:solidFill>
              <a:effectLst/>
              <a:latin typeface="+mn-lt"/>
              <a:ea typeface="+mn-ea"/>
              <a:cs typeface="+mn-cs"/>
            </a:rPr>
            <a:t>その他に係る経常収支比率が類似団体平均を</a:t>
          </a:r>
          <a:r>
            <a:rPr lang="ja-JP" altLang="en-US" sz="1100" b="0" i="0" baseline="0">
              <a:solidFill>
                <a:schemeClr val="dk1"/>
              </a:solidFill>
              <a:effectLst/>
              <a:latin typeface="+mn-lt"/>
              <a:ea typeface="+mn-ea"/>
              <a:cs typeface="+mn-cs"/>
            </a:rPr>
            <a:t>大きく下回ったのは</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特別会計への繰出金については、介護会計への繰出金が増（約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公共下水道事業が法適用企業会計となり、繰出金から補助費・出資金に変更となったため、大幅な減（▲</a:t>
          </a:r>
          <a:r>
            <a:rPr kumimoji="1" lang="en-US" altLang="ja-JP" sz="1100">
              <a:solidFill>
                <a:schemeClr val="dk1"/>
              </a:solidFill>
              <a:effectLst/>
              <a:latin typeface="+mn-lt"/>
              <a:ea typeface="+mn-ea"/>
              <a:cs typeface="+mn-cs"/>
            </a:rPr>
            <a:t>596</a:t>
          </a:r>
          <a:r>
            <a:rPr kumimoji="1" lang="ja-JP" altLang="ja-JP" sz="1100">
              <a:solidFill>
                <a:schemeClr val="dk1"/>
              </a:solidFill>
              <a:effectLst/>
              <a:latin typeface="+mn-lt"/>
              <a:ea typeface="+mn-ea"/>
              <a:cs typeface="+mn-cs"/>
            </a:rPr>
            <a:t>百万円）となって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その結果、</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6.0%</a:t>
          </a:r>
          <a:r>
            <a:rPr lang="ja-JP" altLang="en-US" sz="1100" b="0" i="0" baseline="0">
              <a:solidFill>
                <a:schemeClr val="dk1"/>
              </a:solidFill>
              <a:effectLst/>
              <a:latin typeface="+mn-lt"/>
              <a:ea typeface="+mn-ea"/>
              <a:cs typeface="+mn-cs"/>
            </a:rPr>
            <a:t>下回ることとなった。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今後、高齢化が進むにつれ、国保会計・介護会計・後期高齢者医療会計への繰出金の増加が見込まれるため、</a:t>
          </a:r>
          <a:r>
            <a:rPr kumimoji="1" lang="ja-JP" altLang="en-US" sz="1100">
              <a:solidFill>
                <a:schemeClr val="dk1"/>
              </a:solidFill>
              <a:effectLst/>
              <a:latin typeface="+mn-lt"/>
              <a:ea typeface="+mn-ea"/>
              <a:cs typeface="+mn-cs"/>
            </a:rPr>
            <a:t>繰出基準や</a:t>
          </a:r>
          <a:r>
            <a:rPr kumimoji="1" lang="ja-JP" altLang="ja-JP" sz="1100">
              <a:solidFill>
                <a:schemeClr val="dk1"/>
              </a:solidFill>
              <a:effectLst/>
              <a:latin typeface="+mn-lt"/>
              <a:ea typeface="+mn-ea"/>
              <a:cs typeface="+mn-cs"/>
            </a:rPr>
            <a:t>保険税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保険料の適正化を図り、普通会計の負担額を低減していくよう努める。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59</xdr:row>
      <xdr:rowOff>146050</xdr:rowOff>
    </xdr:to>
    <xdr:cxnSp macro="">
      <xdr:nvCxnSpPr>
        <xdr:cNvPr id="251" name="直線コネクタ 250"/>
        <xdr:cNvCxnSpPr/>
      </xdr:nvCxnSpPr>
      <xdr:spPr>
        <a:xfrm flipV="1">
          <a:off x="15671800" y="9431020"/>
          <a:ext cx="838200" cy="83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59</xdr:row>
      <xdr:rowOff>161290</xdr:rowOff>
    </xdr:to>
    <xdr:cxnSp macro="">
      <xdr:nvCxnSpPr>
        <xdr:cNvPr id="254" name="直線コネクタ 253"/>
        <xdr:cNvCxnSpPr/>
      </xdr:nvCxnSpPr>
      <xdr:spPr>
        <a:xfrm flipV="1">
          <a:off x="14782800" y="1026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161290</xdr:rowOff>
    </xdr:to>
    <xdr:cxnSp macro="">
      <xdr:nvCxnSpPr>
        <xdr:cNvPr id="257" name="直線コネクタ 256"/>
        <xdr:cNvCxnSpPr/>
      </xdr:nvCxnSpPr>
      <xdr:spPr>
        <a:xfrm>
          <a:off x="13893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39370</xdr:rowOff>
    </xdr:from>
    <xdr:to>
      <xdr:col>20</xdr:col>
      <xdr:colOff>158750</xdr:colOff>
      <xdr:row>59</xdr:row>
      <xdr:rowOff>69850</xdr:rowOff>
    </xdr:to>
    <xdr:cxnSp macro="">
      <xdr:nvCxnSpPr>
        <xdr:cNvPr id="260" name="直線コネクタ 259"/>
        <xdr:cNvCxnSpPr/>
      </xdr:nvCxnSpPr>
      <xdr:spPr>
        <a:xfrm>
          <a:off x="13004800" y="1015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70" name="円/楕円 269"/>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71"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2" name="円/楕円 271"/>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3" name="テキスト ボックス 272"/>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110490</xdr:rowOff>
    </xdr:from>
    <xdr:to>
      <xdr:col>21</xdr:col>
      <xdr:colOff>412750</xdr:colOff>
      <xdr:row>60</xdr:row>
      <xdr:rowOff>40640</xdr:rowOff>
    </xdr:to>
    <xdr:sp macro="" textlink="">
      <xdr:nvSpPr>
        <xdr:cNvPr id="274" name="円/楕円 273"/>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25417</xdr:rowOff>
    </xdr:from>
    <xdr:ext cx="762000" cy="259045"/>
    <xdr:sp macro="" textlink="">
      <xdr:nvSpPr>
        <xdr:cNvPr id="275" name="テキスト ボックス 274"/>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6" name="円/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160020</xdr:rowOff>
    </xdr:from>
    <xdr:to>
      <xdr:col>19</xdr:col>
      <xdr:colOff>6350</xdr:colOff>
      <xdr:row>59</xdr:row>
      <xdr:rowOff>90170</xdr:rowOff>
    </xdr:to>
    <xdr:sp macro="" textlink="">
      <xdr:nvSpPr>
        <xdr:cNvPr id="278" name="円/楕円 277"/>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74947</xdr:rowOff>
    </xdr:from>
    <xdr:ext cx="762000" cy="259045"/>
    <xdr:sp macro="" textlink="">
      <xdr:nvSpPr>
        <xdr:cNvPr id="279" name="テキスト ボックス 278"/>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平成２７年度は類似団体を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いたが、平成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6.9%</a:t>
          </a:r>
          <a:r>
            <a:rPr lang="ja-JP" altLang="en-US"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常備消防業務を同級他団体へ事務委託、ごみ処理やし尿処理などを一部事務組合で実施しているため、その負担金が補助費の半分以上を占めている。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年度は、下水道事業会計が法適用企業会計に移行し、繰出金から補助費等に変更になったため、前年度比</a:t>
          </a:r>
          <a:r>
            <a:rPr lang="en-US" altLang="ja-JP" sz="1100" b="0" i="0" baseline="0">
              <a:solidFill>
                <a:schemeClr val="dk1"/>
              </a:solidFill>
              <a:effectLst/>
              <a:latin typeface="+mn-lt"/>
              <a:ea typeface="+mn-ea"/>
              <a:cs typeface="+mn-cs"/>
            </a:rPr>
            <a:t>7.9%</a:t>
          </a:r>
          <a:r>
            <a:rPr lang="ja-JP" altLang="en-US" sz="1100" b="0" i="0" baseline="0">
              <a:solidFill>
                <a:schemeClr val="dk1"/>
              </a:solidFill>
              <a:effectLst/>
              <a:latin typeface="+mn-lt"/>
              <a:ea typeface="+mn-ea"/>
              <a:cs typeface="+mn-cs"/>
            </a:rPr>
            <a:t>の大幅増となっている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今後、ごみ処理施設等、施設の老朽化による更新があれば</a:t>
          </a:r>
          <a:r>
            <a:rPr lang="ja-JP" altLang="en-US" sz="1100" b="0" i="0" baseline="0">
              <a:solidFill>
                <a:schemeClr val="dk1"/>
              </a:solidFill>
              <a:effectLst/>
              <a:latin typeface="+mn-lt"/>
              <a:ea typeface="+mn-ea"/>
              <a:cs typeface="+mn-cs"/>
            </a:rPr>
            <a:t>更に</a:t>
          </a:r>
          <a:r>
            <a:rPr lang="ja-JP" altLang="ja-JP" sz="1100" b="0" i="0" baseline="0">
              <a:solidFill>
                <a:schemeClr val="dk1"/>
              </a:solidFill>
              <a:effectLst/>
              <a:latin typeface="+mn-lt"/>
              <a:ea typeface="+mn-ea"/>
              <a:cs typeface="+mn-cs"/>
            </a:rPr>
            <a:t>増加する恐れがある。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39</xdr:row>
      <xdr:rowOff>146050</xdr:rowOff>
    </xdr:to>
    <xdr:cxnSp macro="">
      <xdr:nvCxnSpPr>
        <xdr:cNvPr id="312" name="直線コネクタ 311"/>
        <xdr:cNvCxnSpPr/>
      </xdr:nvCxnSpPr>
      <xdr:spPr>
        <a:xfrm>
          <a:off x="15671800" y="6230620"/>
          <a:ext cx="8382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37</xdr:row>
      <xdr:rowOff>16510</xdr:rowOff>
    </xdr:to>
    <xdr:cxnSp macro="">
      <xdr:nvCxnSpPr>
        <xdr:cNvPr id="315" name="直線コネクタ 314"/>
        <xdr:cNvCxnSpPr/>
      </xdr:nvCxnSpPr>
      <xdr:spPr>
        <a:xfrm flipV="1">
          <a:off x="14782800" y="6230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111760</xdr:rowOff>
    </xdr:from>
    <xdr:to>
      <xdr:col>21</xdr:col>
      <xdr:colOff>361950</xdr:colOff>
      <xdr:row>37</xdr:row>
      <xdr:rowOff>16510</xdr:rowOff>
    </xdr:to>
    <xdr:cxnSp macro="">
      <xdr:nvCxnSpPr>
        <xdr:cNvPr id="318" name="直線コネクタ 317"/>
        <xdr:cNvCxnSpPr/>
      </xdr:nvCxnSpPr>
      <xdr:spPr>
        <a:xfrm>
          <a:off x="13893800" y="628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9" name="フローチャート : 判断 318"/>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20" name="テキスト ボックス 319"/>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111760</xdr:rowOff>
    </xdr:from>
    <xdr:to>
      <xdr:col>20</xdr:col>
      <xdr:colOff>158750</xdr:colOff>
      <xdr:row>36</xdr:row>
      <xdr:rowOff>134620</xdr:rowOff>
    </xdr:to>
    <xdr:cxnSp macro="">
      <xdr:nvCxnSpPr>
        <xdr:cNvPr id="321" name="直線コネクタ 320"/>
        <xdr:cNvCxnSpPr/>
      </xdr:nvCxnSpPr>
      <xdr:spPr>
        <a:xfrm flipV="1">
          <a:off x="13004800" y="628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22" name="フローチャート : 判断 321"/>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1287</xdr:rowOff>
    </xdr:from>
    <xdr:ext cx="762000" cy="259045"/>
    <xdr:sp macro="" textlink="">
      <xdr:nvSpPr>
        <xdr:cNvPr id="323" name="テキスト ボックス 322"/>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4" name="フローチャート : 判断 32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25" name="テキスト ボックス 32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95250</xdr:rowOff>
    </xdr:from>
    <xdr:to>
      <xdr:col>24</xdr:col>
      <xdr:colOff>82550</xdr:colOff>
      <xdr:row>40</xdr:row>
      <xdr:rowOff>25400</xdr:rowOff>
    </xdr:to>
    <xdr:sp macro="" textlink="">
      <xdr:nvSpPr>
        <xdr:cNvPr id="331" name="円/楕円 330"/>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67327</xdr:rowOff>
    </xdr:from>
    <xdr:ext cx="762000" cy="259045"/>
    <xdr:sp macro="" textlink="">
      <xdr:nvSpPr>
        <xdr:cNvPr id="332" name="補助費等該当値テキスト"/>
        <xdr:cNvSpPr txBox="1"/>
      </xdr:nvSpPr>
      <xdr:spPr>
        <a:xfrm>
          <a:off x="16598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3" name="円/楕円 332"/>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4" name="テキスト ボックス 333"/>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137160</xdr:rowOff>
    </xdr:from>
    <xdr:to>
      <xdr:col>21</xdr:col>
      <xdr:colOff>412750</xdr:colOff>
      <xdr:row>37</xdr:row>
      <xdr:rowOff>67310</xdr:rowOff>
    </xdr:to>
    <xdr:sp macro="" textlink="">
      <xdr:nvSpPr>
        <xdr:cNvPr id="335" name="円/楕円 334"/>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52087</xdr:rowOff>
    </xdr:from>
    <xdr:ext cx="762000" cy="259045"/>
    <xdr:sp macro="" textlink="">
      <xdr:nvSpPr>
        <xdr:cNvPr id="336" name="テキスト ボックス 335"/>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60960</xdr:rowOff>
    </xdr:from>
    <xdr:to>
      <xdr:col>20</xdr:col>
      <xdr:colOff>209550</xdr:colOff>
      <xdr:row>36</xdr:row>
      <xdr:rowOff>162560</xdr:rowOff>
    </xdr:to>
    <xdr:sp macro="" textlink="">
      <xdr:nvSpPr>
        <xdr:cNvPr id="337" name="円/楕円 336"/>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147337</xdr:rowOff>
    </xdr:from>
    <xdr:ext cx="762000" cy="259045"/>
    <xdr:sp macro="" textlink="">
      <xdr:nvSpPr>
        <xdr:cNvPr id="338" name="テキスト ボックス 337"/>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39" name="円/楕円 338"/>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40" name="テキスト ボックス 339"/>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現在、類似団体を</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上回っている。近年、町立図書館、小学校体育館、幼児園建設や幹線道路整備、下水道整備などの大型事業が集中したため、地方債の元利償還金が膨らんできている。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公債費総額は下水道事業が縮小傾向にあるものの、臨時財政対策債の償還及び</a:t>
          </a:r>
          <a:r>
            <a:rPr lang="ja-JP" altLang="en-US" sz="1100" b="0" i="0" baseline="0">
              <a:solidFill>
                <a:schemeClr val="dk1"/>
              </a:solidFill>
              <a:effectLst/>
              <a:latin typeface="+mn-lt"/>
              <a:ea typeface="+mn-ea"/>
              <a:cs typeface="+mn-cs"/>
            </a:rPr>
            <a:t>福崎</a:t>
          </a:r>
          <a:r>
            <a:rPr lang="ja-JP" altLang="ja-JP" sz="1100" b="0" i="0" baseline="0">
              <a:solidFill>
                <a:schemeClr val="dk1"/>
              </a:solidFill>
              <a:effectLst/>
              <a:latin typeface="+mn-lt"/>
              <a:ea typeface="+mn-ea"/>
              <a:cs typeface="+mn-cs"/>
            </a:rPr>
            <a:t>駅周辺整備の進捗に伴う公共事業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債</a:t>
          </a:r>
          <a:r>
            <a:rPr lang="ja-JP" altLang="en-US" sz="1100" b="0" i="0" baseline="0">
              <a:solidFill>
                <a:schemeClr val="dk1"/>
              </a:solidFill>
              <a:effectLst/>
              <a:latin typeface="+mn-lt"/>
              <a:ea typeface="+mn-ea"/>
              <a:cs typeface="+mn-cs"/>
            </a:rPr>
            <a:t>、学校施設の長寿命化事業等により</a:t>
          </a:r>
          <a:r>
            <a:rPr lang="ja-JP" altLang="ja-JP" sz="1100" b="0" i="0" baseline="0">
              <a:solidFill>
                <a:schemeClr val="dk1"/>
              </a:solidFill>
              <a:effectLst/>
              <a:latin typeface="+mn-lt"/>
              <a:ea typeface="+mn-ea"/>
              <a:cs typeface="+mn-cs"/>
            </a:rPr>
            <a:t>償還</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の増加が見込まれ、今後も公債費の占める比率が大きくなると見込まれる。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今後とも、緊急度・優先度・住民ニーズ等を的確に把握した事業の選択により、地方債の発行を抑制していく。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78</xdr:row>
      <xdr:rowOff>5080</xdr:rowOff>
    </xdr:to>
    <xdr:cxnSp macro="">
      <xdr:nvCxnSpPr>
        <xdr:cNvPr id="373" name="直線コネクタ 372"/>
        <xdr:cNvCxnSpPr/>
      </xdr:nvCxnSpPr>
      <xdr:spPr>
        <a:xfrm>
          <a:off x="3987800" y="13332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130811</xdr:rowOff>
    </xdr:from>
    <xdr:to>
      <xdr:col>5</xdr:col>
      <xdr:colOff>549275</xdr:colOff>
      <xdr:row>77</xdr:row>
      <xdr:rowOff>161289</xdr:rowOff>
    </xdr:to>
    <xdr:cxnSp macro="">
      <xdr:nvCxnSpPr>
        <xdr:cNvPr id="376" name="直線コネクタ 375"/>
        <xdr:cNvCxnSpPr/>
      </xdr:nvCxnSpPr>
      <xdr:spPr>
        <a:xfrm flipV="1">
          <a:off x="3098800" y="133324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8" name="テキスト ボックス 377"/>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161289</xdr:rowOff>
    </xdr:to>
    <xdr:cxnSp macro="">
      <xdr:nvCxnSpPr>
        <xdr:cNvPr id="379" name="直線コネクタ 378"/>
        <xdr:cNvCxnSpPr/>
      </xdr:nvCxnSpPr>
      <xdr:spPr>
        <a:xfrm>
          <a:off x="2209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5080</xdr:rowOff>
    </xdr:to>
    <xdr:cxnSp macro="">
      <xdr:nvCxnSpPr>
        <xdr:cNvPr id="382" name="直線コネクタ 381"/>
        <xdr:cNvCxnSpPr/>
      </xdr:nvCxnSpPr>
      <xdr:spPr>
        <a:xfrm flipV="1">
          <a:off x="1320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83" name="フローチャート : 判断 382"/>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84" name="テキスト ボックス 383"/>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5" name="フローチャート : 判断 384"/>
        <xdr:cNvSpPr/>
      </xdr:nvSpPr>
      <xdr:spPr>
        <a:xfrm>
          <a:off x="1270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386" name="テキスト ボックス 385"/>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92" name="円/楕円 391"/>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97807</xdr:rowOff>
    </xdr:from>
    <xdr:ext cx="762000" cy="259045"/>
    <xdr:sp macro="" textlink="">
      <xdr:nvSpPr>
        <xdr:cNvPr id="393"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94" name="円/楕円 393"/>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95" name="テキスト ボックス 394"/>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6" name="円/楕円 395"/>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7" name="テキスト ボックス 39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8" name="円/楕円 397"/>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9" name="テキスト ボックス 398"/>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400" name="円/楕円 399"/>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66057</xdr:rowOff>
    </xdr:from>
    <xdr:ext cx="762000" cy="259045"/>
    <xdr:sp macro="" textlink="">
      <xdr:nvSpPr>
        <xdr:cNvPr id="401" name="テキスト ボックス 400"/>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公債費を除いた経常収支比率が類似団体平均を</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a:effectLst/>
          </a:endParaRPr>
        </a:p>
        <a:p>
          <a:pPr rtl="0" eaLnBrk="1" fontAlgn="base" latinLnBrk="0" hangingPunct="1"/>
          <a:r>
            <a:rPr lang="ja-JP" altLang="ja-JP" sz="1100" b="0" i="0" baseline="0">
              <a:solidFill>
                <a:schemeClr val="dk1"/>
              </a:solidFill>
              <a:effectLst/>
              <a:latin typeface="+mn-lt"/>
              <a:ea typeface="+mn-ea"/>
              <a:cs typeface="+mn-cs"/>
            </a:rPr>
            <a:t>　前年度に比べ公債費以外の経常収支比率が減少しているのは、人件費の減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百万円）及び</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の減（▲</a:t>
          </a:r>
          <a:r>
            <a:rPr kumimoji="1" lang="en-US" altLang="ja-JP" sz="1100">
              <a:solidFill>
                <a:schemeClr val="dk1"/>
              </a:solidFill>
              <a:effectLst/>
              <a:latin typeface="+mn-lt"/>
              <a:ea typeface="+mn-ea"/>
              <a:cs typeface="+mn-cs"/>
            </a:rPr>
            <a:t>592</a:t>
          </a:r>
          <a:r>
            <a:rPr kumimoji="1" lang="ja-JP" altLang="ja-JP" sz="1100">
              <a:solidFill>
                <a:schemeClr val="dk1"/>
              </a:solidFill>
              <a:effectLst/>
              <a:latin typeface="+mn-lt"/>
              <a:ea typeface="+mn-ea"/>
              <a:cs typeface="+mn-cs"/>
            </a:rPr>
            <a:t>百万円）が大きな要因である。</a:t>
          </a:r>
          <a:endParaRPr lang="ja-JP" altLang="ja-JP">
            <a:effectLst/>
          </a:endParaRPr>
        </a:p>
        <a:p>
          <a:pPr rtl="0" eaLnBrk="1" fontAlgn="base" latinLnBrk="0" hangingPunct="1"/>
          <a:r>
            <a:rPr lang="ja-JP" altLang="ja-JP" sz="1100" b="0" i="0" baseline="0">
              <a:solidFill>
                <a:schemeClr val="dk1"/>
              </a:solidFill>
              <a:effectLst/>
              <a:latin typeface="+mn-lt"/>
              <a:ea typeface="+mn-ea"/>
              <a:cs typeface="+mn-cs"/>
            </a:rPr>
            <a:t>　全体の経常収支比率の変動にもよるが、公債費総額は臨時財政対策債の償還及び</a:t>
          </a:r>
          <a:r>
            <a:rPr lang="ja-JP" altLang="en-US" sz="1100" b="0" i="0" baseline="0">
              <a:solidFill>
                <a:schemeClr val="dk1"/>
              </a:solidFill>
              <a:effectLst/>
              <a:latin typeface="+mn-lt"/>
              <a:ea typeface="+mn-ea"/>
              <a:cs typeface="+mn-cs"/>
            </a:rPr>
            <a:t>福崎</a:t>
          </a:r>
          <a:r>
            <a:rPr lang="ja-JP" altLang="ja-JP" sz="1100" b="0" i="0" baseline="0">
              <a:solidFill>
                <a:schemeClr val="dk1"/>
              </a:solidFill>
              <a:effectLst/>
              <a:latin typeface="+mn-lt"/>
              <a:ea typeface="+mn-ea"/>
              <a:cs typeface="+mn-cs"/>
            </a:rPr>
            <a:t>駅周辺整備の進捗に伴う公共事業等債の償還の増加が見込まれるため、今後数年間は増加するが、公債費以外の経常収支は、一部事務組合等への負担金の減少が見込まれるため、小さくなると見込まれる。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155575</xdr:rowOff>
    </xdr:from>
    <xdr:to>
      <xdr:col>24</xdr:col>
      <xdr:colOff>31750</xdr:colOff>
      <xdr:row>77</xdr:row>
      <xdr:rowOff>149861</xdr:rowOff>
    </xdr:to>
    <xdr:cxnSp macro="">
      <xdr:nvCxnSpPr>
        <xdr:cNvPr id="430" name="直線コネクタ 429"/>
        <xdr:cNvCxnSpPr/>
      </xdr:nvCxnSpPr>
      <xdr:spPr>
        <a:xfrm flipV="1">
          <a:off x="15671800" y="13185775"/>
          <a:ext cx="8382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78</xdr:row>
      <xdr:rowOff>132714</xdr:rowOff>
    </xdr:to>
    <xdr:cxnSp macro="">
      <xdr:nvCxnSpPr>
        <xdr:cNvPr id="433" name="直線コネクタ 432"/>
        <xdr:cNvCxnSpPr/>
      </xdr:nvCxnSpPr>
      <xdr:spPr>
        <a:xfrm flipV="1">
          <a:off x="14782800" y="13351511"/>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35" name="テキスト ボックス 434"/>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64136</xdr:rowOff>
    </xdr:from>
    <xdr:to>
      <xdr:col>21</xdr:col>
      <xdr:colOff>361950</xdr:colOff>
      <xdr:row>78</xdr:row>
      <xdr:rowOff>132714</xdr:rowOff>
    </xdr:to>
    <xdr:cxnSp macro="">
      <xdr:nvCxnSpPr>
        <xdr:cNvPr id="436" name="直線コネクタ 435"/>
        <xdr:cNvCxnSpPr/>
      </xdr:nvCxnSpPr>
      <xdr:spPr>
        <a:xfrm>
          <a:off x="13893800" y="13265786"/>
          <a:ext cx="8890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104775</xdr:rowOff>
    </xdr:from>
    <xdr:to>
      <xdr:col>21</xdr:col>
      <xdr:colOff>412750</xdr:colOff>
      <xdr:row>78</xdr:row>
      <xdr:rowOff>34925</xdr:rowOff>
    </xdr:to>
    <xdr:sp macro="" textlink="">
      <xdr:nvSpPr>
        <xdr:cNvPr id="437" name="フローチャート : 判断 436"/>
        <xdr:cNvSpPr/>
      </xdr:nvSpPr>
      <xdr:spPr>
        <a:xfrm>
          <a:off x="14732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45102</xdr:rowOff>
    </xdr:from>
    <xdr:ext cx="762000" cy="259045"/>
    <xdr:sp macro="" textlink="">
      <xdr:nvSpPr>
        <xdr:cNvPr id="438" name="テキスト ボックス 437"/>
        <xdr:cNvSpPr txBox="1"/>
      </xdr:nvSpPr>
      <xdr:spPr>
        <a:xfrm>
          <a:off x="14401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64136</xdr:rowOff>
    </xdr:from>
    <xdr:to>
      <xdr:col>20</xdr:col>
      <xdr:colOff>158750</xdr:colOff>
      <xdr:row>78</xdr:row>
      <xdr:rowOff>52705</xdr:rowOff>
    </xdr:to>
    <xdr:cxnSp macro="">
      <xdr:nvCxnSpPr>
        <xdr:cNvPr id="439" name="直線コネクタ 438"/>
        <xdr:cNvCxnSpPr/>
      </xdr:nvCxnSpPr>
      <xdr:spPr>
        <a:xfrm flipV="1">
          <a:off x="13004800" y="1326578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30480</xdr:rowOff>
    </xdr:from>
    <xdr:to>
      <xdr:col>20</xdr:col>
      <xdr:colOff>209550</xdr:colOff>
      <xdr:row>77</xdr:row>
      <xdr:rowOff>132080</xdr:rowOff>
    </xdr:to>
    <xdr:sp macro="" textlink="">
      <xdr:nvSpPr>
        <xdr:cNvPr id="440" name="フローチャート : 判断 439"/>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41" name="テキスト ボックス 440"/>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2" name="フローチャート : 判断 441"/>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3" name="テキスト ボックス 442"/>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104775</xdr:rowOff>
    </xdr:from>
    <xdr:to>
      <xdr:col>24</xdr:col>
      <xdr:colOff>82550</xdr:colOff>
      <xdr:row>77</xdr:row>
      <xdr:rowOff>34925</xdr:rowOff>
    </xdr:to>
    <xdr:sp macro="" textlink="">
      <xdr:nvSpPr>
        <xdr:cNvPr id="449" name="円/楕円 448"/>
        <xdr:cNvSpPr/>
      </xdr:nvSpPr>
      <xdr:spPr>
        <a:xfrm>
          <a:off x="164592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121302</xdr:rowOff>
    </xdr:from>
    <xdr:ext cx="762000" cy="259045"/>
    <xdr:sp macro="" textlink="">
      <xdr:nvSpPr>
        <xdr:cNvPr id="450" name="公債費以外該当値テキスト"/>
        <xdr:cNvSpPr txBox="1"/>
      </xdr:nvSpPr>
      <xdr:spPr>
        <a:xfrm>
          <a:off x="1659890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51" name="円/楕円 450"/>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13988</xdr:rowOff>
    </xdr:from>
    <xdr:ext cx="736600" cy="259045"/>
    <xdr:sp macro="" textlink="">
      <xdr:nvSpPr>
        <xdr:cNvPr id="452" name="テキスト ボックス 45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81914</xdr:rowOff>
    </xdr:from>
    <xdr:to>
      <xdr:col>21</xdr:col>
      <xdr:colOff>412750</xdr:colOff>
      <xdr:row>79</xdr:row>
      <xdr:rowOff>12064</xdr:rowOff>
    </xdr:to>
    <xdr:sp macro="" textlink="">
      <xdr:nvSpPr>
        <xdr:cNvPr id="453" name="円/楕円 452"/>
        <xdr:cNvSpPr/>
      </xdr:nvSpPr>
      <xdr:spPr>
        <a:xfrm>
          <a:off x="147320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168291</xdr:rowOff>
    </xdr:from>
    <xdr:ext cx="762000" cy="259045"/>
    <xdr:sp macro="" textlink="">
      <xdr:nvSpPr>
        <xdr:cNvPr id="454" name="テキスト ボックス 453"/>
        <xdr:cNvSpPr txBox="1"/>
      </xdr:nvSpPr>
      <xdr:spPr>
        <a:xfrm>
          <a:off x="144018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13336</xdr:rowOff>
    </xdr:from>
    <xdr:to>
      <xdr:col>20</xdr:col>
      <xdr:colOff>209550</xdr:colOff>
      <xdr:row>77</xdr:row>
      <xdr:rowOff>114936</xdr:rowOff>
    </xdr:to>
    <xdr:sp macro="" textlink="">
      <xdr:nvSpPr>
        <xdr:cNvPr id="455" name="円/楕円 454"/>
        <xdr:cNvSpPr/>
      </xdr:nvSpPr>
      <xdr:spPr>
        <a:xfrm>
          <a:off x="13843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125113</xdr:rowOff>
    </xdr:from>
    <xdr:ext cx="762000" cy="259045"/>
    <xdr:sp macro="" textlink="">
      <xdr:nvSpPr>
        <xdr:cNvPr id="456" name="テキスト ボックス 455"/>
        <xdr:cNvSpPr txBox="1"/>
      </xdr:nvSpPr>
      <xdr:spPr>
        <a:xfrm>
          <a:off x="13512800" y="129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xdr:rowOff>
    </xdr:from>
    <xdr:to>
      <xdr:col>19</xdr:col>
      <xdr:colOff>6350</xdr:colOff>
      <xdr:row>78</xdr:row>
      <xdr:rowOff>103505</xdr:rowOff>
    </xdr:to>
    <xdr:sp macro="" textlink="">
      <xdr:nvSpPr>
        <xdr:cNvPr id="457" name="円/楕円 456"/>
        <xdr:cNvSpPr/>
      </xdr:nvSpPr>
      <xdr:spPr>
        <a:xfrm>
          <a:off x="12954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88282</xdr:rowOff>
    </xdr:from>
    <xdr:ext cx="762000" cy="259045"/>
    <xdr:sp macro="" textlink="">
      <xdr:nvSpPr>
        <xdr:cNvPr id="458" name="テキスト ボックス 457"/>
        <xdr:cNvSpPr txBox="1"/>
      </xdr:nvSpPr>
      <xdr:spPr>
        <a:xfrm>
          <a:off x="12623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兵庫県福崎町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125051</xdr:rowOff>
    </xdr:from>
    <xdr:to>
      <xdr:col>4</xdr:col>
      <xdr:colOff>1117600</xdr:colOff>
      <xdr:row>19</xdr:row>
      <xdr:rowOff>141053</xdr:rowOff>
    </xdr:to>
    <xdr:cxnSp macro="">
      <xdr:nvCxnSpPr>
        <xdr:cNvPr id="52" name="直線コネクタ 51"/>
        <xdr:cNvCxnSpPr/>
      </xdr:nvCxnSpPr>
      <xdr:spPr bwMode="auto">
        <a:xfrm>
          <a:off x="5003800" y="3430226"/>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96362</xdr:rowOff>
    </xdr:from>
    <xdr:to>
      <xdr:col>4</xdr:col>
      <xdr:colOff>469900</xdr:colOff>
      <xdr:row>19</xdr:row>
      <xdr:rowOff>125051</xdr:rowOff>
    </xdr:to>
    <xdr:cxnSp macro="">
      <xdr:nvCxnSpPr>
        <xdr:cNvPr id="55" name="直線コネクタ 54"/>
        <xdr:cNvCxnSpPr/>
      </xdr:nvCxnSpPr>
      <xdr:spPr bwMode="auto">
        <a:xfrm>
          <a:off x="4305300" y="3401537"/>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96362</xdr:rowOff>
    </xdr:from>
    <xdr:to>
      <xdr:col>3</xdr:col>
      <xdr:colOff>904875</xdr:colOff>
      <xdr:row>19</xdr:row>
      <xdr:rowOff>147242</xdr:rowOff>
    </xdr:to>
    <xdr:cxnSp macro="">
      <xdr:nvCxnSpPr>
        <xdr:cNvPr id="58" name="直線コネクタ 57"/>
        <xdr:cNvCxnSpPr/>
      </xdr:nvCxnSpPr>
      <xdr:spPr bwMode="auto">
        <a:xfrm flipV="1">
          <a:off x="3606800" y="3401537"/>
          <a:ext cx="698500" cy="50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147242</xdr:rowOff>
    </xdr:from>
    <xdr:to>
      <xdr:col>3</xdr:col>
      <xdr:colOff>206375</xdr:colOff>
      <xdr:row>20</xdr:row>
      <xdr:rowOff>41661</xdr:rowOff>
    </xdr:to>
    <xdr:cxnSp macro="">
      <xdr:nvCxnSpPr>
        <xdr:cNvPr id="61" name="直線コネクタ 60"/>
        <xdr:cNvCxnSpPr/>
      </xdr:nvCxnSpPr>
      <xdr:spPr bwMode="auto">
        <a:xfrm flipV="1">
          <a:off x="2908300" y="3452417"/>
          <a:ext cx="698500" cy="65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90253</xdr:rowOff>
    </xdr:from>
    <xdr:to>
      <xdr:col>5</xdr:col>
      <xdr:colOff>34925</xdr:colOff>
      <xdr:row>20</xdr:row>
      <xdr:rowOff>20403</xdr:rowOff>
    </xdr:to>
    <xdr:sp macro="" textlink="">
      <xdr:nvSpPr>
        <xdr:cNvPr id="71" name="円/楕円 70"/>
        <xdr:cNvSpPr/>
      </xdr:nvSpPr>
      <xdr:spPr bwMode="auto">
        <a:xfrm>
          <a:off x="5600700" y="339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170280</xdr:rowOff>
    </xdr:from>
    <xdr:ext cx="762000" cy="259045"/>
    <xdr:sp macro="" textlink="">
      <xdr:nvSpPr>
        <xdr:cNvPr id="72" name="人口1人当たり決算額の推移該当値テキスト130"/>
        <xdr:cNvSpPr txBox="1"/>
      </xdr:nvSpPr>
      <xdr:spPr>
        <a:xfrm>
          <a:off x="5740400" y="33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70,056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74251</xdr:rowOff>
    </xdr:from>
    <xdr:to>
      <xdr:col>4</xdr:col>
      <xdr:colOff>520700</xdr:colOff>
      <xdr:row>20</xdr:row>
      <xdr:rowOff>4401</xdr:rowOff>
    </xdr:to>
    <xdr:sp macro="" textlink="">
      <xdr:nvSpPr>
        <xdr:cNvPr id="73" name="円/楕円 72"/>
        <xdr:cNvSpPr/>
      </xdr:nvSpPr>
      <xdr:spPr bwMode="auto">
        <a:xfrm>
          <a:off x="4953000" y="337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160628</xdr:rowOff>
    </xdr:from>
    <xdr:ext cx="736600" cy="259045"/>
    <xdr:sp macro="" textlink="">
      <xdr:nvSpPr>
        <xdr:cNvPr id="74" name="テキスト ボックス 73"/>
        <xdr:cNvSpPr txBox="1"/>
      </xdr:nvSpPr>
      <xdr:spPr>
        <a:xfrm>
          <a:off x="4622800" y="34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71,036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45562</xdr:rowOff>
    </xdr:from>
    <xdr:to>
      <xdr:col>3</xdr:col>
      <xdr:colOff>955675</xdr:colOff>
      <xdr:row>19</xdr:row>
      <xdr:rowOff>147162</xdr:rowOff>
    </xdr:to>
    <xdr:sp macro="" textlink="">
      <xdr:nvSpPr>
        <xdr:cNvPr id="75" name="円/楕円 74"/>
        <xdr:cNvSpPr/>
      </xdr:nvSpPr>
      <xdr:spPr bwMode="auto">
        <a:xfrm>
          <a:off x="4254500" y="335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131939</xdr:rowOff>
    </xdr:from>
    <xdr:ext cx="762000" cy="259045"/>
    <xdr:sp macro="" textlink="">
      <xdr:nvSpPr>
        <xdr:cNvPr id="76" name="テキスト ボックス 75"/>
        <xdr:cNvSpPr txBox="1"/>
      </xdr:nvSpPr>
      <xdr:spPr>
        <a:xfrm>
          <a:off x="3924300" y="34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72,793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96442</xdr:rowOff>
    </xdr:from>
    <xdr:to>
      <xdr:col>3</xdr:col>
      <xdr:colOff>257175</xdr:colOff>
      <xdr:row>20</xdr:row>
      <xdr:rowOff>26592</xdr:rowOff>
    </xdr:to>
    <xdr:sp macro="" textlink="">
      <xdr:nvSpPr>
        <xdr:cNvPr id="77" name="円/楕円 76"/>
        <xdr:cNvSpPr/>
      </xdr:nvSpPr>
      <xdr:spPr bwMode="auto">
        <a:xfrm>
          <a:off x="3556000" y="340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11369</xdr:rowOff>
    </xdr:from>
    <xdr:ext cx="762000" cy="259045"/>
    <xdr:sp macro="" textlink="">
      <xdr:nvSpPr>
        <xdr:cNvPr id="78" name="テキスト ボックス 77"/>
        <xdr:cNvSpPr txBox="1"/>
      </xdr:nvSpPr>
      <xdr:spPr>
        <a:xfrm>
          <a:off x="3225800" y="348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69,677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162311</xdr:rowOff>
    </xdr:from>
    <xdr:to>
      <xdr:col>2</xdr:col>
      <xdr:colOff>692150</xdr:colOff>
      <xdr:row>20</xdr:row>
      <xdr:rowOff>92461</xdr:rowOff>
    </xdr:to>
    <xdr:sp macro="" textlink="">
      <xdr:nvSpPr>
        <xdr:cNvPr id="79" name="円/楕円 78"/>
        <xdr:cNvSpPr/>
      </xdr:nvSpPr>
      <xdr:spPr bwMode="auto">
        <a:xfrm>
          <a:off x="2857500" y="346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77238</xdr:rowOff>
    </xdr:from>
    <xdr:ext cx="762000" cy="259045"/>
    <xdr:sp macro="" textlink="">
      <xdr:nvSpPr>
        <xdr:cNvPr id="80" name="テキスト ボックス 79"/>
        <xdr:cNvSpPr txBox="1"/>
      </xdr:nvSpPr>
      <xdr:spPr>
        <a:xfrm>
          <a:off x="2527300" y="355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266240</xdr:rowOff>
    </xdr:from>
    <xdr:to>
      <xdr:col>4</xdr:col>
      <xdr:colOff>1117600</xdr:colOff>
      <xdr:row>35</xdr:row>
      <xdr:rowOff>272207</xdr:rowOff>
    </xdr:to>
    <xdr:cxnSp macro="">
      <xdr:nvCxnSpPr>
        <xdr:cNvPr id="112" name="直線コネクタ 111"/>
        <xdr:cNvCxnSpPr/>
      </xdr:nvCxnSpPr>
      <xdr:spPr bwMode="auto">
        <a:xfrm flipV="1">
          <a:off x="5003800" y="6876590"/>
          <a:ext cx="647700" cy="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251017</xdr:rowOff>
    </xdr:from>
    <xdr:ext cx="762000" cy="259045"/>
    <xdr:sp macro="" textlink="">
      <xdr:nvSpPr>
        <xdr:cNvPr id="113" name="人口1人当たり決算額の推移平均値テキスト445"/>
        <xdr:cNvSpPr txBox="1"/>
      </xdr:nvSpPr>
      <xdr:spPr>
        <a:xfrm>
          <a:off x="5740400" y="6861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261005</xdr:rowOff>
    </xdr:from>
    <xdr:to>
      <xdr:col>4</xdr:col>
      <xdr:colOff>469900</xdr:colOff>
      <xdr:row>35</xdr:row>
      <xdr:rowOff>272207</xdr:rowOff>
    </xdr:to>
    <xdr:cxnSp macro="">
      <xdr:nvCxnSpPr>
        <xdr:cNvPr id="115" name="直線コネクタ 114"/>
        <xdr:cNvCxnSpPr/>
      </xdr:nvCxnSpPr>
      <xdr:spPr bwMode="auto">
        <a:xfrm>
          <a:off x="4305300" y="6871355"/>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96831</xdr:rowOff>
    </xdr:from>
    <xdr:ext cx="736600" cy="259045"/>
    <xdr:sp macro="" textlink="">
      <xdr:nvSpPr>
        <xdr:cNvPr id="117" name="テキスト ボックス 116"/>
        <xdr:cNvSpPr txBox="1"/>
      </xdr:nvSpPr>
      <xdr:spPr>
        <a:xfrm>
          <a:off x="4622800" y="70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261005</xdr:rowOff>
    </xdr:from>
    <xdr:to>
      <xdr:col>3</xdr:col>
      <xdr:colOff>904875</xdr:colOff>
      <xdr:row>35</xdr:row>
      <xdr:rowOff>271978</xdr:rowOff>
    </xdr:to>
    <xdr:cxnSp macro="">
      <xdr:nvCxnSpPr>
        <xdr:cNvPr id="118" name="直線コネクタ 117"/>
        <xdr:cNvCxnSpPr/>
      </xdr:nvCxnSpPr>
      <xdr:spPr bwMode="auto">
        <a:xfrm flipV="1">
          <a:off x="3606800" y="6871355"/>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9" name="フローチャート : 判断 118"/>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43751</xdr:rowOff>
    </xdr:from>
    <xdr:ext cx="762000" cy="259045"/>
    <xdr:sp macro="" textlink="">
      <xdr:nvSpPr>
        <xdr:cNvPr id="120" name="テキスト ボックス 119"/>
        <xdr:cNvSpPr txBox="1"/>
      </xdr:nvSpPr>
      <xdr:spPr>
        <a:xfrm>
          <a:off x="3924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271978</xdr:rowOff>
    </xdr:from>
    <xdr:to>
      <xdr:col>3</xdr:col>
      <xdr:colOff>206375</xdr:colOff>
      <xdr:row>35</xdr:row>
      <xdr:rowOff>302085</xdr:rowOff>
    </xdr:to>
    <xdr:cxnSp macro="">
      <xdr:nvCxnSpPr>
        <xdr:cNvPr id="121" name="直線コネクタ 120"/>
        <xdr:cNvCxnSpPr/>
      </xdr:nvCxnSpPr>
      <xdr:spPr bwMode="auto">
        <a:xfrm flipV="1">
          <a:off x="2908300" y="6882328"/>
          <a:ext cx="698500" cy="3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2" name="フローチャート : 判断 121"/>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325592</xdr:rowOff>
    </xdr:from>
    <xdr:ext cx="762000" cy="259045"/>
    <xdr:sp macro="" textlink="">
      <xdr:nvSpPr>
        <xdr:cNvPr id="123" name="テキスト ボックス 122"/>
        <xdr:cNvSpPr txBox="1"/>
      </xdr:nvSpPr>
      <xdr:spPr>
        <a:xfrm>
          <a:off x="32258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4" name="フローチャート : 判断 123"/>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315741</xdr:rowOff>
    </xdr:from>
    <xdr:ext cx="762000" cy="259045"/>
    <xdr:sp macro="" textlink="">
      <xdr:nvSpPr>
        <xdr:cNvPr id="125" name="テキスト ボックス 124"/>
        <xdr:cNvSpPr txBox="1"/>
      </xdr:nvSpPr>
      <xdr:spPr>
        <a:xfrm>
          <a:off x="2527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215440</xdr:rowOff>
    </xdr:from>
    <xdr:to>
      <xdr:col>5</xdr:col>
      <xdr:colOff>34925</xdr:colOff>
      <xdr:row>35</xdr:row>
      <xdr:rowOff>317040</xdr:rowOff>
    </xdr:to>
    <xdr:sp macro="" textlink="">
      <xdr:nvSpPr>
        <xdr:cNvPr id="131" name="円/楕円 130"/>
        <xdr:cNvSpPr/>
      </xdr:nvSpPr>
      <xdr:spPr bwMode="auto">
        <a:xfrm>
          <a:off x="5600700" y="682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60517</xdr:rowOff>
    </xdr:from>
    <xdr:ext cx="762000" cy="259045"/>
    <xdr:sp macro="" textlink="">
      <xdr:nvSpPr>
        <xdr:cNvPr id="132" name="人口1人当たり決算額の推移該当値テキスト445"/>
        <xdr:cNvSpPr txBox="1"/>
      </xdr:nvSpPr>
      <xdr:spPr>
        <a:xfrm>
          <a:off x="5740400" y="667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221407</xdr:rowOff>
    </xdr:from>
    <xdr:to>
      <xdr:col>4</xdr:col>
      <xdr:colOff>520700</xdr:colOff>
      <xdr:row>35</xdr:row>
      <xdr:rowOff>323007</xdr:rowOff>
    </xdr:to>
    <xdr:sp macro="" textlink="">
      <xdr:nvSpPr>
        <xdr:cNvPr id="133" name="円/楕円 132"/>
        <xdr:cNvSpPr/>
      </xdr:nvSpPr>
      <xdr:spPr bwMode="auto">
        <a:xfrm>
          <a:off x="4953000" y="683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333184</xdr:rowOff>
    </xdr:from>
    <xdr:ext cx="736600" cy="259045"/>
    <xdr:sp macro="" textlink="">
      <xdr:nvSpPr>
        <xdr:cNvPr id="134" name="テキスト ボックス 133"/>
        <xdr:cNvSpPr txBox="1"/>
      </xdr:nvSpPr>
      <xdr:spPr>
        <a:xfrm>
          <a:off x="4622800" y="660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210205</xdr:rowOff>
    </xdr:from>
    <xdr:to>
      <xdr:col>3</xdr:col>
      <xdr:colOff>955675</xdr:colOff>
      <xdr:row>35</xdr:row>
      <xdr:rowOff>311805</xdr:rowOff>
    </xdr:to>
    <xdr:sp macro="" textlink="">
      <xdr:nvSpPr>
        <xdr:cNvPr id="135" name="円/楕円 134"/>
        <xdr:cNvSpPr/>
      </xdr:nvSpPr>
      <xdr:spPr bwMode="auto">
        <a:xfrm>
          <a:off x="4254500" y="682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321982</xdr:rowOff>
    </xdr:from>
    <xdr:ext cx="762000" cy="259045"/>
    <xdr:sp macro="" textlink="">
      <xdr:nvSpPr>
        <xdr:cNvPr id="136" name="テキスト ボックス 135"/>
        <xdr:cNvSpPr txBox="1"/>
      </xdr:nvSpPr>
      <xdr:spPr>
        <a:xfrm>
          <a:off x="3924300" y="658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221178</xdr:rowOff>
    </xdr:from>
    <xdr:to>
      <xdr:col>3</xdr:col>
      <xdr:colOff>257175</xdr:colOff>
      <xdr:row>35</xdr:row>
      <xdr:rowOff>322778</xdr:rowOff>
    </xdr:to>
    <xdr:sp macro="" textlink="">
      <xdr:nvSpPr>
        <xdr:cNvPr id="137" name="円/楕円 136"/>
        <xdr:cNvSpPr/>
      </xdr:nvSpPr>
      <xdr:spPr bwMode="auto">
        <a:xfrm>
          <a:off x="3556000" y="683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332955</xdr:rowOff>
    </xdr:from>
    <xdr:ext cx="762000" cy="259045"/>
    <xdr:sp macro="" textlink="">
      <xdr:nvSpPr>
        <xdr:cNvPr id="138" name="テキスト ボックス 137"/>
        <xdr:cNvSpPr txBox="1"/>
      </xdr:nvSpPr>
      <xdr:spPr>
        <a:xfrm>
          <a:off x="3225800" y="660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251285</xdr:rowOff>
    </xdr:from>
    <xdr:to>
      <xdr:col>2</xdr:col>
      <xdr:colOff>692150</xdr:colOff>
      <xdr:row>36</xdr:row>
      <xdr:rowOff>9985</xdr:rowOff>
    </xdr:to>
    <xdr:sp macro="" textlink="">
      <xdr:nvSpPr>
        <xdr:cNvPr id="139" name="円/楕円 138"/>
        <xdr:cNvSpPr/>
      </xdr:nvSpPr>
      <xdr:spPr bwMode="auto">
        <a:xfrm>
          <a:off x="2857500" y="686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337662</xdr:rowOff>
    </xdr:from>
    <xdr:ext cx="762000" cy="259045"/>
    <xdr:sp macro="" textlink="">
      <xdr:nvSpPr>
        <xdr:cNvPr id="140" name="テキスト ボックス 139"/>
        <xdr:cNvSpPr txBox="1"/>
      </xdr:nvSpPr>
      <xdr:spPr>
        <a:xfrm>
          <a:off x="2527300" y="694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19,527
19,109
45.79
8,808,361
8,671,646
86,395
5,264,279
11,189,501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57355</xdr:rowOff>
    </xdr:from>
    <xdr:to>
      <xdr:col>6</xdr:col>
      <xdr:colOff>511175</xdr:colOff>
      <xdr:row>37</xdr:row>
      <xdr:rowOff>74386</xdr:rowOff>
    </xdr:to>
    <xdr:cxnSp macro="">
      <xdr:nvCxnSpPr>
        <xdr:cNvPr id="63" name="直線コネクタ 62"/>
        <xdr:cNvCxnSpPr/>
      </xdr:nvCxnSpPr>
      <xdr:spPr>
        <a:xfrm>
          <a:off x="3797300" y="6401005"/>
          <a:ext cx="8382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29302</xdr:rowOff>
    </xdr:from>
    <xdr:to>
      <xdr:col>5</xdr:col>
      <xdr:colOff>358775</xdr:colOff>
      <xdr:row>37</xdr:row>
      <xdr:rowOff>57355</xdr:rowOff>
    </xdr:to>
    <xdr:cxnSp macro="">
      <xdr:nvCxnSpPr>
        <xdr:cNvPr id="66" name="直線コネクタ 65"/>
        <xdr:cNvCxnSpPr/>
      </xdr:nvCxnSpPr>
      <xdr:spPr>
        <a:xfrm>
          <a:off x="2908300" y="6372952"/>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29302</xdr:rowOff>
    </xdr:from>
    <xdr:to>
      <xdr:col>4</xdr:col>
      <xdr:colOff>155575</xdr:colOff>
      <xdr:row>37</xdr:row>
      <xdr:rowOff>58629</xdr:rowOff>
    </xdr:to>
    <xdr:cxnSp macro="">
      <xdr:nvCxnSpPr>
        <xdr:cNvPr id="69" name="直線コネクタ 68"/>
        <xdr:cNvCxnSpPr/>
      </xdr:nvCxnSpPr>
      <xdr:spPr>
        <a:xfrm flipV="1">
          <a:off x="2019300" y="6372952"/>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36144</xdr:rowOff>
    </xdr:from>
    <xdr:to>
      <xdr:col>2</xdr:col>
      <xdr:colOff>638175</xdr:colOff>
      <xdr:row>37</xdr:row>
      <xdr:rowOff>58629</xdr:rowOff>
    </xdr:to>
    <xdr:cxnSp macro="">
      <xdr:nvCxnSpPr>
        <xdr:cNvPr id="72" name="直線コネクタ 71"/>
        <xdr:cNvCxnSpPr/>
      </xdr:nvCxnSpPr>
      <xdr:spPr>
        <a:xfrm>
          <a:off x="1130300" y="6379794"/>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23586</xdr:rowOff>
    </xdr:from>
    <xdr:to>
      <xdr:col>6</xdr:col>
      <xdr:colOff>561975</xdr:colOff>
      <xdr:row>37</xdr:row>
      <xdr:rowOff>125186</xdr:rowOff>
    </xdr:to>
    <xdr:sp macro="" textlink="">
      <xdr:nvSpPr>
        <xdr:cNvPr id="82" name="円/楕円 81"/>
        <xdr:cNvSpPr/>
      </xdr:nvSpPr>
      <xdr:spPr>
        <a:xfrm>
          <a:off x="45847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2013</xdr:rowOff>
    </xdr:from>
    <xdr:ext cx="534377" cy="259045"/>
    <xdr:sp macro="" textlink="">
      <xdr:nvSpPr>
        <xdr:cNvPr id="83" name="人件費該当値テキスト"/>
        <xdr:cNvSpPr txBox="1"/>
      </xdr:nvSpPr>
      <xdr:spPr>
        <a:xfrm>
          <a:off x="4686300" y="634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6555</xdr:rowOff>
    </xdr:from>
    <xdr:to>
      <xdr:col>5</xdr:col>
      <xdr:colOff>409575</xdr:colOff>
      <xdr:row>37</xdr:row>
      <xdr:rowOff>108155</xdr:rowOff>
    </xdr:to>
    <xdr:sp macro="" textlink="">
      <xdr:nvSpPr>
        <xdr:cNvPr id="84" name="円/楕円 83"/>
        <xdr:cNvSpPr/>
      </xdr:nvSpPr>
      <xdr:spPr>
        <a:xfrm>
          <a:off x="3746500" y="63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99282</xdr:rowOff>
    </xdr:from>
    <xdr:ext cx="534377" cy="259045"/>
    <xdr:sp macro="" textlink="">
      <xdr:nvSpPr>
        <xdr:cNvPr id="85" name="テキスト ボックス 84"/>
        <xdr:cNvSpPr txBox="1"/>
      </xdr:nvSpPr>
      <xdr:spPr>
        <a:xfrm>
          <a:off x="3530111" y="64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149952</xdr:rowOff>
    </xdr:from>
    <xdr:to>
      <xdr:col>4</xdr:col>
      <xdr:colOff>206375</xdr:colOff>
      <xdr:row>37</xdr:row>
      <xdr:rowOff>80102</xdr:rowOff>
    </xdr:to>
    <xdr:sp macro="" textlink="">
      <xdr:nvSpPr>
        <xdr:cNvPr id="86" name="円/楕円 85"/>
        <xdr:cNvSpPr/>
      </xdr:nvSpPr>
      <xdr:spPr>
        <a:xfrm>
          <a:off x="2857500" y="6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71229</xdr:rowOff>
    </xdr:from>
    <xdr:ext cx="534377" cy="259045"/>
    <xdr:sp macro="" textlink="">
      <xdr:nvSpPr>
        <xdr:cNvPr id="87" name="テキスト ボックス 86"/>
        <xdr:cNvSpPr txBox="1"/>
      </xdr:nvSpPr>
      <xdr:spPr>
        <a:xfrm>
          <a:off x="2641111" y="641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7829</xdr:rowOff>
    </xdr:from>
    <xdr:to>
      <xdr:col>3</xdr:col>
      <xdr:colOff>3175</xdr:colOff>
      <xdr:row>37</xdr:row>
      <xdr:rowOff>109429</xdr:rowOff>
    </xdr:to>
    <xdr:sp macro="" textlink="">
      <xdr:nvSpPr>
        <xdr:cNvPr id="88" name="円/楕円 87"/>
        <xdr:cNvSpPr/>
      </xdr:nvSpPr>
      <xdr:spPr>
        <a:xfrm>
          <a:off x="1968500" y="63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100556</xdr:rowOff>
    </xdr:from>
    <xdr:ext cx="534377" cy="259045"/>
    <xdr:sp macro="" textlink="">
      <xdr:nvSpPr>
        <xdr:cNvPr id="89" name="テキスト ボックス 88"/>
        <xdr:cNvSpPr txBox="1"/>
      </xdr:nvSpPr>
      <xdr:spPr>
        <a:xfrm>
          <a:off x="1752111" y="64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156794</xdr:rowOff>
    </xdr:from>
    <xdr:to>
      <xdr:col>1</xdr:col>
      <xdr:colOff>485775</xdr:colOff>
      <xdr:row>37</xdr:row>
      <xdr:rowOff>86944</xdr:rowOff>
    </xdr:to>
    <xdr:sp macro="" textlink="">
      <xdr:nvSpPr>
        <xdr:cNvPr id="90" name="円/楕円 89"/>
        <xdr:cNvSpPr/>
      </xdr:nvSpPr>
      <xdr:spPr>
        <a:xfrm>
          <a:off x="1079500" y="63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78071</xdr:rowOff>
    </xdr:from>
    <xdr:ext cx="534377" cy="259045"/>
    <xdr:sp macro="" textlink="">
      <xdr:nvSpPr>
        <xdr:cNvPr id="91" name="テキスト ボックス 90"/>
        <xdr:cNvSpPr txBox="1"/>
      </xdr:nvSpPr>
      <xdr:spPr>
        <a:xfrm>
          <a:off x="863111" y="64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76652</xdr:rowOff>
    </xdr:from>
    <xdr:to>
      <xdr:col>6</xdr:col>
      <xdr:colOff>511175</xdr:colOff>
      <xdr:row>58</xdr:row>
      <xdr:rowOff>96334</xdr:rowOff>
    </xdr:to>
    <xdr:cxnSp macro="">
      <xdr:nvCxnSpPr>
        <xdr:cNvPr id="121" name="直線コネクタ 120"/>
        <xdr:cNvCxnSpPr/>
      </xdr:nvCxnSpPr>
      <xdr:spPr>
        <a:xfrm flipV="1">
          <a:off x="3797300" y="10020752"/>
          <a:ext cx="838200" cy="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96334</xdr:rowOff>
    </xdr:from>
    <xdr:to>
      <xdr:col>5</xdr:col>
      <xdr:colOff>358775</xdr:colOff>
      <xdr:row>58</xdr:row>
      <xdr:rowOff>100701</xdr:rowOff>
    </xdr:to>
    <xdr:cxnSp macro="">
      <xdr:nvCxnSpPr>
        <xdr:cNvPr id="124" name="直線コネクタ 123"/>
        <xdr:cNvCxnSpPr/>
      </xdr:nvCxnSpPr>
      <xdr:spPr>
        <a:xfrm flipV="1">
          <a:off x="2908300" y="10040434"/>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100701</xdr:rowOff>
    </xdr:from>
    <xdr:to>
      <xdr:col>4</xdr:col>
      <xdr:colOff>155575</xdr:colOff>
      <xdr:row>59</xdr:row>
      <xdr:rowOff>1915</xdr:rowOff>
    </xdr:to>
    <xdr:cxnSp macro="">
      <xdr:nvCxnSpPr>
        <xdr:cNvPr id="127" name="直線コネクタ 126"/>
        <xdr:cNvCxnSpPr/>
      </xdr:nvCxnSpPr>
      <xdr:spPr>
        <a:xfrm flipV="1">
          <a:off x="2019300" y="10044801"/>
          <a:ext cx="889000" cy="7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157965</xdr:rowOff>
    </xdr:from>
    <xdr:to>
      <xdr:col>2</xdr:col>
      <xdr:colOff>638175</xdr:colOff>
      <xdr:row>59</xdr:row>
      <xdr:rowOff>1915</xdr:rowOff>
    </xdr:to>
    <xdr:cxnSp macro="">
      <xdr:nvCxnSpPr>
        <xdr:cNvPr id="130" name="直線コネクタ 129"/>
        <xdr:cNvCxnSpPr/>
      </xdr:nvCxnSpPr>
      <xdr:spPr>
        <a:xfrm>
          <a:off x="1130300" y="10102065"/>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25852</xdr:rowOff>
    </xdr:from>
    <xdr:to>
      <xdr:col>6</xdr:col>
      <xdr:colOff>561975</xdr:colOff>
      <xdr:row>58</xdr:row>
      <xdr:rowOff>127452</xdr:rowOff>
    </xdr:to>
    <xdr:sp macro="" textlink="">
      <xdr:nvSpPr>
        <xdr:cNvPr id="140" name="円/楕円 139"/>
        <xdr:cNvSpPr/>
      </xdr:nvSpPr>
      <xdr:spPr>
        <a:xfrm>
          <a:off x="45847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4279</xdr:rowOff>
    </xdr:from>
    <xdr:ext cx="534377" cy="259045"/>
    <xdr:sp macro="" textlink="">
      <xdr:nvSpPr>
        <xdr:cNvPr id="141" name="物件費該当値テキスト"/>
        <xdr:cNvSpPr txBox="1"/>
      </xdr:nvSpPr>
      <xdr:spPr>
        <a:xfrm>
          <a:off x="4686300" y="99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45534</xdr:rowOff>
    </xdr:from>
    <xdr:to>
      <xdr:col>5</xdr:col>
      <xdr:colOff>409575</xdr:colOff>
      <xdr:row>58</xdr:row>
      <xdr:rowOff>147134</xdr:rowOff>
    </xdr:to>
    <xdr:sp macro="" textlink="">
      <xdr:nvSpPr>
        <xdr:cNvPr id="142" name="円/楕円 141"/>
        <xdr:cNvSpPr/>
      </xdr:nvSpPr>
      <xdr:spPr>
        <a:xfrm>
          <a:off x="3746500" y="99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138261</xdr:rowOff>
    </xdr:from>
    <xdr:ext cx="534377" cy="259045"/>
    <xdr:sp macro="" textlink="">
      <xdr:nvSpPr>
        <xdr:cNvPr id="143" name="テキスト ボックス 142"/>
        <xdr:cNvSpPr txBox="1"/>
      </xdr:nvSpPr>
      <xdr:spPr>
        <a:xfrm>
          <a:off x="3530111" y="100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49901</xdr:rowOff>
    </xdr:from>
    <xdr:to>
      <xdr:col>4</xdr:col>
      <xdr:colOff>206375</xdr:colOff>
      <xdr:row>58</xdr:row>
      <xdr:rowOff>151501</xdr:rowOff>
    </xdr:to>
    <xdr:sp macro="" textlink="">
      <xdr:nvSpPr>
        <xdr:cNvPr id="144" name="円/楕円 143"/>
        <xdr:cNvSpPr/>
      </xdr:nvSpPr>
      <xdr:spPr>
        <a:xfrm>
          <a:off x="2857500" y="9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142628</xdr:rowOff>
    </xdr:from>
    <xdr:ext cx="534377" cy="259045"/>
    <xdr:sp macro="" textlink="">
      <xdr:nvSpPr>
        <xdr:cNvPr id="145" name="テキスト ボックス 144"/>
        <xdr:cNvSpPr txBox="1"/>
      </xdr:nvSpPr>
      <xdr:spPr>
        <a:xfrm>
          <a:off x="2641111" y="100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122565</xdr:rowOff>
    </xdr:from>
    <xdr:to>
      <xdr:col>3</xdr:col>
      <xdr:colOff>3175</xdr:colOff>
      <xdr:row>59</xdr:row>
      <xdr:rowOff>52715</xdr:rowOff>
    </xdr:to>
    <xdr:sp macro="" textlink="">
      <xdr:nvSpPr>
        <xdr:cNvPr id="146" name="円/楕円 145"/>
        <xdr:cNvSpPr/>
      </xdr:nvSpPr>
      <xdr:spPr>
        <a:xfrm>
          <a:off x="1968500" y="100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43842</xdr:rowOff>
    </xdr:from>
    <xdr:ext cx="534377" cy="259045"/>
    <xdr:sp macro="" textlink="">
      <xdr:nvSpPr>
        <xdr:cNvPr id="147" name="テキスト ボックス 146"/>
        <xdr:cNvSpPr txBox="1"/>
      </xdr:nvSpPr>
      <xdr:spPr>
        <a:xfrm>
          <a:off x="1752111" y="10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107165</xdr:rowOff>
    </xdr:from>
    <xdr:to>
      <xdr:col>1</xdr:col>
      <xdr:colOff>485775</xdr:colOff>
      <xdr:row>59</xdr:row>
      <xdr:rowOff>37315</xdr:rowOff>
    </xdr:to>
    <xdr:sp macro="" textlink="">
      <xdr:nvSpPr>
        <xdr:cNvPr id="148" name="円/楕円 147"/>
        <xdr:cNvSpPr/>
      </xdr:nvSpPr>
      <xdr:spPr>
        <a:xfrm>
          <a:off x="1079500" y="1005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28442</xdr:rowOff>
    </xdr:from>
    <xdr:ext cx="534377" cy="259045"/>
    <xdr:sp macro="" textlink="">
      <xdr:nvSpPr>
        <xdr:cNvPr id="149" name="テキスト ボックス 148"/>
        <xdr:cNvSpPr txBox="1"/>
      </xdr:nvSpPr>
      <xdr:spPr>
        <a:xfrm>
          <a:off x="863111" y="1014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156578</xdr:rowOff>
    </xdr:from>
    <xdr:to>
      <xdr:col>6</xdr:col>
      <xdr:colOff>511175</xdr:colOff>
      <xdr:row>78</xdr:row>
      <xdr:rowOff>160617</xdr:rowOff>
    </xdr:to>
    <xdr:cxnSp macro="">
      <xdr:nvCxnSpPr>
        <xdr:cNvPr id="178" name="直線コネクタ 177"/>
        <xdr:cNvCxnSpPr/>
      </xdr:nvCxnSpPr>
      <xdr:spPr>
        <a:xfrm flipV="1">
          <a:off x="3797300" y="13529678"/>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149492</xdr:rowOff>
    </xdr:from>
    <xdr:to>
      <xdr:col>5</xdr:col>
      <xdr:colOff>358775</xdr:colOff>
      <xdr:row>78</xdr:row>
      <xdr:rowOff>160617</xdr:rowOff>
    </xdr:to>
    <xdr:cxnSp macro="">
      <xdr:nvCxnSpPr>
        <xdr:cNvPr id="181" name="直線コネクタ 180"/>
        <xdr:cNvCxnSpPr/>
      </xdr:nvCxnSpPr>
      <xdr:spPr>
        <a:xfrm>
          <a:off x="2908300" y="1352259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149492</xdr:rowOff>
    </xdr:from>
    <xdr:to>
      <xdr:col>4</xdr:col>
      <xdr:colOff>155575</xdr:colOff>
      <xdr:row>78</xdr:row>
      <xdr:rowOff>153721</xdr:rowOff>
    </xdr:to>
    <xdr:cxnSp macro="">
      <xdr:nvCxnSpPr>
        <xdr:cNvPr id="184" name="直線コネクタ 183"/>
        <xdr:cNvCxnSpPr/>
      </xdr:nvCxnSpPr>
      <xdr:spPr>
        <a:xfrm flipV="1">
          <a:off x="2019300" y="13522592"/>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153721</xdr:rowOff>
    </xdr:from>
    <xdr:to>
      <xdr:col>2</xdr:col>
      <xdr:colOff>638175</xdr:colOff>
      <xdr:row>79</xdr:row>
      <xdr:rowOff>8789</xdr:rowOff>
    </xdr:to>
    <xdr:cxnSp macro="">
      <xdr:nvCxnSpPr>
        <xdr:cNvPr id="187" name="直線コネクタ 186"/>
        <xdr:cNvCxnSpPr/>
      </xdr:nvCxnSpPr>
      <xdr:spPr>
        <a:xfrm flipV="1">
          <a:off x="1130300" y="13526821"/>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105778</xdr:rowOff>
    </xdr:from>
    <xdr:to>
      <xdr:col>6</xdr:col>
      <xdr:colOff>561975</xdr:colOff>
      <xdr:row>79</xdr:row>
      <xdr:rowOff>35928</xdr:rowOff>
    </xdr:to>
    <xdr:sp macro="" textlink="">
      <xdr:nvSpPr>
        <xdr:cNvPr id="197" name="円/楕円 196"/>
        <xdr:cNvSpPr/>
      </xdr:nvSpPr>
      <xdr:spPr>
        <a:xfrm>
          <a:off x="4584700" y="134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20705</xdr:rowOff>
    </xdr:from>
    <xdr:ext cx="469744" cy="259045"/>
    <xdr:sp macro="" textlink="">
      <xdr:nvSpPr>
        <xdr:cNvPr id="198" name="維持補修費該当値テキスト"/>
        <xdr:cNvSpPr txBox="1"/>
      </xdr:nvSpPr>
      <xdr:spPr>
        <a:xfrm>
          <a:off x="4686300" y="133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109817</xdr:rowOff>
    </xdr:from>
    <xdr:to>
      <xdr:col>5</xdr:col>
      <xdr:colOff>409575</xdr:colOff>
      <xdr:row>79</xdr:row>
      <xdr:rowOff>39967</xdr:rowOff>
    </xdr:to>
    <xdr:sp macro="" textlink="">
      <xdr:nvSpPr>
        <xdr:cNvPr id="199" name="円/楕円 198"/>
        <xdr:cNvSpPr/>
      </xdr:nvSpPr>
      <xdr:spPr>
        <a:xfrm>
          <a:off x="37465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31094</xdr:rowOff>
    </xdr:from>
    <xdr:ext cx="469744" cy="259045"/>
    <xdr:sp macro="" textlink="">
      <xdr:nvSpPr>
        <xdr:cNvPr id="200" name="テキスト ボックス 199"/>
        <xdr:cNvSpPr txBox="1"/>
      </xdr:nvSpPr>
      <xdr:spPr>
        <a:xfrm>
          <a:off x="3562427" y="1357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98692</xdr:rowOff>
    </xdr:from>
    <xdr:to>
      <xdr:col>4</xdr:col>
      <xdr:colOff>206375</xdr:colOff>
      <xdr:row>79</xdr:row>
      <xdr:rowOff>28842</xdr:rowOff>
    </xdr:to>
    <xdr:sp macro="" textlink="">
      <xdr:nvSpPr>
        <xdr:cNvPr id="201" name="円/楕円 200"/>
        <xdr:cNvSpPr/>
      </xdr:nvSpPr>
      <xdr:spPr>
        <a:xfrm>
          <a:off x="2857500" y="134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19969</xdr:rowOff>
    </xdr:from>
    <xdr:ext cx="469744" cy="259045"/>
    <xdr:sp macro="" textlink="">
      <xdr:nvSpPr>
        <xdr:cNvPr id="202" name="テキスト ボックス 201"/>
        <xdr:cNvSpPr txBox="1"/>
      </xdr:nvSpPr>
      <xdr:spPr>
        <a:xfrm>
          <a:off x="2673427" y="1356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102921</xdr:rowOff>
    </xdr:from>
    <xdr:to>
      <xdr:col>3</xdr:col>
      <xdr:colOff>3175</xdr:colOff>
      <xdr:row>79</xdr:row>
      <xdr:rowOff>33071</xdr:rowOff>
    </xdr:to>
    <xdr:sp macro="" textlink="">
      <xdr:nvSpPr>
        <xdr:cNvPr id="203" name="円/楕円 202"/>
        <xdr:cNvSpPr/>
      </xdr:nvSpPr>
      <xdr:spPr>
        <a:xfrm>
          <a:off x="1968500" y="134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24198</xdr:rowOff>
    </xdr:from>
    <xdr:ext cx="469744" cy="259045"/>
    <xdr:sp macro="" textlink="">
      <xdr:nvSpPr>
        <xdr:cNvPr id="204" name="テキスト ボックス 203"/>
        <xdr:cNvSpPr txBox="1"/>
      </xdr:nvSpPr>
      <xdr:spPr>
        <a:xfrm>
          <a:off x="1784427" y="1356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129439</xdr:rowOff>
    </xdr:from>
    <xdr:to>
      <xdr:col>1</xdr:col>
      <xdr:colOff>485775</xdr:colOff>
      <xdr:row>79</xdr:row>
      <xdr:rowOff>59589</xdr:rowOff>
    </xdr:to>
    <xdr:sp macro="" textlink="">
      <xdr:nvSpPr>
        <xdr:cNvPr id="205" name="円/楕円 204"/>
        <xdr:cNvSpPr/>
      </xdr:nvSpPr>
      <xdr:spPr>
        <a:xfrm>
          <a:off x="1079500" y="135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50716</xdr:rowOff>
    </xdr:from>
    <xdr:ext cx="378565" cy="259045"/>
    <xdr:sp macro="" textlink="">
      <xdr:nvSpPr>
        <xdr:cNvPr id="206" name="テキスト ボックス 205"/>
        <xdr:cNvSpPr txBox="1"/>
      </xdr:nvSpPr>
      <xdr:spPr>
        <a:xfrm>
          <a:off x="941017" y="13595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118692</xdr:rowOff>
    </xdr:from>
    <xdr:to>
      <xdr:col>6</xdr:col>
      <xdr:colOff>511175</xdr:colOff>
      <xdr:row>97</xdr:row>
      <xdr:rowOff>29538</xdr:rowOff>
    </xdr:to>
    <xdr:cxnSp macro="">
      <xdr:nvCxnSpPr>
        <xdr:cNvPr id="234" name="直線コネクタ 233"/>
        <xdr:cNvCxnSpPr/>
      </xdr:nvCxnSpPr>
      <xdr:spPr>
        <a:xfrm flipV="1">
          <a:off x="3797300" y="165778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5" name="扶助費平均値テキスト"/>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162652</xdr:rowOff>
    </xdr:from>
    <xdr:to>
      <xdr:col>5</xdr:col>
      <xdr:colOff>358775</xdr:colOff>
      <xdr:row>97</xdr:row>
      <xdr:rowOff>29538</xdr:rowOff>
    </xdr:to>
    <xdr:cxnSp macro="">
      <xdr:nvCxnSpPr>
        <xdr:cNvPr id="237" name="直線コネクタ 236"/>
        <xdr:cNvCxnSpPr/>
      </xdr:nvCxnSpPr>
      <xdr:spPr>
        <a:xfrm>
          <a:off x="2908300" y="16621852"/>
          <a:ext cx="889000" cy="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162652</xdr:rowOff>
    </xdr:from>
    <xdr:to>
      <xdr:col>4</xdr:col>
      <xdr:colOff>155575</xdr:colOff>
      <xdr:row>97</xdr:row>
      <xdr:rowOff>84654</xdr:rowOff>
    </xdr:to>
    <xdr:cxnSp macro="">
      <xdr:nvCxnSpPr>
        <xdr:cNvPr id="240" name="直線コネクタ 239"/>
        <xdr:cNvCxnSpPr/>
      </xdr:nvCxnSpPr>
      <xdr:spPr>
        <a:xfrm flipV="1">
          <a:off x="2019300" y="16621852"/>
          <a:ext cx="8890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141432</xdr:rowOff>
    </xdr:from>
    <xdr:to>
      <xdr:col>4</xdr:col>
      <xdr:colOff>206375</xdr:colOff>
      <xdr:row>96</xdr:row>
      <xdr:rowOff>71582</xdr:rowOff>
    </xdr:to>
    <xdr:sp macro="" textlink="">
      <xdr:nvSpPr>
        <xdr:cNvPr id="241" name="フローチャート : 判断 240"/>
        <xdr:cNvSpPr/>
      </xdr:nvSpPr>
      <xdr:spPr>
        <a:xfrm>
          <a:off x="2857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88109</xdr:rowOff>
    </xdr:from>
    <xdr:ext cx="534377" cy="259045"/>
    <xdr:sp macro="" textlink="">
      <xdr:nvSpPr>
        <xdr:cNvPr id="242" name="テキスト ボックス 241"/>
        <xdr:cNvSpPr txBox="1"/>
      </xdr:nvSpPr>
      <xdr:spPr>
        <a:xfrm>
          <a:off x="2641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84654</xdr:rowOff>
    </xdr:from>
    <xdr:to>
      <xdr:col>2</xdr:col>
      <xdr:colOff>638175</xdr:colOff>
      <xdr:row>97</xdr:row>
      <xdr:rowOff>85271</xdr:rowOff>
    </xdr:to>
    <xdr:cxnSp macro="">
      <xdr:nvCxnSpPr>
        <xdr:cNvPr id="243" name="直線コネクタ 242"/>
        <xdr:cNvCxnSpPr/>
      </xdr:nvCxnSpPr>
      <xdr:spPr>
        <a:xfrm flipV="1">
          <a:off x="1130300" y="1671530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95438</xdr:rowOff>
    </xdr:from>
    <xdr:to>
      <xdr:col>3</xdr:col>
      <xdr:colOff>3175</xdr:colOff>
      <xdr:row>97</xdr:row>
      <xdr:rowOff>25588</xdr:rowOff>
    </xdr:to>
    <xdr:sp macro="" textlink="">
      <xdr:nvSpPr>
        <xdr:cNvPr id="244" name="フローチャート : 判断 243"/>
        <xdr:cNvSpPr/>
      </xdr:nvSpPr>
      <xdr:spPr>
        <a:xfrm>
          <a:off x="1968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42115</xdr:rowOff>
    </xdr:from>
    <xdr:ext cx="534377" cy="259045"/>
    <xdr:sp macro="" textlink="">
      <xdr:nvSpPr>
        <xdr:cNvPr id="245" name="テキスト ボックス 244"/>
        <xdr:cNvSpPr txBox="1"/>
      </xdr:nvSpPr>
      <xdr:spPr>
        <a:xfrm>
          <a:off x="1752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70955</xdr:rowOff>
    </xdr:from>
    <xdr:to>
      <xdr:col>1</xdr:col>
      <xdr:colOff>485775</xdr:colOff>
      <xdr:row>97</xdr:row>
      <xdr:rowOff>1105</xdr:rowOff>
    </xdr:to>
    <xdr:sp macro="" textlink="">
      <xdr:nvSpPr>
        <xdr:cNvPr id="246" name="フローチャート : 判断 245"/>
        <xdr:cNvSpPr/>
      </xdr:nvSpPr>
      <xdr:spPr>
        <a:xfrm>
          <a:off x="1079500" y="165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17632</xdr:rowOff>
    </xdr:from>
    <xdr:ext cx="534377" cy="259045"/>
    <xdr:sp macro="" textlink="">
      <xdr:nvSpPr>
        <xdr:cNvPr id="247" name="テキスト ボックス 246"/>
        <xdr:cNvSpPr txBox="1"/>
      </xdr:nvSpPr>
      <xdr:spPr>
        <a:xfrm>
          <a:off x="863111" y="163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67892</xdr:rowOff>
    </xdr:from>
    <xdr:to>
      <xdr:col>6</xdr:col>
      <xdr:colOff>561975</xdr:colOff>
      <xdr:row>96</xdr:row>
      <xdr:rowOff>169492</xdr:rowOff>
    </xdr:to>
    <xdr:sp macro="" textlink="">
      <xdr:nvSpPr>
        <xdr:cNvPr id="253" name="円/楕円 252"/>
        <xdr:cNvSpPr/>
      </xdr:nvSpPr>
      <xdr:spPr>
        <a:xfrm>
          <a:off x="4584700" y="165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46319</xdr:rowOff>
    </xdr:from>
    <xdr:ext cx="534377" cy="259045"/>
    <xdr:sp macro="" textlink="">
      <xdr:nvSpPr>
        <xdr:cNvPr id="254" name="扶助費該当値テキスト"/>
        <xdr:cNvSpPr txBox="1"/>
      </xdr:nvSpPr>
      <xdr:spPr>
        <a:xfrm>
          <a:off x="4686300" y="165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150188</xdr:rowOff>
    </xdr:from>
    <xdr:to>
      <xdr:col>5</xdr:col>
      <xdr:colOff>409575</xdr:colOff>
      <xdr:row>97</xdr:row>
      <xdr:rowOff>80338</xdr:rowOff>
    </xdr:to>
    <xdr:sp macro="" textlink="">
      <xdr:nvSpPr>
        <xdr:cNvPr id="255" name="円/楕円 254"/>
        <xdr:cNvSpPr/>
      </xdr:nvSpPr>
      <xdr:spPr>
        <a:xfrm>
          <a:off x="3746500" y="166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71465</xdr:rowOff>
    </xdr:from>
    <xdr:ext cx="534377" cy="259045"/>
    <xdr:sp macro="" textlink="">
      <xdr:nvSpPr>
        <xdr:cNvPr id="256" name="テキスト ボックス 255"/>
        <xdr:cNvSpPr txBox="1"/>
      </xdr:nvSpPr>
      <xdr:spPr>
        <a:xfrm>
          <a:off x="3530111" y="1670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111852</xdr:rowOff>
    </xdr:from>
    <xdr:to>
      <xdr:col>4</xdr:col>
      <xdr:colOff>206375</xdr:colOff>
      <xdr:row>97</xdr:row>
      <xdr:rowOff>42002</xdr:rowOff>
    </xdr:to>
    <xdr:sp macro="" textlink="">
      <xdr:nvSpPr>
        <xdr:cNvPr id="257" name="円/楕円 256"/>
        <xdr:cNvSpPr/>
      </xdr:nvSpPr>
      <xdr:spPr>
        <a:xfrm>
          <a:off x="2857500" y="165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33129</xdr:rowOff>
    </xdr:from>
    <xdr:ext cx="534377" cy="259045"/>
    <xdr:sp macro="" textlink="">
      <xdr:nvSpPr>
        <xdr:cNvPr id="258" name="テキスト ボックス 257"/>
        <xdr:cNvSpPr txBox="1"/>
      </xdr:nvSpPr>
      <xdr:spPr>
        <a:xfrm>
          <a:off x="2641111" y="166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33854</xdr:rowOff>
    </xdr:from>
    <xdr:to>
      <xdr:col>3</xdr:col>
      <xdr:colOff>3175</xdr:colOff>
      <xdr:row>97</xdr:row>
      <xdr:rowOff>135454</xdr:rowOff>
    </xdr:to>
    <xdr:sp macro="" textlink="">
      <xdr:nvSpPr>
        <xdr:cNvPr id="259" name="円/楕円 258"/>
        <xdr:cNvSpPr/>
      </xdr:nvSpPr>
      <xdr:spPr>
        <a:xfrm>
          <a:off x="1968500" y="166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126581</xdr:rowOff>
    </xdr:from>
    <xdr:ext cx="534377" cy="259045"/>
    <xdr:sp macro="" textlink="">
      <xdr:nvSpPr>
        <xdr:cNvPr id="260" name="テキスト ボックス 259"/>
        <xdr:cNvSpPr txBox="1"/>
      </xdr:nvSpPr>
      <xdr:spPr>
        <a:xfrm>
          <a:off x="1752111" y="167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34471</xdr:rowOff>
    </xdr:from>
    <xdr:to>
      <xdr:col>1</xdr:col>
      <xdr:colOff>485775</xdr:colOff>
      <xdr:row>97</xdr:row>
      <xdr:rowOff>136071</xdr:rowOff>
    </xdr:to>
    <xdr:sp macro="" textlink="">
      <xdr:nvSpPr>
        <xdr:cNvPr id="261" name="円/楕円 260"/>
        <xdr:cNvSpPr/>
      </xdr:nvSpPr>
      <xdr:spPr>
        <a:xfrm>
          <a:off x="1079500" y="1666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127198</xdr:rowOff>
    </xdr:from>
    <xdr:ext cx="534377" cy="259045"/>
    <xdr:sp macro="" textlink="">
      <xdr:nvSpPr>
        <xdr:cNvPr id="262" name="テキスト ボックス 261"/>
        <xdr:cNvSpPr txBox="1"/>
      </xdr:nvSpPr>
      <xdr:spPr>
        <a:xfrm>
          <a:off x="863111" y="167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91661</xdr:rowOff>
    </xdr:from>
    <xdr:to>
      <xdr:col>15</xdr:col>
      <xdr:colOff>180975</xdr:colOff>
      <xdr:row>38</xdr:row>
      <xdr:rowOff>28307</xdr:rowOff>
    </xdr:to>
    <xdr:cxnSp macro="">
      <xdr:nvCxnSpPr>
        <xdr:cNvPr id="294" name="直線コネクタ 293"/>
        <xdr:cNvCxnSpPr/>
      </xdr:nvCxnSpPr>
      <xdr:spPr>
        <a:xfrm flipV="1">
          <a:off x="9639300" y="6263861"/>
          <a:ext cx="838200" cy="27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28998</xdr:rowOff>
    </xdr:from>
    <xdr:ext cx="534377" cy="259045"/>
    <xdr:sp macro="" textlink="">
      <xdr:nvSpPr>
        <xdr:cNvPr id="295" name="補助費等平均値テキスト"/>
        <xdr:cNvSpPr txBox="1"/>
      </xdr:nvSpPr>
      <xdr:spPr>
        <a:xfrm>
          <a:off x="10528300" y="620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28307</xdr:rowOff>
    </xdr:from>
    <xdr:to>
      <xdr:col>14</xdr:col>
      <xdr:colOff>28575</xdr:colOff>
      <xdr:row>38</xdr:row>
      <xdr:rowOff>83541</xdr:rowOff>
    </xdr:to>
    <xdr:cxnSp macro="">
      <xdr:nvCxnSpPr>
        <xdr:cNvPr id="297" name="直線コネクタ 296"/>
        <xdr:cNvCxnSpPr/>
      </xdr:nvCxnSpPr>
      <xdr:spPr>
        <a:xfrm flipV="1">
          <a:off x="8750300" y="6543407"/>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9" name="テキスト ボックス 298"/>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83541</xdr:rowOff>
    </xdr:from>
    <xdr:to>
      <xdr:col>12</xdr:col>
      <xdr:colOff>511175</xdr:colOff>
      <xdr:row>38</xdr:row>
      <xdr:rowOff>116677</xdr:rowOff>
    </xdr:to>
    <xdr:cxnSp macro="">
      <xdr:nvCxnSpPr>
        <xdr:cNvPr id="300" name="直線コネクタ 299"/>
        <xdr:cNvCxnSpPr/>
      </xdr:nvCxnSpPr>
      <xdr:spPr>
        <a:xfrm flipV="1">
          <a:off x="7861300" y="6598641"/>
          <a:ext cx="889000" cy="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59759</xdr:rowOff>
    </xdr:from>
    <xdr:to>
      <xdr:col>12</xdr:col>
      <xdr:colOff>561975</xdr:colOff>
      <xdr:row>37</xdr:row>
      <xdr:rowOff>161359</xdr:rowOff>
    </xdr:to>
    <xdr:sp macro="" textlink="">
      <xdr:nvSpPr>
        <xdr:cNvPr id="301" name="フローチャート : 判断 300"/>
        <xdr:cNvSpPr/>
      </xdr:nvSpPr>
      <xdr:spPr>
        <a:xfrm>
          <a:off x="8699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6436</xdr:rowOff>
    </xdr:from>
    <xdr:ext cx="534377" cy="259045"/>
    <xdr:sp macro="" textlink="">
      <xdr:nvSpPr>
        <xdr:cNvPr id="302" name="テキスト ボックス 301"/>
        <xdr:cNvSpPr txBox="1"/>
      </xdr:nvSpPr>
      <xdr:spPr>
        <a:xfrm>
          <a:off x="8483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65732</xdr:rowOff>
    </xdr:from>
    <xdr:to>
      <xdr:col>11</xdr:col>
      <xdr:colOff>307975</xdr:colOff>
      <xdr:row>38</xdr:row>
      <xdr:rowOff>116677</xdr:rowOff>
    </xdr:to>
    <xdr:cxnSp macro="">
      <xdr:nvCxnSpPr>
        <xdr:cNvPr id="303" name="直線コネクタ 302"/>
        <xdr:cNvCxnSpPr/>
      </xdr:nvCxnSpPr>
      <xdr:spPr>
        <a:xfrm>
          <a:off x="6972300" y="6580832"/>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65028</xdr:rowOff>
    </xdr:from>
    <xdr:to>
      <xdr:col>11</xdr:col>
      <xdr:colOff>358775</xdr:colOff>
      <xdr:row>37</xdr:row>
      <xdr:rowOff>166628</xdr:rowOff>
    </xdr:to>
    <xdr:sp macro="" textlink="">
      <xdr:nvSpPr>
        <xdr:cNvPr id="304" name="フローチャート : 判断 303"/>
        <xdr:cNvSpPr/>
      </xdr:nvSpPr>
      <xdr:spPr>
        <a:xfrm>
          <a:off x="7810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11705</xdr:rowOff>
    </xdr:from>
    <xdr:ext cx="534377" cy="259045"/>
    <xdr:sp macro="" textlink="">
      <xdr:nvSpPr>
        <xdr:cNvPr id="305" name="テキスト ボックス 304"/>
        <xdr:cNvSpPr txBox="1"/>
      </xdr:nvSpPr>
      <xdr:spPr>
        <a:xfrm>
          <a:off x="7594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110606</xdr:rowOff>
    </xdr:from>
    <xdr:to>
      <xdr:col>10</xdr:col>
      <xdr:colOff>155575</xdr:colOff>
      <xdr:row>37</xdr:row>
      <xdr:rowOff>40756</xdr:rowOff>
    </xdr:to>
    <xdr:sp macro="" textlink="">
      <xdr:nvSpPr>
        <xdr:cNvPr id="306" name="フローチャート : 判断 305"/>
        <xdr:cNvSpPr/>
      </xdr:nvSpPr>
      <xdr:spPr>
        <a:xfrm>
          <a:off x="6921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57283</xdr:rowOff>
    </xdr:from>
    <xdr:ext cx="534377" cy="259045"/>
    <xdr:sp macro="" textlink="">
      <xdr:nvSpPr>
        <xdr:cNvPr id="307" name="テキスト ボックス 306"/>
        <xdr:cNvSpPr txBox="1"/>
      </xdr:nvSpPr>
      <xdr:spPr>
        <a:xfrm>
          <a:off x="6705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40861</xdr:rowOff>
    </xdr:from>
    <xdr:to>
      <xdr:col>15</xdr:col>
      <xdr:colOff>231775</xdr:colOff>
      <xdr:row>36</xdr:row>
      <xdr:rowOff>142461</xdr:rowOff>
    </xdr:to>
    <xdr:sp macro="" textlink="">
      <xdr:nvSpPr>
        <xdr:cNvPr id="313" name="円/楕円 312"/>
        <xdr:cNvSpPr/>
      </xdr:nvSpPr>
      <xdr:spPr>
        <a:xfrm>
          <a:off x="10426700" y="62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63738</xdr:rowOff>
    </xdr:from>
    <xdr:ext cx="534377" cy="259045"/>
    <xdr:sp macro="" textlink="">
      <xdr:nvSpPr>
        <xdr:cNvPr id="314" name="補助費等該当値テキスト"/>
        <xdr:cNvSpPr txBox="1"/>
      </xdr:nvSpPr>
      <xdr:spPr>
        <a:xfrm>
          <a:off x="10528300" y="60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77,913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148956</xdr:rowOff>
    </xdr:from>
    <xdr:to>
      <xdr:col>14</xdr:col>
      <xdr:colOff>79375</xdr:colOff>
      <xdr:row>38</xdr:row>
      <xdr:rowOff>79107</xdr:rowOff>
    </xdr:to>
    <xdr:sp macro="" textlink="">
      <xdr:nvSpPr>
        <xdr:cNvPr id="315" name="円/楕円 314"/>
        <xdr:cNvSpPr/>
      </xdr:nvSpPr>
      <xdr:spPr>
        <a:xfrm>
          <a:off x="9588500" y="6492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70234</xdr:rowOff>
    </xdr:from>
    <xdr:ext cx="534377" cy="259045"/>
    <xdr:sp macro="" textlink="">
      <xdr:nvSpPr>
        <xdr:cNvPr id="316" name="テキスト ボックス 315"/>
        <xdr:cNvSpPr txBox="1"/>
      </xdr:nvSpPr>
      <xdr:spPr>
        <a:xfrm>
          <a:off x="9372111" y="65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32741</xdr:rowOff>
    </xdr:from>
    <xdr:to>
      <xdr:col>12</xdr:col>
      <xdr:colOff>561975</xdr:colOff>
      <xdr:row>38</xdr:row>
      <xdr:rowOff>134341</xdr:rowOff>
    </xdr:to>
    <xdr:sp macro="" textlink="">
      <xdr:nvSpPr>
        <xdr:cNvPr id="317" name="円/楕円 316"/>
        <xdr:cNvSpPr/>
      </xdr:nvSpPr>
      <xdr:spPr>
        <a:xfrm>
          <a:off x="8699500" y="65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125468</xdr:rowOff>
    </xdr:from>
    <xdr:ext cx="534377" cy="259045"/>
    <xdr:sp macro="" textlink="">
      <xdr:nvSpPr>
        <xdr:cNvPr id="318" name="テキスト ボックス 317"/>
        <xdr:cNvSpPr txBox="1"/>
      </xdr:nvSpPr>
      <xdr:spPr>
        <a:xfrm>
          <a:off x="8483111" y="66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65877</xdr:rowOff>
    </xdr:from>
    <xdr:to>
      <xdr:col>11</xdr:col>
      <xdr:colOff>358775</xdr:colOff>
      <xdr:row>38</xdr:row>
      <xdr:rowOff>167477</xdr:rowOff>
    </xdr:to>
    <xdr:sp macro="" textlink="">
      <xdr:nvSpPr>
        <xdr:cNvPr id="319" name="円/楕円 318"/>
        <xdr:cNvSpPr/>
      </xdr:nvSpPr>
      <xdr:spPr>
        <a:xfrm>
          <a:off x="7810500" y="65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158604</xdr:rowOff>
    </xdr:from>
    <xdr:ext cx="534377" cy="259045"/>
    <xdr:sp macro="" textlink="">
      <xdr:nvSpPr>
        <xdr:cNvPr id="320" name="テキスト ボックス 319"/>
        <xdr:cNvSpPr txBox="1"/>
      </xdr:nvSpPr>
      <xdr:spPr>
        <a:xfrm>
          <a:off x="7594111" y="66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14932</xdr:rowOff>
    </xdr:from>
    <xdr:to>
      <xdr:col>10</xdr:col>
      <xdr:colOff>155575</xdr:colOff>
      <xdr:row>38</xdr:row>
      <xdr:rowOff>116532</xdr:rowOff>
    </xdr:to>
    <xdr:sp macro="" textlink="">
      <xdr:nvSpPr>
        <xdr:cNvPr id="321" name="円/楕円 320"/>
        <xdr:cNvSpPr/>
      </xdr:nvSpPr>
      <xdr:spPr>
        <a:xfrm>
          <a:off x="6921500" y="65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107659</xdr:rowOff>
    </xdr:from>
    <xdr:ext cx="534377" cy="259045"/>
    <xdr:sp macro="" textlink="">
      <xdr:nvSpPr>
        <xdr:cNvPr id="322" name="テキスト ボックス 321"/>
        <xdr:cNvSpPr txBox="1"/>
      </xdr:nvSpPr>
      <xdr:spPr>
        <a:xfrm>
          <a:off x="6705111" y="662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2257</xdr:rowOff>
    </xdr:from>
    <xdr:to>
      <xdr:col>15</xdr:col>
      <xdr:colOff>180975</xdr:colOff>
      <xdr:row>59</xdr:row>
      <xdr:rowOff>6810</xdr:rowOff>
    </xdr:to>
    <xdr:cxnSp macro="">
      <xdr:nvCxnSpPr>
        <xdr:cNvPr id="353" name="直線コネクタ 352"/>
        <xdr:cNvCxnSpPr/>
      </xdr:nvCxnSpPr>
      <xdr:spPr>
        <a:xfrm flipV="1">
          <a:off x="9639300" y="10117807"/>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5349</xdr:rowOff>
    </xdr:from>
    <xdr:to>
      <xdr:col>14</xdr:col>
      <xdr:colOff>28575</xdr:colOff>
      <xdr:row>59</xdr:row>
      <xdr:rowOff>6810</xdr:rowOff>
    </xdr:to>
    <xdr:cxnSp macro="">
      <xdr:nvCxnSpPr>
        <xdr:cNvPr id="356" name="直線コネクタ 355"/>
        <xdr:cNvCxnSpPr/>
      </xdr:nvCxnSpPr>
      <xdr:spPr>
        <a:xfrm>
          <a:off x="8750300" y="10120899"/>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56357</xdr:rowOff>
    </xdr:from>
    <xdr:ext cx="534377" cy="259045"/>
    <xdr:sp macro="" textlink="">
      <xdr:nvSpPr>
        <xdr:cNvPr id="358" name="テキスト ボックス 357"/>
        <xdr:cNvSpPr txBox="1"/>
      </xdr:nvSpPr>
      <xdr:spPr>
        <a:xfrm>
          <a:off x="9372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5349</xdr:rowOff>
    </xdr:from>
    <xdr:to>
      <xdr:col>12</xdr:col>
      <xdr:colOff>511175</xdr:colOff>
      <xdr:row>59</xdr:row>
      <xdr:rowOff>63228</xdr:rowOff>
    </xdr:to>
    <xdr:cxnSp macro="">
      <xdr:nvCxnSpPr>
        <xdr:cNvPr id="359" name="直線コネクタ 358"/>
        <xdr:cNvCxnSpPr/>
      </xdr:nvCxnSpPr>
      <xdr:spPr>
        <a:xfrm flipV="1">
          <a:off x="7861300" y="10120899"/>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126777</xdr:rowOff>
    </xdr:from>
    <xdr:to>
      <xdr:col>12</xdr:col>
      <xdr:colOff>561975</xdr:colOff>
      <xdr:row>59</xdr:row>
      <xdr:rowOff>56927</xdr:rowOff>
    </xdr:to>
    <xdr:sp macro="" textlink="">
      <xdr:nvSpPr>
        <xdr:cNvPr id="360" name="フローチャート : 判断 359"/>
        <xdr:cNvSpPr/>
      </xdr:nvSpPr>
      <xdr:spPr>
        <a:xfrm>
          <a:off x="8699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48054</xdr:rowOff>
    </xdr:from>
    <xdr:ext cx="534377" cy="259045"/>
    <xdr:sp macro="" textlink="">
      <xdr:nvSpPr>
        <xdr:cNvPr id="361" name="テキスト ボックス 360"/>
        <xdr:cNvSpPr txBox="1"/>
      </xdr:nvSpPr>
      <xdr:spPr>
        <a:xfrm>
          <a:off x="8483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63228</xdr:rowOff>
    </xdr:from>
    <xdr:to>
      <xdr:col>11</xdr:col>
      <xdr:colOff>307975</xdr:colOff>
      <xdr:row>59</xdr:row>
      <xdr:rowOff>71302</xdr:rowOff>
    </xdr:to>
    <xdr:cxnSp macro="">
      <xdr:nvCxnSpPr>
        <xdr:cNvPr id="362" name="直線コネクタ 361"/>
        <xdr:cNvCxnSpPr/>
      </xdr:nvCxnSpPr>
      <xdr:spPr>
        <a:xfrm flipV="1">
          <a:off x="6972300" y="10178778"/>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138491</xdr:rowOff>
    </xdr:from>
    <xdr:to>
      <xdr:col>11</xdr:col>
      <xdr:colOff>358775</xdr:colOff>
      <xdr:row>59</xdr:row>
      <xdr:rowOff>68641</xdr:rowOff>
    </xdr:to>
    <xdr:sp macro="" textlink="">
      <xdr:nvSpPr>
        <xdr:cNvPr id="363" name="フローチャート : 判断 362"/>
        <xdr:cNvSpPr/>
      </xdr:nvSpPr>
      <xdr:spPr>
        <a:xfrm>
          <a:off x="7810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85168</xdr:rowOff>
    </xdr:from>
    <xdr:ext cx="534377" cy="259045"/>
    <xdr:sp macro="" textlink="">
      <xdr:nvSpPr>
        <xdr:cNvPr id="364" name="テキスト ボックス 363"/>
        <xdr:cNvSpPr txBox="1"/>
      </xdr:nvSpPr>
      <xdr:spPr>
        <a:xfrm>
          <a:off x="7594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143540</xdr:rowOff>
    </xdr:from>
    <xdr:to>
      <xdr:col>10</xdr:col>
      <xdr:colOff>155575</xdr:colOff>
      <xdr:row>59</xdr:row>
      <xdr:rowOff>73690</xdr:rowOff>
    </xdr:to>
    <xdr:sp macro="" textlink="">
      <xdr:nvSpPr>
        <xdr:cNvPr id="365" name="フローチャート : 判断 364"/>
        <xdr:cNvSpPr/>
      </xdr:nvSpPr>
      <xdr:spPr>
        <a:xfrm>
          <a:off x="6921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90217</xdr:rowOff>
    </xdr:from>
    <xdr:ext cx="534377" cy="259045"/>
    <xdr:sp macro="" textlink="">
      <xdr:nvSpPr>
        <xdr:cNvPr id="366" name="テキスト ボックス 365"/>
        <xdr:cNvSpPr txBox="1"/>
      </xdr:nvSpPr>
      <xdr:spPr>
        <a:xfrm>
          <a:off x="6705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122907</xdr:rowOff>
    </xdr:from>
    <xdr:to>
      <xdr:col>15</xdr:col>
      <xdr:colOff>231775</xdr:colOff>
      <xdr:row>59</xdr:row>
      <xdr:rowOff>53057</xdr:rowOff>
    </xdr:to>
    <xdr:sp macro="" textlink="">
      <xdr:nvSpPr>
        <xdr:cNvPr id="372" name="円/楕円 371"/>
        <xdr:cNvSpPr/>
      </xdr:nvSpPr>
      <xdr:spPr>
        <a:xfrm>
          <a:off x="10426700" y="100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72636</xdr:rowOff>
    </xdr:from>
    <xdr:ext cx="534377" cy="259045"/>
    <xdr:sp macro="" textlink="">
      <xdr:nvSpPr>
        <xdr:cNvPr id="373" name="普通建設事業費該当値テキスト"/>
        <xdr:cNvSpPr txBox="1"/>
      </xdr:nvSpPr>
      <xdr:spPr>
        <a:xfrm>
          <a:off x="10528300" y="100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127460</xdr:rowOff>
    </xdr:from>
    <xdr:to>
      <xdr:col>14</xdr:col>
      <xdr:colOff>79375</xdr:colOff>
      <xdr:row>59</xdr:row>
      <xdr:rowOff>57610</xdr:rowOff>
    </xdr:to>
    <xdr:sp macro="" textlink="">
      <xdr:nvSpPr>
        <xdr:cNvPr id="374" name="円/楕円 373"/>
        <xdr:cNvSpPr/>
      </xdr:nvSpPr>
      <xdr:spPr>
        <a:xfrm>
          <a:off x="9588500" y="100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74137</xdr:rowOff>
    </xdr:from>
    <xdr:ext cx="534377" cy="259045"/>
    <xdr:sp macro="" textlink="">
      <xdr:nvSpPr>
        <xdr:cNvPr id="375" name="テキスト ボックス 374"/>
        <xdr:cNvSpPr txBox="1"/>
      </xdr:nvSpPr>
      <xdr:spPr>
        <a:xfrm>
          <a:off x="9372111" y="98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125999</xdr:rowOff>
    </xdr:from>
    <xdr:to>
      <xdr:col>12</xdr:col>
      <xdr:colOff>561975</xdr:colOff>
      <xdr:row>59</xdr:row>
      <xdr:rowOff>56149</xdr:rowOff>
    </xdr:to>
    <xdr:sp macro="" textlink="">
      <xdr:nvSpPr>
        <xdr:cNvPr id="376" name="円/楕円 375"/>
        <xdr:cNvSpPr/>
      </xdr:nvSpPr>
      <xdr:spPr>
        <a:xfrm>
          <a:off x="8699500" y="100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72676</xdr:rowOff>
    </xdr:from>
    <xdr:ext cx="534377" cy="259045"/>
    <xdr:sp macro="" textlink="">
      <xdr:nvSpPr>
        <xdr:cNvPr id="377" name="テキスト ボックス 376"/>
        <xdr:cNvSpPr txBox="1"/>
      </xdr:nvSpPr>
      <xdr:spPr>
        <a:xfrm>
          <a:off x="8483111" y="9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12428</xdr:rowOff>
    </xdr:from>
    <xdr:to>
      <xdr:col>11</xdr:col>
      <xdr:colOff>358775</xdr:colOff>
      <xdr:row>59</xdr:row>
      <xdr:rowOff>114028</xdr:rowOff>
    </xdr:to>
    <xdr:sp macro="" textlink="">
      <xdr:nvSpPr>
        <xdr:cNvPr id="378" name="円/楕円 377"/>
        <xdr:cNvSpPr/>
      </xdr:nvSpPr>
      <xdr:spPr>
        <a:xfrm>
          <a:off x="7810500" y="101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105155</xdr:rowOff>
    </xdr:from>
    <xdr:ext cx="534377" cy="259045"/>
    <xdr:sp macro="" textlink="">
      <xdr:nvSpPr>
        <xdr:cNvPr id="379" name="テキスト ボックス 378"/>
        <xdr:cNvSpPr txBox="1"/>
      </xdr:nvSpPr>
      <xdr:spPr>
        <a:xfrm>
          <a:off x="7594111" y="102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20502</xdr:rowOff>
    </xdr:from>
    <xdr:to>
      <xdr:col>10</xdr:col>
      <xdr:colOff>155575</xdr:colOff>
      <xdr:row>59</xdr:row>
      <xdr:rowOff>122102</xdr:rowOff>
    </xdr:to>
    <xdr:sp macro="" textlink="">
      <xdr:nvSpPr>
        <xdr:cNvPr id="380" name="円/楕円 379"/>
        <xdr:cNvSpPr/>
      </xdr:nvSpPr>
      <xdr:spPr>
        <a:xfrm>
          <a:off x="6921500" y="101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113229</xdr:rowOff>
    </xdr:from>
    <xdr:ext cx="534377" cy="259045"/>
    <xdr:sp macro="" textlink="">
      <xdr:nvSpPr>
        <xdr:cNvPr id="381" name="テキスト ボックス 380"/>
        <xdr:cNvSpPr txBox="1"/>
      </xdr:nvSpPr>
      <xdr:spPr>
        <a:xfrm>
          <a:off x="6705111" y="1022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34964</xdr:rowOff>
    </xdr:from>
    <xdr:to>
      <xdr:col>15</xdr:col>
      <xdr:colOff>180975</xdr:colOff>
      <xdr:row>79</xdr:row>
      <xdr:rowOff>35514</xdr:rowOff>
    </xdr:to>
    <xdr:cxnSp macro="">
      <xdr:nvCxnSpPr>
        <xdr:cNvPr id="412" name="直線コネクタ 411"/>
        <xdr:cNvCxnSpPr/>
      </xdr:nvCxnSpPr>
      <xdr:spPr>
        <a:xfrm flipV="1">
          <a:off x="9639300" y="13579514"/>
          <a:ext cx="8382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21537</xdr:rowOff>
    </xdr:from>
    <xdr:to>
      <xdr:col>14</xdr:col>
      <xdr:colOff>28575</xdr:colOff>
      <xdr:row>79</xdr:row>
      <xdr:rowOff>35514</xdr:rowOff>
    </xdr:to>
    <xdr:cxnSp macro="">
      <xdr:nvCxnSpPr>
        <xdr:cNvPr id="415" name="直線コネクタ 414"/>
        <xdr:cNvCxnSpPr/>
      </xdr:nvCxnSpPr>
      <xdr:spPr>
        <a:xfrm>
          <a:off x="8750300" y="13566087"/>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7" name="テキスト ボックス 416"/>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153572</xdr:rowOff>
    </xdr:from>
    <xdr:to>
      <xdr:col>12</xdr:col>
      <xdr:colOff>561975</xdr:colOff>
      <xdr:row>79</xdr:row>
      <xdr:rowOff>83722</xdr:rowOff>
    </xdr:to>
    <xdr:sp macro="" textlink="">
      <xdr:nvSpPr>
        <xdr:cNvPr id="418" name="フローチャート : 判断 417"/>
        <xdr:cNvSpPr/>
      </xdr:nvSpPr>
      <xdr:spPr>
        <a:xfrm>
          <a:off x="8699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74849</xdr:rowOff>
    </xdr:from>
    <xdr:ext cx="534377" cy="259045"/>
    <xdr:sp macro="" textlink="">
      <xdr:nvSpPr>
        <xdr:cNvPr id="419" name="テキスト ボックス 418"/>
        <xdr:cNvSpPr txBox="1"/>
      </xdr:nvSpPr>
      <xdr:spPr>
        <a:xfrm>
          <a:off x="8483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155614</xdr:rowOff>
    </xdr:from>
    <xdr:to>
      <xdr:col>15</xdr:col>
      <xdr:colOff>231775</xdr:colOff>
      <xdr:row>79</xdr:row>
      <xdr:rowOff>85764</xdr:rowOff>
    </xdr:to>
    <xdr:sp macro="" textlink="">
      <xdr:nvSpPr>
        <xdr:cNvPr id="425" name="円/楕円 424"/>
        <xdr:cNvSpPr/>
      </xdr:nvSpPr>
      <xdr:spPr>
        <a:xfrm>
          <a:off x="10426700" y="135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98232</xdr:rowOff>
    </xdr:from>
    <xdr:ext cx="534377" cy="259045"/>
    <xdr:sp macro="" textlink="">
      <xdr:nvSpPr>
        <xdr:cNvPr id="426" name="普通建設事業費 （ うち新規整備　）該当値テキスト"/>
        <xdr:cNvSpPr txBox="1"/>
      </xdr:nvSpPr>
      <xdr:spPr>
        <a:xfrm>
          <a:off x="10528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156164</xdr:rowOff>
    </xdr:from>
    <xdr:to>
      <xdr:col>14</xdr:col>
      <xdr:colOff>79375</xdr:colOff>
      <xdr:row>79</xdr:row>
      <xdr:rowOff>86314</xdr:rowOff>
    </xdr:to>
    <xdr:sp macro="" textlink="">
      <xdr:nvSpPr>
        <xdr:cNvPr id="427" name="円/楕円 426"/>
        <xdr:cNvSpPr/>
      </xdr:nvSpPr>
      <xdr:spPr>
        <a:xfrm>
          <a:off x="9588500" y="135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77441</xdr:rowOff>
    </xdr:from>
    <xdr:ext cx="534377" cy="259045"/>
    <xdr:sp macro="" textlink="">
      <xdr:nvSpPr>
        <xdr:cNvPr id="428" name="テキスト ボックス 427"/>
        <xdr:cNvSpPr txBox="1"/>
      </xdr:nvSpPr>
      <xdr:spPr>
        <a:xfrm>
          <a:off x="9372111" y="136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142187</xdr:rowOff>
    </xdr:from>
    <xdr:to>
      <xdr:col>12</xdr:col>
      <xdr:colOff>561975</xdr:colOff>
      <xdr:row>79</xdr:row>
      <xdr:rowOff>72337</xdr:rowOff>
    </xdr:to>
    <xdr:sp macro="" textlink="">
      <xdr:nvSpPr>
        <xdr:cNvPr id="429" name="円/楕円 428"/>
        <xdr:cNvSpPr/>
      </xdr:nvSpPr>
      <xdr:spPr>
        <a:xfrm>
          <a:off x="8699500" y="1351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88864</xdr:rowOff>
    </xdr:from>
    <xdr:ext cx="534377" cy="259045"/>
    <xdr:sp macro="" textlink="">
      <xdr:nvSpPr>
        <xdr:cNvPr id="430" name="テキスト ボックス 429"/>
        <xdr:cNvSpPr txBox="1"/>
      </xdr:nvSpPr>
      <xdr:spPr>
        <a:xfrm>
          <a:off x="8483111" y="132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85674</xdr:rowOff>
    </xdr:from>
    <xdr:to>
      <xdr:col>15</xdr:col>
      <xdr:colOff>180975</xdr:colOff>
      <xdr:row>97</xdr:row>
      <xdr:rowOff>22695</xdr:rowOff>
    </xdr:to>
    <xdr:cxnSp macro="">
      <xdr:nvCxnSpPr>
        <xdr:cNvPr id="459" name="直線コネクタ 458"/>
        <xdr:cNvCxnSpPr/>
      </xdr:nvCxnSpPr>
      <xdr:spPr>
        <a:xfrm>
          <a:off x="9639300" y="16373424"/>
          <a:ext cx="838200" cy="27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85674</xdr:rowOff>
    </xdr:from>
    <xdr:to>
      <xdr:col>14</xdr:col>
      <xdr:colOff>28575</xdr:colOff>
      <xdr:row>97</xdr:row>
      <xdr:rowOff>49861</xdr:rowOff>
    </xdr:to>
    <xdr:cxnSp macro="">
      <xdr:nvCxnSpPr>
        <xdr:cNvPr id="462" name="直線コネクタ 461"/>
        <xdr:cNvCxnSpPr/>
      </xdr:nvCxnSpPr>
      <xdr:spPr>
        <a:xfrm flipV="1">
          <a:off x="8750300" y="16373424"/>
          <a:ext cx="889000" cy="30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76327</xdr:rowOff>
    </xdr:from>
    <xdr:to>
      <xdr:col>12</xdr:col>
      <xdr:colOff>561975</xdr:colOff>
      <xdr:row>96</xdr:row>
      <xdr:rowOff>6477</xdr:rowOff>
    </xdr:to>
    <xdr:sp macro="" textlink="">
      <xdr:nvSpPr>
        <xdr:cNvPr id="465" name="フローチャート : 判断 464"/>
        <xdr:cNvSpPr/>
      </xdr:nvSpPr>
      <xdr:spPr>
        <a:xfrm>
          <a:off x="8699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23004</xdr:rowOff>
    </xdr:from>
    <xdr:ext cx="534377" cy="259045"/>
    <xdr:sp macro="" textlink="">
      <xdr:nvSpPr>
        <xdr:cNvPr id="466" name="テキスト ボックス 465"/>
        <xdr:cNvSpPr txBox="1"/>
      </xdr:nvSpPr>
      <xdr:spPr>
        <a:xfrm>
          <a:off x="8483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143345</xdr:rowOff>
    </xdr:from>
    <xdr:to>
      <xdr:col>15</xdr:col>
      <xdr:colOff>231775</xdr:colOff>
      <xdr:row>97</xdr:row>
      <xdr:rowOff>73495</xdr:rowOff>
    </xdr:to>
    <xdr:sp macro="" textlink="">
      <xdr:nvSpPr>
        <xdr:cNvPr id="472" name="円/楕円 471"/>
        <xdr:cNvSpPr/>
      </xdr:nvSpPr>
      <xdr:spPr>
        <a:xfrm>
          <a:off x="10426700" y="166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121772</xdr:rowOff>
    </xdr:from>
    <xdr:ext cx="534377" cy="259045"/>
    <xdr:sp macro="" textlink="">
      <xdr:nvSpPr>
        <xdr:cNvPr id="473" name="普通建設事業費 （ うち更新整備　）該当値テキスト"/>
        <xdr:cNvSpPr txBox="1"/>
      </xdr:nvSpPr>
      <xdr:spPr>
        <a:xfrm>
          <a:off x="10528300" y="165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34874</xdr:rowOff>
    </xdr:from>
    <xdr:to>
      <xdr:col>14</xdr:col>
      <xdr:colOff>79375</xdr:colOff>
      <xdr:row>95</xdr:row>
      <xdr:rowOff>136474</xdr:rowOff>
    </xdr:to>
    <xdr:sp macro="" textlink="">
      <xdr:nvSpPr>
        <xdr:cNvPr id="474" name="円/楕円 473"/>
        <xdr:cNvSpPr/>
      </xdr:nvSpPr>
      <xdr:spPr>
        <a:xfrm>
          <a:off x="9588500" y="163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153001</xdr:rowOff>
    </xdr:from>
    <xdr:ext cx="534377" cy="259045"/>
    <xdr:sp macro="" textlink="">
      <xdr:nvSpPr>
        <xdr:cNvPr id="475" name="テキスト ボックス 474"/>
        <xdr:cNvSpPr txBox="1"/>
      </xdr:nvSpPr>
      <xdr:spPr>
        <a:xfrm>
          <a:off x="9372111" y="160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170511</xdr:rowOff>
    </xdr:from>
    <xdr:to>
      <xdr:col>12</xdr:col>
      <xdr:colOff>561975</xdr:colOff>
      <xdr:row>97</xdr:row>
      <xdr:rowOff>100661</xdr:rowOff>
    </xdr:to>
    <xdr:sp macro="" textlink="">
      <xdr:nvSpPr>
        <xdr:cNvPr id="476" name="円/楕円 475"/>
        <xdr:cNvSpPr/>
      </xdr:nvSpPr>
      <xdr:spPr>
        <a:xfrm>
          <a:off x="8699500" y="16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91788</xdr:rowOff>
    </xdr:from>
    <xdr:ext cx="534377" cy="259045"/>
    <xdr:sp macro="" textlink="">
      <xdr:nvSpPr>
        <xdr:cNvPr id="477" name="テキスト ボックス 476"/>
        <xdr:cNvSpPr txBox="1"/>
      </xdr:nvSpPr>
      <xdr:spPr>
        <a:xfrm>
          <a:off x="8483111" y="167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97202</xdr:rowOff>
    </xdr:from>
    <xdr:to>
      <xdr:col>23</xdr:col>
      <xdr:colOff>517525</xdr:colOff>
      <xdr:row>39</xdr:row>
      <xdr:rowOff>98878</xdr:rowOff>
    </xdr:to>
    <xdr:cxnSp macro="">
      <xdr:nvCxnSpPr>
        <xdr:cNvPr id="508" name="直線コネクタ 507"/>
        <xdr:cNvCxnSpPr/>
      </xdr:nvCxnSpPr>
      <xdr:spPr>
        <a:xfrm>
          <a:off x="15481300" y="6783752"/>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97202</xdr:rowOff>
    </xdr:from>
    <xdr:to>
      <xdr:col>22</xdr:col>
      <xdr:colOff>365125</xdr:colOff>
      <xdr:row>39</xdr:row>
      <xdr:rowOff>97866</xdr:rowOff>
    </xdr:to>
    <xdr:cxnSp macro="">
      <xdr:nvCxnSpPr>
        <xdr:cNvPr id="511" name="直線コネクタ 510"/>
        <xdr:cNvCxnSpPr/>
      </xdr:nvCxnSpPr>
      <xdr:spPr>
        <a:xfrm flipV="1">
          <a:off x="14592300" y="6783752"/>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3" name="テキスト ボックス 512"/>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96636</xdr:rowOff>
    </xdr:from>
    <xdr:to>
      <xdr:col>21</xdr:col>
      <xdr:colOff>161925</xdr:colOff>
      <xdr:row>39</xdr:row>
      <xdr:rowOff>97866</xdr:rowOff>
    </xdr:to>
    <xdr:cxnSp macro="">
      <xdr:nvCxnSpPr>
        <xdr:cNvPr id="514" name="直線コネクタ 513"/>
        <xdr:cNvCxnSpPr/>
      </xdr:nvCxnSpPr>
      <xdr:spPr>
        <a:xfrm>
          <a:off x="13703300" y="6783186"/>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9652</xdr:rowOff>
    </xdr:from>
    <xdr:to>
      <xdr:col>21</xdr:col>
      <xdr:colOff>212725</xdr:colOff>
      <xdr:row>39</xdr:row>
      <xdr:rowOff>111252</xdr:rowOff>
    </xdr:to>
    <xdr:sp macro="" textlink="">
      <xdr:nvSpPr>
        <xdr:cNvPr id="515" name="フローチャート : 判断 514"/>
        <xdr:cNvSpPr/>
      </xdr:nvSpPr>
      <xdr:spPr>
        <a:xfrm>
          <a:off x="14541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127779</xdr:rowOff>
    </xdr:from>
    <xdr:ext cx="469744" cy="259045"/>
    <xdr:sp macro="" textlink="">
      <xdr:nvSpPr>
        <xdr:cNvPr id="516" name="テキスト ボックス 515"/>
        <xdr:cNvSpPr txBox="1"/>
      </xdr:nvSpPr>
      <xdr:spPr>
        <a:xfrm>
          <a:off x="14357427"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59363</xdr:rowOff>
    </xdr:from>
    <xdr:to>
      <xdr:col>19</xdr:col>
      <xdr:colOff>644525</xdr:colOff>
      <xdr:row>39</xdr:row>
      <xdr:rowOff>96636</xdr:rowOff>
    </xdr:to>
    <xdr:cxnSp macro="">
      <xdr:nvCxnSpPr>
        <xdr:cNvPr id="517" name="直線コネクタ 516"/>
        <xdr:cNvCxnSpPr/>
      </xdr:nvCxnSpPr>
      <xdr:spPr>
        <a:xfrm>
          <a:off x="12814300" y="6745913"/>
          <a:ext cx="889000" cy="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11688</xdr:rowOff>
    </xdr:from>
    <xdr:to>
      <xdr:col>20</xdr:col>
      <xdr:colOff>9525</xdr:colOff>
      <xdr:row>39</xdr:row>
      <xdr:rowOff>113288</xdr:rowOff>
    </xdr:to>
    <xdr:sp macro="" textlink="">
      <xdr:nvSpPr>
        <xdr:cNvPr id="518" name="フローチャート : 判断 517"/>
        <xdr:cNvSpPr/>
      </xdr:nvSpPr>
      <xdr:spPr>
        <a:xfrm>
          <a:off x="13652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129815</xdr:rowOff>
    </xdr:from>
    <xdr:ext cx="469744" cy="259045"/>
    <xdr:sp macro="" textlink="">
      <xdr:nvSpPr>
        <xdr:cNvPr id="519" name="テキスト ボックス 518"/>
        <xdr:cNvSpPr txBox="1"/>
      </xdr:nvSpPr>
      <xdr:spPr>
        <a:xfrm>
          <a:off x="13468427" y="647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54186</xdr:rowOff>
    </xdr:from>
    <xdr:to>
      <xdr:col>18</xdr:col>
      <xdr:colOff>492125</xdr:colOff>
      <xdr:row>38</xdr:row>
      <xdr:rowOff>155786</xdr:rowOff>
    </xdr:to>
    <xdr:sp macro="" textlink="">
      <xdr:nvSpPr>
        <xdr:cNvPr id="520" name="フローチャート : 判断 519"/>
        <xdr:cNvSpPr/>
      </xdr:nvSpPr>
      <xdr:spPr>
        <a:xfrm>
          <a:off x="12763500" y="656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862</xdr:rowOff>
    </xdr:from>
    <xdr:ext cx="534377" cy="259045"/>
    <xdr:sp macro="" textlink="">
      <xdr:nvSpPr>
        <xdr:cNvPr id="521" name="テキスト ボックス 520"/>
        <xdr:cNvSpPr txBox="1"/>
      </xdr:nvSpPr>
      <xdr:spPr>
        <a:xfrm>
          <a:off x="12547111" y="6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7" name="円/楕円 52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46402</xdr:rowOff>
    </xdr:from>
    <xdr:to>
      <xdr:col>22</xdr:col>
      <xdr:colOff>415925</xdr:colOff>
      <xdr:row>39</xdr:row>
      <xdr:rowOff>148002</xdr:rowOff>
    </xdr:to>
    <xdr:sp macro="" textlink="">
      <xdr:nvSpPr>
        <xdr:cNvPr id="529" name="円/楕円 528"/>
        <xdr:cNvSpPr/>
      </xdr:nvSpPr>
      <xdr:spPr>
        <a:xfrm>
          <a:off x="15430500" y="67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139129</xdr:rowOff>
    </xdr:from>
    <xdr:ext cx="378565" cy="259045"/>
    <xdr:sp macro="" textlink="">
      <xdr:nvSpPr>
        <xdr:cNvPr id="530" name="テキスト ボックス 529"/>
        <xdr:cNvSpPr txBox="1"/>
      </xdr:nvSpPr>
      <xdr:spPr>
        <a:xfrm>
          <a:off x="15292017" y="682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47066</xdr:rowOff>
    </xdr:from>
    <xdr:to>
      <xdr:col>21</xdr:col>
      <xdr:colOff>212725</xdr:colOff>
      <xdr:row>39</xdr:row>
      <xdr:rowOff>148666</xdr:rowOff>
    </xdr:to>
    <xdr:sp macro="" textlink="">
      <xdr:nvSpPr>
        <xdr:cNvPr id="531" name="円/楕円 530"/>
        <xdr:cNvSpPr/>
      </xdr:nvSpPr>
      <xdr:spPr>
        <a:xfrm>
          <a:off x="14541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139793</xdr:rowOff>
    </xdr:from>
    <xdr:ext cx="313932" cy="259045"/>
    <xdr:sp macro="" textlink="">
      <xdr:nvSpPr>
        <xdr:cNvPr id="532" name="テキスト ボックス 531"/>
        <xdr:cNvSpPr txBox="1"/>
      </xdr:nvSpPr>
      <xdr:spPr>
        <a:xfrm>
          <a:off x="14435333" y="6826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45836</xdr:rowOff>
    </xdr:from>
    <xdr:to>
      <xdr:col>20</xdr:col>
      <xdr:colOff>9525</xdr:colOff>
      <xdr:row>39</xdr:row>
      <xdr:rowOff>147436</xdr:rowOff>
    </xdr:to>
    <xdr:sp macro="" textlink="">
      <xdr:nvSpPr>
        <xdr:cNvPr id="533" name="円/楕円 532"/>
        <xdr:cNvSpPr/>
      </xdr:nvSpPr>
      <xdr:spPr>
        <a:xfrm>
          <a:off x="13652500" y="673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138563</xdr:rowOff>
    </xdr:from>
    <xdr:ext cx="378565" cy="259045"/>
    <xdr:sp macro="" textlink="">
      <xdr:nvSpPr>
        <xdr:cNvPr id="534" name="テキスト ボックス 533"/>
        <xdr:cNvSpPr txBox="1"/>
      </xdr:nvSpPr>
      <xdr:spPr>
        <a:xfrm>
          <a:off x="13514017" y="68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8563</xdr:rowOff>
    </xdr:from>
    <xdr:to>
      <xdr:col>18</xdr:col>
      <xdr:colOff>492125</xdr:colOff>
      <xdr:row>39</xdr:row>
      <xdr:rowOff>110163</xdr:rowOff>
    </xdr:to>
    <xdr:sp macro="" textlink="">
      <xdr:nvSpPr>
        <xdr:cNvPr id="535" name="円/楕円 534"/>
        <xdr:cNvSpPr/>
      </xdr:nvSpPr>
      <xdr:spPr>
        <a:xfrm>
          <a:off x="127635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101290</xdr:rowOff>
    </xdr:from>
    <xdr:ext cx="469744" cy="259045"/>
    <xdr:sp macro="" textlink="">
      <xdr:nvSpPr>
        <xdr:cNvPr id="536" name="テキスト ボックス 535"/>
        <xdr:cNvSpPr txBox="1"/>
      </xdr:nvSpPr>
      <xdr:spPr>
        <a:xfrm>
          <a:off x="12579427" y="67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50" name="テキスト ボックス 54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56" name="テキスト ボックス 55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8" name="テキスト ボックス 55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60" name="直線コネクタ 55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6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6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65" name="直線コネクタ 56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7" name="フローチャート : 判断 56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68" name="直線コネクタ 56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9" name="フローチャート : 判断 56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0" name="テキスト ボックス 56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71" name="直線コネクタ 57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72" name="フローチャート : 判断 571"/>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73" name="テキスト ボックス 572"/>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74" name="直線コネクタ 57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75" name="フローチャート : 判断 574"/>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76" name="テキスト ボックス 575"/>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77" name="フローチャート : 判断 57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78" name="テキスト ボックス 577"/>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84" name="円/楕円 58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8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6" name="円/楕円 58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87" name="テキスト ボックス 58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88" name="円/楕円 58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9" name="テキスト ボックス 58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90" name="円/楕円 58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91" name="テキスト ボックス 59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92" name="円/楕円 59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93" name="テキスト ボックス 59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8" name="直線コネクタ 617"/>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9"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20" name="直線コネクタ 619"/>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21"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22" name="直線コネクタ 621"/>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29553</xdr:rowOff>
    </xdr:from>
    <xdr:to>
      <xdr:col>23</xdr:col>
      <xdr:colOff>517525</xdr:colOff>
      <xdr:row>78</xdr:row>
      <xdr:rowOff>46723</xdr:rowOff>
    </xdr:to>
    <xdr:cxnSp macro="">
      <xdr:nvCxnSpPr>
        <xdr:cNvPr id="623" name="直線コネクタ 622"/>
        <xdr:cNvCxnSpPr/>
      </xdr:nvCxnSpPr>
      <xdr:spPr>
        <a:xfrm flipV="1">
          <a:off x="15481300" y="13402653"/>
          <a:ext cx="838200" cy="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24"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25" name="フローチャート : 判断 624"/>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46723</xdr:rowOff>
    </xdr:from>
    <xdr:to>
      <xdr:col>22</xdr:col>
      <xdr:colOff>365125</xdr:colOff>
      <xdr:row>78</xdr:row>
      <xdr:rowOff>47168</xdr:rowOff>
    </xdr:to>
    <xdr:cxnSp macro="">
      <xdr:nvCxnSpPr>
        <xdr:cNvPr id="626" name="直線コネクタ 625"/>
        <xdr:cNvCxnSpPr/>
      </xdr:nvCxnSpPr>
      <xdr:spPr>
        <a:xfrm flipV="1">
          <a:off x="14592300" y="13419823"/>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27" name="フローチャート : 判断 626"/>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8" name="テキスト ボックス 627"/>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47168</xdr:rowOff>
    </xdr:from>
    <xdr:to>
      <xdr:col>21</xdr:col>
      <xdr:colOff>161925</xdr:colOff>
      <xdr:row>78</xdr:row>
      <xdr:rowOff>62243</xdr:rowOff>
    </xdr:to>
    <xdr:cxnSp macro="">
      <xdr:nvCxnSpPr>
        <xdr:cNvPr id="629" name="直線コネクタ 628"/>
        <xdr:cNvCxnSpPr/>
      </xdr:nvCxnSpPr>
      <xdr:spPr>
        <a:xfrm flipV="1">
          <a:off x="13703300" y="13420268"/>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23292</xdr:rowOff>
    </xdr:from>
    <xdr:to>
      <xdr:col>21</xdr:col>
      <xdr:colOff>212725</xdr:colOff>
      <xdr:row>77</xdr:row>
      <xdr:rowOff>124892</xdr:rowOff>
    </xdr:to>
    <xdr:sp macro="" textlink="">
      <xdr:nvSpPr>
        <xdr:cNvPr id="630" name="フローチャート : 判断 629"/>
        <xdr:cNvSpPr/>
      </xdr:nvSpPr>
      <xdr:spPr>
        <a:xfrm>
          <a:off x="14541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141419</xdr:rowOff>
    </xdr:from>
    <xdr:ext cx="534377" cy="259045"/>
    <xdr:sp macro="" textlink="">
      <xdr:nvSpPr>
        <xdr:cNvPr id="631" name="テキスト ボックス 630"/>
        <xdr:cNvSpPr txBox="1"/>
      </xdr:nvSpPr>
      <xdr:spPr>
        <a:xfrm>
          <a:off x="14325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39979</xdr:rowOff>
    </xdr:from>
    <xdr:to>
      <xdr:col>19</xdr:col>
      <xdr:colOff>644525</xdr:colOff>
      <xdr:row>78</xdr:row>
      <xdr:rowOff>62243</xdr:rowOff>
    </xdr:to>
    <xdr:cxnSp macro="">
      <xdr:nvCxnSpPr>
        <xdr:cNvPr id="632" name="直線コネクタ 631"/>
        <xdr:cNvCxnSpPr/>
      </xdr:nvCxnSpPr>
      <xdr:spPr>
        <a:xfrm>
          <a:off x="12814300" y="13413079"/>
          <a:ext cx="889000" cy="2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166154</xdr:rowOff>
    </xdr:from>
    <xdr:to>
      <xdr:col>20</xdr:col>
      <xdr:colOff>9525</xdr:colOff>
      <xdr:row>77</xdr:row>
      <xdr:rowOff>96304</xdr:rowOff>
    </xdr:to>
    <xdr:sp macro="" textlink="">
      <xdr:nvSpPr>
        <xdr:cNvPr id="633" name="フローチャート : 判断 632"/>
        <xdr:cNvSpPr/>
      </xdr:nvSpPr>
      <xdr:spPr>
        <a:xfrm>
          <a:off x="13652500" y="1319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112831</xdr:rowOff>
    </xdr:from>
    <xdr:ext cx="534377" cy="259045"/>
    <xdr:sp macro="" textlink="">
      <xdr:nvSpPr>
        <xdr:cNvPr id="634" name="テキスト ボックス 633"/>
        <xdr:cNvSpPr txBox="1"/>
      </xdr:nvSpPr>
      <xdr:spPr>
        <a:xfrm>
          <a:off x="13436111" y="129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169227</xdr:rowOff>
    </xdr:from>
    <xdr:to>
      <xdr:col>18</xdr:col>
      <xdr:colOff>492125</xdr:colOff>
      <xdr:row>77</xdr:row>
      <xdr:rowOff>99377</xdr:rowOff>
    </xdr:to>
    <xdr:sp macro="" textlink="">
      <xdr:nvSpPr>
        <xdr:cNvPr id="635" name="フローチャート : 判断 634"/>
        <xdr:cNvSpPr/>
      </xdr:nvSpPr>
      <xdr:spPr>
        <a:xfrm>
          <a:off x="12763500" y="1319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115904</xdr:rowOff>
    </xdr:from>
    <xdr:ext cx="534377" cy="259045"/>
    <xdr:sp macro="" textlink="">
      <xdr:nvSpPr>
        <xdr:cNvPr id="636" name="テキスト ボックス 635"/>
        <xdr:cNvSpPr txBox="1"/>
      </xdr:nvSpPr>
      <xdr:spPr>
        <a:xfrm>
          <a:off x="12547111" y="129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150203</xdr:rowOff>
    </xdr:from>
    <xdr:to>
      <xdr:col>23</xdr:col>
      <xdr:colOff>568325</xdr:colOff>
      <xdr:row>78</xdr:row>
      <xdr:rowOff>80353</xdr:rowOff>
    </xdr:to>
    <xdr:sp macro="" textlink="">
      <xdr:nvSpPr>
        <xdr:cNvPr id="642" name="円/楕円 641"/>
        <xdr:cNvSpPr/>
      </xdr:nvSpPr>
      <xdr:spPr>
        <a:xfrm>
          <a:off x="16268700" y="133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128630</xdr:rowOff>
    </xdr:from>
    <xdr:ext cx="534377" cy="259045"/>
    <xdr:sp macro="" textlink="">
      <xdr:nvSpPr>
        <xdr:cNvPr id="643" name="公債費該当値テキスト"/>
        <xdr:cNvSpPr txBox="1"/>
      </xdr:nvSpPr>
      <xdr:spPr>
        <a:xfrm>
          <a:off x="16370300" y="133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167373</xdr:rowOff>
    </xdr:from>
    <xdr:to>
      <xdr:col>22</xdr:col>
      <xdr:colOff>415925</xdr:colOff>
      <xdr:row>78</xdr:row>
      <xdr:rowOff>97523</xdr:rowOff>
    </xdr:to>
    <xdr:sp macro="" textlink="">
      <xdr:nvSpPr>
        <xdr:cNvPr id="644" name="円/楕円 643"/>
        <xdr:cNvSpPr/>
      </xdr:nvSpPr>
      <xdr:spPr>
        <a:xfrm>
          <a:off x="15430500" y="133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88650</xdr:rowOff>
    </xdr:from>
    <xdr:ext cx="534377" cy="259045"/>
    <xdr:sp macro="" textlink="">
      <xdr:nvSpPr>
        <xdr:cNvPr id="645" name="テキスト ボックス 644"/>
        <xdr:cNvSpPr txBox="1"/>
      </xdr:nvSpPr>
      <xdr:spPr>
        <a:xfrm>
          <a:off x="15214111" y="134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167818</xdr:rowOff>
    </xdr:from>
    <xdr:to>
      <xdr:col>21</xdr:col>
      <xdr:colOff>212725</xdr:colOff>
      <xdr:row>78</xdr:row>
      <xdr:rowOff>97968</xdr:rowOff>
    </xdr:to>
    <xdr:sp macro="" textlink="">
      <xdr:nvSpPr>
        <xdr:cNvPr id="646" name="円/楕円 645"/>
        <xdr:cNvSpPr/>
      </xdr:nvSpPr>
      <xdr:spPr>
        <a:xfrm>
          <a:off x="14541500" y="133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89095</xdr:rowOff>
    </xdr:from>
    <xdr:ext cx="534377" cy="259045"/>
    <xdr:sp macro="" textlink="">
      <xdr:nvSpPr>
        <xdr:cNvPr id="647" name="テキスト ボックス 646"/>
        <xdr:cNvSpPr txBox="1"/>
      </xdr:nvSpPr>
      <xdr:spPr>
        <a:xfrm>
          <a:off x="14325111" y="1346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11443</xdr:rowOff>
    </xdr:from>
    <xdr:to>
      <xdr:col>20</xdr:col>
      <xdr:colOff>9525</xdr:colOff>
      <xdr:row>78</xdr:row>
      <xdr:rowOff>113043</xdr:rowOff>
    </xdr:to>
    <xdr:sp macro="" textlink="">
      <xdr:nvSpPr>
        <xdr:cNvPr id="648" name="円/楕円 647"/>
        <xdr:cNvSpPr/>
      </xdr:nvSpPr>
      <xdr:spPr>
        <a:xfrm>
          <a:off x="13652500" y="133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104170</xdr:rowOff>
    </xdr:from>
    <xdr:ext cx="534377" cy="259045"/>
    <xdr:sp macro="" textlink="">
      <xdr:nvSpPr>
        <xdr:cNvPr id="649" name="テキスト ボックス 648"/>
        <xdr:cNvSpPr txBox="1"/>
      </xdr:nvSpPr>
      <xdr:spPr>
        <a:xfrm>
          <a:off x="13436111" y="1347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160629</xdr:rowOff>
    </xdr:from>
    <xdr:to>
      <xdr:col>18</xdr:col>
      <xdr:colOff>492125</xdr:colOff>
      <xdr:row>78</xdr:row>
      <xdr:rowOff>90779</xdr:rowOff>
    </xdr:to>
    <xdr:sp macro="" textlink="">
      <xdr:nvSpPr>
        <xdr:cNvPr id="650" name="円/楕円 649"/>
        <xdr:cNvSpPr/>
      </xdr:nvSpPr>
      <xdr:spPr>
        <a:xfrm>
          <a:off x="12763500" y="133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81906</xdr:rowOff>
    </xdr:from>
    <xdr:ext cx="534377" cy="259045"/>
    <xdr:sp macro="" textlink="">
      <xdr:nvSpPr>
        <xdr:cNvPr id="651" name="テキスト ボックス 650"/>
        <xdr:cNvSpPr txBox="1"/>
      </xdr:nvSpPr>
      <xdr:spPr>
        <a:xfrm>
          <a:off x="12547111" y="1345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75" name="直線コネクタ 674"/>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76"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77" name="直線コネクタ 676"/>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8"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9" name="直線コネクタ 678"/>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35440</xdr:rowOff>
    </xdr:from>
    <xdr:to>
      <xdr:col>23</xdr:col>
      <xdr:colOff>517525</xdr:colOff>
      <xdr:row>99</xdr:row>
      <xdr:rowOff>36514</xdr:rowOff>
    </xdr:to>
    <xdr:cxnSp macro="">
      <xdr:nvCxnSpPr>
        <xdr:cNvPr id="680" name="直線コネクタ 679"/>
        <xdr:cNvCxnSpPr/>
      </xdr:nvCxnSpPr>
      <xdr:spPr>
        <a:xfrm flipV="1">
          <a:off x="15481300" y="17008990"/>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81"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82" name="フローチャート : 判断 681"/>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36514</xdr:rowOff>
    </xdr:from>
    <xdr:to>
      <xdr:col>22</xdr:col>
      <xdr:colOff>365125</xdr:colOff>
      <xdr:row>99</xdr:row>
      <xdr:rowOff>43745</xdr:rowOff>
    </xdr:to>
    <xdr:cxnSp macro="">
      <xdr:nvCxnSpPr>
        <xdr:cNvPr id="683" name="直線コネクタ 682"/>
        <xdr:cNvCxnSpPr/>
      </xdr:nvCxnSpPr>
      <xdr:spPr>
        <a:xfrm flipV="1">
          <a:off x="14592300" y="17010064"/>
          <a:ext cx="889000" cy="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84" name="フローチャート : 判断 683"/>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85" name="テキスト ボックス 684"/>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10987</xdr:rowOff>
    </xdr:from>
    <xdr:to>
      <xdr:col>21</xdr:col>
      <xdr:colOff>161925</xdr:colOff>
      <xdr:row>99</xdr:row>
      <xdr:rowOff>43745</xdr:rowOff>
    </xdr:to>
    <xdr:cxnSp macro="">
      <xdr:nvCxnSpPr>
        <xdr:cNvPr id="686" name="直線コネクタ 685"/>
        <xdr:cNvCxnSpPr/>
      </xdr:nvCxnSpPr>
      <xdr:spPr>
        <a:xfrm>
          <a:off x="13703300" y="16984537"/>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123569</xdr:rowOff>
    </xdr:from>
    <xdr:to>
      <xdr:col>21</xdr:col>
      <xdr:colOff>212725</xdr:colOff>
      <xdr:row>99</xdr:row>
      <xdr:rowOff>53719</xdr:rowOff>
    </xdr:to>
    <xdr:sp macro="" textlink="">
      <xdr:nvSpPr>
        <xdr:cNvPr id="687" name="フローチャート : 判断 686"/>
        <xdr:cNvSpPr/>
      </xdr:nvSpPr>
      <xdr:spPr>
        <a:xfrm>
          <a:off x="14541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70246</xdr:rowOff>
    </xdr:from>
    <xdr:ext cx="534377" cy="259045"/>
    <xdr:sp macro="" textlink="">
      <xdr:nvSpPr>
        <xdr:cNvPr id="688" name="テキスト ボックス 687"/>
        <xdr:cNvSpPr txBox="1"/>
      </xdr:nvSpPr>
      <xdr:spPr>
        <a:xfrm>
          <a:off x="14325111" y="167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10987</xdr:rowOff>
    </xdr:from>
    <xdr:to>
      <xdr:col>19</xdr:col>
      <xdr:colOff>644525</xdr:colOff>
      <xdr:row>99</xdr:row>
      <xdr:rowOff>36843</xdr:rowOff>
    </xdr:to>
    <xdr:cxnSp macro="">
      <xdr:nvCxnSpPr>
        <xdr:cNvPr id="689" name="直線コネクタ 688"/>
        <xdr:cNvCxnSpPr/>
      </xdr:nvCxnSpPr>
      <xdr:spPr>
        <a:xfrm flipV="1">
          <a:off x="12814300" y="16984537"/>
          <a:ext cx="889000" cy="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125253</xdr:rowOff>
    </xdr:from>
    <xdr:to>
      <xdr:col>20</xdr:col>
      <xdr:colOff>9525</xdr:colOff>
      <xdr:row>99</xdr:row>
      <xdr:rowOff>55403</xdr:rowOff>
    </xdr:to>
    <xdr:sp macro="" textlink="">
      <xdr:nvSpPr>
        <xdr:cNvPr id="690" name="フローチャート : 判断 689"/>
        <xdr:cNvSpPr/>
      </xdr:nvSpPr>
      <xdr:spPr>
        <a:xfrm>
          <a:off x="13652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71930</xdr:rowOff>
    </xdr:from>
    <xdr:ext cx="534377" cy="259045"/>
    <xdr:sp macro="" textlink="">
      <xdr:nvSpPr>
        <xdr:cNvPr id="691" name="テキスト ボックス 690"/>
        <xdr:cNvSpPr txBox="1"/>
      </xdr:nvSpPr>
      <xdr:spPr>
        <a:xfrm>
          <a:off x="13436111" y="167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142284</xdr:rowOff>
    </xdr:from>
    <xdr:to>
      <xdr:col>18</xdr:col>
      <xdr:colOff>492125</xdr:colOff>
      <xdr:row>98</xdr:row>
      <xdr:rowOff>72434</xdr:rowOff>
    </xdr:to>
    <xdr:sp macro="" textlink="">
      <xdr:nvSpPr>
        <xdr:cNvPr id="692" name="フローチャート : 判断 691"/>
        <xdr:cNvSpPr/>
      </xdr:nvSpPr>
      <xdr:spPr>
        <a:xfrm>
          <a:off x="12763500" y="1677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88961</xdr:rowOff>
    </xdr:from>
    <xdr:ext cx="599010" cy="259045"/>
    <xdr:sp macro="" textlink="">
      <xdr:nvSpPr>
        <xdr:cNvPr id="693" name="テキスト ボックス 692"/>
        <xdr:cNvSpPr txBox="1"/>
      </xdr:nvSpPr>
      <xdr:spPr>
        <a:xfrm>
          <a:off x="12514794" y="165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156090</xdr:rowOff>
    </xdr:from>
    <xdr:to>
      <xdr:col>23</xdr:col>
      <xdr:colOff>568325</xdr:colOff>
      <xdr:row>99</xdr:row>
      <xdr:rowOff>86240</xdr:rowOff>
    </xdr:to>
    <xdr:sp macro="" textlink="">
      <xdr:nvSpPr>
        <xdr:cNvPr id="699" name="円/楕円 698"/>
        <xdr:cNvSpPr/>
      </xdr:nvSpPr>
      <xdr:spPr>
        <a:xfrm>
          <a:off x="16268700" y="169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71017</xdr:rowOff>
    </xdr:from>
    <xdr:ext cx="469744" cy="259045"/>
    <xdr:sp macro="" textlink="">
      <xdr:nvSpPr>
        <xdr:cNvPr id="700" name="積立金該当値テキスト"/>
        <xdr:cNvSpPr txBox="1"/>
      </xdr:nvSpPr>
      <xdr:spPr>
        <a:xfrm>
          <a:off x="16370300" y="168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157164</xdr:rowOff>
    </xdr:from>
    <xdr:to>
      <xdr:col>22</xdr:col>
      <xdr:colOff>415925</xdr:colOff>
      <xdr:row>99</xdr:row>
      <xdr:rowOff>87314</xdr:rowOff>
    </xdr:to>
    <xdr:sp macro="" textlink="">
      <xdr:nvSpPr>
        <xdr:cNvPr id="701" name="円/楕円 700"/>
        <xdr:cNvSpPr/>
      </xdr:nvSpPr>
      <xdr:spPr>
        <a:xfrm>
          <a:off x="15430500" y="169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78441</xdr:rowOff>
    </xdr:from>
    <xdr:ext cx="469744" cy="259045"/>
    <xdr:sp macro="" textlink="">
      <xdr:nvSpPr>
        <xdr:cNvPr id="702" name="テキスト ボックス 701"/>
        <xdr:cNvSpPr txBox="1"/>
      </xdr:nvSpPr>
      <xdr:spPr>
        <a:xfrm>
          <a:off x="15246427" y="170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164395</xdr:rowOff>
    </xdr:from>
    <xdr:to>
      <xdr:col>21</xdr:col>
      <xdr:colOff>212725</xdr:colOff>
      <xdr:row>99</xdr:row>
      <xdr:rowOff>94545</xdr:rowOff>
    </xdr:to>
    <xdr:sp macro="" textlink="">
      <xdr:nvSpPr>
        <xdr:cNvPr id="703" name="円/楕円 702"/>
        <xdr:cNvSpPr/>
      </xdr:nvSpPr>
      <xdr:spPr>
        <a:xfrm>
          <a:off x="14541500" y="1696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85672</xdr:rowOff>
    </xdr:from>
    <xdr:ext cx="378565" cy="259045"/>
    <xdr:sp macro="" textlink="">
      <xdr:nvSpPr>
        <xdr:cNvPr id="704" name="テキスト ボックス 703"/>
        <xdr:cNvSpPr txBox="1"/>
      </xdr:nvSpPr>
      <xdr:spPr>
        <a:xfrm>
          <a:off x="14403017" y="1705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131637</xdr:rowOff>
    </xdr:from>
    <xdr:to>
      <xdr:col>20</xdr:col>
      <xdr:colOff>9525</xdr:colOff>
      <xdr:row>99</xdr:row>
      <xdr:rowOff>61787</xdr:rowOff>
    </xdr:to>
    <xdr:sp macro="" textlink="">
      <xdr:nvSpPr>
        <xdr:cNvPr id="705" name="円/楕円 704"/>
        <xdr:cNvSpPr/>
      </xdr:nvSpPr>
      <xdr:spPr>
        <a:xfrm>
          <a:off x="13652500" y="169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52914</xdr:rowOff>
    </xdr:from>
    <xdr:ext cx="534377" cy="259045"/>
    <xdr:sp macro="" textlink="">
      <xdr:nvSpPr>
        <xdr:cNvPr id="706" name="テキスト ボックス 705"/>
        <xdr:cNvSpPr txBox="1"/>
      </xdr:nvSpPr>
      <xdr:spPr>
        <a:xfrm>
          <a:off x="13436111" y="17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157493</xdr:rowOff>
    </xdr:from>
    <xdr:to>
      <xdr:col>18</xdr:col>
      <xdr:colOff>492125</xdr:colOff>
      <xdr:row>99</xdr:row>
      <xdr:rowOff>87643</xdr:rowOff>
    </xdr:to>
    <xdr:sp macro="" textlink="">
      <xdr:nvSpPr>
        <xdr:cNvPr id="707" name="円/楕円 706"/>
        <xdr:cNvSpPr/>
      </xdr:nvSpPr>
      <xdr:spPr>
        <a:xfrm>
          <a:off x="12763500" y="1695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78770</xdr:rowOff>
    </xdr:from>
    <xdr:ext cx="469744" cy="259045"/>
    <xdr:sp macro="" textlink="">
      <xdr:nvSpPr>
        <xdr:cNvPr id="708" name="テキスト ボックス 707"/>
        <xdr:cNvSpPr txBox="1"/>
      </xdr:nvSpPr>
      <xdr:spPr>
        <a:xfrm>
          <a:off x="12579427" y="1705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9" name="直線コネクタ 71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0" name="テキスト ボックス 71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3" name="直線コネクタ 72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24" name="テキスト ボックス 72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8" name="直線コネクタ 727"/>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0" name="直線コネクタ 72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31"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32" name="直線コネクタ 731"/>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102438</xdr:rowOff>
    </xdr:from>
    <xdr:to>
      <xdr:col>32</xdr:col>
      <xdr:colOff>187325</xdr:colOff>
      <xdr:row>36</xdr:row>
      <xdr:rowOff>125298</xdr:rowOff>
    </xdr:to>
    <xdr:cxnSp macro="">
      <xdr:nvCxnSpPr>
        <xdr:cNvPr id="733" name="直線コネクタ 732"/>
        <xdr:cNvCxnSpPr/>
      </xdr:nvCxnSpPr>
      <xdr:spPr>
        <a:xfrm flipV="1">
          <a:off x="21323300" y="627463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141279</xdr:rowOff>
    </xdr:from>
    <xdr:ext cx="469744" cy="259045"/>
    <xdr:sp macro="" textlink="">
      <xdr:nvSpPr>
        <xdr:cNvPr id="734" name="投資及び出資金平均値テキスト"/>
        <xdr:cNvSpPr txBox="1"/>
      </xdr:nvSpPr>
      <xdr:spPr>
        <a:xfrm>
          <a:off x="22212300" y="631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35" name="フローチャート : 判断 734"/>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26314</xdr:rowOff>
    </xdr:from>
    <xdr:to>
      <xdr:col>31</xdr:col>
      <xdr:colOff>34925</xdr:colOff>
      <xdr:row>36</xdr:row>
      <xdr:rowOff>125298</xdr:rowOff>
    </xdr:to>
    <xdr:cxnSp macro="">
      <xdr:nvCxnSpPr>
        <xdr:cNvPr id="736" name="直線コネクタ 735"/>
        <xdr:cNvCxnSpPr/>
      </xdr:nvCxnSpPr>
      <xdr:spPr>
        <a:xfrm>
          <a:off x="20434300" y="6027064"/>
          <a:ext cx="889000" cy="2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37" name="フローチャート : 判断 736"/>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120362</xdr:rowOff>
    </xdr:from>
    <xdr:ext cx="469744" cy="259045"/>
    <xdr:sp macro="" textlink="">
      <xdr:nvSpPr>
        <xdr:cNvPr id="738" name="テキスト ボックス 737"/>
        <xdr:cNvSpPr txBox="1"/>
      </xdr:nvSpPr>
      <xdr:spPr>
        <a:xfrm>
          <a:off x="21088427"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26314</xdr:rowOff>
    </xdr:from>
    <xdr:to>
      <xdr:col>29</xdr:col>
      <xdr:colOff>517525</xdr:colOff>
      <xdr:row>37</xdr:row>
      <xdr:rowOff>122841</xdr:rowOff>
    </xdr:to>
    <xdr:cxnSp macro="">
      <xdr:nvCxnSpPr>
        <xdr:cNvPr id="739" name="直線コネクタ 738"/>
        <xdr:cNvCxnSpPr/>
      </xdr:nvCxnSpPr>
      <xdr:spPr>
        <a:xfrm flipV="1">
          <a:off x="19545300" y="6027064"/>
          <a:ext cx="889000" cy="4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89014</xdr:rowOff>
    </xdr:from>
    <xdr:to>
      <xdr:col>29</xdr:col>
      <xdr:colOff>568325</xdr:colOff>
      <xdr:row>38</xdr:row>
      <xdr:rowOff>19165</xdr:rowOff>
    </xdr:to>
    <xdr:sp macro="" textlink="">
      <xdr:nvSpPr>
        <xdr:cNvPr id="740" name="フローチャート : 判断 739"/>
        <xdr:cNvSpPr/>
      </xdr:nvSpPr>
      <xdr:spPr>
        <a:xfrm>
          <a:off x="20383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10291</xdr:rowOff>
    </xdr:from>
    <xdr:ext cx="378565" cy="259045"/>
    <xdr:sp macro="" textlink="">
      <xdr:nvSpPr>
        <xdr:cNvPr id="741" name="テキスト ボックス 740"/>
        <xdr:cNvSpPr txBox="1"/>
      </xdr:nvSpPr>
      <xdr:spPr>
        <a:xfrm>
          <a:off x="20245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122841</xdr:rowOff>
    </xdr:from>
    <xdr:to>
      <xdr:col>28</xdr:col>
      <xdr:colOff>314325</xdr:colOff>
      <xdr:row>38</xdr:row>
      <xdr:rowOff>25400</xdr:rowOff>
    </xdr:to>
    <xdr:cxnSp macro="">
      <xdr:nvCxnSpPr>
        <xdr:cNvPr id="742" name="直線コネクタ 741"/>
        <xdr:cNvCxnSpPr/>
      </xdr:nvCxnSpPr>
      <xdr:spPr>
        <a:xfrm flipV="1">
          <a:off x="18656300" y="6466491"/>
          <a:ext cx="889000" cy="7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91586</xdr:rowOff>
    </xdr:from>
    <xdr:to>
      <xdr:col>28</xdr:col>
      <xdr:colOff>365125</xdr:colOff>
      <xdr:row>38</xdr:row>
      <xdr:rowOff>21736</xdr:rowOff>
    </xdr:to>
    <xdr:sp macro="" textlink="">
      <xdr:nvSpPr>
        <xdr:cNvPr id="743" name="フローチャート : 判断 742"/>
        <xdr:cNvSpPr/>
      </xdr:nvSpPr>
      <xdr:spPr>
        <a:xfrm>
          <a:off x="19494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12863</xdr:rowOff>
    </xdr:from>
    <xdr:ext cx="378565" cy="259045"/>
    <xdr:sp macro="" textlink="">
      <xdr:nvSpPr>
        <xdr:cNvPr id="744" name="テキスト ボックス 743"/>
        <xdr:cNvSpPr txBox="1"/>
      </xdr:nvSpPr>
      <xdr:spPr>
        <a:xfrm>
          <a:off x="19356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70498</xdr:rowOff>
    </xdr:from>
    <xdr:to>
      <xdr:col>27</xdr:col>
      <xdr:colOff>161925</xdr:colOff>
      <xdr:row>38</xdr:row>
      <xdr:rowOff>648</xdr:rowOff>
    </xdr:to>
    <xdr:sp macro="" textlink="">
      <xdr:nvSpPr>
        <xdr:cNvPr id="745" name="フローチャート : 判断 744"/>
        <xdr:cNvSpPr/>
      </xdr:nvSpPr>
      <xdr:spPr>
        <a:xfrm>
          <a:off x="18605500" y="641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17175</xdr:rowOff>
    </xdr:from>
    <xdr:ext cx="469744" cy="259045"/>
    <xdr:sp macro="" textlink="">
      <xdr:nvSpPr>
        <xdr:cNvPr id="746" name="テキスト ボックス 745"/>
        <xdr:cNvSpPr txBox="1"/>
      </xdr:nvSpPr>
      <xdr:spPr>
        <a:xfrm>
          <a:off x="18421427" y="618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51638</xdr:rowOff>
    </xdr:from>
    <xdr:to>
      <xdr:col>32</xdr:col>
      <xdr:colOff>238125</xdr:colOff>
      <xdr:row>36</xdr:row>
      <xdr:rowOff>153238</xdr:rowOff>
    </xdr:to>
    <xdr:sp macro="" textlink="">
      <xdr:nvSpPr>
        <xdr:cNvPr id="752" name="円/楕円 751"/>
        <xdr:cNvSpPr/>
      </xdr:nvSpPr>
      <xdr:spPr>
        <a:xfrm>
          <a:off x="221107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74515</xdr:rowOff>
    </xdr:from>
    <xdr:ext cx="469744" cy="259045"/>
    <xdr:sp macro="" textlink="">
      <xdr:nvSpPr>
        <xdr:cNvPr id="753" name="投資及び出資金該当値テキスト"/>
        <xdr:cNvSpPr txBox="1"/>
      </xdr:nvSpPr>
      <xdr:spPr>
        <a:xfrm>
          <a:off x="22212300" y="60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74498</xdr:rowOff>
    </xdr:from>
    <xdr:to>
      <xdr:col>31</xdr:col>
      <xdr:colOff>85725</xdr:colOff>
      <xdr:row>37</xdr:row>
      <xdr:rowOff>4648</xdr:rowOff>
    </xdr:to>
    <xdr:sp macro="" textlink="">
      <xdr:nvSpPr>
        <xdr:cNvPr id="754" name="円/楕円 753"/>
        <xdr:cNvSpPr/>
      </xdr:nvSpPr>
      <xdr:spPr>
        <a:xfrm>
          <a:off x="21272500" y="62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21175</xdr:rowOff>
    </xdr:from>
    <xdr:ext cx="469744" cy="259045"/>
    <xdr:sp macro="" textlink="">
      <xdr:nvSpPr>
        <xdr:cNvPr id="755" name="テキスト ボックス 754"/>
        <xdr:cNvSpPr txBox="1"/>
      </xdr:nvSpPr>
      <xdr:spPr>
        <a:xfrm>
          <a:off x="21088427" y="6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146964</xdr:rowOff>
    </xdr:from>
    <xdr:to>
      <xdr:col>29</xdr:col>
      <xdr:colOff>568325</xdr:colOff>
      <xdr:row>35</xdr:row>
      <xdr:rowOff>77114</xdr:rowOff>
    </xdr:to>
    <xdr:sp macro="" textlink="">
      <xdr:nvSpPr>
        <xdr:cNvPr id="756" name="円/楕円 755"/>
        <xdr:cNvSpPr/>
      </xdr:nvSpPr>
      <xdr:spPr>
        <a:xfrm>
          <a:off x="20383500" y="59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93641</xdr:rowOff>
    </xdr:from>
    <xdr:ext cx="469744" cy="259045"/>
    <xdr:sp macro="" textlink="">
      <xdr:nvSpPr>
        <xdr:cNvPr id="757" name="テキスト ボックス 756"/>
        <xdr:cNvSpPr txBox="1"/>
      </xdr:nvSpPr>
      <xdr:spPr>
        <a:xfrm>
          <a:off x="20199427" y="57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72041</xdr:rowOff>
    </xdr:from>
    <xdr:to>
      <xdr:col>28</xdr:col>
      <xdr:colOff>365125</xdr:colOff>
      <xdr:row>38</xdr:row>
      <xdr:rowOff>2191</xdr:rowOff>
    </xdr:to>
    <xdr:sp macro="" textlink="">
      <xdr:nvSpPr>
        <xdr:cNvPr id="758" name="円/楕円 757"/>
        <xdr:cNvSpPr/>
      </xdr:nvSpPr>
      <xdr:spPr>
        <a:xfrm>
          <a:off x="19494500" y="64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18718</xdr:rowOff>
    </xdr:from>
    <xdr:ext cx="469744" cy="259045"/>
    <xdr:sp macro="" textlink="">
      <xdr:nvSpPr>
        <xdr:cNvPr id="759" name="テキスト ボックス 758"/>
        <xdr:cNvSpPr txBox="1"/>
      </xdr:nvSpPr>
      <xdr:spPr>
        <a:xfrm>
          <a:off x="19310427" y="61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0" name="円/楕円 75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1" name="テキスト ボックス 76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5" name="テキスト ボックス 77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7" name="テキスト ボックス 77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9" name="テキスト ボックス 77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7" name="直線コネクタ 786"/>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90"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91" name="直線コネクタ 790"/>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157988</xdr:rowOff>
    </xdr:from>
    <xdr:to>
      <xdr:col>32</xdr:col>
      <xdr:colOff>187325</xdr:colOff>
      <xdr:row>57</xdr:row>
      <xdr:rowOff>8092</xdr:rowOff>
    </xdr:to>
    <xdr:cxnSp macro="">
      <xdr:nvCxnSpPr>
        <xdr:cNvPr id="792" name="直線コネクタ 791"/>
        <xdr:cNvCxnSpPr/>
      </xdr:nvCxnSpPr>
      <xdr:spPr>
        <a:xfrm flipV="1">
          <a:off x="21323300" y="9759188"/>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32166</xdr:rowOff>
    </xdr:from>
    <xdr:ext cx="469744" cy="259045"/>
    <xdr:sp macro="" textlink="">
      <xdr:nvSpPr>
        <xdr:cNvPr id="793" name="貸付金平均値テキスト"/>
        <xdr:cNvSpPr txBox="1"/>
      </xdr:nvSpPr>
      <xdr:spPr>
        <a:xfrm>
          <a:off x="22212300" y="9804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94" name="フローチャート : 判断 793"/>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95939</xdr:rowOff>
    </xdr:from>
    <xdr:to>
      <xdr:col>31</xdr:col>
      <xdr:colOff>34925</xdr:colOff>
      <xdr:row>57</xdr:row>
      <xdr:rowOff>8092</xdr:rowOff>
    </xdr:to>
    <xdr:cxnSp macro="">
      <xdr:nvCxnSpPr>
        <xdr:cNvPr id="795" name="直線コネクタ 794"/>
        <xdr:cNvCxnSpPr/>
      </xdr:nvCxnSpPr>
      <xdr:spPr>
        <a:xfrm>
          <a:off x="20434300" y="9697139"/>
          <a:ext cx="889000" cy="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96" name="フローチャート : 判断 795"/>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89316</xdr:rowOff>
    </xdr:from>
    <xdr:ext cx="469744" cy="259045"/>
    <xdr:sp macro="" textlink="">
      <xdr:nvSpPr>
        <xdr:cNvPr id="797" name="テキスト ボックス 796"/>
        <xdr:cNvSpPr txBox="1"/>
      </xdr:nvSpPr>
      <xdr:spPr>
        <a:xfrm>
          <a:off x="21088427"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13099</xdr:rowOff>
    </xdr:from>
    <xdr:to>
      <xdr:col>29</xdr:col>
      <xdr:colOff>517525</xdr:colOff>
      <xdr:row>56</xdr:row>
      <xdr:rowOff>95939</xdr:rowOff>
    </xdr:to>
    <xdr:cxnSp macro="">
      <xdr:nvCxnSpPr>
        <xdr:cNvPr id="798" name="直線コネクタ 797"/>
        <xdr:cNvCxnSpPr/>
      </xdr:nvCxnSpPr>
      <xdr:spPr>
        <a:xfrm>
          <a:off x="19545300" y="9099949"/>
          <a:ext cx="889000" cy="59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27396</xdr:rowOff>
    </xdr:from>
    <xdr:to>
      <xdr:col>29</xdr:col>
      <xdr:colOff>568325</xdr:colOff>
      <xdr:row>58</xdr:row>
      <xdr:rowOff>128996</xdr:rowOff>
    </xdr:to>
    <xdr:sp macro="" textlink="">
      <xdr:nvSpPr>
        <xdr:cNvPr id="799" name="フローチャート : 判断 798"/>
        <xdr:cNvSpPr/>
      </xdr:nvSpPr>
      <xdr:spPr>
        <a:xfrm>
          <a:off x="20383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120123</xdr:rowOff>
    </xdr:from>
    <xdr:ext cx="469744" cy="259045"/>
    <xdr:sp macro="" textlink="">
      <xdr:nvSpPr>
        <xdr:cNvPr id="800" name="テキスト ボックス 799"/>
        <xdr:cNvSpPr txBox="1"/>
      </xdr:nvSpPr>
      <xdr:spPr>
        <a:xfrm>
          <a:off x="20199427"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13099</xdr:rowOff>
    </xdr:from>
    <xdr:to>
      <xdr:col>28</xdr:col>
      <xdr:colOff>314325</xdr:colOff>
      <xdr:row>53</xdr:row>
      <xdr:rowOff>13535</xdr:rowOff>
    </xdr:to>
    <xdr:cxnSp macro="">
      <xdr:nvCxnSpPr>
        <xdr:cNvPr id="801" name="直線コネクタ 800"/>
        <xdr:cNvCxnSpPr/>
      </xdr:nvCxnSpPr>
      <xdr:spPr>
        <a:xfrm flipV="1">
          <a:off x="18656300" y="909994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141696</xdr:rowOff>
    </xdr:from>
    <xdr:to>
      <xdr:col>28</xdr:col>
      <xdr:colOff>365125</xdr:colOff>
      <xdr:row>57</xdr:row>
      <xdr:rowOff>71846</xdr:rowOff>
    </xdr:to>
    <xdr:sp macro="" textlink="">
      <xdr:nvSpPr>
        <xdr:cNvPr id="802" name="フローチャート : 判断 801"/>
        <xdr:cNvSpPr/>
      </xdr:nvSpPr>
      <xdr:spPr>
        <a:xfrm>
          <a:off x="19494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62973</xdr:rowOff>
    </xdr:from>
    <xdr:ext cx="469744" cy="259045"/>
    <xdr:sp macro="" textlink="">
      <xdr:nvSpPr>
        <xdr:cNvPr id="803" name="テキスト ボックス 802"/>
        <xdr:cNvSpPr txBox="1"/>
      </xdr:nvSpPr>
      <xdr:spPr>
        <a:xfrm>
          <a:off x="19310427" y="98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100874</xdr:rowOff>
    </xdr:from>
    <xdr:to>
      <xdr:col>27</xdr:col>
      <xdr:colOff>161925</xdr:colOff>
      <xdr:row>58</xdr:row>
      <xdr:rowOff>31024</xdr:rowOff>
    </xdr:to>
    <xdr:sp macro="" textlink="">
      <xdr:nvSpPr>
        <xdr:cNvPr id="804" name="フローチャート : 判断 803"/>
        <xdr:cNvSpPr/>
      </xdr:nvSpPr>
      <xdr:spPr>
        <a:xfrm>
          <a:off x="18605500" y="98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22151</xdr:rowOff>
    </xdr:from>
    <xdr:ext cx="469744" cy="259045"/>
    <xdr:sp macro="" textlink="">
      <xdr:nvSpPr>
        <xdr:cNvPr id="805" name="テキスト ボックス 804"/>
        <xdr:cNvSpPr txBox="1"/>
      </xdr:nvSpPr>
      <xdr:spPr>
        <a:xfrm>
          <a:off x="18421427" y="99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107188</xdr:rowOff>
    </xdr:from>
    <xdr:to>
      <xdr:col>32</xdr:col>
      <xdr:colOff>238125</xdr:colOff>
      <xdr:row>57</xdr:row>
      <xdr:rowOff>37338</xdr:rowOff>
    </xdr:to>
    <xdr:sp macro="" textlink="">
      <xdr:nvSpPr>
        <xdr:cNvPr id="811" name="円/楕円 810"/>
        <xdr:cNvSpPr/>
      </xdr:nvSpPr>
      <xdr:spPr>
        <a:xfrm>
          <a:off x="22110700" y="97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130065</xdr:rowOff>
    </xdr:from>
    <xdr:ext cx="469744" cy="259045"/>
    <xdr:sp macro="" textlink="">
      <xdr:nvSpPr>
        <xdr:cNvPr id="812" name="貸付金該当値テキスト"/>
        <xdr:cNvSpPr txBox="1"/>
      </xdr:nvSpPr>
      <xdr:spPr>
        <a:xfrm>
          <a:off x="22212300" y="955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128742</xdr:rowOff>
    </xdr:from>
    <xdr:to>
      <xdr:col>31</xdr:col>
      <xdr:colOff>85725</xdr:colOff>
      <xdr:row>57</xdr:row>
      <xdr:rowOff>58892</xdr:rowOff>
    </xdr:to>
    <xdr:sp macro="" textlink="">
      <xdr:nvSpPr>
        <xdr:cNvPr id="813" name="円/楕円 812"/>
        <xdr:cNvSpPr/>
      </xdr:nvSpPr>
      <xdr:spPr>
        <a:xfrm>
          <a:off x="21272500" y="97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75419</xdr:rowOff>
    </xdr:from>
    <xdr:ext cx="469744" cy="259045"/>
    <xdr:sp macro="" textlink="">
      <xdr:nvSpPr>
        <xdr:cNvPr id="814" name="テキスト ボックス 813"/>
        <xdr:cNvSpPr txBox="1"/>
      </xdr:nvSpPr>
      <xdr:spPr>
        <a:xfrm>
          <a:off x="21088427" y="950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45139</xdr:rowOff>
    </xdr:from>
    <xdr:to>
      <xdr:col>29</xdr:col>
      <xdr:colOff>568325</xdr:colOff>
      <xdr:row>56</xdr:row>
      <xdr:rowOff>146739</xdr:rowOff>
    </xdr:to>
    <xdr:sp macro="" textlink="">
      <xdr:nvSpPr>
        <xdr:cNvPr id="815" name="円/楕円 814"/>
        <xdr:cNvSpPr/>
      </xdr:nvSpPr>
      <xdr:spPr>
        <a:xfrm>
          <a:off x="20383500" y="96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163266</xdr:rowOff>
    </xdr:from>
    <xdr:ext cx="469744" cy="259045"/>
    <xdr:sp macro="" textlink="">
      <xdr:nvSpPr>
        <xdr:cNvPr id="816" name="テキスト ボックス 815"/>
        <xdr:cNvSpPr txBox="1"/>
      </xdr:nvSpPr>
      <xdr:spPr>
        <a:xfrm>
          <a:off x="20199427" y="94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133749</xdr:rowOff>
    </xdr:from>
    <xdr:to>
      <xdr:col>28</xdr:col>
      <xdr:colOff>365125</xdr:colOff>
      <xdr:row>53</xdr:row>
      <xdr:rowOff>63899</xdr:rowOff>
    </xdr:to>
    <xdr:sp macro="" textlink="">
      <xdr:nvSpPr>
        <xdr:cNvPr id="817" name="円/楕円 816"/>
        <xdr:cNvSpPr/>
      </xdr:nvSpPr>
      <xdr:spPr>
        <a:xfrm>
          <a:off x="19494500" y="90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80426</xdr:rowOff>
    </xdr:from>
    <xdr:ext cx="534377" cy="259045"/>
    <xdr:sp macro="" textlink="">
      <xdr:nvSpPr>
        <xdr:cNvPr id="818" name="テキスト ボックス 817"/>
        <xdr:cNvSpPr txBox="1"/>
      </xdr:nvSpPr>
      <xdr:spPr>
        <a:xfrm>
          <a:off x="19278111" y="88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134185</xdr:rowOff>
    </xdr:from>
    <xdr:to>
      <xdr:col>27</xdr:col>
      <xdr:colOff>161925</xdr:colOff>
      <xdr:row>53</xdr:row>
      <xdr:rowOff>64335</xdr:rowOff>
    </xdr:to>
    <xdr:sp macro="" textlink="">
      <xdr:nvSpPr>
        <xdr:cNvPr id="819" name="円/楕円 818"/>
        <xdr:cNvSpPr/>
      </xdr:nvSpPr>
      <xdr:spPr>
        <a:xfrm>
          <a:off x="18605500" y="90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80862</xdr:rowOff>
    </xdr:from>
    <xdr:ext cx="534377" cy="259045"/>
    <xdr:sp macro="" textlink="">
      <xdr:nvSpPr>
        <xdr:cNvPr id="820" name="テキスト ボックス 819"/>
        <xdr:cNvSpPr txBox="1"/>
      </xdr:nvSpPr>
      <xdr:spPr>
        <a:xfrm>
          <a:off x="18389111" y="88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45" name="直線コネクタ 844"/>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6"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7" name="直線コネクタ 846"/>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8"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9" name="直線コネクタ 848"/>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118650</xdr:rowOff>
    </xdr:from>
    <xdr:to>
      <xdr:col>32</xdr:col>
      <xdr:colOff>187325</xdr:colOff>
      <xdr:row>78</xdr:row>
      <xdr:rowOff>7817</xdr:rowOff>
    </xdr:to>
    <xdr:cxnSp macro="">
      <xdr:nvCxnSpPr>
        <xdr:cNvPr id="850" name="直線コネクタ 849"/>
        <xdr:cNvCxnSpPr/>
      </xdr:nvCxnSpPr>
      <xdr:spPr>
        <a:xfrm>
          <a:off x="21323300" y="12805950"/>
          <a:ext cx="838200" cy="57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51"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52" name="フローチャート : 判断 851"/>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118650</xdr:rowOff>
    </xdr:from>
    <xdr:to>
      <xdr:col>31</xdr:col>
      <xdr:colOff>34925</xdr:colOff>
      <xdr:row>74</xdr:row>
      <xdr:rowOff>151187</xdr:rowOff>
    </xdr:to>
    <xdr:cxnSp macro="">
      <xdr:nvCxnSpPr>
        <xdr:cNvPr id="853" name="直線コネクタ 852"/>
        <xdr:cNvCxnSpPr/>
      </xdr:nvCxnSpPr>
      <xdr:spPr>
        <a:xfrm flipV="1">
          <a:off x="20434300" y="12805950"/>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54" name="フローチャート : 判断 853"/>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39647</xdr:rowOff>
    </xdr:from>
    <xdr:ext cx="534377" cy="259045"/>
    <xdr:sp macro="" textlink="">
      <xdr:nvSpPr>
        <xdr:cNvPr id="855" name="テキスト ボックス 854"/>
        <xdr:cNvSpPr txBox="1"/>
      </xdr:nvSpPr>
      <xdr:spPr>
        <a:xfrm>
          <a:off x="21056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151187</xdr:rowOff>
    </xdr:from>
    <xdr:to>
      <xdr:col>29</xdr:col>
      <xdr:colOff>517525</xdr:colOff>
      <xdr:row>75</xdr:row>
      <xdr:rowOff>39535</xdr:rowOff>
    </xdr:to>
    <xdr:cxnSp macro="">
      <xdr:nvCxnSpPr>
        <xdr:cNvPr id="856" name="直線コネクタ 855"/>
        <xdr:cNvCxnSpPr/>
      </xdr:nvCxnSpPr>
      <xdr:spPr>
        <a:xfrm flipV="1">
          <a:off x="19545300" y="12838487"/>
          <a:ext cx="8890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145841</xdr:rowOff>
    </xdr:from>
    <xdr:to>
      <xdr:col>29</xdr:col>
      <xdr:colOff>568325</xdr:colOff>
      <xdr:row>75</xdr:row>
      <xdr:rowOff>75991</xdr:rowOff>
    </xdr:to>
    <xdr:sp macro="" textlink="">
      <xdr:nvSpPr>
        <xdr:cNvPr id="857" name="フローチャート : 判断 856"/>
        <xdr:cNvSpPr/>
      </xdr:nvSpPr>
      <xdr:spPr>
        <a:xfrm>
          <a:off x="20383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67118</xdr:rowOff>
    </xdr:from>
    <xdr:ext cx="534377" cy="259045"/>
    <xdr:sp macro="" textlink="">
      <xdr:nvSpPr>
        <xdr:cNvPr id="858" name="テキスト ボックス 857"/>
        <xdr:cNvSpPr txBox="1"/>
      </xdr:nvSpPr>
      <xdr:spPr>
        <a:xfrm>
          <a:off x="20167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39535</xdr:rowOff>
    </xdr:from>
    <xdr:to>
      <xdr:col>28</xdr:col>
      <xdr:colOff>314325</xdr:colOff>
      <xdr:row>75</xdr:row>
      <xdr:rowOff>88265</xdr:rowOff>
    </xdr:to>
    <xdr:cxnSp macro="">
      <xdr:nvCxnSpPr>
        <xdr:cNvPr id="859" name="直線コネクタ 858"/>
        <xdr:cNvCxnSpPr/>
      </xdr:nvCxnSpPr>
      <xdr:spPr>
        <a:xfrm flipV="1">
          <a:off x="18656300" y="12898285"/>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26968</xdr:rowOff>
    </xdr:from>
    <xdr:to>
      <xdr:col>28</xdr:col>
      <xdr:colOff>365125</xdr:colOff>
      <xdr:row>75</xdr:row>
      <xdr:rowOff>128568</xdr:rowOff>
    </xdr:to>
    <xdr:sp macro="" textlink="">
      <xdr:nvSpPr>
        <xdr:cNvPr id="860" name="フローチャート : 判断 859"/>
        <xdr:cNvSpPr/>
      </xdr:nvSpPr>
      <xdr:spPr>
        <a:xfrm>
          <a:off x="19494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119696</xdr:rowOff>
    </xdr:from>
    <xdr:ext cx="534377" cy="259045"/>
    <xdr:sp macro="" textlink="">
      <xdr:nvSpPr>
        <xdr:cNvPr id="861" name="テキスト ボックス 860"/>
        <xdr:cNvSpPr txBox="1"/>
      </xdr:nvSpPr>
      <xdr:spPr>
        <a:xfrm>
          <a:off x="19278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19215</xdr:rowOff>
    </xdr:from>
    <xdr:to>
      <xdr:col>27</xdr:col>
      <xdr:colOff>161925</xdr:colOff>
      <xdr:row>75</xdr:row>
      <xdr:rowOff>120815</xdr:rowOff>
    </xdr:to>
    <xdr:sp macro="" textlink="">
      <xdr:nvSpPr>
        <xdr:cNvPr id="862" name="フローチャート : 判断 861"/>
        <xdr:cNvSpPr/>
      </xdr:nvSpPr>
      <xdr:spPr>
        <a:xfrm>
          <a:off x="18605500" y="128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137342</xdr:rowOff>
    </xdr:from>
    <xdr:ext cx="534377" cy="259045"/>
    <xdr:sp macro="" textlink="">
      <xdr:nvSpPr>
        <xdr:cNvPr id="863" name="テキスト ボックス 862"/>
        <xdr:cNvSpPr txBox="1"/>
      </xdr:nvSpPr>
      <xdr:spPr>
        <a:xfrm>
          <a:off x="18389111" y="126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128467</xdr:rowOff>
    </xdr:from>
    <xdr:to>
      <xdr:col>32</xdr:col>
      <xdr:colOff>238125</xdr:colOff>
      <xdr:row>78</xdr:row>
      <xdr:rowOff>58617</xdr:rowOff>
    </xdr:to>
    <xdr:sp macro="" textlink="">
      <xdr:nvSpPr>
        <xdr:cNvPr id="869" name="円/楕円 868"/>
        <xdr:cNvSpPr/>
      </xdr:nvSpPr>
      <xdr:spPr>
        <a:xfrm>
          <a:off x="22110700" y="133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43394</xdr:rowOff>
    </xdr:from>
    <xdr:ext cx="534377" cy="259045"/>
    <xdr:sp macro="" textlink="">
      <xdr:nvSpPr>
        <xdr:cNvPr id="870" name="繰出金該当値テキスト"/>
        <xdr:cNvSpPr txBox="1"/>
      </xdr:nvSpPr>
      <xdr:spPr>
        <a:xfrm>
          <a:off x="22212300" y="132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30,923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67850</xdr:rowOff>
    </xdr:from>
    <xdr:to>
      <xdr:col>31</xdr:col>
      <xdr:colOff>85725</xdr:colOff>
      <xdr:row>74</xdr:row>
      <xdr:rowOff>169450</xdr:rowOff>
    </xdr:to>
    <xdr:sp macro="" textlink="">
      <xdr:nvSpPr>
        <xdr:cNvPr id="871" name="円/楕円 870"/>
        <xdr:cNvSpPr/>
      </xdr:nvSpPr>
      <xdr:spPr>
        <a:xfrm>
          <a:off x="21272500" y="127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14527</xdr:rowOff>
    </xdr:from>
    <xdr:ext cx="534377" cy="259045"/>
    <xdr:sp macro="" textlink="">
      <xdr:nvSpPr>
        <xdr:cNvPr id="872" name="テキスト ボックス 871"/>
        <xdr:cNvSpPr txBox="1"/>
      </xdr:nvSpPr>
      <xdr:spPr>
        <a:xfrm>
          <a:off x="21056111" y="125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100387</xdr:rowOff>
    </xdr:from>
    <xdr:to>
      <xdr:col>29</xdr:col>
      <xdr:colOff>568325</xdr:colOff>
      <xdr:row>75</xdr:row>
      <xdr:rowOff>30537</xdr:rowOff>
    </xdr:to>
    <xdr:sp macro="" textlink="">
      <xdr:nvSpPr>
        <xdr:cNvPr id="873" name="円/楕円 872"/>
        <xdr:cNvSpPr/>
      </xdr:nvSpPr>
      <xdr:spPr>
        <a:xfrm>
          <a:off x="20383500" y="127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47064</xdr:rowOff>
    </xdr:from>
    <xdr:ext cx="534377" cy="259045"/>
    <xdr:sp macro="" textlink="">
      <xdr:nvSpPr>
        <xdr:cNvPr id="874" name="テキスト ボックス 873"/>
        <xdr:cNvSpPr txBox="1"/>
      </xdr:nvSpPr>
      <xdr:spPr>
        <a:xfrm>
          <a:off x="20167111" y="125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160185</xdr:rowOff>
    </xdr:from>
    <xdr:to>
      <xdr:col>28</xdr:col>
      <xdr:colOff>365125</xdr:colOff>
      <xdr:row>75</xdr:row>
      <xdr:rowOff>90335</xdr:rowOff>
    </xdr:to>
    <xdr:sp macro="" textlink="">
      <xdr:nvSpPr>
        <xdr:cNvPr id="875" name="円/楕円 874"/>
        <xdr:cNvSpPr/>
      </xdr:nvSpPr>
      <xdr:spPr>
        <a:xfrm>
          <a:off x="19494500" y="128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106862</xdr:rowOff>
    </xdr:from>
    <xdr:ext cx="534377" cy="259045"/>
    <xdr:sp macro="" textlink="">
      <xdr:nvSpPr>
        <xdr:cNvPr id="876" name="テキスト ボックス 875"/>
        <xdr:cNvSpPr txBox="1"/>
      </xdr:nvSpPr>
      <xdr:spPr>
        <a:xfrm>
          <a:off x="19278111" y="126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37465</xdr:rowOff>
    </xdr:from>
    <xdr:to>
      <xdr:col>27</xdr:col>
      <xdr:colOff>161925</xdr:colOff>
      <xdr:row>75</xdr:row>
      <xdr:rowOff>139065</xdr:rowOff>
    </xdr:to>
    <xdr:sp macro="" textlink="">
      <xdr:nvSpPr>
        <xdr:cNvPr id="877" name="円/楕円 876"/>
        <xdr:cNvSpPr/>
      </xdr:nvSpPr>
      <xdr:spPr>
        <a:xfrm>
          <a:off x="186055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130191</xdr:rowOff>
    </xdr:from>
    <xdr:ext cx="534377" cy="259045"/>
    <xdr:sp macro="" textlink="">
      <xdr:nvSpPr>
        <xdr:cNvPr id="878" name="テキスト ボックス 877"/>
        <xdr:cNvSpPr txBox="1"/>
      </xdr:nvSpPr>
      <xdr:spPr>
        <a:xfrm>
          <a:off x="18389111" y="1298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フローチャート :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3" name="フローチャート :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4" name="テキスト ボックス 90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6" name="フローチャート :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7" name="テキスト ボックス 90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9" name="フローチャート :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0" name="テキスト ボックス 90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フローチャート :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2" name="テキスト ボックス 91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8" name="円/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0" name="円/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1" name="テキスト ボックス 92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2" name="円/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3" name="テキスト ボックス 92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4" name="円/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5" name="テキスト ボックス 92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6" name="円/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7" name="テキスト ボックス 92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444,085</a:t>
          </a:r>
          <a:r>
            <a:rPr kumimoji="1" lang="ja-JP" altLang="ja-JP" sz="1100">
              <a:solidFill>
                <a:schemeClr val="dk1"/>
              </a:solidFill>
              <a:effectLst/>
              <a:latin typeface="+mn-lt"/>
              <a:ea typeface="+mn-ea"/>
              <a:cs typeface="+mn-cs"/>
            </a:rPr>
            <a:t>円となっている。人件費は、住民一人当たり</a:t>
          </a:r>
          <a:r>
            <a:rPr kumimoji="1" lang="en-US" altLang="ja-JP" sz="1100">
              <a:solidFill>
                <a:schemeClr val="dk1"/>
              </a:solidFill>
              <a:effectLst/>
              <a:latin typeface="+mn-lt"/>
              <a:ea typeface="+mn-ea"/>
              <a:cs typeface="+mn-cs"/>
            </a:rPr>
            <a:t>62,500</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年連続で減少、</a:t>
          </a:r>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17,329</a:t>
          </a:r>
          <a:r>
            <a:rPr kumimoji="1" lang="ja-JP" altLang="ja-JP" sz="1100">
              <a:solidFill>
                <a:schemeClr val="dk1"/>
              </a:solidFill>
              <a:effectLst/>
              <a:latin typeface="+mn-lt"/>
              <a:ea typeface="+mn-ea"/>
              <a:cs typeface="+mn-cs"/>
            </a:rPr>
            <a:t>円低く推移している。物件費は住民一人当たり</a:t>
          </a:r>
          <a:r>
            <a:rPr kumimoji="1" lang="en-US" altLang="ja-JP" sz="1100">
              <a:solidFill>
                <a:schemeClr val="dk1"/>
              </a:solidFill>
              <a:effectLst/>
              <a:latin typeface="+mn-lt"/>
              <a:ea typeface="+mn-ea"/>
              <a:cs typeface="+mn-cs"/>
            </a:rPr>
            <a:t>68,274</a:t>
          </a:r>
          <a:r>
            <a:rPr kumimoji="1" lang="ja-JP" altLang="ja-JP" sz="1100">
              <a:solidFill>
                <a:schemeClr val="dk1"/>
              </a:solidFill>
              <a:effectLst/>
              <a:latin typeface="+mn-lt"/>
              <a:ea typeface="+mn-ea"/>
              <a:cs typeface="+mn-cs"/>
            </a:rPr>
            <a:t>円で、類似団体より低く推移しているが、電算関係経費の増加により、平成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2,583</a:t>
          </a:r>
          <a:r>
            <a:rPr kumimoji="1" lang="ja-JP" altLang="ja-JP" sz="1100">
              <a:solidFill>
                <a:schemeClr val="dk1"/>
              </a:solidFill>
              <a:effectLst/>
              <a:latin typeface="+mn-lt"/>
              <a:ea typeface="+mn-ea"/>
              <a:cs typeface="+mn-cs"/>
            </a:rPr>
            <a:t>円増加している。扶助費は住民一人当たり</a:t>
          </a:r>
          <a:r>
            <a:rPr kumimoji="1" lang="en-US" altLang="ja-JP" sz="1100">
              <a:solidFill>
                <a:schemeClr val="dk1"/>
              </a:solidFill>
              <a:effectLst/>
              <a:latin typeface="+mn-lt"/>
              <a:ea typeface="+mn-ea"/>
              <a:cs typeface="+mn-cs"/>
            </a:rPr>
            <a:t>55,919</a:t>
          </a:r>
          <a:r>
            <a:rPr kumimoji="1" lang="ja-JP" altLang="ja-JP" sz="1100">
              <a:solidFill>
                <a:schemeClr val="dk1"/>
              </a:solidFill>
              <a:effectLst/>
              <a:latin typeface="+mn-lt"/>
              <a:ea typeface="+mn-ea"/>
              <a:cs typeface="+mn-cs"/>
            </a:rPr>
            <a:t>円となっており、類似団体より低いが、平成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年度以降、臨時福祉給付金等により増加傾向にある。補助費等は、住民一人当たり</a:t>
          </a:r>
          <a:r>
            <a:rPr kumimoji="1" lang="en-US" altLang="ja-JP" sz="1100">
              <a:solidFill>
                <a:schemeClr val="dk1"/>
              </a:solidFill>
              <a:effectLst/>
              <a:latin typeface="+mn-lt"/>
              <a:ea typeface="+mn-ea"/>
              <a:cs typeface="+mn-cs"/>
            </a:rPr>
            <a:t>77,913</a:t>
          </a:r>
          <a:r>
            <a:rPr kumimoji="1" lang="ja-JP" altLang="ja-JP" sz="1100">
              <a:solidFill>
                <a:schemeClr val="dk1"/>
              </a:solidFill>
              <a:effectLst/>
              <a:latin typeface="+mn-lt"/>
              <a:ea typeface="+mn-ea"/>
              <a:cs typeface="+mn-cs"/>
            </a:rPr>
            <a:t>円となっており、類似団体</a:t>
          </a:r>
          <a:r>
            <a:rPr kumimoji="1" lang="ja-JP" altLang="en-US" sz="1100">
              <a:solidFill>
                <a:schemeClr val="dk1"/>
              </a:solidFill>
              <a:effectLst/>
              <a:latin typeface="+mn-lt"/>
              <a:ea typeface="+mn-ea"/>
              <a:cs typeface="+mn-cs"/>
            </a:rPr>
            <a:t>とほぼ同額となった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で推移していたが、平成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公共下水道事業の法適用企業会計移行</a:t>
          </a:r>
          <a:r>
            <a:rPr kumimoji="1" lang="ja-JP" altLang="ja-JP" sz="1100">
              <a:solidFill>
                <a:schemeClr val="dk1"/>
              </a:solidFill>
              <a:effectLst/>
              <a:latin typeface="+mn-lt"/>
              <a:ea typeface="+mn-ea"/>
              <a:cs typeface="+mn-cs"/>
            </a:rPr>
            <a:t>により、前年度に比べ約</a:t>
          </a:r>
          <a:r>
            <a:rPr kumimoji="1" lang="en-US" altLang="ja-JP" sz="1100">
              <a:solidFill>
                <a:schemeClr val="dk1"/>
              </a:solidFill>
              <a:effectLst/>
              <a:latin typeface="+mn-lt"/>
              <a:ea typeface="+mn-ea"/>
              <a:cs typeface="+mn-cs"/>
            </a:rPr>
            <a:t>25,680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増となり大幅に</a:t>
          </a:r>
          <a:r>
            <a:rPr kumimoji="1" lang="ja-JP" altLang="ja-JP" sz="1100">
              <a:solidFill>
                <a:schemeClr val="dk1"/>
              </a:solidFill>
              <a:effectLst/>
              <a:latin typeface="+mn-lt"/>
              <a:ea typeface="+mn-ea"/>
              <a:cs typeface="+mn-cs"/>
            </a:rPr>
            <a:t>増加している。普通建設費は、住民一人当たり</a:t>
          </a:r>
          <a:r>
            <a:rPr kumimoji="1" lang="en-US" altLang="ja-JP" sz="1100">
              <a:solidFill>
                <a:schemeClr val="dk1"/>
              </a:solidFill>
              <a:effectLst/>
              <a:latin typeface="+mn-lt"/>
              <a:ea typeface="+mn-ea"/>
              <a:cs typeface="+mn-cs"/>
            </a:rPr>
            <a:t>88,760</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年度以降、類似団体より高くなってい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26,363</a:t>
          </a:r>
          <a:r>
            <a:rPr kumimoji="1" lang="ja-JP" altLang="en-US" sz="1100">
              <a:solidFill>
                <a:schemeClr val="dk1"/>
              </a:solidFill>
              <a:effectLst/>
              <a:latin typeface="+mn-lt"/>
              <a:ea typeface="+mn-ea"/>
              <a:cs typeface="+mn-cs"/>
            </a:rPr>
            <a:t>円低くなっている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前年度比較では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福崎</a:t>
          </a:r>
          <a:r>
            <a:rPr kumimoji="1" lang="ja-JP" altLang="ja-JP" sz="1100">
              <a:solidFill>
                <a:schemeClr val="dk1"/>
              </a:solidFill>
              <a:effectLst/>
              <a:latin typeface="+mn-lt"/>
              <a:ea typeface="+mn-ea"/>
              <a:cs typeface="+mn-cs"/>
            </a:rPr>
            <a:t>駅周辺整備事業</a:t>
          </a:r>
          <a:r>
            <a:rPr kumimoji="1" lang="ja-JP" altLang="en-US" sz="1100">
              <a:solidFill>
                <a:schemeClr val="dk1"/>
              </a:solidFill>
              <a:effectLst/>
              <a:latin typeface="+mn-lt"/>
              <a:ea typeface="+mn-ea"/>
              <a:cs typeface="+mn-cs"/>
            </a:rPr>
            <a:t>、町民体育館耐震改修工事により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4,183</a:t>
          </a:r>
          <a:r>
            <a:rPr kumimoji="1" lang="ja-JP" altLang="ja-JP" sz="1100">
              <a:solidFill>
                <a:schemeClr val="dk1"/>
              </a:solidFill>
              <a:effectLst/>
              <a:latin typeface="+mn-lt"/>
              <a:ea typeface="+mn-ea"/>
              <a:cs typeface="+mn-cs"/>
            </a:rPr>
            <a:t>円増加している。公債費は、住民一人当たり</a:t>
          </a:r>
          <a:r>
            <a:rPr kumimoji="1" lang="en-US" altLang="ja-JP" sz="1100">
              <a:solidFill>
                <a:schemeClr val="dk1"/>
              </a:solidFill>
              <a:effectLst/>
              <a:latin typeface="+mn-lt"/>
              <a:ea typeface="+mn-ea"/>
              <a:cs typeface="+mn-cs"/>
            </a:rPr>
            <a:t>44,673</a:t>
          </a:r>
          <a:r>
            <a:rPr kumimoji="1" lang="ja-JP" altLang="ja-JP" sz="1100">
              <a:solidFill>
                <a:schemeClr val="dk1"/>
              </a:solidFill>
              <a:effectLst/>
              <a:latin typeface="+mn-lt"/>
              <a:ea typeface="+mn-ea"/>
              <a:cs typeface="+mn-cs"/>
            </a:rPr>
            <a:t>円となっており、類似団体より低く、平成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年度以降減少傾向に</a:t>
          </a:r>
          <a:r>
            <a:rPr kumimoji="1" lang="ja-JP" altLang="en-US" sz="1100">
              <a:solidFill>
                <a:schemeClr val="dk1"/>
              </a:solidFill>
              <a:effectLst/>
              <a:latin typeface="+mn-lt"/>
              <a:ea typeface="+mn-ea"/>
              <a:cs typeface="+mn-cs"/>
            </a:rPr>
            <a:t>あった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1,352</a:t>
          </a:r>
          <a:r>
            <a:rPr kumimoji="1" lang="ja-JP" altLang="en-US" sz="1100">
              <a:solidFill>
                <a:schemeClr val="dk1"/>
              </a:solidFill>
              <a:effectLst/>
              <a:latin typeface="+mn-lt"/>
              <a:ea typeface="+mn-ea"/>
              <a:cs typeface="+mn-cs"/>
            </a:rPr>
            <a:t>円増加している。これは、臨時財政対策債及び財源対策債が増加したもので、</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福崎</a:t>
          </a:r>
          <a:r>
            <a:rPr kumimoji="1" lang="ja-JP" altLang="ja-JP" sz="1100">
              <a:solidFill>
                <a:schemeClr val="dk1"/>
              </a:solidFill>
              <a:effectLst/>
              <a:latin typeface="+mn-lt"/>
              <a:ea typeface="+mn-ea"/>
              <a:cs typeface="+mn-cs"/>
            </a:rPr>
            <a:t>駅周辺整備事業</a:t>
          </a:r>
          <a:r>
            <a:rPr kumimoji="1" lang="ja-JP" altLang="en-US" sz="1100">
              <a:solidFill>
                <a:schemeClr val="dk1"/>
              </a:solidFill>
              <a:effectLst/>
              <a:latin typeface="+mn-lt"/>
              <a:ea typeface="+mn-ea"/>
              <a:cs typeface="+mn-cs"/>
            </a:rPr>
            <a:t>等、大型事業</a:t>
          </a:r>
          <a:r>
            <a:rPr kumimoji="1" lang="ja-JP" altLang="ja-JP" sz="1100">
              <a:solidFill>
                <a:schemeClr val="dk1"/>
              </a:solidFill>
              <a:effectLst/>
              <a:latin typeface="+mn-lt"/>
              <a:ea typeface="+mn-ea"/>
              <a:cs typeface="+mn-cs"/>
            </a:rPr>
            <a:t>の地方債の元利償還が増えてくるため、平成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増加する見込みである。</a:t>
          </a:r>
          <a:r>
            <a:rPr kumimoji="1" lang="ja-JP" altLang="en-US" sz="1100">
              <a:solidFill>
                <a:schemeClr val="dk1"/>
              </a:solidFill>
              <a:effectLst/>
              <a:latin typeface="+mn-lt"/>
              <a:ea typeface="+mn-ea"/>
              <a:cs typeface="+mn-cs"/>
            </a:rPr>
            <a:t>積立金は、類似団体を大幅に下回っている。平成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年度は、財政調整基金とふるさと応援基金への積立金が増加したことにより、</a:t>
          </a:r>
          <a:r>
            <a:rPr kumimoji="1" lang="en-US" altLang="ja-JP" sz="1100">
              <a:solidFill>
                <a:schemeClr val="dk1"/>
              </a:solidFill>
              <a:effectLst/>
              <a:latin typeface="+mn-lt"/>
              <a:ea typeface="+mn-ea"/>
              <a:cs typeface="+mn-cs"/>
            </a:rPr>
            <a:t>564</a:t>
          </a:r>
          <a:r>
            <a:rPr kumimoji="1" lang="ja-JP" altLang="en-US" sz="1100">
              <a:solidFill>
                <a:schemeClr val="dk1"/>
              </a:solidFill>
              <a:effectLst/>
              <a:latin typeface="+mn-lt"/>
              <a:ea typeface="+mn-ea"/>
              <a:cs typeface="+mn-cs"/>
            </a:rPr>
            <a:t>円増加している。投資及び出資金は類似団体を上回っている。平成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年度は、水道事業会計への出資金がなくなったものの、新たに公共下水道事業への出資金が増えたため、</a:t>
          </a:r>
          <a:r>
            <a:rPr kumimoji="1" lang="en-US" altLang="ja-JP" sz="1100">
              <a:solidFill>
                <a:schemeClr val="dk1"/>
              </a:solidFill>
              <a:effectLst/>
              <a:latin typeface="+mn-lt"/>
              <a:ea typeface="+mn-ea"/>
              <a:cs typeface="+mn-cs"/>
            </a:rPr>
            <a:t>400</a:t>
          </a:r>
          <a:r>
            <a:rPr kumimoji="1" lang="ja-JP" altLang="en-US" sz="1100">
              <a:solidFill>
                <a:schemeClr val="dk1"/>
              </a:solidFill>
              <a:effectLst/>
              <a:latin typeface="+mn-lt"/>
              <a:ea typeface="+mn-ea"/>
              <a:cs typeface="+mn-cs"/>
            </a:rPr>
            <a:t>円の増となっている。貸付金は類似団体を上回っている。平成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年度は、商工業振興資金貸付金の実績により増加している。繰出金については、平成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年度まで類似団体を上回っていたが、平成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年度は、公共下水道事業が</a:t>
          </a:r>
          <a:r>
            <a:rPr kumimoji="1" lang="ja-JP" altLang="ja-JP" sz="1100">
              <a:solidFill>
                <a:schemeClr val="dk1"/>
              </a:solidFill>
              <a:effectLst/>
              <a:latin typeface="+mn-lt"/>
              <a:ea typeface="+mn-ea"/>
              <a:cs typeface="+mn-cs"/>
            </a:rPr>
            <a:t>法適用企業会計</a:t>
          </a:r>
          <a:r>
            <a:rPr kumimoji="1" lang="ja-JP" altLang="en-US" sz="1100">
              <a:solidFill>
                <a:schemeClr val="dk1"/>
              </a:solidFill>
              <a:effectLst/>
              <a:latin typeface="+mn-lt"/>
              <a:ea typeface="+mn-ea"/>
              <a:cs typeface="+mn-cs"/>
            </a:rPr>
            <a:t>移行</a:t>
          </a:r>
          <a:r>
            <a:rPr kumimoji="1" lang="ja-JP" altLang="ja-JP" sz="1100">
              <a:solidFill>
                <a:schemeClr val="dk1"/>
              </a:solidFill>
              <a:effectLst/>
              <a:latin typeface="+mn-lt"/>
              <a:ea typeface="+mn-ea"/>
              <a:cs typeface="+mn-cs"/>
            </a:rPr>
            <a:t>により繰出金から補助費・出資金に変更となったため、大幅な減（▲</a:t>
          </a:r>
          <a:r>
            <a:rPr kumimoji="1" lang="en-US" altLang="ja-JP" sz="1100">
              <a:solidFill>
                <a:schemeClr val="dk1"/>
              </a:solidFill>
              <a:effectLst/>
              <a:latin typeface="+mn-lt"/>
              <a:ea typeface="+mn-ea"/>
              <a:cs typeface="+mn-cs"/>
            </a:rPr>
            <a:t>596</a:t>
          </a:r>
          <a:r>
            <a:rPr kumimoji="1" lang="ja-JP" altLang="ja-JP" sz="1100">
              <a:solidFill>
                <a:schemeClr val="dk1"/>
              </a:solidFill>
              <a:effectLst/>
              <a:latin typeface="+mn-lt"/>
              <a:ea typeface="+mn-ea"/>
              <a:cs typeface="+mn-cs"/>
            </a:rPr>
            <a:t>百万円）となっており</a:t>
          </a:r>
          <a:r>
            <a:rPr kumimoji="1" lang="ja-JP" altLang="en-US" sz="1100">
              <a:solidFill>
                <a:schemeClr val="dk1"/>
              </a:solidFill>
              <a:effectLst/>
              <a:latin typeface="+mn-lt"/>
              <a:ea typeface="+mn-ea"/>
              <a:cs typeface="+mn-cs"/>
            </a:rPr>
            <a:t>、類似団体を大幅に下回っている。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19,527
19,109
45.79
8,808,361
8,671,646
86,395
5,264,279
11,189,501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46355</xdr:rowOff>
    </xdr:from>
    <xdr:to>
      <xdr:col>6</xdr:col>
      <xdr:colOff>511175</xdr:colOff>
      <xdr:row>35</xdr:row>
      <xdr:rowOff>63500</xdr:rowOff>
    </xdr:to>
    <xdr:cxnSp macro="">
      <xdr:nvCxnSpPr>
        <xdr:cNvPr id="61" name="直線コネクタ 60"/>
        <xdr:cNvCxnSpPr/>
      </xdr:nvCxnSpPr>
      <xdr:spPr>
        <a:xfrm>
          <a:off x="3797300" y="60471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46355</xdr:rowOff>
    </xdr:from>
    <xdr:to>
      <xdr:col>5</xdr:col>
      <xdr:colOff>358775</xdr:colOff>
      <xdr:row>35</xdr:row>
      <xdr:rowOff>59690</xdr:rowOff>
    </xdr:to>
    <xdr:cxnSp macro="">
      <xdr:nvCxnSpPr>
        <xdr:cNvPr id="64" name="直線コネクタ 63"/>
        <xdr:cNvCxnSpPr/>
      </xdr:nvCxnSpPr>
      <xdr:spPr>
        <a:xfrm flipV="1">
          <a:off x="2908300" y="60471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28338</xdr:rowOff>
    </xdr:from>
    <xdr:ext cx="469744" cy="259045"/>
    <xdr:sp macro="" textlink="">
      <xdr:nvSpPr>
        <xdr:cNvPr id="66" name="テキスト ボックス 65"/>
        <xdr:cNvSpPr txBox="1"/>
      </xdr:nvSpPr>
      <xdr:spPr>
        <a:xfrm>
          <a:off x="3562427"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48641</xdr:rowOff>
    </xdr:from>
    <xdr:to>
      <xdr:col>4</xdr:col>
      <xdr:colOff>155575</xdr:colOff>
      <xdr:row>35</xdr:row>
      <xdr:rowOff>59690</xdr:rowOff>
    </xdr:to>
    <xdr:cxnSp macro="">
      <xdr:nvCxnSpPr>
        <xdr:cNvPr id="67" name="直線コネクタ 66"/>
        <xdr:cNvCxnSpPr/>
      </xdr:nvCxnSpPr>
      <xdr:spPr>
        <a:xfrm>
          <a:off x="2019300" y="604939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100330</xdr:rowOff>
    </xdr:from>
    <xdr:to>
      <xdr:col>4</xdr:col>
      <xdr:colOff>206375</xdr:colOff>
      <xdr:row>35</xdr:row>
      <xdr:rowOff>30480</xdr:rowOff>
    </xdr:to>
    <xdr:sp macro="" textlink="">
      <xdr:nvSpPr>
        <xdr:cNvPr id="68" name="フローチャート : 判断 67"/>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47007</xdr:rowOff>
    </xdr:from>
    <xdr:ext cx="469744" cy="259045"/>
    <xdr:sp macro="" textlink="">
      <xdr:nvSpPr>
        <xdr:cNvPr id="69" name="テキスト ボックス 68"/>
        <xdr:cNvSpPr txBox="1"/>
      </xdr:nvSpPr>
      <xdr:spPr>
        <a:xfrm>
          <a:off x="2673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134747</xdr:rowOff>
    </xdr:from>
    <xdr:to>
      <xdr:col>2</xdr:col>
      <xdr:colOff>638175</xdr:colOff>
      <xdr:row>35</xdr:row>
      <xdr:rowOff>48641</xdr:rowOff>
    </xdr:to>
    <xdr:cxnSp macro="">
      <xdr:nvCxnSpPr>
        <xdr:cNvPr id="70" name="直線コネクタ 69"/>
        <xdr:cNvCxnSpPr/>
      </xdr:nvCxnSpPr>
      <xdr:spPr>
        <a:xfrm>
          <a:off x="1130300" y="5792597"/>
          <a:ext cx="889000" cy="25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120142</xdr:rowOff>
    </xdr:from>
    <xdr:to>
      <xdr:col>3</xdr:col>
      <xdr:colOff>3175</xdr:colOff>
      <xdr:row>35</xdr:row>
      <xdr:rowOff>50292</xdr:rowOff>
    </xdr:to>
    <xdr:sp macro="" textlink="">
      <xdr:nvSpPr>
        <xdr:cNvPr id="71" name="フローチャート : 判断 70"/>
        <xdr:cNvSpPr/>
      </xdr:nvSpPr>
      <xdr:spPr>
        <a:xfrm>
          <a:off x="1968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66819</xdr:rowOff>
    </xdr:from>
    <xdr:ext cx="469744" cy="259045"/>
    <xdr:sp macro="" textlink="">
      <xdr:nvSpPr>
        <xdr:cNvPr id="72" name="テキスト ボックス 71"/>
        <xdr:cNvSpPr txBox="1"/>
      </xdr:nvSpPr>
      <xdr:spPr>
        <a:xfrm>
          <a:off x="1784427"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25654</xdr:rowOff>
    </xdr:from>
    <xdr:to>
      <xdr:col>1</xdr:col>
      <xdr:colOff>485775</xdr:colOff>
      <xdr:row>34</xdr:row>
      <xdr:rowOff>127254</xdr:rowOff>
    </xdr:to>
    <xdr:sp macro="" textlink="">
      <xdr:nvSpPr>
        <xdr:cNvPr id="73" name="フローチャート : 判断 72"/>
        <xdr:cNvSpPr/>
      </xdr:nvSpPr>
      <xdr:spPr>
        <a:xfrm>
          <a:off x="1079500" y="5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118381</xdr:rowOff>
    </xdr:from>
    <xdr:ext cx="469744" cy="259045"/>
    <xdr:sp macro="" textlink="">
      <xdr:nvSpPr>
        <xdr:cNvPr id="74" name="テキスト ボックス 73"/>
        <xdr:cNvSpPr txBox="1"/>
      </xdr:nvSpPr>
      <xdr:spPr>
        <a:xfrm>
          <a:off x="895427" y="59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12700</xdr:rowOff>
    </xdr:from>
    <xdr:to>
      <xdr:col>6</xdr:col>
      <xdr:colOff>561975</xdr:colOff>
      <xdr:row>35</xdr:row>
      <xdr:rowOff>114300</xdr:rowOff>
    </xdr:to>
    <xdr:sp macro="" textlink="">
      <xdr:nvSpPr>
        <xdr:cNvPr id="80" name="円/楕円 79"/>
        <xdr:cNvSpPr/>
      </xdr:nvSpPr>
      <xdr:spPr>
        <a:xfrm>
          <a:off x="45847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35577</xdr:rowOff>
    </xdr:from>
    <xdr:ext cx="469744" cy="259045"/>
    <xdr:sp macro="" textlink="">
      <xdr:nvSpPr>
        <xdr:cNvPr id="81" name="議会費該当値テキスト"/>
        <xdr:cNvSpPr txBox="1"/>
      </xdr:nvSpPr>
      <xdr:spPr>
        <a:xfrm>
          <a:off x="4686300"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167005</xdr:rowOff>
    </xdr:from>
    <xdr:to>
      <xdr:col>5</xdr:col>
      <xdr:colOff>409575</xdr:colOff>
      <xdr:row>35</xdr:row>
      <xdr:rowOff>97155</xdr:rowOff>
    </xdr:to>
    <xdr:sp macro="" textlink="">
      <xdr:nvSpPr>
        <xdr:cNvPr id="82" name="円/楕円 81"/>
        <xdr:cNvSpPr/>
      </xdr:nvSpPr>
      <xdr:spPr>
        <a:xfrm>
          <a:off x="37465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88282</xdr:rowOff>
    </xdr:from>
    <xdr:ext cx="469744" cy="259045"/>
    <xdr:sp macro="" textlink="">
      <xdr:nvSpPr>
        <xdr:cNvPr id="83" name="テキスト ボックス 82"/>
        <xdr:cNvSpPr txBox="1"/>
      </xdr:nvSpPr>
      <xdr:spPr>
        <a:xfrm>
          <a:off x="3562427" y="60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8890</xdr:rowOff>
    </xdr:from>
    <xdr:to>
      <xdr:col>4</xdr:col>
      <xdr:colOff>206375</xdr:colOff>
      <xdr:row>35</xdr:row>
      <xdr:rowOff>110490</xdr:rowOff>
    </xdr:to>
    <xdr:sp macro="" textlink="">
      <xdr:nvSpPr>
        <xdr:cNvPr id="84" name="円/楕円 83"/>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101617</xdr:rowOff>
    </xdr:from>
    <xdr:ext cx="469744" cy="259045"/>
    <xdr:sp macro="" textlink="">
      <xdr:nvSpPr>
        <xdr:cNvPr id="85" name="テキスト ボックス 84"/>
        <xdr:cNvSpPr txBox="1"/>
      </xdr:nvSpPr>
      <xdr:spPr>
        <a:xfrm>
          <a:off x="2673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169291</xdr:rowOff>
    </xdr:from>
    <xdr:to>
      <xdr:col>3</xdr:col>
      <xdr:colOff>3175</xdr:colOff>
      <xdr:row>35</xdr:row>
      <xdr:rowOff>99441</xdr:rowOff>
    </xdr:to>
    <xdr:sp macro="" textlink="">
      <xdr:nvSpPr>
        <xdr:cNvPr id="86" name="円/楕円 85"/>
        <xdr:cNvSpPr/>
      </xdr:nvSpPr>
      <xdr:spPr>
        <a:xfrm>
          <a:off x="1968500" y="59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90568</xdr:rowOff>
    </xdr:from>
    <xdr:ext cx="469744" cy="259045"/>
    <xdr:sp macro="" textlink="">
      <xdr:nvSpPr>
        <xdr:cNvPr id="87" name="テキスト ボックス 86"/>
        <xdr:cNvSpPr txBox="1"/>
      </xdr:nvSpPr>
      <xdr:spPr>
        <a:xfrm>
          <a:off x="1784427" y="609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83947</xdr:rowOff>
    </xdr:from>
    <xdr:to>
      <xdr:col>1</xdr:col>
      <xdr:colOff>485775</xdr:colOff>
      <xdr:row>34</xdr:row>
      <xdr:rowOff>14097</xdr:rowOff>
    </xdr:to>
    <xdr:sp macro="" textlink="">
      <xdr:nvSpPr>
        <xdr:cNvPr id="88" name="円/楕円 87"/>
        <xdr:cNvSpPr/>
      </xdr:nvSpPr>
      <xdr:spPr>
        <a:xfrm>
          <a:off x="1079500" y="57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30624</xdr:rowOff>
    </xdr:from>
    <xdr:ext cx="469744" cy="259045"/>
    <xdr:sp macro="" textlink="">
      <xdr:nvSpPr>
        <xdr:cNvPr id="89" name="テキスト ボックス 88"/>
        <xdr:cNvSpPr txBox="1"/>
      </xdr:nvSpPr>
      <xdr:spPr>
        <a:xfrm>
          <a:off x="895427" y="551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115215</xdr:rowOff>
    </xdr:from>
    <xdr:to>
      <xdr:col>6</xdr:col>
      <xdr:colOff>511175</xdr:colOff>
      <xdr:row>58</xdr:row>
      <xdr:rowOff>119751</xdr:rowOff>
    </xdr:to>
    <xdr:cxnSp macro="">
      <xdr:nvCxnSpPr>
        <xdr:cNvPr id="118" name="直線コネクタ 117"/>
        <xdr:cNvCxnSpPr/>
      </xdr:nvCxnSpPr>
      <xdr:spPr>
        <a:xfrm flipV="1">
          <a:off x="3797300" y="10059315"/>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112338</xdr:rowOff>
    </xdr:from>
    <xdr:to>
      <xdr:col>5</xdr:col>
      <xdr:colOff>358775</xdr:colOff>
      <xdr:row>58</xdr:row>
      <xdr:rowOff>119751</xdr:rowOff>
    </xdr:to>
    <xdr:cxnSp macro="">
      <xdr:nvCxnSpPr>
        <xdr:cNvPr id="121" name="直線コネクタ 120"/>
        <xdr:cNvCxnSpPr/>
      </xdr:nvCxnSpPr>
      <xdr:spPr>
        <a:xfrm>
          <a:off x="2908300" y="10056438"/>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102345</xdr:rowOff>
    </xdr:from>
    <xdr:to>
      <xdr:col>4</xdr:col>
      <xdr:colOff>155575</xdr:colOff>
      <xdr:row>58</xdr:row>
      <xdr:rowOff>112338</xdr:rowOff>
    </xdr:to>
    <xdr:cxnSp macro="">
      <xdr:nvCxnSpPr>
        <xdr:cNvPr id="124" name="直線コネクタ 123"/>
        <xdr:cNvCxnSpPr/>
      </xdr:nvCxnSpPr>
      <xdr:spPr>
        <a:xfrm>
          <a:off x="2019300" y="10046445"/>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14472</xdr:rowOff>
    </xdr:from>
    <xdr:to>
      <xdr:col>4</xdr:col>
      <xdr:colOff>206375</xdr:colOff>
      <xdr:row>58</xdr:row>
      <xdr:rowOff>116072</xdr:rowOff>
    </xdr:to>
    <xdr:sp macro="" textlink="">
      <xdr:nvSpPr>
        <xdr:cNvPr id="125" name="フローチャート : 判断 124"/>
        <xdr:cNvSpPr/>
      </xdr:nvSpPr>
      <xdr:spPr>
        <a:xfrm>
          <a:off x="2857500" y="995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132599</xdr:rowOff>
    </xdr:from>
    <xdr:ext cx="534377" cy="259045"/>
    <xdr:sp macro="" textlink="">
      <xdr:nvSpPr>
        <xdr:cNvPr id="126" name="テキスト ボックス 125"/>
        <xdr:cNvSpPr txBox="1"/>
      </xdr:nvSpPr>
      <xdr:spPr>
        <a:xfrm>
          <a:off x="2641111" y="97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102345</xdr:rowOff>
    </xdr:from>
    <xdr:to>
      <xdr:col>2</xdr:col>
      <xdr:colOff>638175</xdr:colOff>
      <xdr:row>58</xdr:row>
      <xdr:rowOff>113823</xdr:rowOff>
    </xdr:to>
    <xdr:cxnSp macro="">
      <xdr:nvCxnSpPr>
        <xdr:cNvPr id="127" name="直線コネクタ 126"/>
        <xdr:cNvCxnSpPr/>
      </xdr:nvCxnSpPr>
      <xdr:spPr>
        <a:xfrm flipV="1">
          <a:off x="1130300" y="10046445"/>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17230</xdr:rowOff>
    </xdr:from>
    <xdr:to>
      <xdr:col>3</xdr:col>
      <xdr:colOff>3175</xdr:colOff>
      <xdr:row>58</xdr:row>
      <xdr:rowOff>118830</xdr:rowOff>
    </xdr:to>
    <xdr:sp macro="" textlink="">
      <xdr:nvSpPr>
        <xdr:cNvPr id="128" name="フローチャート : 判断 127"/>
        <xdr:cNvSpPr/>
      </xdr:nvSpPr>
      <xdr:spPr>
        <a:xfrm>
          <a:off x="1968500" y="99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135357</xdr:rowOff>
    </xdr:from>
    <xdr:ext cx="534377" cy="259045"/>
    <xdr:sp macro="" textlink="">
      <xdr:nvSpPr>
        <xdr:cNvPr id="129" name="テキスト ボックス 128"/>
        <xdr:cNvSpPr txBox="1"/>
      </xdr:nvSpPr>
      <xdr:spPr>
        <a:xfrm>
          <a:off x="1752111" y="973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36333</xdr:rowOff>
    </xdr:from>
    <xdr:to>
      <xdr:col>1</xdr:col>
      <xdr:colOff>485775</xdr:colOff>
      <xdr:row>57</xdr:row>
      <xdr:rowOff>137933</xdr:rowOff>
    </xdr:to>
    <xdr:sp macro="" textlink="">
      <xdr:nvSpPr>
        <xdr:cNvPr id="130" name="フローチャート : 判断 129"/>
        <xdr:cNvSpPr/>
      </xdr:nvSpPr>
      <xdr:spPr>
        <a:xfrm>
          <a:off x="1079500" y="980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154460</xdr:rowOff>
    </xdr:from>
    <xdr:ext cx="599010" cy="259045"/>
    <xdr:sp macro="" textlink="">
      <xdr:nvSpPr>
        <xdr:cNvPr id="131" name="テキスト ボックス 130"/>
        <xdr:cNvSpPr txBox="1"/>
      </xdr:nvSpPr>
      <xdr:spPr>
        <a:xfrm>
          <a:off x="830794" y="958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64415</xdr:rowOff>
    </xdr:from>
    <xdr:to>
      <xdr:col>6</xdr:col>
      <xdr:colOff>561975</xdr:colOff>
      <xdr:row>58</xdr:row>
      <xdr:rowOff>166015</xdr:rowOff>
    </xdr:to>
    <xdr:sp macro="" textlink="">
      <xdr:nvSpPr>
        <xdr:cNvPr id="137" name="円/楕円 136"/>
        <xdr:cNvSpPr/>
      </xdr:nvSpPr>
      <xdr:spPr>
        <a:xfrm>
          <a:off x="4584700" y="100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150792</xdr:rowOff>
    </xdr:from>
    <xdr:ext cx="534377" cy="259045"/>
    <xdr:sp macro="" textlink="">
      <xdr:nvSpPr>
        <xdr:cNvPr id="138" name="総務費該当値テキスト"/>
        <xdr:cNvSpPr txBox="1"/>
      </xdr:nvSpPr>
      <xdr:spPr>
        <a:xfrm>
          <a:off x="4686300" y="99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52,853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68951</xdr:rowOff>
    </xdr:from>
    <xdr:to>
      <xdr:col>5</xdr:col>
      <xdr:colOff>409575</xdr:colOff>
      <xdr:row>58</xdr:row>
      <xdr:rowOff>170551</xdr:rowOff>
    </xdr:to>
    <xdr:sp macro="" textlink="">
      <xdr:nvSpPr>
        <xdr:cNvPr id="139" name="円/楕円 138"/>
        <xdr:cNvSpPr/>
      </xdr:nvSpPr>
      <xdr:spPr>
        <a:xfrm>
          <a:off x="3746500" y="100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161678</xdr:rowOff>
    </xdr:from>
    <xdr:ext cx="534377" cy="259045"/>
    <xdr:sp macro="" textlink="">
      <xdr:nvSpPr>
        <xdr:cNvPr id="140" name="テキスト ボックス 139"/>
        <xdr:cNvSpPr txBox="1"/>
      </xdr:nvSpPr>
      <xdr:spPr>
        <a:xfrm>
          <a:off x="3530111" y="101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61538</xdr:rowOff>
    </xdr:from>
    <xdr:to>
      <xdr:col>4</xdr:col>
      <xdr:colOff>206375</xdr:colOff>
      <xdr:row>58</xdr:row>
      <xdr:rowOff>163138</xdr:rowOff>
    </xdr:to>
    <xdr:sp macro="" textlink="">
      <xdr:nvSpPr>
        <xdr:cNvPr id="141" name="円/楕円 140"/>
        <xdr:cNvSpPr/>
      </xdr:nvSpPr>
      <xdr:spPr>
        <a:xfrm>
          <a:off x="2857500" y="100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154265</xdr:rowOff>
    </xdr:from>
    <xdr:ext cx="534377" cy="259045"/>
    <xdr:sp macro="" textlink="">
      <xdr:nvSpPr>
        <xdr:cNvPr id="142" name="テキスト ボックス 141"/>
        <xdr:cNvSpPr txBox="1"/>
      </xdr:nvSpPr>
      <xdr:spPr>
        <a:xfrm>
          <a:off x="2641111" y="100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51545</xdr:rowOff>
    </xdr:from>
    <xdr:to>
      <xdr:col>3</xdr:col>
      <xdr:colOff>3175</xdr:colOff>
      <xdr:row>58</xdr:row>
      <xdr:rowOff>153145</xdr:rowOff>
    </xdr:to>
    <xdr:sp macro="" textlink="">
      <xdr:nvSpPr>
        <xdr:cNvPr id="143" name="円/楕円 142"/>
        <xdr:cNvSpPr/>
      </xdr:nvSpPr>
      <xdr:spPr>
        <a:xfrm>
          <a:off x="1968500" y="99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144272</xdr:rowOff>
    </xdr:from>
    <xdr:ext cx="534377" cy="259045"/>
    <xdr:sp macro="" textlink="">
      <xdr:nvSpPr>
        <xdr:cNvPr id="144" name="テキスト ボックス 143"/>
        <xdr:cNvSpPr txBox="1"/>
      </xdr:nvSpPr>
      <xdr:spPr>
        <a:xfrm>
          <a:off x="1752111" y="100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63023</xdr:rowOff>
    </xdr:from>
    <xdr:to>
      <xdr:col>1</xdr:col>
      <xdr:colOff>485775</xdr:colOff>
      <xdr:row>58</xdr:row>
      <xdr:rowOff>164623</xdr:rowOff>
    </xdr:to>
    <xdr:sp macro="" textlink="">
      <xdr:nvSpPr>
        <xdr:cNvPr id="145" name="円/楕円 144"/>
        <xdr:cNvSpPr/>
      </xdr:nvSpPr>
      <xdr:spPr>
        <a:xfrm>
          <a:off x="1079500" y="100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155750</xdr:rowOff>
    </xdr:from>
    <xdr:ext cx="534377" cy="259045"/>
    <xdr:sp macro="" textlink="">
      <xdr:nvSpPr>
        <xdr:cNvPr id="146" name="テキスト ボックス 145"/>
        <xdr:cNvSpPr txBox="1"/>
      </xdr:nvSpPr>
      <xdr:spPr>
        <a:xfrm>
          <a:off x="863111" y="100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155364</xdr:rowOff>
    </xdr:from>
    <xdr:to>
      <xdr:col>6</xdr:col>
      <xdr:colOff>511175</xdr:colOff>
      <xdr:row>78</xdr:row>
      <xdr:rowOff>13559</xdr:rowOff>
    </xdr:to>
    <xdr:cxnSp macro="">
      <xdr:nvCxnSpPr>
        <xdr:cNvPr id="174" name="直線コネクタ 173"/>
        <xdr:cNvCxnSpPr/>
      </xdr:nvCxnSpPr>
      <xdr:spPr>
        <a:xfrm flipV="1">
          <a:off x="3797300" y="13357014"/>
          <a:ext cx="8382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14427</xdr:rowOff>
    </xdr:from>
    <xdr:to>
      <xdr:col>5</xdr:col>
      <xdr:colOff>358775</xdr:colOff>
      <xdr:row>78</xdr:row>
      <xdr:rowOff>13559</xdr:rowOff>
    </xdr:to>
    <xdr:cxnSp macro="">
      <xdr:nvCxnSpPr>
        <xdr:cNvPr id="177" name="直線コネクタ 176"/>
        <xdr:cNvCxnSpPr/>
      </xdr:nvCxnSpPr>
      <xdr:spPr>
        <a:xfrm>
          <a:off x="2908300" y="13216077"/>
          <a:ext cx="889000" cy="17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14427</xdr:rowOff>
    </xdr:from>
    <xdr:to>
      <xdr:col>4</xdr:col>
      <xdr:colOff>155575</xdr:colOff>
      <xdr:row>77</xdr:row>
      <xdr:rowOff>168019</xdr:rowOff>
    </xdr:to>
    <xdr:cxnSp macro="">
      <xdr:nvCxnSpPr>
        <xdr:cNvPr id="180" name="直線コネクタ 179"/>
        <xdr:cNvCxnSpPr/>
      </xdr:nvCxnSpPr>
      <xdr:spPr>
        <a:xfrm flipV="1">
          <a:off x="2019300" y="13216077"/>
          <a:ext cx="889000" cy="15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81" name="フローチャート : 判断 180"/>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50692</xdr:rowOff>
    </xdr:from>
    <xdr:ext cx="599010" cy="259045"/>
    <xdr:sp macro="" textlink="">
      <xdr:nvSpPr>
        <xdr:cNvPr id="182" name="テキスト ボックス 181"/>
        <xdr:cNvSpPr txBox="1"/>
      </xdr:nvSpPr>
      <xdr:spPr>
        <a:xfrm>
          <a:off x="2608794"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168019</xdr:rowOff>
    </xdr:from>
    <xdr:to>
      <xdr:col>2</xdr:col>
      <xdr:colOff>638175</xdr:colOff>
      <xdr:row>78</xdr:row>
      <xdr:rowOff>50464</xdr:rowOff>
    </xdr:to>
    <xdr:cxnSp macro="">
      <xdr:nvCxnSpPr>
        <xdr:cNvPr id="183" name="直線コネクタ 182"/>
        <xdr:cNvCxnSpPr/>
      </xdr:nvCxnSpPr>
      <xdr:spPr>
        <a:xfrm flipV="1">
          <a:off x="1130300" y="13369669"/>
          <a:ext cx="889000" cy="5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4" name="フローチャート : 判断 183"/>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7295</xdr:rowOff>
    </xdr:from>
    <xdr:ext cx="599010" cy="259045"/>
    <xdr:sp macro="" textlink="">
      <xdr:nvSpPr>
        <xdr:cNvPr id="185" name="テキスト ボックス 184"/>
        <xdr:cNvSpPr txBox="1"/>
      </xdr:nvSpPr>
      <xdr:spPr>
        <a:xfrm>
          <a:off x="1719794" y="1303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6" name="フローチャート : 判断 185"/>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63612</xdr:rowOff>
    </xdr:from>
    <xdr:ext cx="599010" cy="259045"/>
    <xdr:sp macro="" textlink="">
      <xdr:nvSpPr>
        <xdr:cNvPr id="187" name="テキスト ボックス 186"/>
        <xdr:cNvSpPr txBox="1"/>
      </xdr:nvSpPr>
      <xdr:spPr>
        <a:xfrm>
          <a:off x="830794" y="129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104564</xdr:rowOff>
    </xdr:from>
    <xdr:to>
      <xdr:col>6</xdr:col>
      <xdr:colOff>561975</xdr:colOff>
      <xdr:row>78</xdr:row>
      <xdr:rowOff>34714</xdr:rowOff>
    </xdr:to>
    <xdr:sp macro="" textlink="">
      <xdr:nvSpPr>
        <xdr:cNvPr id="193" name="円/楕円 192"/>
        <xdr:cNvSpPr/>
      </xdr:nvSpPr>
      <xdr:spPr>
        <a:xfrm>
          <a:off x="4584700" y="133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82991</xdr:rowOff>
    </xdr:from>
    <xdr:ext cx="599010" cy="259045"/>
    <xdr:sp macro="" textlink="">
      <xdr:nvSpPr>
        <xdr:cNvPr id="194" name="民生費該当値テキスト"/>
        <xdr:cNvSpPr txBox="1"/>
      </xdr:nvSpPr>
      <xdr:spPr>
        <a:xfrm>
          <a:off x="4686300" y="1328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134209</xdr:rowOff>
    </xdr:from>
    <xdr:to>
      <xdr:col>5</xdr:col>
      <xdr:colOff>409575</xdr:colOff>
      <xdr:row>78</xdr:row>
      <xdr:rowOff>64359</xdr:rowOff>
    </xdr:to>
    <xdr:sp macro="" textlink="">
      <xdr:nvSpPr>
        <xdr:cNvPr id="195" name="円/楕円 194"/>
        <xdr:cNvSpPr/>
      </xdr:nvSpPr>
      <xdr:spPr>
        <a:xfrm>
          <a:off x="3746500" y="133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55486</xdr:rowOff>
    </xdr:from>
    <xdr:ext cx="599010" cy="259045"/>
    <xdr:sp macro="" textlink="">
      <xdr:nvSpPr>
        <xdr:cNvPr id="196" name="テキスト ボックス 195"/>
        <xdr:cNvSpPr txBox="1"/>
      </xdr:nvSpPr>
      <xdr:spPr>
        <a:xfrm>
          <a:off x="3497794" y="1342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135077</xdr:rowOff>
    </xdr:from>
    <xdr:to>
      <xdr:col>4</xdr:col>
      <xdr:colOff>206375</xdr:colOff>
      <xdr:row>77</xdr:row>
      <xdr:rowOff>65227</xdr:rowOff>
    </xdr:to>
    <xdr:sp macro="" textlink="">
      <xdr:nvSpPr>
        <xdr:cNvPr id="197" name="円/楕円 196"/>
        <xdr:cNvSpPr/>
      </xdr:nvSpPr>
      <xdr:spPr>
        <a:xfrm>
          <a:off x="2857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56354</xdr:rowOff>
    </xdr:from>
    <xdr:ext cx="599010" cy="259045"/>
    <xdr:sp macro="" textlink="">
      <xdr:nvSpPr>
        <xdr:cNvPr id="198" name="テキスト ボックス 197"/>
        <xdr:cNvSpPr txBox="1"/>
      </xdr:nvSpPr>
      <xdr:spPr>
        <a:xfrm>
          <a:off x="2608794" y="1325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117219</xdr:rowOff>
    </xdr:from>
    <xdr:to>
      <xdr:col>3</xdr:col>
      <xdr:colOff>3175</xdr:colOff>
      <xdr:row>78</xdr:row>
      <xdr:rowOff>47369</xdr:rowOff>
    </xdr:to>
    <xdr:sp macro="" textlink="">
      <xdr:nvSpPr>
        <xdr:cNvPr id="199" name="円/楕円 198"/>
        <xdr:cNvSpPr/>
      </xdr:nvSpPr>
      <xdr:spPr>
        <a:xfrm>
          <a:off x="1968500" y="1331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38496</xdr:rowOff>
    </xdr:from>
    <xdr:ext cx="599010" cy="259045"/>
    <xdr:sp macro="" textlink="">
      <xdr:nvSpPr>
        <xdr:cNvPr id="200" name="テキスト ボックス 199"/>
        <xdr:cNvSpPr txBox="1"/>
      </xdr:nvSpPr>
      <xdr:spPr>
        <a:xfrm>
          <a:off x="1719794" y="1341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171114</xdr:rowOff>
    </xdr:from>
    <xdr:to>
      <xdr:col>1</xdr:col>
      <xdr:colOff>485775</xdr:colOff>
      <xdr:row>78</xdr:row>
      <xdr:rowOff>101264</xdr:rowOff>
    </xdr:to>
    <xdr:sp macro="" textlink="">
      <xdr:nvSpPr>
        <xdr:cNvPr id="201" name="円/楕円 200"/>
        <xdr:cNvSpPr/>
      </xdr:nvSpPr>
      <xdr:spPr>
        <a:xfrm>
          <a:off x="1079500" y="133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92391</xdr:rowOff>
    </xdr:from>
    <xdr:ext cx="599010" cy="259045"/>
    <xdr:sp macro="" textlink="">
      <xdr:nvSpPr>
        <xdr:cNvPr id="202" name="テキスト ボックス 201"/>
        <xdr:cNvSpPr txBox="1"/>
      </xdr:nvSpPr>
      <xdr:spPr>
        <a:xfrm>
          <a:off x="830794" y="1346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3721</xdr:rowOff>
    </xdr:from>
    <xdr:to>
      <xdr:col>6</xdr:col>
      <xdr:colOff>511175</xdr:colOff>
      <xdr:row>97</xdr:row>
      <xdr:rowOff>65506</xdr:rowOff>
    </xdr:to>
    <xdr:cxnSp macro="">
      <xdr:nvCxnSpPr>
        <xdr:cNvPr id="231" name="直線コネクタ 230"/>
        <xdr:cNvCxnSpPr/>
      </xdr:nvCxnSpPr>
      <xdr:spPr>
        <a:xfrm>
          <a:off x="3797300" y="16634371"/>
          <a:ext cx="838200" cy="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93142</xdr:rowOff>
    </xdr:from>
    <xdr:to>
      <xdr:col>5</xdr:col>
      <xdr:colOff>358775</xdr:colOff>
      <xdr:row>97</xdr:row>
      <xdr:rowOff>3721</xdr:rowOff>
    </xdr:to>
    <xdr:cxnSp macro="">
      <xdr:nvCxnSpPr>
        <xdr:cNvPr id="234" name="直線コネクタ 233"/>
        <xdr:cNvCxnSpPr/>
      </xdr:nvCxnSpPr>
      <xdr:spPr>
        <a:xfrm>
          <a:off x="2908300" y="16552342"/>
          <a:ext cx="889000" cy="8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93142</xdr:rowOff>
    </xdr:from>
    <xdr:to>
      <xdr:col>4</xdr:col>
      <xdr:colOff>155575</xdr:colOff>
      <xdr:row>97</xdr:row>
      <xdr:rowOff>42723</xdr:rowOff>
    </xdr:to>
    <xdr:cxnSp macro="">
      <xdr:nvCxnSpPr>
        <xdr:cNvPr id="237" name="直線コネクタ 236"/>
        <xdr:cNvCxnSpPr/>
      </xdr:nvCxnSpPr>
      <xdr:spPr>
        <a:xfrm flipV="1">
          <a:off x="2019300" y="16552342"/>
          <a:ext cx="8890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152045</xdr:rowOff>
    </xdr:from>
    <xdr:to>
      <xdr:col>4</xdr:col>
      <xdr:colOff>206375</xdr:colOff>
      <xdr:row>96</xdr:row>
      <xdr:rowOff>82195</xdr:rowOff>
    </xdr:to>
    <xdr:sp macro="" textlink="">
      <xdr:nvSpPr>
        <xdr:cNvPr id="238" name="フローチャート : 判断 237"/>
        <xdr:cNvSpPr/>
      </xdr:nvSpPr>
      <xdr:spPr>
        <a:xfrm>
          <a:off x="2857500" y="16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98722</xdr:rowOff>
    </xdr:from>
    <xdr:ext cx="534377" cy="259045"/>
    <xdr:sp macro="" textlink="">
      <xdr:nvSpPr>
        <xdr:cNvPr id="239" name="テキスト ボックス 238"/>
        <xdr:cNvSpPr txBox="1"/>
      </xdr:nvSpPr>
      <xdr:spPr>
        <a:xfrm>
          <a:off x="2641111" y="162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42723</xdr:rowOff>
    </xdr:from>
    <xdr:to>
      <xdr:col>2</xdr:col>
      <xdr:colOff>638175</xdr:colOff>
      <xdr:row>97</xdr:row>
      <xdr:rowOff>56159</xdr:rowOff>
    </xdr:to>
    <xdr:cxnSp macro="">
      <xdr:nvCxnSpPr>
        <xdr:cNvPr id="240" name="直線コネクタ 239"/>
        <xdr:cNvCxnSpPr/>
      </xdr:nvCxnSpPr>
      <xdr:spPr>
        <a:xfrm flipV="1">
          <a:off x="1130300" y="16673373"/>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131724</xdr:rowOff>
    </xdr:from>
    <xdr:to>
      <xdr:col>3</xdr:col>
      <xdr:colOff>3175</xdr:colOff>
      <xdr:row>96</xdr:row>
      <xdr:rowOff>61874</xdr:rowOff>
    </xdr:to>
    <xdr:sp macro="" textlink="">
      <xdr:nvSpPr>
        <xdr:cNvPr id="241" name="フローチャート : 判断 240"/>
        <xdr:cNvSpPr/>
      </xdr:nvSpPr>
      <xdr:spPr>
        <a:xfrm>
          <a:off x="1968500" y="164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78401</xdr:rowOff>
    </xdr:from>
    <xdr:ext cx="534377" cy="259045"/>
    <xdr:sp macro="" textlink="">
      <xdr:nvSpPr>
        <xdr:cNvPr id="242" name="テキスト ボックス 241"/>
        <xdr:cNvSpPr txBox="1"/>
      </xdr:nvSpPr>
      <xdr:spPr>
        <a:xfrm>
          <a:off x="1752111" y="161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153530</xdr:rowOff>
    </xdr:from>
    <xdr:to>
      <xdr:col>1</xdr:col>
      <xdr:colOff>485775</xdr:colOff>
      <xdr:row>96</xdr:row>
      <xdr:rowOff>83680</xdr:rowOff>
    </xdr:to>
    <xdr:sp macro="" textlink="">
      <xdr:nvSpPr>
        <xdr:cNvPr id="243" name="フローチャート : 判断 242"/>
        <xdr:cNvSpPr/>
      </xdr:nvSpPr>
      <xdr:spPr>
        <a:xfrm>
          <a:off x="1079500" y="164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100207</xdr:rowOff>
    </xdr:from>
    <xdr:ext cx="534377" cy="259045"/>
    <xdr:sp macro="" textlink="">
      <xdr:nvSpPr>
        <xdr:cNvPr id="244" name="テキスト ボックス 243"/>
        <xdr:cNvSpPr txBox="1"/>
      </xdr:nvSpPr>
      <xdr:spPr>
        <a:xfrm>
          <a:off x="863111" y="162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14706</xdr:rowOff>
    </xdr:from>
    <xdr:to>
      <xdr:col>6</xdr:col>
      <xdr:colOff>561975</xdr:colOff>
      <xdr:row>97</xdr:row>
      <xdr:rowOff>116306</xdr:rowOff>
    </xdr:to>
    <xdr:sp macro="" textlink="">
      <xdr:nvSpPr>
        <xdr:cNvPr id="250" name="円/楕円 249"/>
        <xdr:cNvSpPr/>
      </xdr:nvSpPr>
      <xdr:spPr>
        <a:xfrm>
          <a:off x="4584700" y="166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101083</xdr:rowOff>
    </xdr:from>
    <xdr:ext cx="534377" cy="259045"/>
    <xdr:sp macro="" textlink="">
      <xdr:nvSpPr>
        <xdr:cNvPr id="251" name="衛生費該当値テキスト"/>
        <xdr:cNvSpPr txBox="1"/>
      </xdr:nvSpPr>
      <xdr:spPr>
        <a:xfrm>
          <a:off x="4686300" y="165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124371</xdr:rowOff>
    </xdr:from>
    <xdr:to>
      <xdr:col>5</xdr:col>
      <xdr:colOff>409575</xdr:colOff>
      <xdr:row>97</xdr:row>
      <xdr:rowOff>54521</xdr:rowOff>
    </xdr:to>
    <xdr:sp macro="" textlink="">
      <xdr:nvSpPr>
        <xdr:cNvPr id="252" name="円/楕円 251"/>
        <xdr:cNvSpPr/>
      </xdr:nvSpPr>
      <xdr:spPr>
        <a:xfrm>
          <a:off x="3746500" y="165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45648</xdr:rowOff>
    </xdr:from>
    <xdr:ext cx="534377" cy="259045"/>
    <xdr:sp macro="" textlink="">
      <xdr:nvSpPr>
        <xdr:cNvPr id="253" name="テキスト ボックス 252"/>
        <xdr:cNvSpPr txBox="1"/>
      </xdr:nvSpPr>
      <xdr:spPr>
        <a:xfrm>
          <a:off x="3530111" y="1667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42342</xdr:rowOff>
    </xdr:from>
    <xdr:to>
      <xdr:col>4</xdr:col>
      <xdr:colOff>206375</xdr:colOff>
      <xdr:row>96</xdr:row>
      <xdr:rowOff>143942</xdr:rowOff>
    </xdr:to>
    <xdr:sp macro="" textlink="">
      <xdr:nvSpPr>
        <xdr:cNvPr id="254" name="円/楕円 253"/>
        <xdr:cNvSpPr/>
      </xdr:nvSpPr>
      <xdr:spPr>
        <a:xfrm>
          <a:off x="2857500" y="165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135069</xdr:rowOff>
    </xdr:from>
    <xdr:ext cx="534377" cy="259045"/>
    <xdr:sp macro="" textlink="">
      <xdr:nvSpPr>
        <xdr:cNvPr id="255" name="テキスト ボックス 254"/>
        <xdr:cNvSpPr txBox="1"/>
      </xdr:nvSpPr>
      <xdr:spPr>
        <a:xfrm>
          <a:off x="2641111" y="165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163373</xdr:rowOff>
    </xdr:from>
    <xdr:to>
      <xdr:col>3</xdr:col>
      <xdr:colOff>3175</xdr:colOff>
      <xdr:row>97</xdr:row>
      <xdr:rowOff>93523</xdr:rowOff>
    </xdr:to>
    <xdr:sp macro="" textlink="">
      <xdr:nvSpPr>
        <xdr:cNvPr id="256" name="円/楕円 255"/>
        <xdr:cNvSpPr/>
      </xdr:nvSpPr>
      <xdr:spPr>
        <a:xfrm>
          <a:off x="1968500" y="166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84650</xdr:rowOff>
    </xdr:from>
    <xdr:ext cx="534377" cy="259045"/>
    <xdr:sp macro="" textlink="">
      <xdr:nvSpPr>
        <xdr:cNvPr id="257" name="テキスト ボックス 256"/>
        <xdr:cNvSpPr txBox="1"/>
      </xdr:nvSpPr>
      <xdr:spPr>
        <a:xfrm>
          <a:off x="1752111" y="167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5359</xdr:rowOff>
    </xdr:from>
    <xdr:to>
      <xdr:col>1</xdr:col>
      <xdr:colOff>485775</xdr:colOff>
      <xdr:row>97</xdr:row>
      <xdr:rowOff>106959</xdr:rowOff>
    </xdr:to>
    <xdr:sp macro="" textlink="">
      <xdr:nvSpPr>
        <xdr:cNvPr id="258" name="円/楕円 257"/>
        <xdr:cNvSpPr/>
      </xdr:nvSpPr>
      <xdr:spPr>
        <a:xfrm>
          <a:off x="1079500" y="166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98086</xdr:rowOff>
    </xdr:from>
    <xdr:ext cx="534377" cy="259045"/>
    <xdr:sp macro="" textlink="">
      <xdr:nvSpPr>
        <xdr:cNvPr id="259" name="テキスト ボックス 258"/>
        <xdr:cNvSpPr txBox="1"/>
      </xdr:nvSpPr>
      <xdr:spPr>
        <a:xfrm>
          <a:off x="863111" y="167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132842</xdr:rowOff>
    </xdr:from>
    <xdr:to>
      <xdr:col>15</xdr:col>
      <xdr:colOff>180975</xdr:colOff>
      <xdr:row>37</xdr:row>
      <xdr:rowOff>20371</xdr:rowOff>
    </xdr:to>
    <xdr:cxnSp macro="">
      <xdr:nvCxnSpPr>
        <xdr:cNvPr id="286" name="直線コネクタ 285"/>
        <xdr:cNvCxnSpPr/>
      </xdr:nvCxnSpPr>
      <xdr:spPr>
        <a:xfrm>
          <a:off x="9639300" y="5962142"/>
          <a:ext cx="8382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30751</xdr:rowOff>
    </xdr:from>
    <xdr:ext cx="378565" cy="259045"/>
    <xdr:sp macro="" textlink="">
      <xdr:nvSpPr>
        <xdr:cNvPr id="287" name="労働費平均値テキスト"/>
        <xdr:cNvSpPr txBox="1"/>
      </xdr:nvSpPr>
      <xdr:spPr>
        <a:xfrm>
          <a:off x="10528300" y="6374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132842</xdr:rowOff>
    </xdr:from>
    <xdr:to>
      <xdr:col>14</xdr:col>
      <xdr:colOff>28575</xdr:colOff>
      <xdr:row>35</xdr:row>
      <xdr:rowOff>63805</xdr:rowOff>
    </xdr:to>
    <xdr:cxnSp macro="">
      <xdr:nvCxnSpPr>
        <xdr:cNvPr id="289" name="直線コネクタ 288"/>
        <xdr:cNvCxnSpPr/>
      </xdr:nvCxnSpPr>
      <xdr:spPr>
        <a:xfrm flipV="1">
          <a:off x="8750300" y="5962142"/>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125849</xdr:rowOff>
    </xdr:from>
    <xdr:ext cx="378565" cy="259045"/>
    <xdr:sp macro="" textlink="">
      <xdr:nvSpPr>
        <xdr:cNvPr id="291" name="テキスト ボックス 290"/>
        <xdr:cNvSpPr txBox="1"/>
      </xdr:nvSpPr>
      <xdr:spPr>
        <a:xfrm>
          <a:off x="9450017" y="62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63805</xdr:rowOff>
    </xdr:from>
    <xdr:to>
      <xdr:col>12</xdr:col>
      <xdr:colOff>511175</xdr:colOff>
      <xdr:row>36</xdr:row>
      <xdr:rowOff>152959</xdr:rowOff>
    </xdr:to>
    <xdr:cxnSp macro="">
      <xdr:nvCxnSpPr>
        <xdr:cNvPr id="292" name="直線コネクタ 291"/>
        <xdr:cNvCxnSpPr/>
      </xdr:nvCxnSpPr>
      <xdr:spPr>
        <a:xfrm flipV="1">
          <a:off x="7861300" y="6064555"/>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139192</xdr:rowOff>
    </xdr:from>
    <xdr:to>
      <xdr:col>12</xdr:col>
      <xdr:colOff>561975</xdr:colOff>
      <xdr:row>35</xdr:row>
      <xdr:rowOff>69342</xdr:rowOff>
    </xdr:to>
    <xdr:sp macro="" textlink="">
      <xdr:nvSpPr>
        <xdr:cNvPr id="293" name="フローチャート : 判断 292"/>
        <xdr:cNvSpPr/>
      </xdr:nvSpPr>
      <xdr:spPr>
        <a:xfrm>
          <a:off x="8699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85869</xdr:rowOff>
    </xdr:from>
    <xdr:ext cx="469744" cy="259045"/>
    <xdr:sp macro="" textlink="">
      <xdr:nvSpPr>
        <xdr:cNvPr id="294" name="テキスト ボックス 293"/>
        <xdr:cNvSpPr txBox="1"/>
      </xdr:nvSpPr>
      <xdr:spPr>
        <a:xfrm>
          <a:off x="8515427"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42316</xdr:rowOff>
    </xdr:from>
    <xdr:to>
      <xdr:col>11</xdr:col>
      <xdr:colOff>307975</xdr:colOff>
      <xdr:row>36</xdr:row>
      <xdr:rowOff>152959</xdr:rowOff>
    </xdr:to>
    <xdr:cxnSp macro="">
      <xdr:nvCxnSpPr>
        <xdr:cNvPr id="295" name="直線コネクタ 294"/>
        <xdr:cNvCxnSpPr/>
      </xdr:nvCxnSpPr>
      <xdr:spPr>
        <a:xfrm>
          <a:off x="6972300" y="6214516"/>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122275</xdr:rowOff>
    </xdr:from>
    <xdr:to>
      <xdr:col>11</xdr:col>
      <xdr:colOff>358775</xdr:colOff>
      <xdr:row>34</xdr:row>
      <xdr:rowOff>52425</xdr:rowOff>
    </xdr:to>
    <xdr:sp macro="" textlink="">
      <xdr:nvSpPr>
        <xdr:cNvPr id="296" name="フローチャート : 判断 295"/>
        <xdr:cNvSpPr/>
      </xdr:nvSpPr>
      <xdr:spPr>
        <a:xfrm>
          <a:off x="7810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68952</xdr:rowOff>
    </xdr:from>
    <xdr:ext cx="469744" cy="259045"/>
    <xdr:sp macro="" textlink="">
      <xdr:nvSpPr>
        <xdr:cNvPr id="297" name="テキスト ボックス 296"/>
        <xdr:cNvSpPr txBox="1"/>
      </xdr:nvSpPr>
      <xdr:spPr>
        <a:xfrm>
          <a:off x="7626427"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46381</xdr:rowOff>
    </xdr:from>
    <xdr:to>
      <xdr:col>10</xdr:col>
      <xdr:colOff>155575</xdr:colOff>
      <xdr:row>31</xdr:row>
      <xdr:rowOff>147981</xdr:rowOff>
    </xdr:to>
    <xdr:sp macro="" textlink="">
      <xdr:nvSpPr>
        <xdr:cNvPr id="298" name="フローチャート : 判断 297"/>
        <xdr:cNvSpPr/>
      </xdr:nvSpPr>
      <xdr:spPr>
        <a:xfrm>
          <a:off x="6921500" y="53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164508</xdr:rowOff>
    </xdr:from>
    <xdr:ext cx="469744" cy="259045"/>
    <xdr:sp macro="" textlink="">
      <xdr:nvSpPr>
        <xdr:cNvPr id="299" name="テキスト ボックス 298"/>
        <xdr:cNvSpPr txBox="1"/>
      </xdr:nvSpPr>
      <xdr:spPr>
        <a:xfrm>
          <a:off x="6737427" y="51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141021</xdr:rowOff>
    </xdr:from>
    <xdr:to>
      <xdr:col>15</xdr:col>
      <xdr:colOff>231775</xdr:colOff>
      <xdr:row>37</xdr:row>
      <xdr:rowOff>71171</xdr:rowOff>
    </xdr:to>
    <xdr:sp macro="" textlink="">
      <xdr:nvSpPr>
        <xdr:cNvPr id="305" name="円/楕円 304"/>
        <xdr:cNvSpPr/>
      </xdr:nvSpPr>
      <xdr:spPr>
        <a:xfrm>
          <a:off x="104267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163898</xdr:rowOff>
    </xdr:from>
    <xdr:ext cx="378565" cy="259045"/>
    <xdr:sp macro="" textlink="">
      <xdr:nvSpPr>
        <xdr:cNvPr id="306" name="労働費該当値テキスト"/>
        <xdr:cNvSpPr txBox="1"/>
      </xdr:nvSpPr>
      <xdr:spPr>
        <a:xfrm>
          <a:off x="10528300" y="6164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82042</xdr:rowOff>
    </xdr:from>
    <xdr:to>
      <xdr:col>14</xdr:col>
      <xdr:colOff>79375</xdr:colOff>
      <xdr:row>35</xdr:row>
      <xdr:rowOff>12192</xdr:rowOff>
    </xdr:to>
    <xdr:sp macro="" textlink="">
      <xdr:nvSpPr>
        <xdr:cNvPr id="307" name="円/楕円 306"/>
        <xdr:cNvSpPr/>
      </xdr:nvSpPr>
      <xdr:spPr>
        <a:xfrm>
          <a:off x="9588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28719</xdr:rowOff>
    </xdr:from>
    <xdr:ext cx="469744" cy="259045"/>
    <xdr:sp macro="" textlink="">
      <xdr:nvSpPr>
        <xdr:cNvPr id="308" name="テキスト ボックス 307"/>
        <xdr:cNvSpPr txBox="1"/>
      </xdr:nvSpPr>
      <xdr:spPr>
        <a:xfrm>
          <a:off x="9404427"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13005</xdr:rowOff>
    </xdr:from>
    <xdr:to>
      <xdr:col>12</xdr:col>
      <xdr:colOff>561975</xdr:colOff>
      <xdr:row>35</xdr:row>
      <xdr:rowOff>114605</xdr:rowOff>
    </xdr:to>
    <xdr:sp macro="" textlink="">
      <xdr:nvSpPr>
        <xdr:cNvPr id="309" name="円/楕円 308"/>
        <xdr:cNvSpPr/>
      </xdr:nvSpPr>
      <xdr:spPr>
        <a:xfrm>
          <a:off x="8699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105732</xdr:rowOff>
    </xdr:from>
    <xdr:ext cx="469744" cy="259045"/>
    <xdr:sp macro="" textlink="">
      <xdr:nvSpPr>
        <xdr:cNvPr id="310" name="テキスト ボックス 309"/>
        <xdr:cNvSpPr txBox="1"/>
      </xdr:nvSpPr>
      <xdr:spPr>
        <a:xfrm>
          <a:off x="8515427"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102159</xdr:rowOff>
    </xdr:from>
    <xdr:to>
      <xdr:col>11</xdr:col>
      <xdr:colOff>358775</xdr:colOff>
      <xdr:row>37</xdr:row>
      <xdr:rowOff>32309</xdr:rowOff>
    </xdr:to>
    <xdr:sp macro="" textlink="">
      <xdr:nvSpPr>
        <xdr:cNvPr id="311" name="円/楕円 310"/>
        <xdr:cNvSpPr/>
      </xdr:nvSpPr>
      <xdr:spPr>
        <a:xfrm>
          <a:off x="7810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23436</xdr:rowOff>
    </xdr:from>
    <xdr:ext cx="378565" cy="259045"/>
    <xdr:sp macro="" textlink="">
      <xdr:nvSpPr>
        <xdr:cNvPr id="312" name="テキスト ボックス 311"/>
        <xdr:cNvSpPr txBox="1"/>
      </xdr:nvSpPr>
      <xdr:spPr>
        <a:xfrm>
          <a:off x="7672017" y="636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162966</xdr:rowOff>
    </xdr:from>
    <xdr:to>
      <xdr:col>10</xdr:col>
      <xdr:colOff>155575</xdr:colOff>
      <xdr:row>36</xdr:row>
      <xdr:rowOff>93116</xdr:rowOff>
    </xdr:to>
    <xdr:sp macro="" textlink="">
      <xdr:nvSpPr>
        <xdr:cNvPr id="313" name="円/楕円 312"/>
        <xdr:cNvSpPr/>
      </xdr:nvSpPr>
      <xdr:spPr>
        <a:xfrm>
          <a:off x="6921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84243</xdr:rowOff>
    </xdr:from>
    <xdr:ext cx="378565" cy="259045"/>
    <xdr:sp macro="" textlink="">
      <xdr:nvSpPr>
        <xdr:cNvPr id="314" name="テキスト ボックス 313"/>
        <xdr:cNvSpPr txBox="1"/>
      </xdr:nvSpPr>
      <xdr:spPr>
        <a:xfrm>
          <a:off x="6783017" y="6256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27805</xdr:rowOff>
    </xdr:from>
    <xdr:to>
      <xdr:col>15</xdr:col>
      <xdr:colOff>180975</xdr:colOff>
      <xdr:row>58</xdr:row>
      <xdr:rowOff>40789</xdr:rowOff>
    </xdr:to>
    <xdr:cxnSp macro="">
      <xdr:nvCxnSpPr>
        <xdr:cNvPr id="341" name="直線コネクタ 340"/>
        <xdr:cNvCxnSpPr/>
      </xdr:nvCxnSpPr>
      <xdr:spPr>
        <a:xfrm>
          <a:off x="9639300" y="9971905"/>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27805</xdr:rowOff>
    </xdr:from>
    <xdr:to>
      <xdr:col>14</xdr:col>
      <xdr:colOff>28575</xdr:colOff>
      <xdr:row>58</xdr:row>
      <xdr:rowOff>29552</xdr:rowOff>
    </xdr:to>
    <xdr:cxnSp macro="">
      <xdr:nvCxnSpPr>
        <xdr:cNvPr id="344" name="直線コネクタ 343"/>
        <xdr:cNvCxnSpPr/>
      </xdr:nvCxnSpPr>
      <xdr:spPr>
        <a:xfrm flipV="1">
          <a:off x="8750300" y="9971905"/>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46" name="テキスト ボックス 345"/>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29552</xdr:rowOff>
    </xdr:from>
    <xdr:to>
      <xdr:col>12</xdr:col>
      <xdr:colOff>511175</xdr:colOff>
      <xdr:row>58</xdr:row>
      <xdr:rowOff>50208</xdr:rowOff>
    </xdr:to>
    <xdr:cxnSp macro="">
      <xdr:nvCxnSpPr>
        <xdr:cNvPr id="347" name="直線コネクタ 346"/>
        <xdr:cNvCxnSpPr/>
      </xdr:nvCxnSpPr>
      <xdr:spPr>
        <a:xfrm flipV="1">
          <a:off x="7861300" y="9973652"/>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48" name="フローチャート : 判断 347"/>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76087</xdr:rowOff>
    </xdr:from>
    <xdr:ext cx="534377" cy="259045"/>
    <xdr:sp macro="" textlink="">
      <xdr:nvSpPr>
        <xdr:cNvPr id="349" name="テキスト ボックス 348"/>
        <xdr:cNvSpPr txBox="1"/>
      </xdr:nvSpPr>
      <xdr:spPr>
        <a:xfrm>
          <a:off x="8483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40739</xdr:rowOff>
    </xdr:from>
    <xdr:to>
      <xdr:col>11</xdr:col>
      <xdr:colOff>307975</xdr:colOff>
      <xdr:row>58</xdr:row>
      <xdr:rowOff>50208</xdr:rowOff>
    </xdr:to>
    <xdr:cxnSp macro="">
      <xdr:nvCxnSpPr>
        <xdr:cNvPr id="350" name="直線コネクタ 349"/>
        <xdr:cNvCxnSpPr/>
      </xdr:nvCxnSpPr>
      <xdr:spPr>
        <a:xfrm>
          <a:off x="6972300" y="9984839"/>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1" name="フローチャート : 判断 350"/>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103443</xdr:rowOff>
    </xdr:from>
    <xdr:ext cx="534377" cy="259045"/>
    <xdr:sp macro="" textlink="">
      <xdr:nvSpPr>
        <xdr:cNvPr id="352" name="テキスト ボックス 351"/>
        <xdr:cNvSpPr txBox="1"/>
      </xdr:nvSpPr>
      <xdr:spPr>
        <a:xfrm>
          <a:off x="7594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3" name="フローチャート : 判断 352"/>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98058</xdr:rowOff>
    </xdr:from>
    <xdr:ext cx="534377" cy="259045"/>
    <xdr:sp macro="" textlink="">
      <xdr:nvSpPr>
        <xdr:cNvPr id="354" name="テキスト ボックス 353"/>
        <xdr:cNvSpPr txBox="1"/>
      </xdr:nvSpPr>
      <xdr:spPr>
        <a:xfrm>
          <a:off x="6705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161439</xdr:rowOff>
    </xdr:from>
    <xdr:to>
      <xdr:col>15</xdr:col>
      <xdr:colOff>231775</xdr:colOff>
      <xdr:row>58</xdr:row>
      <xdr:rowOff>91589</xdr:rowOff>
    </xdr:to>
    <xdr:sp macro="" textlink="">
      <xdr:nvSpPr>
        <xdr:cNvPr id="360" name="円/楕円 359"/>
        <xdr:cNvSpPr/>
      </xdr:nvSpPr>
      <xdr:spPr>
        <a:xfrm>
          <a:off x="10426700" y="99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76366</xdr:rowOff>
    </xdr:from>
    <xdr:ext cx="534377" cy="259045"/>
    <xdr:sp macro="" textlink="">
      <xdr:nvSpPr>
        <xdr:cNvPr id="361" name="農林水産業費該当値テキスト"/>
        <xdr:cNvSpPr txBox="1"/>
      </xdr:nvSpPr>
      <xdr:spPr>
        <a:xfrm>
          <a:off x="10528300" y="98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148455</xdr:rowOff>
    </xdr:from>
    <xdr:to>
      <xdr:col>14</xdr:col>
      <xdr:colOff>79375</xdr:colOff>
      <xdr:row>58</xdr:row>
      <xdr:rowOff>78605</xdr:rowOff>
    </xdr:to>
    <xdr:sp macro="" textlink="">
      <xdr:nvSpPr>
        <xdr:cNvPr id="362" name="円/楕円 361"/>
        <xdr:cNvSpPr/>
      </xdr:nvSpPr>
      <xdr:spPr>
        <a:xfrm>
          <a:off x="9588500" y="99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69732</xdr:rowOff>
    </xdr:from>
    <xdr:ext cx="534377" cy="259045"/>
    <xdr:sp macro="" textlink="">
      <xdr:nvSpPr>
        <xdr:cNvPr id="363" name="テキスト ボックス 362"/>
        <xdr:cNvSpPr txBox="1"/>
      </xdr:nvSpPr>
      <xdr:spPr>
        <a:xfrm>
          <a:off x="9372111" y="100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150202</xdr:rowOff>
    </xdr:from>
    <xdr:to>
      <xdr:col>12</xdr:col>
      <xdr:colOff>561975</xdr:colOff>
      <xdr:row>58</xdr:row>
      <xdr:rowOff>80352</xdr:rowOff>
    </xdr:to>
    <xdr:sp macro="" textlink="">
      <xdr:nvSpPr>
        <xdr:cNvPr id="364" name="円/楕円 363"/>
        <xdr:cNvSpPr/>
      </xdr:nvSpPr>
      <xdr:spPr>
        <a:xfrm>
          <a:off x="8699500" y="99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96879</xdr:rowOff>
    </xdr:from>
    <xdr:ext cx="534377" cy="259045"/>
    <xdr:sp macro="" textlink="">
      <xdr:nvSpPr>
        <xdr:cNvPr id="365" name="テキスト ボックス 364"/>
        <xdr:cNvSpPr txBox="1"/>
      </xdr:nvSpPr>
      <xdr:spPr>
        <a:xfrm>
          <a:off x="8483111" y="96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170858</xdr:rowOff>
    </xdr:from>
    <xdr:to>
      <xdr:col>11</xdr:col>
      <xdr:colOff>358775</xdr:colOff>
      <xdr:row>58</xdr:row>
      <xdr:rowOff>101008</xdr:rowOff>
    </xdr:to>
    <xdr:sp macro="" textlink="">
      <xdr:nvSpPr>
        <xdr:cNvPr id="366" name="円/楕円 365"/>
        <xdr:cNvSpPr/>
      </xdr:nvSpPr>
      <xdr:spPr>
        <a:xfrm>
          <a:off x="7810500" y="99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92135</xdr:rowOff>
    </xdr:from>
    <xdr:ext cx="534377" cy="259045"/>
    <xdr:sp macro="" textlink="">
      <xdr:nvSpPr>
        <xdr:cNvPr id="367" name="テキスト ボックス 366"/>
        <xdr:cNvSpPr txBox="1"/>
      </xdr:nvSpPr>
      <xdr:spPr>
        <a:xfrm>
          <a:off x="7594111" y="1003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161389</xdr:rowOff>
    </xdr:from>
    <xdr:to>
      <xdr:col>10</xdr:col>
      <xdr:colOff>155575</xdr:colOff>
      <xdr:row>58</xdr:row>
      <xdr:rowOff>91539</xdr:rowOff>
    </xdr:to>
    <xdr:sp macro="" textlink="">
      <xdr:nvSpPr>
        <xdr:cNvPr id="368" name="円/楕円 367"/>
        <xdr:cNvSpPr/>
      </xdr:nvSpPr>
      <xdr:spPr>
        <a:xfrm>
          <a:off x="6921500" y="99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82666</xdr:rowOff>
    </xdr:from>
    <xdr:ext cx="534377" cy="259045"/>
    <xdr:sp macro="" textlink="">
      <xdr:nvSpPr>
        <xdr:cNvPr id="369" name="テキスト ボックス 368"/>
        <xdr:cNvSpPr txBox="1"/>
      </xdr:nvSpPr>
      <xdr:spPr>
        <a:xfrm>
          <a:off x="6705111" y="1002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98715</xdr:rowOff>
    </xdr:from>
    <xdr:to>
      <xdr:col>15</xdr:col>
      <xdr:colOff>180975</xdr:colOff>
      <xdr:row>77</xdr:row>
      <xdr:rowOff>135258</xdr:rowOff>
    </xdr:to>
    <xdr:cxnSp macro="">
      <xdr:nvCxnSpPr>
        <xdr:cNvPr id="400" name="直線コネクタ 399"/>
        <xdr:cNvCxnSpPr/>
      </xdr:nvCxnSpPr>
      <xdr:spPr>
        <a:xfrm>
          <a:off x="9639300" y="13300365"/>
          <a:ext cx="8382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98715</xdr:rowOff>
    </xdr:from>
    <xdr:to>
      <xdr:col>14</xdr:col>
      <xdr:colOff>28575</xdr:colOff>
      <xdr:row>77</xdr:row>
      <xdr:rowOff>127422</xdr:rowOff>
    </xdr:to>
    <xdr:cxnSp macro="">
      <xdr:nvCxnSpPr>
        <xdr:cNvPr id="403" name="直線コネクタ 402"/>
        <xdr:cNvCxnSpPr/>
      </xdr:nvCxnSpPr>
      <xdr:spPr>
        <a:xfrm flipV="1">
          <a:off x="8750300" y="13300365"/>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5" name="テキスト ボックス 404"/>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157269</xdr:rowOff>
    </xdr:from>
    <xdr:to>
      <xdr:col>12</xdr:col>
      <xdr:colOff>511175</xdr:colOff>
      <xdr:row>77</xdr:row>
      <xdr:rowOff>127422</xdr:rowOff>
    </xdr:to>
    <xdr:cxnSp macro="">
      <xdr:nvCxnSpPr>
        <xdr:cNvPr id="406" name="直線コネクタ 405"/>
        <xdr:cNvCxnSpPr/>
      </xdr:nvCxnSpPr>
      <xdr:spPr>
        <a:xfrm>
          <a:off x="7861300" y="13187469"/>
          <a:ext cx="889000" cy="14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07" name="フローチャート : 判断 406"/>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08" name="テキスト ボックス 407"/>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157269</xdr:rowOff>
    </xdr:from>
    <xdr:to>
      <xdr:col>11</xdr:col>
      <xdr:colOff>307975</xdr:colOff>
      <xdr:row>77</xdr:row>
      <xdr:rowOff>15342</xdr:rowOff>
    </xdr:to>
    <xdr:cxnSp macro="">
      <xdr:nvCxnSpPr>
        <xdr:cNvPr id="409" name="直線コネクタ 408"/>
        <xdr:cNvCxnSpPr/>
      </xdr:nvCxnSpPr>
      <xdr:spPr>
        <a:xfrm flipV="1">
          <a:off x="6972300" y="13187469"/>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0" name="フローチャート : 判断 409"/>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1" name="テキスト ボックス 410"/>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2" name="フローチャート : 判断 411"/>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3" name="テキスト ボックス 412"/>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84458</xdr:rowOff>
    </xdr:from>
    <xdr:to>
      <xdr:col>15</xdr:col>
      <xdr:colOff>231775</xdr:colOff>
      <xdr:row>78</xdr:row>
      <xdr:rowOff>14608</xdr:rowOff>
    </xdr:to>
    <xdr:sp macro="" textlink="">
      <xdr:nvSpPr>
        <xdr:cNvPr id="419" name="円/楕円 418"/>
        <xdr:cNvSpPr/>
      </xdr:nvSpPr>
      <xdr:spPr>
        <a:xfrm>
          <a:off x="10426700" y="132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62885</xdr:rowOff>
    </xdr:from>
    <xdr:ext cx="469744" cy="259045"/>
    <xdr:sp macro="" textlink="">
      <xdr:nvSpPr>
        <xdr:cNvPr id="420" name="商工費該当値テキスト"/>
        <xdr:cNvSpPr txBox="1"/>
      </xdr:nvSpPr>
      <xdr:spPr>
        <a:xfrm>
          <a:off x="10528300" y="1326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47915</xdr:rowOff>
    </xdr:from>
    <xdr:to>
      <xdr:col>14</xdr:col>
      <xdr:colOff>79375</xdr:colOff>
      <xdr:row>77</xdr:row>
      <xdr:rowOff>149515</xdr:rowOff>
    </xdr:to>
    <xdr:sp macro="" textlink="">
      <xdr:nvSpPr>
        <xdr:cNvPr id="421" name="円/楕円 420"/>
        <xdr:cNvSpPr/>
      </xdr:nvSpPr>
      <xdr:spPr>
        <a:xfrm>
          <a:off x="9588500" y="132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140642</xdr:rowOff>
    </xdr:from>
    <xdr:ext cx="534377" cy="259045"/>
    <xdr:sp macro="" textlink="">
      <xdr:nvSpPr>
        <xdr:cNvPr id="422" name="テキスト ボックス 421"/>
        <xdr:cNvSpPr txBox="1"/>
      </xdr:nvSpPr>
      <xdr:spPr>
        <a:xfrm>
          <a:off x="9372111" y="1334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76622</xdr:rowOff>
    </xdr:from>
    <xdr:to>
      <xdr:col>12</xdr:col>
      <xdr:colOff>561975</xdr:colOff>
      <xdr:row>78</xdr:row>
      <xdr:rowOff>6772</xdr:rowOff>
    </xdr:to>
    <xdr:sp macro="" textlink="">
      <xdr:nvSpPr>
        <xdr:cNvPr id="423" name="円/楕円 422"/>
        <xdr:cNvSpPr/>
      </xdr:nvSpPr>
      <xdr:spPr>
        <a:xfrm>
          <a:off x="8699500" y="132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23299</xdr:rowOff>
    </xdr:from>
    <xdr:ext cx="469744" cy="259045"/>
    <xdr:sp macro="" textlink="">
      <xdr:nvSpPr>
        <xdr:cNvPr id="424" name="テキスト ボックス 423"/>
        <xdr:cNvSpPr txBox="1"/>
      </xdr:nvSpPr>
      <xdr:spPr>
        <a:xfrm>
          <a:off x="8515427" y="130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106469</xdr:rowOff>
    </xdr:from>
    <xdr:to>
      <xdr:col>11</xdr:col>
      <xdr:colOff>358775</xdr:colOff>
      <xdr:row>77</xdr:row>
      <xdr:rowOff>36619</xdr:rowOff>
    </xdr:to>
    <xdr:sp macro="" textlink="">
      <xdr:nvSpPr>
        <xdr:cNvPr id="425" name="円/楕円 424"/>
        <xdr:cNvSpPr/>
      </xdr:nvSpPr>
      <xdr:spPr>
        <a:xfrm>
          <a:off x="7810500" y="131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53146</xdr:rowOff>
    </xdr:from>
    <xdr:ext cx="534377" cy="259045"/>
    <xdr:sp macro="" textlink="">
      <xdr:nvSpPr>
        <xdr:cNvPr id="426" name="テキスト ボックス 425"/>
        <xdr:cNvSpPr txBox="1"/>
      </xdr:nvSpPr>
      <xdr:spPr>
        <a:xfrm>
          <a:off x="7594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135992</xdr:rowOff>
    </xdr:from>
    <xdr:to>
      <xdr:col>10</xdr:col>
      <xdr:colOff>155575</xdr:colOff>
      <xdr:row>77</xdr:row>
      <xdr:rowOff>66142</xdr:rowOff>
    </xdr:to>
    <xdr:sp macro="" textlink="">
      <xdr:nvSpPr>
        <xdr:cNvPr id="427" name="円/楕円 426"/>
        <xdr:cNvSpPr/>
      </xdr:nvSpPr>
      <xdr:spPr>
        <a:xfrm>
          <a:off x="6921500" y="13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82669</xdr:rowOff>
    </xdr:from>
    <xdr:ext cx="534377" cy="259045"/>
    <xdr:sp macro="" textlink="">
      <xdr:nvSpPr>
        <xdr:cNvPr id="428" name="テキスト ボックス 427"/>
        <xdr:cNvSpPr txBox="1"/>
      </xdr:nvSpPr>
      <xdr:spPr>
        <a:xfrm>
          <a:off x="6705111" y="129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86144</xdr:rowOff>
    </xdr:from>
    <xdr:to>
      <xdr:col>15</xdr:col>
      <xdr:colOff>180975</xdr:colOff>
      <xdr:row>98</xdr:row>
      <xdr:rowOff>120937</xdr:rowOff>
    </xdr:to>
    <xdr:cxnSp macro="">
      <xdr:nvCxnSpPr>
        <xdr:cNvPr id="457" name="直線コネクタ 456"/>
        <xdr:cNvCxnSpPr/>
      </xdr:nvCxnSpPr>
      <xdr:spPr>
        <a:xfrm flipV="1">
          <a:off x="9639300" y="16888244"/>
          <a:ext cx="8382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29218</xdr:rowOff>
    </xdr:from>
    <xdr:ext cx="534377" cy="259045"/>
    <xdr:sp macro="" textlink="">
      <xdr:nvSpPr>
        <xdr:cNvPr id="458" name="土木費平均値テキスト"/>
        <xdr:cNvSpPr txBox="1"/>
      </xdr:nvSpPr>
      <xdr:spPr>
        <a:xfrm>
          <a:off x="10528300" y="1683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120937</xdr:rowOff>
    </xdr:from>
    <xdr:to>
      <xdr:col>14</xdr:col>
      <xdr:colOff>28575</xdr:colOff>
      <xdr:row>98</xdr:row>
      <xdr:rowOff>159814</xdr:rowOff>
    </xdr:to>
    <xdr:cxnSp macro="">
      <xdr:nvCxnSpPr>
        <xdr:cNvPr id="460" name="直線コネクタ 459"/>
        <xdr:cNvCxnSpPr/>
      </xdr:nvCxnSpPr>
      <xdr:spPr>
        <a:xfrm flipV="1">
          <a:off x="8750300" y="16923037"/>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20680</xdr:rowOff>
    </xdr:from>
    <xdr:ext cx="534377" cy="259045"/>
    <xdr:sp macro="" textlink="">
      <xdr:nvSpPr>
        <xdr:cNvPr id="462" name="テキスト ボックス 461"/>
        <xdr:cNvSpPr txBox="1"/>
      </xdr:nvSpPr>
      <xdr:spPr>
        <a:xfrm>
          <a:off x="9372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159814</xdr:rowOff>
    </xdr:from>
    <xdr:to>
      <xdr:col>12</xdr:col>
      <xdr:colOff>511175</xdr:colOff>
      <xdr:row>98</xdr:row>
      <xdr:rowOff>169207</xdr:rowOff>
    </xdr:to>
    <xdr:cxnSp macro="">
      <xdr:nvCxnSpPr>
        <xdr:cNvPr id="463" name="直線コネクタ 462"/>
        <xdr:cNvCxnSpPr/>
      </xdr:nvCxnSpPr>
      <xdr:spPr>
        <a:xfrm flipV="1">
          <a:off x="7861300" y="16961914"/>
          <a:ext cx="889000" cy="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87526</xdr:rowOff>
    </xdr:from>
    <xdr:to>
      <xdr:col>12</xdr:col>
      <xdr:colOff>561975</xdr:colOff>
      <xdr:row>99</xdr:row>
      <xdr:rowOff>17676</xdr:rowOff>
    </xdr:to>
    <xdr:sp macro="" textlink="">
      <xdr:nvSpPr>
        <xdr:cNvPr id="464" name="フローチャート : 判断 463"/>
        <xdr:cNvSpPr/>
      </xdr:nvSpPr>
      <xdr:spPr>
        <a:xfrm>
          <a:off x="8699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34203</xdr:rowOff>
    </xdr:from>
    <xdr:ext cx="534377" cy="259045"/>
    <xdr:sp macro="" textlink="">
      <xdr:nvSpPr>
        <xdr:cNvPr id="465" name="テキスト ボックス 464"/>
        <xdr:cNvSpPr txBox="1"/>
      </xdr:nvSpPr>
      <xdr:spPr>
        <a:xfrm>
          <a:off x="8483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169207</xdr:rowOff>
    </xdr:from>
    <xdr:to>
      <xdr:col>11</xdr:col>
      <xdr:colOff>307975</xdr:colOff>
      <xdr:row>99</xdr:row>
      <xdr:rowOff>3297</xdr:rowOff>
    </xdr:to>
    <xdr:cxnSp macro="">
      <xdr:nvCxnSpPr>
        <xdr:cNvPr id="466" name="直線コネクタ 465"/>
        <xdr:cNvCxnSpPr/>
      </xdr:nvCxnSpPr>
      <xdr:spPr>
        <a:xfrm flipV="1">
          <a:off x="6972300" y="16971307"/>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97594</xdr:rowOff>
    </xdr:from>
    <xdr:to>
      <xdr:col>11</xdr:col>
      <xdr:colOff>358775</xdr:colOff>
      <xdr:row>99</xdr:row>
      <xdr:rowOff>27744</xdr:rowOff>
    </xdr:to>
    <xdr:sp macro="" textlink="">
      <xdr:nvSpPr>
        <xdr:cNvPr id="467" name="フローチャート : 判断 466"/>
        <xdr:cNvSpPr/>
      </xdr:nvSpPr>
      <xdr:spPr>
        <a:xfrm>
          <a:off x="7810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44271</xdr:rowOff>
    </xdr:from>
    <xdr:ext cx="534377" cy="259045"/>
    <xdr:sp macro="" textlink="">
      <xdr:nvSpPr>
        <xdr:cNvPr id="468" name="テキスト ボックス 467"/>
        <xdr:cNvSpPr txBox="1"/>
      </xdr:nvSpPr>
      <xdr:spPr>
        <a:xfrm>
          <a:off x="7594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102000</xdr:rowOff>
    </xdr:from>
    <xdr:to>
      <xdr:col>10</xdr:col>
      <xdr:colOff>155575</xdr:colOff>
      <xdr:row>99</xdr:row>
      <xdr:rowOff>32150</xdr:rowOff>
    </xdr:to>
    <xdr:sp macro="" textlink="">
      <xdr:nvSpPr>
        <xdr:cNvPr id="469" name="フローチャート : 判断 468"/>
        <xdr:cNvSpPr/>
      </xdr:nvSpPr>
      <xdr:spPr>
        <a:xfrm>
          <a:off x="6921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48677</xdr:rowOff>
    </xdr:from>
    <xdr:ext cx="534377" cy="259045"/>
    <xdr:sp macro="" textlink="">
      <xdr:nvSpPr>
        <xdr:cNvPr id="470" name="テキスト ボックス 469"/>
        <xdr:cNvSpPr txBox="1"/>
      </xdr:nvSpPr>
      <xdr:spPr>
        <a:xfrm>
          <a:off x="6705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35344</xdr:rowOff>
    </xdr:from>
    <xdr:to>
      <xdr:col>15</xdr:col>
      <xdr:colOff>231775</xdr:colOff>
      <xdr:row>98</xdr:row>
      <xdr:rowOff>136944</xdr:rowOff>
    </xdr:to>
    <xdr:sp macro="" textlink="">
      <xdr:nvSpPr>
        <xdr:cNvPr id="476" name="円/楕円 475"/>
        <xdr:cNvSpPr/>
      </xdr:nvSpPr>
      <xdr:spPr>
        <a:xfrm>
          <a:off x="10426700" y="1683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166171</xdr:rowOff>
    </xdr:from>
    <xdr:ext cx="599010" cy="259045"/>
    <xdr:sp macro="" textlink="">
      <xdr:nvSpPr>
        <xdr:cNvPr id="477" name="土木費該当値テキスト"/>
        <xdr:cNvSpPr txBox="1"/>
      </xdr:nvSpPr>
      <xdr:spPr>
        <a:xfrm>
          <a:off x="10528300" y="1662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70137</xdr:rowOff>
    </xdr:from>
    <xdr:to>
      <xdr:col>14</xdr:col>
      <xdr:colOff>79375</xdr:colOff>
      <xdr:row>99</xdr:row>
      <xdr:rowOff>287</xdr:rowOff>
    </xdr:to>
    <xdr:sp macro="" textlink="">
      <xdr:nvSpPr>
        <xdr:cNvPr id="478" name="円/楕円 477"/>
        <xdr:cNvSpPr/>
      </xdr:nvSpPr>
      <xdr:spPr>
        <a:xfrm>
          <a:off x="9588500" y="168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16814</xdr:rowOff>
    </xdr:from>
    <xdr:ext cx="534377" cy="259045"/>
    <xdr:sp macro="" textlink="">
      <xdr:nvSpPr>
        <xdr:cNvPr id="479" name="テキスト ボックス 478"/>
        <xdr:cNvSpPr txBox="1"/>
      </xdr:nvSpPr>
      <xdr:spPr>
        <a:xfrm>
          <a:off x="9372111" y="166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109014</xdr:rowOff>
    </xdr:from>
    <xdr:to>
      <xdr:col>12</xdr:col>
      <xdr:colOff>561975</xdr:colOff>
      <xdr:row>99</xdr:row>
      <xdr:rowOff>39164</xdr:rowOff>
    </xdr:to>
    <xdr:sp macro="" textlink="">
      <xdr:nvSpPr>
        <xdr:cNvPr id="480" name="円/楕円 479"/>
        <xdr:cNvSpPr/>
      </xdr:nvSpPr>
      <xdr:spPr>
        <a:xfrm>
          <a:off x="8699500" y="169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30291</xdr:rowOff>
    </xdr:from>
    <xdr:ext cx="534377" cy="259045"/>
    <xdr:sp macro="" textlink="">
      <xdr:nvSpPr>
        <xdr:cNvPr id="481" name="テキスト ボックス 480"/>
        <xdr:cNvSpPr txBox="1"/>
      </xdr:nvSpPr>
      <xdr:spPr>
        <a:xfrm>
          <a:off x="8483111" y="170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118407</xdr:rowOff>
    </xdr:from>
    <xdr:to>
      <xdr:col>11</xdr:col>
      <xdr:colOff>358775</xdr:colOff>
      <xdr:row>99</xdr:row>
      <xdr:rowOff>48557</xdr:rowOff>
    </xdr:to>
    <xdr:sp macro="" textlink="">
      <xdr:nvSpPr>
        <xdr:cNvPr id="482" name="円/楕円 481"/>
        <xdr:cNvSpPr/>
      </xdr:nvSpPr>
      <xdr:spPr>
        <a:xfrm>
          <a:off x="7810500" y="169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39684</xdr:rowOff>
    </xdr:from>
    <xdr:ext cx="534377" cy="259045"/>
    <xdr:sp macro="" textlink="">
      <xdr:nvSpPr>
        <xdr:cNvPr id="483" name="テキスト ボックス 482"/>
        <xdr:cNvSpPr txBox="1"/>
      </xdr:nvSpPr>
      <xdr:spPr>
        <a:xfrm>
          <a:off x="7594111" y="1701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123947</xdr:rowOff>
    </xdr:from>
    <xdr:to>
      <xdr:col>10</xdr:col>
      <xdr:colOff>155575</xdr:colOff>
      <xdr:row>99</xdr:row>
      <xdr:rowOff>54097</xdr:rowOff>
    </xdr:to>
    <xdr:sp macro="" textlink="">
      <xdr:nvSpPr>
        <xdr:cNvPr id="484" name="円/楕円 483"/>
        <xdr:cNvSpPr/>
      </xdr:nvSpPr>
      <xdr:spPr>
        <a:xfrm>
          <a:off x="6921500" y="169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45224</xdr:rowOff>
    </xdr:from>
    <xdr:ext cx="534377" cy="259045"/>
    <xdr:sp macro="" textlink="">
      <xdr:nvSpPr>
        <xdr:cNvPr id="485" name="テキスト ボックス 484"/>
        <xdr:cNvSpPr txBox="1"/>
      </xdr:nvSpPr>
      <xdr:spPr>
        <a:xfrm>
          <a:off x="6705111" y="170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101687</xdr:rowOff>
    </xdr:from>
    <xdr:to>
      <xdr:col>23</xdr:col>
      <xdr:colOff>517525</xdr:colOff>
      <xdr:row>38</xdr:row>
      <xdr:rowOff>106912</xdr:rowOff>
    </xdr:to>
    <xdr:cxnSp macro="">
      <xdr:nvCxnSpPr>
        <xdr:cNvPr id="516" name="直線コネクタ 515"/>
        <xdr:cNvCxnSpPr/>
      </xdr:nvCxnSpPr>
      <xdr:spPr>
        <a:xfrm flipV="1">
          <a:off x="15481300" y="6616787"/>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7"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74658</xdr:rowOff>
    </xdr:from>
    <xdr:to>
      <xdr:col>22</xdr:col>
      <xdr:colOff>365125</xdr:colOff>
      <xdr:row>38</xdr:row>
      <xdr:rowOff>106912</xdr:rowOff>
    </xdr:to>
    <xdr:cxnSp macro="">
      <xdr:nvCxnSpPr>
        <xdr:cNvPr id="519" name="直線コネクタ 518"/>
        <xdr:cNvCxnSpPr/>
      </xdr:nvCxnSpPr>
      <xdr:spPr>
        <a:xfrm>
          <a:off x="14592300" y="6589758"/>
          <a:ext cx="8890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1" name="テキスト ボックス 520"/>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74658</xdr:rowOff>
    </xdr:from>
    <xdr:to>
      <xdr:col>21</xdr:col>
      <xdr:colOff>161925</xdr:colOff>
      <xdr:row>38</xdr:row>
      <xdr:rowOff>89256</xdr:rowOff>
    </xdr:to>
    <xdr:cxnSp macro="">
      <xdr:nvCxnSpPr>
        <xdr:cNvPr id="522" name="直線コネクタ 521"/>
        <xdr:cNvCxnSpPr/>
      </xdr:nvCxnSpPr>
      <xdr:spPr>
        <a:xfrm flipV="1">
          <a:off x="13703300" y="6589758"/>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132040</xdr:rowOff>
    </xdr:from>
    <xdr:to>
      <xdr:col>21</xdr:col>
      <xdr:colOff>212725</xdr:colOff>
      <xdr:row>38</xdr:row>
      <xdr:rowOff>62190</xdr:rowOff>
    </xdr:to>
    <xdr:sp macro="" textlink="">
      <xdr:nvSpPr>
        <xdr:cNvPr id="523" name="フローチャート : 判断 522"/>
        <xdr:cNvSpPr/>
      </xdr:nvSpPr>
      <xdr:spPr>
        <a:xfrm>
          <a:off x="14541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78717</xdr:rowOff>
    </xdr:from>
    <xdr:ext cx="534377" cy="259045"/>
    <xdr:sp macro="" textlink="">
      <xdr:nvSpPr>
        <xdr:cNvPr id="524" name="テキスト ボックス 523"/>
        <xdr:cNvSpPr txBox="1"/>
      </xdr:nvSpPr>
      <xdr:spPr>
        <a:xfrm>
          <a:off x="14325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89256</xdr:rowOff>
    </xdr:from>
    <xdr:to>
      <xdr:col>19</xdr:col>
      <xdr:colOff>644525</xdr:colOff>
      <xdr:row>38</xdr:row>
      <xdr:rowOff>116927</xdr:rowOff>
    </xdr:to>
    <xdr:cxnSp macro="">
      <xdr:nvCxnSpPr>
        <xdr:cNvPr id="525" name="直線コネクタ 524"/>
        <xdr:cNvCxnSpPr/>
      </xdr:nvCxnSpPr>
      <xdr:spPr>
        <a:xfrm flipV="1">
          <a:off x="12814300" y="6604356"/>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143122</xdr:rowOff>
    </xdr:from>
    <xdr:to>
      <xdr:col>20</xdr:col>
      <xdr:colOff>9525</xdr:colOff>
      <xdr:row>38</xdr:row>
      <xdr:rowOff>73271</xdr:rowOff>
    </xdr:to>
    <xdr:sp macro="" textlink="">
      <xdr:nvSpPr>
        <xdr:cNvPr id="526" name="フローチャート : 判断 525"/>
        <xdr:cNvSpPr/>
      </xdr:nvSpPr>
      <xdr:spPr>
        <a:xfrm>
          <a:off x="13652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89799</xdr:rowOff>
    </xdr:from>
    <xdr:ext cx="534377" cy="259045"/>
    <xdr:sp macro="" textlink="">
      <xdr:nvSpPr>
        <xdr:cNvPr id="527" name="テキスト ボックス 526"/>
        <xdr:cNvSpPr txBox="1"/>
      </xdr:nvSpPr>
      <xdr:spPr>
        <a:xfrm>
          <a:off x="13436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144733</xdr:rowOff>
    </xdr:from>
    <xdr:to>
      <xdr:col>18</xdr:col>
      <xdr:colOff>492125</xdr:colOff>
      <xdr:row>38</xdr:row>
      <xdr:rowOff>74882</xdr:rowOff>
    </xdr:to>
    <xdr:sp macro="" textlink="">
      <xdr:nvSpPr>
        <xdr:cNvPr id="528" name="フローチャート : 判断 527"/>
        <xdr:cNvSpPr/>
      </xdr:nvSpPr>
      <xdr:spPr>
        <a:xfrm>
          <a:off x="12763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91410</xdr:rowOff>
    </xdr:from>
    <xdr:ext cx="534377" cy="259045"/>
    <xdr:sp macro="" textlink="">
      <xdr:nvSpPr>
        <xdr:cNvPr id="529" name="テキスト ボックス 528"/>
        <xdr:cNvSpPr txBox="1"/>
      </xdr:nvSpPr>
      <xdr:spPr>
        <a:xfrm>
          <a:off x="12547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50887</xdr:rowOff>
    </xdr:from>
    <xdr:to>
      <xdr:col>23</xdr:col>
      <xdr:colOff>568325</xdr:colOff>
      <xdr:row>38</xdr:row>
      <xdr:rowOff>152487</xdr:rowOff>
    </xdr:to>
    <xdr:sp macro="" textlink="">
      <xdr:nvSpPr>
        <xdr:cNvPr id="535" name="円/楕円 534"/>
        <xdr:cNvSpPr/>
      </xdr:nvSpPr>
      <xdr:spPr>
        <a:xfrm>
          <a:off x="16268700" y="65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137264</xdr:rowOff>
    </xdr:from>
    <xdr:ext cx="534377" cy="259045"/>
    <xdr:sp macro="" textlink="">
      <xdr:nvSpPr>
        <xdr:cNvPr id="536" name="消防費該当値テキスト"/>
        <xdr:cNvSpPr txBox="1"/>
      </xdr:nvSpPr>
      <xdr:spPr>
        <a:xfrm>
          <a:off x="16370300" y="648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56112</xdr:rowOff>
    </xdr:from>
    <xdr:to>
      <xdr:col>22</xdr:col>
      <xdr:colOff>415925</xdr:colOff>
      <xdr:row>38</xdr:row>
      <xdr:rowOff>157712</xdr:rowOff>
    </xdr:to>
    <xdr:sp macro="" textlink="">
      <xdr:nvSpPr>
        <xdr:cNvPr id="537" name="円/楕円 536"/>
        <xdr:cNvSpPr/>
      </xdr:nvSpPr>
      <xdr:spPr>
        <a:xfrm>
          <a:off x="15430500" y="65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148839</xdr:rowOff>
    </xdr:from>
    <xdr:ext cx="534377" cy="259045"/>
    <xdr:sp macro="" textlink="">
      <xdr:nvSpPr>
        <xdr:cNvPr id="538" name="テキスト ボックス 537"/>
        <xdr:cNvSpPr txBox="1"/>
      </xdr:nvSpPr>
      <xdr:spPr>
        <a:xfrm>
          <a:off x="15214111" y="666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23858</xdr:rowOff>
    </xdr:from>
    <xdr:to>
      <xdr:col>21</xdr:col>
      <xdr:colOff>212725</xdr:colOff>
      <xdr:row>38</xdr:row>
      <xdr:rowOff>125458</xdr:rowOff>
    </xdr:to>
    <xdr:sp macro="" textlink="">
      <xdr:nvSpPr>
        <xdr:cNvPr id="539" name="円/楕円 538"/>
        <xdr:cNvSpPr/>
      </xdr:nvSpPr>
      <xdr:spPr>
        <a:xfrm>
          <a:off x="14541500" y="65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116585</xdr:rowOff>
    </xdr:from>
    <xdr:ext cx="534377" cy="259045"/>
    <xdr:sp macro="" textlink="">
      <xdr:nvSpPr>
        <xdr:cNvPr id="540" name="テキスト ボックス 539"/>
        <xdr:cNvSpPr txBox="1"/>
      </xdr:nvSpPr>
      <xdr:spPr>
        <a:xfrm>
          <a:off x="14325111" y="663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38456</xdr:rowOff>
    </xdr:from>
    <xdr:to>
      <xdr:col>20</xdr:col>
      <xdr:colOff>9525</xdr:colOff>
      <xdr:row>38</xdr:row>
      <xdr:rowOff>140056</xdr:rowOff>
    </xdr:to>
    <xdr:sp macro="" textlink="">
      <xdr:nvSpPr>
        <xdr:cNvPr id="541" name="円/楕円 540"/>
        <xdr:cNvSpPr/>
      </xdr:nvSpPr>
      <xdr:spPr>
        <a:xfrm>
          <a:off x="13652500" y="65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131183</xdr:rowOff>
    </xdr:from>
    <xdr:ext cx="534377" cy="259045"/>
    <xdr:sp macro="" textlink="">
      <xdr:nvSpPr>
        <xdr:cNvPr id="542" name="テキスト ボックス 541"/>
        <xdr:cNvSpPr txBox="1"/>
      </xdr:nvSpPr>
      <xdr:spPr>
        <a:xfrm>
          <a:off x="13436111" y="66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66127</xdr:rowOff>
    </xdr:from>
    <xdr:to>
      <xdr:col>18</xdr:col>
      <xdr:colOff>492125</xdr:colOff>
      <xdr:row>38</xdr:row>
      <xdr:rowOff>167727</xdr:rowOff>
    </xdr:to>
    <xdr:sp macro="" textlink="">
      <xdr:nvSpPr>
        <xdr:cNvPr id="543" name="円/楕円 542"/>
        <xdr:cNvSpPr/>
      </xdr:nvSpPr>
      <xdr:spPr>
        <a:xfrm>
          <a:off x="12763500" y="65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158854</xdr:rowOff>
    </xdr:from>
    <xdr:ext cx="534377" cy="259045"/>
    <xdr:sp macro="" textlink="">
      <xdr:nvSpPr>
        <xdr:cNvPr id="544" name="テキスト ボックス 543"/>
        <xdr:cNvSpPr txBox="1"/>
      </xdr:nvSpPr>
      <xdr:spPr>
        <a:xfrm>
          <a:off x="12547111" y="66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91796</xdr:rowOff>
    </xdr:from>
    <xdr:to>
      <xdr:col>23</xdr:col>
      <xdr:colOff>517525</xdr:colOff>
      <xdr:row>57</xdr:row>
      <xdr:rowOff>144653</xdr:rowOff>
    </xdr:to>
    <xdr:cxnSp macro="">
      <xdr:nvCxnSpPr>
        <xdr:cNvPr id="574" name="直線コネクタ 573"/>
        <xdr:cNvCxnSpPr/>
      </xdr:nvCxnSpPr>
      <xdr:spPr>
        <a:xfrm>
          <a:off x="15481300" y="9692996"/>
          <a:ext cx="838200" cy="2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5"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91796</xdr:rowOff>
    </xdr:from>
    <xdr:to>
      <xdr:col>22</xdr:col>
      <xdr:colOff>365125</xdr:colOff>
      <xdr:row>56</xdr:row>
      <xdr:rowOff>97612</xdr:rowOff>
    </xdr:to>
    <xdr:cxnSp macro="">
      <xdr:nvCxnSpPr>
        <xdr:cNvPr id="577" name="直線コネクタ 576"/>
        <xdr:cNvCxnSpPr/>
      </xdr:nvCxnSpPr>
      <xdr:spPr>
        <a:xfrm flipV="1">
          <a:off x="14592300" y="9692996"/>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79" name="テキスト ボックス 578"/>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97612</xdr:rowOff>
    </xdr:from>
    <xdr:to>
      <xdr:col>21</xdr:col>
      <xdr:colOff>161925</xdr:colOff>
      <xdr:row>58</xdr:row>
      <xdr:rowOff>127419</xdr:rowOff>
    </xdr:to>
    <xdr:cxnSp macro="">
      <xdr:nvCxnSpPr>
        <xdr:cNvPr id="580" name="直線コネクタ 579"/>
        <xdr:cNvCxnSpPr/>
      </xdr:nvCxnSpPr>
      <xdr:spPr>
        <a:xfrm flipV="1">
          <a:off x="13703300" y="9698812"/>
          <a:ext cx="889000" cy="3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81" name="フローチャート : 判断 580"/>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82" name="テキスト ボックス 581"/>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123571</xdr:rowOff>
    </xdr:from>
    <xdr:to>
      <xdr:col>19</xdr:col>
      <xdr:colOff>644525</xdr:colOff>
      <xdr:row>58</xdr:row>
      <xdr:rowOff>127419</xdr:rowOff>
    </xdr:to>
    <xdr:cxnSp macro="">
      <xdr:nvCxnSpPr>
        <xdr:cNvPr id="583" name="直線コネクタ 582"/>
        <xdr:cNvCxnSpPr/>
      </xdr:nvCxnSpPr>
      <xdr:spPr>
        <a:xfrm>
          <a:off x="12814300" y="10067671"/>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84" name="フローチャート : 判断 583"/>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85" name="テキスト ボックス 584"/>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86" name="フローチャート : 判断 585"/>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87" name="テキスト ボックス 586"/>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93853</xdr:rowOff>
    </xdr:from>
    <xdr:to>
      <xdr:col>23</xdr:col>
      <xdr:colOff>568325</xdr:colOff>
      <xdr:row>58</xdr:row>
      <xdr:rowOff>24003</xdr:rowOff>
    </xdr:to>
    <xdr:sp macro="" textlink="">
      <xdr:nvSpPr>
        <xdr:cNvPr id="593" name="円/楕円 592"/>
        <xdr:cNvSpPr/>
      </xdr:nvSpPr>
      <xdr:spPr>
        <a:xfrm>
          <a:off x="16268700" y="98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72280</xdr:rowOff>
    </xdr:from>
    <xdr:ext cx="534377" cy="259045"/>
    <xdr:sp macro="" textlink="">
      <xdr:nvSpPr>
        <xdr:cNvPr id="594" name="教育費該当値テキスト"/>
        <xdr:cNvSpPr txBox="1"/>
      </xdr:nvSpPr>
      <xdr:spPr>
        <a:xfrm>
          <a:off x="16370300" y="98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49,110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40996</xdr:rowOff>
    </xdr:from>
    <xdr:to>
      <xdr:col>22</xdr:col>
      <xdr:colOff>415925</xdr:colOff>
      <xdr:row>56</xdr:row>
      <xdr:rowOff>142596</xdr:rowOff>
    </xdr:to>
    <xdr:sp macro="" textlink="">
      <xdr:nvSpPr>
        <xdr:cNvPr id="595" name="円/楕円 594"/>
        <xdr:cNvSpPr/>
      </xdr:nvSpPr>
      <xdr:spPr>
        <a:xfrm>
          <a:off x="15430500" y="96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159123</xdr:rowOff>
    </xdr:from>
    <xdr:ext cx="534377" cy="259045"/>
    <xdr:sp macro="" textlink="">
      <xdr:nvSpPr>
        <xdr:cNvPr id="596" name="テキスト ボックス 595"/>
        <xdr:cNvSpPr txBox="1"/>
      </xdr:nvSpPr>
      <xdr:spPr>
        <a:xfrm>
          <a:off x="15214111" y="94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46812</xdr:rowOff>
    </xdr:from>
    <xdr:to>
      <xdr:col>21</xdr:col>
      <xdr:colOff>212725</xdr:colOff>
      <xdr:row>56</xdr:row>
      <xdr:rowOff>148412</xdr:rowOff>
    </xdr:to>
    <xdr:sp macro="" textlink="">
      <xdr:nvSpPr>
        <xdr:cNvPr id="597" name="円/楕円 596"/>
        <xdr:cNvSpPr/>
      </xdr:nvSpPr>
      <xdr:spPr>
        <a:xfrm>
          <a:off x="14541500" y="96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164939</xdr:rowOff>
    </xdr:from>
    <xdr:ext cx="534377" cy="259045"/>
    <xdr:sp macro="" textlink="">
      <xdr:nvSpPr>
        <xdr:cNvPr id="598" name="テキスト ボックス 597"/>
        <xdr:cNvSpPr txBox="1"/>
      </xdr:nvSpPr>
      <xdr:spPr>
        <a:xfrm>
          <a:off x="14325111" y="94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76619</xdr:rowOff>
    </xdr:from>
    <xdr:to>
      <xdr:col>20</xdr:col>
      <xdr:colOff>9525</xdr:colOff>
      <xdr:row>59</xdr:row>
      <xdr:rowOff>6769</xdr:rowOff>
    </xdr:to>
    <xdr:sp macro="" textlink="">
      <xdr:nvSpPr>
        <xdr:cNvPr id="599" name="円/楕円 598"/>
        <xdr:cNvSpPr/>
      </xdr:nvSpPr>
      <xdr:spPr>
        <a:xfrm>
          <a:off x="13652500" y="100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169346</xdr:rowOff>
    </xdr:from>
    <xdr:ext cx="534377" cy="259045"/>
    <xdr:sp macro="" textlink="">
      <xdr:nvSpPr>
        <xdr:cNvPr id="600" name="テキスト ボックス 599"/>
        <xdr:cNvSpPr txBox="1"/>
      </xdr:nvSpPr>
      <xdr:spPr>
        <a:xfrm>
          <a:off x="13436111" y="101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72771</xdr:rowOff>
    </xdr:from>
    <xdr:to>
      <xdr:col>18</xdr:col>
      <xdr:colOff>492125</xdr:colOff>
      <xdr:row>59</xdr:row>
      <xdr:rowOff>2921</xdr:rowOff>
    </xdr:to>
    <xdr:sp macro="" textlink="">
      <xdr:nvSpPr>
        <xdr:cNvPr id="601" name="円/楕円 600"/>
        <xdr:cNvSpPr/>
      </xdr:nvSpPr>
      <xdr:spPr>
        <a:xfrm>
          <a:off x="12763500" y="100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165498</xdr:rowOff>
    </xdr:from>
    <xdr:ext cx="534377" cy="259045"/>
    <xdr:sp macro="" textlink="">
      <xdr:nvSpPr>
        <xdr:cNvPr id="602" name="テキスト ボックス 601"/>
        <xdr:cNvSpPr txBox="1"/>
      </xdr:nvSpPr>
      <xdr:spPr>
        <a:xfrm>
          <a:off x="12547111" y="101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97202</xdr:rowOff>
    </xdr:from>
    <xdr:to>
      <xdr:col>23</xdr:col>
      <xdr:colOff>517525</xdr:colOff>
      <xdr:row>79</xdr:row>
      <xdr:rowOff>98879</xdr:rowOff>
    </xdr:to>
    <xdr:cxnSp macro="">
      <xdr:nvCxnSpPr>
        <xdr:cNvPr id="633" name="直線コネクタ 632"/>
        <xdr:cNvCxnSpPr/>
      </xdr:nvCxnSpPr>
      <xdr:spPr>
        <a:xfrm>
          <a:off x="15481300" y="13641752"/>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97202</xdr:rowOff>
    </xdr:from>
    <xdr:to>
      <xdr:col>22</xdr:col>
      <xdr:colOff>365125</xdr:colOff>
      <xdr:row>79</xdr:row>
      <xdr:rowOff>97867</xdr:rowOff>
    </xdr:to>
    <xdr:cxnSp macro="">
      <xdr:nvCxnSpPr>
        <xdr:cNvPr id="636" name="直線コネクタ 635"/>
        <xdr:cNvCxnSpPr/>
      </xdr:nvCxnSpPr>
      <xdr:spPr>
        <a:xfrm flipV="1">
          <a:off x="14592300" y="13641752"/>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8" name="テキスト ボックス 637"/>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96636</xdr:rowOff>
    </xdr:from>
    <xdr:to>
      <xdr:col>21</xdr:col>
      <xdr:colOff>161925</xdr:colOff>
      <xdr:row>79</xdr:row>
      <xdr:rowOff>97867</xdr:rowOff>
    </xdr:to>
    <xdr:cxnSp macro="">
      <xdr:nvCxnSpPr>
        <xdr:cNvPr id="639" name="直線コネクタ 638"/>
        <xdr:cNvCxnSpPr/>
      </xdr:nvCxnSpPr>
      <xdr:spPr>
        <a:xfrm>
          <a:off x="13703300" y="13641186"/>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9652</xdr:rowOff>
    </xdr:from>
    <xdr:to>
      <xdr:col>21</xdr:col>
      <xdr:colOff>212725</xdr:colOff>
      <xdr:row>79</xdr:row>
      <xdr:rowOff>111252</xdr:rowOff>
    </xdr:to>
    <xdr:sp macro="" textlink="">
      <xdr:nvSpPr>
        <xdr:cNvPr id="640" name="フローチャート : 判断 639"/>
        <xdr:cNvSpPr/>
      </xdr:nvSpPr>
      <xdr:spPr>
        <a:xfrm>
          <a:off x="14541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127779</xdr:rowOff>
    </xdr:from>
    <xdr:ext cx="469744" cy="259045"/>
    <xdr:sp macro="" textlink="">
      <xdr:nvSpPr>
        <xdr:cNvPr id="641" name="テキスト ボックス 640"/>
        <xdr:cNvSpPr txBox="1"/>
      </xdr:nvSpPr>
      <xdr:spPr>
        <a:xfrm>
          <a:off x="14357427"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59364</xdr:rowOff>
    </xdr:from>
    <xdr:to>
      <xdr:col>19</xdr:col>
      <xdr:colOff>644525</xdr:colOff>
      <xdr:row>79</xdr:row>
      <xdr:rowOff>96636</xdr:rowOff>
    </xdr:to>
    <xdr:cxnSp macro="">
      <xdr:nvCxnSpPr>
        <xdr:cNvPr id="642" name="直線コネクタ 641"/>
        <xdr:cNvCxnSpPr/>
      </xdr:nvCxnSpPr>
      <xdr:spPr>
        <a:xfrm>
          <a:off x="12814300" y="13603914"/>
          <a:ext cx="889000" cy="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11688</xdr:rowOff>
    </xdr:from>
    <xdr:to>
      <xdr:col>20</xdr:col>
      <xdr:colOff>9525</xdr:colOff>
      <xdr:row>79</xdr:row>
      <xdr:rowOff>113288</xdr:rowOff>
    </xdr:to>
    <xdr:sp macro="" textlink="">
      <xdr:nvSpPr>
        <xdr:cNvPr id="643" name="フローチャート : 判断 642"/>
        <xdr:cNvSpPr/>
      </xdr:nvSpPr>
      <xdr:spPr>
        <a:xfrm>
          <a:off x="13652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129815</xdr:rowOff>
    </xdr:from>
    <xdr:ext cx="469744" cy="259045"/>
    <xdr:sp macro="" textlink="">
      <xdr:nvSpPr>
        <xdr:cNvPr id="644" name="テキスト ボックス 643"/>
        <xdr:cNvSpPr txBox="1"/>
      </xdr:nvSpPr>
      <xdr:spPr>
        <a:xfrm>
          <a:off x="13468427" y="133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53206</xdr:rowOff>
    </xdr:from>
    <xdr:to>
      <xdr:col>18</xdr:col>
      <xdr:colOff>492125</xdr:colOff>
      <xdr:row>78</xdr:row>
      <xdr:rowOff>154806</xdr:rowOff>
    </xdr:to>
    <xdr:sp macro="" textlink="">
      <xdr:nvSpPr>
        <xdr:cNvPr id="645" name="フローチャート : 判断 644"/>
        <xdr:cNvSpPr/>
      </xdr:nvSpPr>
      <xdr:spPr>
        <a:xfrm>
          <a:off x="12763500" y="1342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171333</xdr:rowOff>
    </xdr:from>
    <xdr:ext cx="534377" cy="259045"/>
    <xdr:sp macro="" textlink="">
      <xdr:nvSpPr>
        <xdr:cNvPr id="646" name="テキスト ボックス 645"/>
        <xdr:cNvSpPr txBox="1"/>
      </xdr:nvSpPr>
      <xdr:spPr>
        <a:xfrm>
          <a:off x="12547111" y="132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46402</xdr:rowOff>
    </xdr:from>
    <xdr:to>
      <xdr:col>22</xdr:col>
      <xdr:colOff>415925</xdr:colOff>
      <xdr:row>79</xdr:row>
      <xdr:rowOff>148002</xdr:rowOff>
    </xdr:to>
    <xdr:sp macro="" textlink="">
      <xdr:nvSpPr>
        <xdr:cNvPr id="654" name="円/楕円 653"/>
        <xdr:cNvSpPr/>
      </xdr:nvSpPr>
      <xdr:spPr>
        <a:xfrm>
          <a:off x="15430500" y="135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139129</xdr:rowOff>
    </xdr:from>
    <xdr:ext cx="378565" cy="259045"/>
    <xdr:sp macro="" textlink="">
      <xdr:nvSpPr>
        <xdr:cNvPr id="655" name="テキスト ボックス 654"/>
        <xdr:cNvSpPr txBox="1"/>
      </xdr:nvSpPr>
      <xdr:spPr>
        <a:xfrm>
          <a:off x="15292017" y="1368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47067</xdr:rowOff>
    </xdr:from>
    <xdr:to>
      <xdr:col>21</xdr:col>
      <xdr:colOff>212725</xdr:colOff>
      <xdr:row>79</xdr:row>
      <xdr:rowOff>148667</xdr:rowOff>
    </xdr:to>
    <xdr:sp macro="" textlink="">
      <xdr:nvSpPr>
        <xdr:cNvPr id="656" name="円/楕円 655"/>
        <xdr:cNvSpPr/>
      </xdr:nvSpPr>
      <xdr:spPr>
        <a:xfrm>
          <a:off x="14541500" y="135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139794</xdr:rowOff>
    </xdr:from>
    <xdr:ext cx="313932" cy="259045"/>
    <xdr:sp macro="" textlink="">
      <xdr:nvSpPr>
        <xdr:cNvPr id="657" name="テキスト ボックス 656"/>
        <xdr:cNvSpPr txBox="1"/>
      </xdr:nvSpPr>
      <xdr:spPr>
        <a:xfrm>
          <a:off x="14435333" y="13684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45836</xdr:rowOff>
    </xdr:from>
    <xdr:to>
      <xdr:col>20</xdr:col>
      <xdr:colOff>9525</xdr:colOff>
      <xdr:row>79</xdr:row>
      <xdr:rowOff>147436</xdr:rowOff>
    </xdr:to>
    <xdr:sp macro="" textlink="">
      <xdr:nvSpPr>
        <xdr:cNvPr id="658" name="円/楕円 657"/>
        <xdr:cNvSpPr/>
      </xdr:nvSpPr>
      <xdr:spPr>
        <a:xfrm>
          <a:off x="13652500" y="135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138563</xdr:rowOff>
    </xdr:from>
    <xdr:ext cx="378565" cy="259045"/>
    <xdr:sp macro="" textlink="">
      <xdr:nvSpPr>
        <xdr:cNvPr id="659" name="テキスト ボックス 658"/>
        <xdr:cNvSpPr txBox="1"/>
      </xdr:nvSpPr>
      <xdr:spPr>
        <a:xfrm>
          <a:off x="13514017" y="13683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8564</xdr:rowOff>
    </xdr:from>
    <xdr:to>
      <xdr:col>18</xdr:col>
      <xdr:colOff>492125</xdr:colOff>
      <xdr:row>79</xdr:row>
      <xdr:rowOff>110164</xdr:rowOff>
    </xdr:to>
    <xdr:sp macro="" textlink="">
      <xdr:nvSpPr>
        <xdr:cNvPr id="660" name="円/楕円 659"/>
        <xdr:cNvSpPr/>
      </xdr:nvSpPr>
      <xdr:spPr>
        <a:xfrm>
          <a:off x="12763500" y="135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101291</xdr:rowOff>
    </xdr:from>
    <xdr:ext cx="469744" cy="259045"/>
    <xdr:sp macro="" textlink="">
      <xdr:nvSpPr>
        <xdr:cNvPr id="661" name="テキスト ボックス 660"/>
        <xdr:cNvSpPr txBox="1"/>
      </xdr:nvSpPr>
      <xdr:spPr>
        <a:xfrm>
          <a:off x="12579427" y="1364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29553</xdr:rowOff>
    </xdr:from>
    <xdr:to>
      <xdr:col>23</xdr:col>
      <xdr:colOff>517525</xdr:colOff>
      <xdr:row>98</xdr:row>
      <xdr:rowOff>46723</xdr:rowOff>
    </xdr:to>
    <xdr:cxnSp macro="">
      <xdr:nvCxnSpPr>
        <xdr:cNvPr id="691" name="直線コネクタ 690"/>
        <xdr:cNvCxnSpPr/>
      </xdr:nvCxnSpPr>
      <xdr:spPr>
        <a:xfrm flipV="1">
          <a:off x="15481300" y="16831653"/>
          <a:ext cx="838200" cy="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2"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46723</xdr:rowOff>
    </xdr:from>
    <xdr:to>
      <xdr:col>22</xdr:col>
      <xdr:colOff>365125</xdr:colOff>
      <xdr:row>98</xdr:row>
      <xdr:rowOff>47168</xdr:rowOff>
    </xdr:to>
    <xdr:cxnSp macro="">
      <xdr:nvCxnSpPr>
        <xdr:cNvPr id="694" name="直線コネクタ 693"/>
        <xdr:cNvCxnSpPr/>
      </xdr:nvCxnSpPr>
      <xdr:spPr>
        <a:xfrm flipV="1">
          <a:off x="14592300" y="16848823"/>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6" name="テキスト ボックス 695"/>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47168</xdr:rowOff>
    </xdr:from>
    <xdr:to>
      <xdr:col>21</xdr:col>
      <xdr:colOff>161925</xdr:colOff>
      <xdr:row>98</xdr:row>
      <xdr:rowOff>62243</xdr:rowOff>
    </xdr:to>
    <xdr:cxnSp macro="">
      <xdr:nvCxnSpPr>
        <xdr:cNvPr id="697" name="直線コネクタ 696"/>
        <xdr:cNvCxnSpPr/>
      </xdr:nvCxnSpPr>
      <xdr:spPr>
        <a:xfrm flipV="1">
          <a:off x="13703300" y="16849268"/>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22809</xdr:rowOff>
    </xdr:from>
    <xdr:to>
      <xdr:col>21</xdr:col>
      <xdr:colOff>212725</xdr:colOff>
      <xdr:row>97</xdr:row>
      <xdr:rowOff>124409</xdr:rowOff>
    </xdr:to>
    <xdr:sp macro="" textlink="">
      <xdr:nvSpPr>
        <xdr:cNvPr id="698" name="フローチャート : 判断 697"/>
        <xdr:cNvSpPr/>
      </xdr:nvSpPr>
      <xdr:spPr>
        <a:xfrm>
          <a:off x="14541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140936</xdr:rowOff>
    </xdr:from>
    <xdr:ext cx="534377" cy="259045"/>
    <xdr:sp macro="" textlink="">
      <xdr:nvSpPr>
        <xdr:cNvPr id="699" name="テキスト ボックス 698"/>
        <xdr:cNvSpPr txBox="1"/>
      </xdr:nvSpPr>
      <xdr:spPr>
        <a:xfrm>
          <a:off x="14325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39979</xdr:rowOff>
    </xdr:from>
    <xdr:to>
      <xdr:col>19</xdr:col>
      <xdr:colOff>644525</xdr:colOff>
      <xdr:row>98</xdr:row>
      <xdr:rowOff>62243</xdr:rowOff>
    </xdr:to>
    <xdr:cxnSp macro="">
      <xdr:nvCxnSpPr>
        <xdr:cNvPr id="700" name="直線コネクタ 699"/>
        <xdr:cNvCxnSpPr/>
      </xdr:nvCxnSpPr>
      <xdr:spPr>
        <a:xfrm>
          <a:off x="12814300" y="16842079"/>
          <a:ext cx="889000" cy="2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166039</xdr:rowOff>
    </xdr:from>
    <xdr:to>
      <xdr:col>20</xdr:col>
      <xdr:colOff>9525</xdr:colOff>
      <xdr:row>97</xdr:row>
      <xdr:rowOff>96189</xdr:rowOff>
    </xdr:to>
    <xdr:sp macro="" textlink="">
      <xdr:nvSpPr>
        <xdr:cNvPr id="701" name="フローチャート : 判断 700"/>
        <xdr:cNvSpPr/>
      </xdr:nvSpPr>
      <xdr:spPr>
        <a:xfrm>
          <a:off x="13652500" y="166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112716</xdr:rowOff>
    </xdr:from>
    <xdr:ext cx="534377" cy="259045"/>
    <xdr:sp macro="" textlink="">
      <xdr:nvSpPr>
        <xdr:cNvPr id="702" name="テキスト ボックス 701"/>
        <xdr:cNvSpPr txBox="1"/>
      </xdr:nvSpPr>
      <xdr:spPr>
        <a:xfrm>
          <a:off x="13436111" y="164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168681</xdr:rowOff>
    </xdr:from>
    <xdr:to>
      <xdr:col>18</xdr:col>
      <xdr:colOff>492125</xdr:colOff>
      <xdr:row>97</xdr:row>
      <xdr:rowOff>98831</xdr:rowOff>
    </xdr:to>
    <xdr:sp macro="" textlink="">
      <xdr:nvSpPr>
        <xdr:cNvPr id="703" name="フローチャート : 判断 702"/>
        <xdr:cNvSpPr/>
      </xdr:nvSpPr>
      <xdr:spPr>
        <a:xfrm>
          <a:off x="12763500" y="166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115358</xdr:rowOff>
    </xdr:from>
    <xdr:ext cx="534377" cy="259045"/>
    <xdr:sp macro="" textlink="">
      <xdr:nvSpPr>
        <xdr:cNvPr id="704" name="テキスト ボックス 703"/>
        <xdr:cNvSpPr txBox="1"/>
      </xdr:nvSpPr>
      <xdr:spPr>
        <a:xfrm>
          <a:off x="12547111" y="164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150203</xdr:rowOff>
    </xdr:from>
    <xdr:to>
      <xdr:col>23</xdr:col>
      <xdr:colOff>568325</xdr:colOff>
      <xdr:row>98</xdr:row>
      <xdr:rowOff>80353</xdr:rowOff>
    </xdr:to>
    <xdr:sp macro="" textlink="">
      <xdr:nvSpPr>
        <xdr:cNvPr id="710" name="円/楕円 709"/>
        <xdr:cNvSpPr/>
      </xdr:nvSpPr>
      <xdr:spPr>
        <a:xfrm>
          <a:off x="16268700" y="167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128630</xdr:rowOff>
    </xdr:from>
    <xdr:ext cx="534377" cy="259045"/>
    <xdr:sp macro="" textlink="">
      <xdr:nvSpPr>
        <xdr:cNvPr id="711" name="公債費該当値テキスト"/>
        <xdr:cNvSpPr txBox="1"/>
      </xdr:nvSpPr>
      <xdr:spPr>
        <a:xfrm>
          <a:off x="16370300" y="167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167373</xdr:rowOff>
    </xdr:from>
    <xdr:to>
      <xdr:col>22</xdr:col>
      <xdr:colOff>415925</xdr:colOff>
      <xdr:row>98</xdr:row>
      <xdr:rowOff>97523</xdr:rowOff>
    </xdr:to>
    <xdr:sp macro="" textlink="">
      <xdr:nvSpPr>
        <xdr:cNvPr id="712" name="円/楕円 711"/>
        <xdr:cNvSpPr/>
      </xdr:nvSpPr>
      <xdr:spPr>
        <a:xfrm>
          <a:off x="15430500" y="167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88650</xdr:rowOff>
    </xdr:from>
    <xdr:ext cx="534377" cy="259045"/>
    <xdr:sp macro="" textlink="">
      <xdr:nvSpPr>
        <xdr:cNvPr id="713" name="テキスト ボックス 712"/>
        <xdr:cNvSpPr txBox="1"/>
      </xdr:nvSpPr>
      <xdr:spPr>
        <a:xfrm>
          <a:off x="15214111" y="168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167818</xdr:rowOff>
    </xdr:from>
    <xdr:to>
      <xdr:col>21</xdr:col>
      <xdr:colOff>212725</xdr:colOff>
      <xdr:row>98</xdr:row>
      <xdr:rowOff>97968</xdr:rowOff>
    </xdr:to>
    <xdr:sp macro="" textlink="">
      <xdr:nvSpPr>
        <xdr:cNvPr id="714" name="円/楕円 713"/>
        <xdr:cNvSpPr/>
      </xdr:nvSpPr>
      <xdr:spPr>
        <a:xfrm>
          <a:off x="14541500" y="167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89095</xdr:rowOff>
    </xdr:from>
    <xdr:ext cx="534377" cy="259045"/>
    <xdr:sp macro="" textlink="">
      <xdr:nvSpPr>
        <xdr:cNvPr id="715" name="テキスト ボックス 714"/>
        <xdr:cNvSpPr txBox="1"/>
      </xdr:nvSpPr>
      <xdr:spPr>
        <a:xfrm>
          <a:off x="14325111" y="168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11443</xdr:rowOff>
    </xdr:from>
    <xdr:to>
      <xdr:col>20</xdr:col>
      <xdr:colOff>9525</xdr:colOff>
      <xdr:row>98</xdr:row>
      <xdr:rowOff>113043</xdr:rowOff>
    </xdr:to>
    <xdr:sp macro="" textlink="">
      <xdr:nvSpPr>
        <xdr:cNvPr id="716" name="円/楕円 715"/>
        <xdr:cNvSpPr/>
      </xdr:nvSpPr>
      <xdr:spPr>
        <a:xfrm>
          <a:off x="13652500" y="168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104170</xdr:rowOff>
    </xdr:from>
    <xdr:ext cx="534377" cy="259045"/>
    <xdr:sp macro="" textlink="">
      <xdr:nvSpPr>
        <xdr:cNvPr id="717" name="テキスト ボックス 716"/>
        <xdr:cNvSpPr txBox="1"/>
      </xdr:nvSpPr>
      <xdr:spPr>
        <a:xfrm>
          <a:off x="13436111" y="169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160629</xdr:rowOff>
    </xdr:from>
    <xdr:to>
      <xdr:col>18</xdr:col>
      <xdr:colOff>492125</xdr:colOff>
      <xdr:row>98</xdr:row>
      <xdr:rowOff>90779</xdr:rowOff>
    </xdr:to>
    <xdr:sp macro="" textlink="">
      <xdr:nvSpPr>
        <xdr:cNvPr id="718" name="円/楕円 717"/>
        <xdr:cNvSpPr/>
      </xdr:nvSpPr>
      <xdr:spPr>
        <a:xfrm>
          <a:off x="12763500" y="1679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81906</xdr:rowOff>
    </xdr:from>
    <xdr:ext cx="534377" cy="259045"/>
    <xdr:sp macro="" textlink="">
      <xdr:nvSpPr>
        <xdr:cNvPr id="719" name="テキスト ボックス 718"/>
        <xdr:cNvSpPr txBox="1"/>
      </xdr:nvSpPr>
      <xdr:spPr>
        <a:xfrm>
          <a:off x="12547111" y="1688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148489</xdr:rowOff>
    </xdr:from>
    <xdr:to>
      <xdr:col>29</xdr:col>
      <xdr:colOff>568325</xdr:colOff>
      <xdr:row>39</xdr:row>
      <xdr:rowOff>78639</xdr:rowOff>
    </xdr:to>
    <xdr:sp macro="" textlink="">
      <xdr:nvSpPr>
        <xdr:cNvPr id="755" name="フローチャート : 判断 754"/>
        <xdr:cNvSpPr/>
      </xdr:nvSpPr>
      <xdr:spPr>
        <a:xfrm>
          <a:off x="2038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95165</xdr:rowOff>
    </xdr:from>
    <xdr:ext cx="378565" cy="259045"/>
    <xdr:sp macro="" textlink="">
      <xdr:nvSpPr>
        <xdr:cNvPr id="756" name="テキスト ボックス 755"/>
        <xdr:cNvSpPr txBox="1"/>
      </xdr:nvSpPr>
      <xdr:spPr>
        <a:xfrm>
          <a:off x="2024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158852</xdr:rowOff>
    </xdr:from>
    <xdr:to>
      <xdr:col>28</xdr:col>
      <xdr:colOff>365125</xdr:colOff>
      <xdr:row>39</xdr:row>
      <xdr:rowOff>89002</xdr:rowOff>
    </xdr:to>
    <xdr:sp macro="" textlink="">
      <xdr:nvSpPr>
        <xdr:cNvPr id="758" name="フローチャート : 判断 757"/>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105529</xdr:rowOff>
    </xdr:from>
    <xdr:ext cx="313932" cy="259045"/>
    <xdr:sp macro="" textlink="">
      <xdr:nvSpPr>
        <xdr:cNvPr id="759" name="テキスト ボックス 758"/>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60" name="フローチャート : 判断 759"/>
        <xdr:cNvSpPr/>
      </xdr:nvSpPr>
      <xdr:spPr>
        <a:xfrm>
          <a:off x="18605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108424</xdr:rowOff>
    </xdr:from>
    <xdr:ext cx="313932" cy="259045"/>
    <xdr:sp macro="" textlink="">
      <xdr:nvSpPr>
        <xdr:cNvPr id="761" name="テキスト ボックス 760"/>
        <xdr:cNvSpPr txBox="1"/>
      </xdr:nvSpPr>
      <xdr:spPr>
        <a:xfrm>
          <a:off x="18499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議会費は、住民一人当たり</a:t>
          </a:r>
          <a:r>
            <a:rPr kumimoji="1" lang="en-US" altLang="ja-JP" sz="1100">
              <a:solidFill>
                <a:schemeClr val="dk1"/>
              </a:solidFill>
              <a:effectLst/>
              <a:latin typeface="+mn-lt"/>
              <a:ea typeface="+mn-ea"/>
              <a:cs typeface="+mn-cs"/>
            </a:rPr>
            <a:t>5,750</a:t>
          </a:r>
          <a:r>
            <a:rPr kumimoji="1" lang="ja-JP" altLang="ja-JP" sz="1100">
              <a:solidFill>
                <a:schemeClr val="dk1"/>
              </a:solidFill>
              <a:effectLst/>
              <a:latin typeface="+mn-lt"/>
              <a:ea typeface="+mn-ea"/>
              <a:cs typeface="+mn-cs"/>
            </a:rPr>
            <a:t>円となっており、類似団体</a:t>
          </a:r>
          <a:r>
            <a:rPr kumimoji="1" lang="ja-JP" altLang="en-US" sz="1100">
              <a:solidFill>
                <a:schemeClr val="dk1"/>
              </a:solidFill>
              <a:effectLst/>
              <a:latin typeface="+mn-lt"/>
              <a:ea typeface="+mn-ea"/>
              <a:cs typeface="+mn-cs"/>
            </a:rPr>
            <a:t>とほぼ同額と</a:t>
          </a:r>
          <a:r>
            <a:rPr kumimoji="1" lang="ja-JP" altLang="ja-JP" sz="1100">
              <a:solidFill>
                <a:schemeClr val="dk1"/>
              </a:solidFill>
              <a:effectLst/>
              <a:latin typeface="+mn-lt"/>
              <a:ea typeface="+mn-ea"/>
              <a:cs typeface="+mn-cs"/>
            </a:rPr>
            <a:t>なっている。平成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月より議員定数が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人となり、平成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5,700</a:t>
          </a:r>
          <a:r>
            <a:rPr kumimoji="1" lang="ja-JP" altLang="ja-JP" sz="1100">
              <a:solidFill>
                <a:schemeClr val="dk1"/>
              </a:solidFill>
              <a:effectLst/>
              <a:latin typeface="+mn-lt"/>
              <a:ea typeface="+mn-ea"/>
              <a:cs typeface="+mn-cs"/>
            </a:rPr>
            <a:t>円台で推移している。総務費は、住民一人当たり</a:t>
          </a:r>
          <a:r>
            <a:rPr kumimoji="1" lang="en-US" altLang="ja-JP" sz="1100">
              <a:solidFill>
                <a:schemeClr val="dk1"/>
              </a:solidFill>
              <a:effectLst/>
              <a:latin typeface="+mn-lt"/>
              <a:ea typeface="+mn-ea"/>
              <a:cs typeface="+mn-cs"/>
            </a:rPr>
            <a:t>52,853</a:t>
          </a:r>
          <a:r>
            <a:rPr kumimoji="1" lang="ja-JP" altLang="ja-JP" sz="1100">
              <a:solidFill>
                <a:schemeClr val="dk1"/>
              </a:solidFill>
              <a:effectLst/>
              <a:latin typeface="+mn-lt"/>
              <a:ea typeface="+mn-ea"/>
              <a:cs typeface="+mn-cs"/>
            </a:rPr>
            <a:t>円となっており、類似団体より低くなっている。平成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年度に比べ約</a:t>
          </a:r>
          <a:r>
            <a:rPr kumimoji="1" lang="en-US" altLang="ja-JP" sz="1100">
              <a:solidFill>
                <a:schemeClr val="dk1"/>
              </a:solidFill>
              <a:effectLst/>
              <a:latin typeface="+mn-lt"/>
              <a:ea typeface="+mn-ea"/>
              <a:cs typeface="+mn-cs"/>
            </a:rPr>
            <a:t>2,381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となっているのは、</a:t>
          </a:r>
          <a:r>
            <a:rPr kumimoji="1" lang="ja-JP" altLang="en-US" sz="1100">
              <a:solidFill>
                <a:schemeClr val="dk1"/>
              </a:solidFill>
              <a:effectLst/>
              <a:latin typeface="+mn-lt"/>
              <a:ea typeface="+mn-ea"/>
              <a:cs typeface="+mn-cs"/>
            </a:rPr>
            <a:t>ふるさと応援基金積立金・ふるさと応援寄附記念品代、地方公共団体情報セキュリティ強化委託料の増が主な要因である。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50,000</a:t>
          </a:r>
          <a:r>
            <a:rPr kumimoji="1" lang="ja-JP" altLang="ja-JP" sz="1100">
              <a:solidFill>
                <a:schemeClr val="dk1"/>
              </a:solidFill>
              <a:effectLst/>
              <a:latin typeface="+mn-lt"/>
              <a:ea typeface="+mn-ea"/>
              <a:cs typeface="+mn-cs"/>
            </a:rPr>
            <a:t>円台で推移している。民生費は、住民一人当たり</a:t>
          </a:r>
          <a:r>
            <a:rPr kumimoji="1" lang="en-US" altLang="ja-JP" sz="1100">
              <a:solidFill>
                <a:schemeClr val="dk1"/>
              </a:solidFill>
              <a:effectLst/>
              <a:latin typeface="+mn-lt"/>
              <a:ea typeface="+mn-ea"/>
              <a:cs typeface="+mn-cs"/>
            </a:rPr>
            <a:t>117,037</a:t>
          </a:r>
          <a:r>
            <a:rPr kumimoji="1" lang="ja-JP" altLang="ja-JP" sz="1100">
              <a:solidFill>
                <a:schemeClr val="dk1"/>
              </a:solidFill>
              <a:effectLst/>
              <a:latin typeface="+mn-lt"/>
              <a:ea typeface="+mn-ea"/>
              <a:cs typeface="+mn-cs"/>
            </a:rPr>
            <a:t>円となっており、類似団体より低くなっている。前年度から約</a:t>
          </a:r>
          <a:r>
            <a:rPr kumimoji="1" lang="en-US" altLang="ja-JP" sz="1100">
              <a:solidFill>
                <a:schemeClr val="dk1"/>
              </a:solidFill>
              <a:effectLst/>
              <a:latin typeface="+mn-lt"/>
              <a:ea typeface="+mn-ea"/>
              <a:cs typeface="+mn-cs"/>
            </a:rPr>
            <a:t>3,242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しているのは、臨時福祉給付金給付事業費の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が主なもので、介護会計への繰出金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増加している。衛生費は、住民一人当たり</a:t>
          </a:r>
          <a:r>
            <a:rPr kumimoji="1" lang="en-US" altLang="ja-JP" sz="1100">
              <a:solidFill>
                <a:schemeClr val="dk1"/>
              </a:solidFill>
              <a:effectLst/>
              <a:latin typeface="+mn-lt"/>
              <a:ea typeface="+mn-ea"/>
              <a:cs typeface="+mn-cs"/>
            </a:rPr>
            <a:t>25,342</a:t>
          </a:r>
          <a:r>
            <a:rPr kumimoji="1" lang="ja-JP" altLang="ja-JP" sz="1100">
              <a:solidFill>
                <a:schemeClr val="dk1"/>
              </a:solidFill>
              <a:effectLst/>
              <a:latin typeface="+mn-lt"/>
              <a:ea typeface="+mn-ea"/>
              <a:cs typeface="+mn-cs"/>
            </a:rPr>
            <a:t>円となっており、類似団体より低くなっている。平成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年度から約</a:t>
          </a:r>
          <a:r>
            <a:rPr kumimoji="1" lang="en-US" altLang="ja-JP" sz="1100">
              <a:solidFill>
                <a:schemeClr val="dk1"/>
              </a:solidFill>
              <a:effectLst/>
              <a:latin typeface="+mn-lt"/>
              <a:ea typeface="+mn-ea"/>
              <a:cs typeface="+mn-cs"/>
            </a:rPr>
            <a:t>4,865</a:t>
          </a:r>
          <a:r>
            <a:rPr kumimoji="1" lang="ja-JP" altLang="ja-JP" sz="1100">
              <a:solidFill>
                <a:schemeClr val="dk1"/>
              </a:solidFill>
              <a:effectLst/>
              <a:latin typeface="+mn-lt"/>
              <a:ea typeface="+mn-ea"/>
              <a:cs typeface="+mn-cs"/>
            </a:rPr>
            <a:t>円減少しているのは、水道事業会計出資金の</a:t>
          </a:r>
          <a:r>
            <a:rPr kumimoji="1" lang="ja-JP" altLang="en-US" sz="1100">
              <a:solidFill>
                <a:schemeClr val="dk1"/>
              </a:solidFill>
              <a:effectLst/>
              <a:latin typeface="+mn-lt"/>
              <a:ea typeface="+mn-ea"/>
              <a:cs typeface="+mn-cs"/>
            </a:rPr>
            <a:t>事業完了による</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によるのもので、今後も一部事務組合の負担金が減少することから、今後数年間は、衛生費全体も減少の見込みである。</a:t>
          </a:r>
          <a:r>
            <a:rPr kumimoji="1" lang="ja-JP" altLang="en-US"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21,634</a:t>
          </a:r>
          <a:r>
            <a:rPr kumimoji="1" lang="ja-JP" altLang="en-US" sz="1100">
              <a:solidFill>
                <a:schemeClr val="dk1"/>
              </a:solidFill>
              <a:effectLst/>
              <a:latin typeface="+mn-lt"/>
              <a:ea typeface="+mn-ea"/>
              <a:cs typeface="+mn-cs"/>
            </a:rPr>
            <a:t>円となっており、類似団体より低くなっている。平成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2,840</a:t>
          </a:r>
          <a:r>
            <a:rPr kumimoji="1" lang="ja-JP" altLang="en-US" sz="1100">
              <a:solidFill>
                <a:schemeClr val="dk1"/>
              </a:solidFill>
              <a:effectLst/>
              <a:latin typeface="+mn-lt"/>
              <a:ea typeface="+mn-ea"/>
              <a:cs typeface="+mn-cs"/>
            </a:rPr>
            <a:t>円減少しているのは、経営転換協力金及び地域集積協力金の実績による大幅な減（▲</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百万円）が主な原因である。</a:t>
          </a: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9,386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年度までは類似団体より高くなっていたが、平成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は類似団体より約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円低くなっている。土木費は、住民一人当たり</a:t>
          </a:r>
          <a:r>
            <a:rPr kumimoji="1" lang="en-US" altLang="ja-JP" sz="1100">
              <a:solidFill>
                <a:schemeClr val="dk1"/>
              </a:solidFill>
              <a:effectLst/>
              <a:latin typeface="+mn-lt"/>
              <a:ea typeface="+mn-ea"/>
              <a:cs typeface="+mn-cs"/>
            </a:rPr>
            <a:t>102,171</a:t>
          </a:r>
          <a:r>
            <a:rPr kumimoji="1" lang="ja-JP" altLang="ja-JP" sz="1100">
              <a:solidFill>
                <a:schemeClr val="dk1"/>
              </a:solidFill>
              <a:effectLst/>
              <a:latin typeface="+mn-lt"/>
              <a:ea typeface="+mn-ea"/>
              <a:cs typeface="+mn-cs"/>
            </a:rPr>
            <a:t>円となっており、類似団体より</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推移している。平成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福崎</a:t>
          </a:r>
          <a:r>
            <a:rPr kumimoji="1" lang="ja-JP" altLang="ja-JP" sz="1100">
              <a:solidFill>
                <a:schemeClr val="dk1"/>
              </a:solidFill>
              <a:effectLst/>
              <a:latin typeface="+mn-lt"/>
              <a:ea typeface="+mn-ea"/>
              <a:cs typeface="+mn-cs"/>
            </a:rPr>
            <a:t>駅周辺整備事業により平成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年度に比べ約</a:t>
          </a:r>
          <a:r>
            <a:rPr kumimoji="1" lang="en-US" altLang="ja-JP" sz="1100">
              <a:solidFill>
                <a:schemeClr val="dk1"/>
              </a:solidFill>
              <a:effectLst/>
              <a:latin typeface="+mn-lt"/>
              <a:ea typeface="+mn-ea"/>
              <a:cs typeface="+mn-cs"/>
            </a:rPr>
            <a:t>27,397</a:t>
          </a:r>
          <a:r>
            <a:rPr kumimoji="1" lang="ja-JP" altLang="ja-JP" sz="1100">
              <a:solidFill>
                <a:schemeClr val="dk1"/>
              </a:solidFill>
              <a:effectLst/>
              <a:latin typeface="+mn-lt"/>
              <a:ea typeface="+mn-ea"/>
              <a:cs typeface="+mn-cs"/>
            </a:rPr>
            <a:t>円増加している。平成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年度までは増加見込みである。</a:t>
          </a:r>
          <a:r>
            <a:rPr kumimoji="1" lang="ja-JP" altLang="en-US" sz="1100">
              <a:solidFill>
                <a:schemeClr val="dk1"/>
              </a:solidFill>
              <a:effectLst/>
              <a:latin typeface="+mn-lt"/>
              <a:ea typeface="+mn-ea"/>
              <a:cs typeface="+mn-cs"/>
            </a:rPr>
            <a:t>消防費は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15,492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、類似団体を下回っている。</a:t>
          </a:r>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49,110</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年度以降、類似団体より高くなってい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年度は低くなっている。</a:t>
          </a:r>
          <a:r>
            <a:rPr kumimoji="1" lang="ja-JP" altLang="ja-JP" sz="1100">
              <a:solidFill>
                <a:schemeClr val="dk1"/>
              </a:solidFill>
              <a:effectLst/>
              <a:latin typeface="+mn-lt"/>
              <a:ea typeface="+mn-ea"/>
              <a:cs typeface="+mn-cs"/>
            </a:rPr>
            <a:t>これは、田原小学校体育館の建替え</a:t>
          </a:r>
          <a:r>
            <a:rPr kumimoji="1" lang="ja-JP" altLang="en-US" sz="1100">
              <a:solidFill>
                <a:schemeClr val="dk1"/>
              </a:solidFill>
              <a:effectLst/>
              <a:latin typeface="+mn-lt"/>
              <a:ea typeface="+mn-ea"/>
              <a:cs typeface="+mn-cs"/>
            </a:rPr>
            <a:t>や小中学校の耐震改修の大型事業が完了したためで、</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数年間</a:t>
          </a:r>
          <a:r>
            <a:rPr kumimoji="1" lang="ja-JP" altLang="ja-JP" sz="1100">
              <a:solidFill>
                <a:schemeClr val="dk1"/>
              </a:solidFill>
              <a:effectLst/>
              <a:latin typeface="+mn-lt"/>
              <a:ea typeface="+mn-ea"/>
              <a:cs typeface="+mn-cs"/>
            </a:rPr>
            <a:t>は通常に戻る見込みである。</a:t>
          </a:r>
          <a:r>
            <a:rPr kumimoji="1" lang="ja-JP" altLang="en-US" sz="1100">
              <a:solidFill>
                <a:schemeClr val="dk1"/>
              </a:solidFill>
              <a:effectLst/>
              <a:latin typeface="+mn-lt"/>
              <a:ea typeface="+mn-ea"/>
              <a:cs typeface="+mn-cs"/>
            </a:rPr>
            <a:t>公債費は、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44,673</a:t>
          </a:r>
          <a:r>
            <a:rPr kumimoji="1" lang="ja-JP" altLang="ja-JP" sz="1100">
              <a:solidFill>
                <a:schemeClr val="dk1"/>
              </a:solidFill>
              <a:effectLst/>
              <a:latin typeface="+mn-lt"/>
              <a:ea typeface="+mn-ea"/>
              <a:cs typeface="+mn-cs"/>
            </a:rPr>
            <a:t>円となっており、類似団体を下回っている。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1,352</a:t>
          </a:r>
          <a:r>
            <a:rPr kumimoji="1" lang="ja-JP" altLang="en-US" sz="1100">
              <a:solidFill>
                <a:schemeClr val="dk1"/>
              </a:solidFill>
              <a:effectLst/>
              <a:latin typeface="+mn-lt"/>
              <a:ea typeface="+mn-ea"/>
              <a:cs typeface="+mn-cs"/>
            </a:rPr>
            <a:t>円増加しているのは、学校教育施設等整備事業債と臨時財政対策債が増加したもので、今後も</a:t>
          </a:r>
          <a:r>
            <a:rPr kumimoji="1" lang="ja-JP" altLang="ja-JP" sz="1100">
              <a:solidFill>
                <a:schemeClr val="dk1"/>
              </a:solidFill>
              <a:effectLst/>
              <a:latin typeface="+mn-lt"/>
              <a:ea typeface="+mn-ea"/>
              <a:cs typeface="+mn-cs"/>
            </a:rPr>
            <a:t>福崎駅周辺整備事業</a:t>
          </a:r>
          <a:r>
            <a:rPr kumimoji="1" lang="ja-JP" altLang="en-US" sz="1100">
              <a:solidFill>
                <a:schemeClr val="dk1"/>
              </a:solidFill>
              <a:effectLst/>
              <a:latin typeface="+mn-lt"/>
              <a:ea typeface="+mn-ea"/>
              <a:cs typeface="+mn-cs"/>
            </a:rPr>
            <a:t>等、大型事業の元利償還が増えるため、増加の見込みである。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財政調整基金残高・・・平成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千</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百万円積立を行った。平成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年度は約</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千</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百万円取り崩したが、平成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千</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積立て、基準財政規模比は、前年度比</a:t>
          </a:r>
          <a:r>
            <a:rPr lang="en-US" altLang="ja-JP" sz="1100" b="0" i="0" baseline="0">
              <a:solidFill>
                <a:schemeClr val="dk1"/>
              </a:solidFill>
              <a:effectLst/>
              <a:latin typeface="+mn-lt"/>
              <a:ea typeface="+mn-ea"/>
              <a:cs typeface="+mn-cs"/>
            </a:rPr>
            <a:t>0.44%</a:t>
          </a:r>
          <a:r>
            <a:rPr lang="ja-JP" altLang="ja-JP" sz="1100" b="0" i="0" baseline="0">
              <a:solidFill>
                <a:schemeClr val="dk1"/>
              </a:solidFill>
              <a:effectLst/>
              <a:latin typeface="+mn-lt"/>
              <a:ea typeface="+mn-ea"/>
              <a:cs typeface="+mn-cs"/>
            </a:rPr>
            <a:t>増の</a:t>
          </a:r>
          <a:r>
            <a:rPr lang="en-US" altLang="ja-JP" sz="1100" b="0" i="0" baseline="0">
              <a:solidFill>
                <a:schemeClr val="dk1"/>
              </a:solidFill>
              <a:effectLst/>
              <a:latin typeface="+mn-lt"/>
              <a:ea typeface="+mn-ea"/>
              <a:cs typeface="+mn-cs"/>
            </a:rPr>
            <a:t>26.12%</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実質収支（額）比率・・・近年</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％台の範囲内で推移して</a:t>
          </a:r>
          <a:r>
            <a:rPr lang="ja-JP" altLang="en-US" sz="1100" b="0" i="0" baseline="0">
              <a:solidFill>
                <a:schemeClr val="dk1"/>
              </a:solidFill>
              <a:effectLst/>
              <a:latin typeface="+mn-lt"/>
              <a:ea typeface="+mn-ea"/>
              <a:cs typeface="+mn-cs"/>
            </a:rPr>
            <a:t>いたが、平成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年度は歳出の増加により、前年度比</a:t>
          </a:r>
          <a:r>
            <a:rPr lang="en-US" altLang="ja-JP" sz="1100" b="0" i="0" baseline="0">
              <a:solidFill>
                <a:schemeClr val="dk1"/>
              </a:solidFill>
              <a:effectLst/>
              <a:latin typeface="+mn-lt"/>
              <a:ea typeface="+mn-ea"/>
              <a:cs typeface="+mn-cs"/>
            </a:rPr>
            <a:t>1.31%</a:t>
          </a:r>
          <a:r>
            <a:rPr lang="ja-JP" altLang="en-US" sz="1100" b="0" i="0" baseline="0">
              <a:solidFill>
                <a:schemeClr val="dk1"/>
              </a:solidFill>
              <a:effectLst/>
              <a:latin typeface="+mn-lt"/>
              <a:ea typeface="+mn-ea"/>
              <a:cs typeface="+mn-cs"/>
            </a:rPr>
            <a:t>減の</a:t>
          </a:r>
          <a:r>
            <a:rPr lang="en-US" altLang="ja-JP" sz="1100" b="0" i="0" baseline="0">
              <a:solidFill>
                <a:schemeClr val="dk1"/>
              </a:solidFill>
              <a:effectLst/>
              <a:latin typeface="+mn-lt"/>
              <a:ea typeface="+mn-ea"/>
              <a:cs typeface="+mn-cs"/>
            </a:rPr>
            <a:t>1.64%</a:t>
          </a:r>
          <a:r>
            <a:rPr lang="ja-JP" altLang="ja-JP" sz="1100" b="0" i="0" baseline="0">
              <a:solidFill>
                <a:schemeClr val="dk1"/>
              </a:solidFill>
              <a:effectLst/>
              <a:latin typeface="+mn-lt"/>
              <a:ea typeface="+mn-ea"/>
              <a:cs typeface="+mn-cs"/>
            </a:rPr>
            <a:t>となっている。</a:t>
          </a:r>
          <a:endParaRPr lang="ja-JP" altLang="ja-JP" sz="1400">
            <a:effectLst/>
          </a:endParaRPr>
        </a:p>
        <a:p>
          <a:r>
            <a:rPr lang="ja-JP" altLang="ja-JP" sz="1100" b="0" i="0" baseline="0">
              <a:solidFill>
                <a:schemeClr val="dk1"/>
              </a:solidFill>
              <a:effectLst/>
              <a:latin typeface="+mn-lt"/>
              <a:ea typeface="+mn-ea"/>
              <a:cs typeface="+mn-cs"/>
            </a:rPr>
            <a:t>実質単年度収支・・・平成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年度から財政調整基金の積立等の影響によりプラスとなり</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年平均で</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％となっていたが、平成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1.79%</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のプラスとなった</a:t>
          </a:r>
          <a:r>
            <a:rPr lang="ja-JP" altLang="en-US" sz="1100" b="0" i="0" baseline="0">
              <a:solidFill>
                <a:schemeClr val="dk1"/>
              </a:solidFill>
              <a:effectLst/>
              <a:latin typeface="+mn-lt"/>
              <a:ea typeface="+mn-ea"/>
              <a:cs typeface="+mn-cs"/>
            </a:rPr>
            <a:t>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実質単年度収支が約</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百万円の赤字となり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標準財政規模比で</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0.26%</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○水道事業会計・・・平成１４年度に料金改定を行って以降、安定した実質収支比率となっている。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道事業会計・・・</a:t>
          </a:r>
          <a:r>
            <a:rPr kumimoji="1" lang="ja-JP" altLang="en-US" sz="1100">
              <a:solidFill>
                <a:schemeClr val="dk1"/>
              </a:solidFill>
              <a:effectLst/>
              <a:latin typeface="+mn-lt"/>
              <a:ea typeface="+mn-ea"/>
              <a:cs typeface="+mn-cs"/>
            </a:rPr>
            <a:t>一般会計からの補助金、負担金、出資金の繰出しにより、</a:t>
          </a:r>
          <a:r>
            <a:rPr kumimoji="1" lang="en-US" altLang="ja-JP" sz="1100">
              <a:solidFill>
                <a:schemeClr val="dk1"/>
              </a:solidFill>
              <a:effectLst/>
              <a:latin typeface="+mn-lt"/>
              <a:ea typeface="+mn-ea"/>
              <a:cs typeface="+mn-cs"/>
            </a:rPr>
            <a:t>2.78%</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安定した実質収支比率となっている。</a:t>
          </a:r>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○一般会計・・・近年、</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％台の範囲内で推移しており、平成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年度は歳出の増加で</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％台となったが、良好な財政運営を行っている。</a:t>
          </a: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○工業用水道会計・・・実質収支比率</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％台で推移しており安定的な運営となっている。</a:t>
          </a: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○国民健康保険、介護保険、後期高齢者医療事業・・・保険料収入等の不足額を一般会計からの繰入れによって運営しているため、</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％台で推移している。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4432_&#31119;&#23822;&#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132</v>
          </cell>
          <cell r="L73">
            <v>121.5</v>
          </cell>
          <cell r="M73">
            <v>153.4</v>
          </cell>
          <cell r="N73">
            <v>153.9</v>
          </cell>
          <cell r="O73">
            <v>143.6</v>
          </cell>
        </row>
        <row r="75">
          <cell r="K75">
            <v>12.1</v>
          </cell>
          <cell r="L75">
            <v>11.7</v>
          </cell>
          <cell r="M75">
            <v>11.9</v>
          </cell>
          <cell r="N75">
            <v>12.1</v>
          </cell>
          <cell r="O75">
            <v>12</v>
          </cell>
        </row>
        <row r="77">
          <cell r="G77" t="str">
            <v>類似団体内平均値</v>
          </cell>
          <cell r="K77">
            <v>61.3</v>
          </cell>
          <cell r="L77">
            <v>54.6</v>
          </cell>
          <cell r="M77">
            <v>48.7</v>
          </cell>
          <cell r="N77">
            <v>44.9</v>
          </cell>
          <cell r="O77">
            <v>44.9</v>
          </cell>
        </row>
        <row r="79">
          <cell r="K79">
            <v>11.7</v>
          </cell>
          <cell r="L79">
            <v>11.2</v>
          </cell>
          <cell r="M79">
            <v>10.4</v>
          </cell>
          <cell r="N79">
            <v>8.5</v>
          </cell>
          <cell r="O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8808361</v>
      </c>
      <c r="BO4" s="411"/>
      <c r="BP4" s="411"/>
      <c r="BQ4" s="411"/>
      <c r="BR4" s="411"/>
      <c r="BS4" s="411"/>
      <c r="BT4" s="411"/>
      <c r="BU4" s="412"/>
      <c r="BV4" s="410">
        <v>8758429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1.6</v>
      </c>
      <c r="CU4" s="588"/>
      <c r="CV4" s="588"/>
      <c r="CW4" s="588"/>
      <c r="CX4" s="588"/>
      <c r="CY4" s="588"/>
      <c r="CZ4" s="588"/>
      <c r="DA4" s="589"/>
      <c r="DB4" s="587">
        <v>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8671646</v>
      </c>
      <c r="BO5" s="416"/>
      <c r="BP5" s="416"/>
      <c r="BQ5" s="416"/>
      <c r="BR5" s="416"/>
      <c r="BS5" s="416"/>
      <c r="BT5" s="416"/>
      <c r="BU5" s="417"/>
      <c r="BV5" s="415">
        <v>8547230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84.9</v>
      </c>
      <c r="CU5" s="386"/>
      <c r="CV5" s="386"/>
      <c r="CW5" s="386"/>
      <c r="CX5" s="386"/>
      <c r="CY5" s="386"/>
      <c r="CZ5" s="386"/>
      <c r="DA5" s="387"/>
      <c r="DB5" s="385">
        <v>87.2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136715</v>
      </c>
      <c r="BO6" s="416"/>
      <c r="BP6" s="416"/>
      <c r="BQ6" s="416"/>
      <c r="BR6" s="416"/>
      <c r="BS6" s="416"/>
      <c r="BT6" s="416"/>
      <c r="BU6" s="417"/>
      <c r="BV6" s="415">
        <v>211199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91.6</v>
      </c>
      <c r="CU6" s="562"/>
      <c r="CV6" s="562"/>
      <c r="CW6" s="562"/>
      <c r="CX6" s="562"/>
      <c r="CY6" s="562"/>
      <c r="CZ6" s="562"/>
      <c r="DA6" s="563"/>
      <c r="DB6" s="561">
        <v>95.2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50320</v>
      </c>
      <c r="BO7" s="416"/>
      <c r="BP7" s="416"/>
      <c r="BQ7" s="416"/>
      <c r="BR7" s="416"/>
      <c r="BS7" s="416"/>
      <c r="BT7" s="416"/>
      <c r="BU7" s="417"/>
      <c r="BV7" s="415">
        <v>59110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5264279</v>
      </c>
      <c r="CU7" s="416"/>
      <c r="CV7" s="416"/>
      <c r="CW7" s="416"/>
      <c r="CX7" s="416"/>
      <c r="CY7" s="416"/>
      <c r="CZ7" s="416"/>
      <c r="DA7" s="417"/>
      <c r="DB7" s="415">
        <v>5152454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86395</v>
      </c>
      <c r="BO8" s="416"/>
      <c r="BP8" s="416"/>
      <c r="BQ8" s="416"/>
      <c r="BR8" s="416"/>
      <c r="BS8" s="416"/>
      <c r="BT8" s="416"/>
      <c r="BU8" s="417"/>
      <c r="BV8" s="415">
        <v>152089</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0.73</v>
      </c>
      <c r="CU8" s="525"/>
      <c r="CV8" s="525"/>
      <c r="CW8" s="525"/>
      <c r="CX8" s="525"/>
      <c r="CY8" s="525"/>
      <c r="CZ8" s="525"/>
      <c r="DA8" s="526"/>
      <c r="DB8" s="524">
        <v>0.73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19738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-65694</v>
      </c>
      <c r="BO9" s="416"/>
      <c r="BP9" s="416"/>
      <c r="BQ9" s="416"/>
      <c r="BR9" s="416"/>
      <c r="BS9" s="416"/>
      <c r="BT9" s="416"/>
      <c r="BU9" s="417"/>
      <c r="BV9" s="415">
        <v>-30596</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15</v>
      </c>
      <c r="CU9" s="386"/>
      <c r="CV9" s="386"/>
      <c r="CW9" s="386"/>
      <c r="CX9" s="386"/>
      <c r="CY9" s="386"/>
      <c r="CZ9" s="386"/>
      <c r="DA9" s="387"/>
      <c r="DB9" s="385">
        <v>14.5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19830</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51800</v>
      </c>
      <c r="BO10" s="416"/>
      <c r="BP10" s="416"/>
      <c r="BQ10" s="416"/>
      <c r="BR10" s="416"/>
      <c r="BS10" s="416"/>
      <c r="BT10" s="416"/>
      <c r="BU10" s="417"/>
      <c r="BV10" s="415">
        <v>47300</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19527</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19109</v>
      </c>
      <c r="S13" s="517"/>
      <c r="T13" s="517"/>
      <c r="U13" s="517"/>
      <c r="V13" s="518"/>
      <c r="W13" s="504" t="s">
        <v>125</v>
      </c>
      <c r="X13" s="428"/>
      <c r="Y13" s="428"/>
      <c r="Z13" s="428"/>
      <c r="AA13" s="428"/>
      <c r="AB13" s="429"/>
      <c r="AC13" s="391">
        <v>241</v>
      </c>
      <c r="AD13" s="392"/>
      <c r="AE13" s="392"/>
      <c r="AF13" s="392"/>
      <c r="AG13" s="393"/>
      <c r="AH13" s="391">
        <v>277</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-13894</v>
      </c>
      <c r="BO13" s="416"/>
      <c r="BP13" s="416"/>
      <c r="BQ13" s="416"/>
      <c r="BR13" s="416"/>
      <c r="BS13" s="416"/>
      <c r="BT13" s="416"/>
      <c r="BU13" s="417"/>
      <c r="BV13" s="415">
        <v>16704</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12</v>
      </c>
      <c r="CU13" s="386"/>
      <c r="CV13" s="386"/>
      <c r="CW13" s="386"/>
      <c r="CX13" s="386"/>
      <c r="CY13" s="386"/>
      <c r="CZ13" s="386"/>
      <c r="DA13" s="387"/>
      <c r="DB13" s="385">
        <v>12.1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19568</v>
      </c>
      <c r="S14" s="517"/>
      <c r="T14" s="517"/>
      <c r="U14" s="517"/>
      <c r="V14" s="518"/>
      <c r="W14" s="519"/>
      <c r="X14" s="431"/>
      <c r="Y14" s="431"/>
      <c r="Z14" s="431"/>
      <c r="AA14" s="431"/>
      <c r="AB14" s="432"/>
      <c r="AC14" s="509">
        <v>2.7</v>
      </c>
      <c r="AD14" s="510"/>
      <c r="AE14" s="510"/>
      <c r="AF14" s="510"/>
      <c r="AG14" s="511"/>
      <c r="AH14" s="509">
        <v>3.1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143.6</v>
      </c>
      <c r="CU14" s="488"/>
      <c r="CV14" s="488"/>
      <c r="CW14" s="488"/>
      <c r="CX14" s="488"/>
      <c r="CY14" s="488"/>
      <c r="CZ14" s="488"/>
      <c r="DA14" s="489"/>
      <c r="DB14" s="520">
        <v>153.9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19214</v>
      </c>
      <c r="S15" s="517"/>
      <c r="T15" s="517"/>
      <c r="U15" s="517"/>
      <c r="V15" s="518"/>
      <c r="W15" s="504" t="s">
        <v>132</v>
      </c>
      <c r="X15" s="428"/>
      <c r="Y15" s="428"/>
      <c r="Z15" s="428"/>
      <c r="AA15" s="428"/>
      <c r="AB15" s="429"/>
      <c r="AC15" s="391">
        <v>3315</v>
      </c>
      <c r="AD15" s="392"/>
      <c r="AE15" s="392"/>
      <c r="AF15" s="392"/>
      <c r="AG15" s="393"/>
      <c r="AH15" s="391">
        <v>3320</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2942606</v>
      </c>
      <c r="BO15" s="411"/>
      <c r="BP15" s="411"/>
      <c r="BQ15" s="411"/>
      <c r="BR15" s="411"/>
      <c r="BS15" s="411"/>
      <c r="BT15" s="411"/>
      <c r="BU15" s="412"/>
      <c r="BV15" s="410">
        <v>2832311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36.6</v>
      </c>
      <c r="AD16" s="510"/>
      <c r="AE16" s="510"/>
      <c r="AF16" s="510"/>
      <c r="AG16" s="511"/>
      <c r="AH16" s="509">
        <v>37.299999999999997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4038885</v>
      </c>
      <c r="BO16" s="416"/>
      <c r="BP16" s="416"/>
      <c r="BQ16" s="416"/>
      <c r="BR16" s="416"/>
      <c r="BS16" s="416"/>
      <c r="BT16" s="416"/>
      <c r="BU16" s="417"/>
      <c r="BV16" s="415">
        <v>3902570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5493</v>
      </c>
      <c r="AD17" s="392"/>
      <c r="AE17" s="392"/>
      <c r="AF17" s="392"/>
      <c r="AG17" s="393"/>
      <c r="AH17" s="391">
        <v>5312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3789035</v>
      </c>
      <c r="BO17" s="416"/>
      <c r="BP17" s="416"/>
      <c r="BQ17" s="416"/>
      <c r="BR17" s="416"/>
      <c r="BS17" s="416"/>
      <c r="BT17" s="416"/>
      <c r="BU17" s="417"/>
      <c r="BV17" s="415">
        <v>3634495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45.79</v>
      </c>
      <c r="M18" s="480"/>
      <c r="N18" s="480"/>
      <c r="O18" s="480"/>
      <c r="P18" s="480"/>
      <c r="Q18" s="480"/>
      <c r="R18" s="481"/>
      <c r="S18" s="481"/>
      <c r="T18" s="481"/>
      <c r="U18" s="481"/>
      <c r="V18" s="482"/>
      <c r="W18" s="496"/>
      <c r="X18" s="497"/>
      <c r="Y18" s="497"/>
      <c r="Z18" s="497"/>
      <c r="AA18" s="497"/>
      <c r="AB18" s="505"/>
      <c r="AC18" s="379">
        <v>60.7</v>
      </c>
      <c r="AD18" s="380"/>
      <c r="AE18" s="380"/>
      <c r="AF18" s="380"/>
      <c r="AG18" s="483"/>
      <c r="AH18" s="379">
        <v>59.6</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4455482</v>
      </c>
      <c r="BO18" s="416"/>
      <c r="BP18" s="416"/>
      <c r="BQ18" s="416"/>
      <c r="BR18" s="416"/>
      <c r="BS18" s="416"/>
      <c r="BT18" s="416"/>
      <c r="BU18" s="417"/>
      <c r="BV18" s="415">
        <v>4618849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431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5753775</v>
      </c>
      <c r="BO19" s="416"/>
      <c r="BP19" s="416"/>
      <c r="BQ19" s="416"/>
      <c r="BR19" s="416"/>
      <c r="BS19" s="416"/>
      <c r="BT19" s="416"/>
      <c r="BU19" s="417"/>
      <c r="BV19" s="415">
        <v>5749476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6906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11189501</v>
      </c>
      <c r="BO23" s="416"/>
      <c r="BP23" s="416"/>
      <c r="BQ23" s="416"/>
      <c r="BR23" s="416"/>
      <c r="BS23" s="416"/>
      <c r="BT23" s="416"/>
      <c r="BU23" s="417"/>
      <c r="BV23" s="415">
        <v>10747071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8300</v>
      </c>
      <c r="R24" s="392"/>
      <c r="S24" s="392"/>
      <c r="T24" s="392"/>
      <c r="U24" s="392"/>
      <c r="V24" s="393"/>
      <c r="W24" s="457"/>
      <c r="X24" s="448"/>
      <c r="Y24" s="449"/>
      <c r="Z24" s="388" t="s">
        <v>156</v>
      </c>
      <c r="AA24" s="389"/>
      <c r="AB24" s="389"/>
      <c r="AC24" s="389"/>
      <c r="AD24" s="389"/>
      <c r="AE24" s="389"/>
      <c r="AF24" s="389"/>
      <c r="AG24" s="390"/>
      <c r="AH24" s="391">
        <v>141</v>
      </c>
      <c r="AI24" s="392"/>
      <c r="AJ24" s="392"/>
      <c r="AK24" s="392"/>
      <c r="AL24" s="393"/>
      <c r="AM24" s="391">
        <v>439074</v>
      </c>
      <c r="AN24" s="392"/>
      <c r="AO24" s="392"/>
      <c r="AP24" s="392"/>
      <c r="AQ24" s="392"/>
      <c r="AR24" s="393"/>
      <c r="AS24" s="391">
        <v>3114</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9047432</v>
      </c>
      <c r="BO24" s="416"/>
      <c r="BP24" s="416"/>
      <c r="BQ24" s="416"/>
      <c r="BR24" s="416"/>
      <c r="BS24" s="416"/>
      <c r="BT24" s="416"/>
      <c r="BU24" s="417"/>
      <c r="BV24" s="415">
        <v>8443674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6730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562300</v>
      </c>
      <c r="BO25" s="411"/>
      <c r="BP25" s="411"/>
      <c r="BQ25" s="411"/>
      <c r="BR25" s="411"/>
      <c r="BS25" s="411"/>
      <c r="BT25" s="411"/>
      <c r="BU25" s="412"/>
      <c r="BV25" s="410">
        <v>354410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6200</v>
      </c>
      <c r="R26" s="392"/>
      <c r="S26" s="392"/>
      <c r="T26" s="392"/>
      <c r="U26" s="392"/>
      <c r="V26" s="393"/>
      <c r="W26" s="457"/>
      <c r="X26" s="448"/>
      <c r="Y26" s="449"/>
      <c r="Z26" s="388" t="s">
        <v>162</v>
      </c>
      <c r="AA26" s="470"/>
      <c r="AB26" s="470"/>
      <c r="AC26" s="470"/>
      <c r="AD26" s="470"/>
      <c r="AE26" s="470"/>
      <c r="AF26" s="470"/>
      <c r="AG26" s="471"/>
      <c r="AH26" s="391">
        <v>8</v>
      </c>
      <c r="AI26" s="392"/>
      <c r="AJ26" s="392"/>
      <c r="AK26" s="392"/>
      <c r="AL26" s="393"/>
      <c r="AM26" s="391">
        <v>27240</v>
      </c>
      <c r="AN26" s="392"/>
      <c r="AO26" s="392"/>
      <c r="AP26" s="392"/>
      <c r="AQ26" s="392"/>
      <c r="AR26" s="393"/>
      <c r="AS26" s="391">
        <v>3405</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3700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668000</v>
      </c>
      <c r="BO27" s="419"/>
      <c r="BP27" s="419"/>
      <c r="BQ27" s="419"/>
      <c r="BR27" s="419"/>
      <c r="BS27" s="419"/>
      <c r="BT27" s="419"/>
      <c r="BU27" s="420"/>
      <c r="BV27" s="418">
        <v>668000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2800</v>
      </c>
      <c r="R28" s="392"/>
      <c r="S28" s="392"/>
      <c r="T28" s="392"/>
      <c r="U28" s="392"/>
      <c r="V28" s="393"/>
      <c r="W28" s="457"/>
      <c r="X28" s="448"/>
      <c r="Y28" s="449"/>
      <c r="Z28" s="388" t="s">
        <v>168</v>
      </c>
      <c r="AA28" s="389"/>
      <c r="AB28" s="389"/>
      <c r="AC28" s="389"/>
      <c r="AD28" s="389"/>
      <c r="AE28" s="389"/>
      <c r="AF28" s="389"/>
      <c r="AG28" s="390"/>
      <c r="AH28" s="391">
        <v>14</v>
      </c>
      <c r="AI28" s="392"/>
      <c r="AJ28" s="392"/>
      <c r="AK28" s="392"/>
      <c r="AL28" s="393"/>
      <c r="AM28" s="391">
        <v>23870</v>
      </c>
      <c r="AN28" s="392"/>
      <c r="AO28" s="392"/>
      <c r="AP28" s="392"/>
      <c r="AQ28" s="392"/>
      <c r="AR28" s="393"/>
      <c r="AS28" s="391">
        <v>1705</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1375100</v>
      </c>
      <c r="BO28" s="411"/>
      <c r="BP28" s="411"/>
      <c r="BQ28" s="411"/>
      <c r="BR28" s="411"/>
      <c r="BS28" s="411"/>
      <c r="BT28" s="411"/>
      <c r="BU28" s="412"/>
      <c r="BV28" s="410">
        <v>1323300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12</v>
      </c>
      <c r="M29" s="392"/>
      <c r="N29" s="392"/>
      <c r="O29" s="392"/>
      <c r="P29" s="393"/>
      <c r="Q29" s="391">
        <v>2550</v>
      </c>
      <c r="R29" s="392"/>
      <c r="S29" s="392"/>
      <c r="T29" s="392"/>
      <c r="U29" s="392"/>
      <c r="V29" s="393"/>
      <c r="W29" s="458"/>
      <c r="X29" s="459"/>
      <c r="Y29" s="460"/>
      <c r="Z29" s="388" t="s">
        <v>172</v>
      </c>
      <c r="AA29" s="389"/>
      <c r="AB29" s="389"/>
      <c r="AC29" s="389"/>
      <c r="AD29" s="389"/>
      <c r="AE29" s="389"/>
      <c r="AF29" s="389"/>
      <c r="AG29" s="390"/>
      <c r="AH29" s="391">
        <v>155</v>
      </c>
      <c r="AI29" s="392"/>
      <c r="AJ29" s="392"/>
      <c r="AK29" s="392"/>
      <c r="AL29" s="393"/>
      <c r="AM29" s="391">
        <v>462944</v>
      </c>
      <c r="AN29" s="392"/>
      <c r="AO29" s="392"/>
      <c r="AP29" s="392"/>
      <c r="AQ29" s="392"/>
      <c r="AR29" s="393"/>
      <c r="AS29" s="391">
        <v>2987</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341610</v>
      </c>
      <c r="BO30" s="419"/>
      <c r="BP30" s="419"/>
      <c r="BQ30" s="419"/>
      <c r="BR30" s="419"/>
      <c r="BS30" s="419"/>
      <c r="BT30" s="419"/>
      <c r="BU30" s="420"/>
      <c r="BV30" s="418">
        <v>328105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中播衛生施設事務組合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介護サービス会計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工業用水道</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くれさか環境事務組合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IF('各会計、関係団体の財政状況及び健全化判断比率'!B34="","",'各会計、関係団体の財政状況及び健全化判断比率'!B34)</f>
        <v>下水道事業</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姫路福崎斎苑事務組合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農業共済事業</v>
      </c>
      <c r="X37" s="374"/>
      <c r="Y37" s="374"/>
      <c r="Z37" s="374"/>
      <c r="AA37" s="374"/>
      <c r="AB37" s="374"/>
      <c r="AC37" s="374"/>
      <c r="AD37" s="374"/>
      <c r="AE37" s="374"/>
      <c r="AF37" s="374"/>
      <c r="AG37" s="374"/>
      <c r="AH37" s="374"/>
      <c r="AI37" s="374"/>
      <c r="AJ37" s="374"/>
      <c r="AK37" s="374"/>
      <c r="AL37" s="167"/>
      <c r="AM37" s="375">
        <f t="shared" si="0"/>
        <v>10</v>
      </c>
      <c r="AN37" s="375"/>
      <c r="AO37" s="374" t="str">
        <f>IF('各会計、関係団体の財政状況及び健全化判断比率'!B35="","",'各会計、関係団体の財政状況及び健全化判断比率'!B35)</f>
        <v>農業集落排水事業</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兵庫県後期高齢者医療広域連合（一般会計）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兵庫県後期高齢者医療広域連合（特別会計）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兵庫県市町村職員退職手当組合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兵庫県市町交通災害共済組合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兵庫県町議会議員公務災害補償組合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市川町外三ケ市町共有財産事務組合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4" t="s">
        <v>537</v>
      </c>
      <c r="D34" s="1184"/>
      <c r="E34" s="1185"/>
      <c r="F34" s="32">
        <v>14.73</v>
      </c>
      <c r="G34" s="33">
        <v>12.91</v>
      </c>
      <c r="H34" s="33">
        <v>14.08</v>
      </c>
      <c r="I34" s="33">
        <v>15.61</v>
      </c>
      <c r="J34" s="34">
        <v>16.989999999999998</v>
      </c>
      <c r="K34" s="22"/>
      <c r="L34" s="22"/>
      <c r="M34" s="22"/>
      <c r="N34" s="22"/>
      <c r="O34" s="22"/>
      <c r="P34" s="22"/>
    </row>
    <row r="35" spans="1:16" ht="39" customHeight="1">
      <c r="A35" s="22"/>
      <c r="B35" s="35"/>
      <c r="C35" s="1178" t="s">
        <v>538</v>
      </c>
      <c r="D35" s="1179"/>
      <c r="E35" s="1180"/>
      <c r="F35" s="36" t="s">
        <v>490</v>
      </c>
      <c r="G35" s="37" t="s">
        <v>490</v>
      </c>
      <c r="H35" s="37" t="s">
        <v>490</v>
      </c>
      <c r="I35" s="37" t="s">
        <v>490</v>
      </c>
      <c r="J35" s="38">
        <v>2.78</v>
      </c>
      <c r="K35" s="22"/>
      <c r="L35" s="22"/>
      <c r="M35" s="22"/>
      <c r="N35" s="22"/>
      <c r="O35" s="22"/>
      <c r="P35" s="22"/>
    </row>
    <row r="36" spans="1:16" ht="39" customHeight="1">
      <c r="A36" s="22"/>
      <c r="B36" s="35"/>
      <c r="C36" s="1178" t="s">
        <v>539</v>
      </c>
      <c r="D36" s="1179"/>
      <c r="E36" s="1180"/>
      <c r="F36" s="36">
        <v>3.34</v>
      </c>
      <c r="G36" s="37">
        <v>3.55</v>
      </c>
      <c r="H36" s="37">
        <v>3.62</v>
      </c>
      <c r="I36" s="37">
        <v>2.95</v>
      </c>
      <c r="J36" s="38">
        <v>1.64</v>
      </c>
      <c r="K36" s="22"/>
      <c r="L36" s="22"/>
      <c r="M36" s="22"/>
      <c r="N36" s="22"/>
      <c r="O36" s="22"/>
      <c r="P36" s="22"/>
    </row>
    <row r="37" spans="1:16" ht="39" customHeight="1">
      <c r="A37" s="22"/>
      <c r="B37" s="35"/>
      <c r="C37" s="1178" t="s">
        <v>540</v>
      </c>
      <c r="D37" s="1179"/>
      <c r="E37" s="1180"/>
      <c r="F37" s="36">
        <v>1.03</v>
      </c>
      <c r="G37" s="37">
        <v>1.1499999999999999</v>
      </c>
      <c r="H37" s="37">
        <v>1.56</v>
      </c>
      <c r="I37" s="37">
        <v>1.59</v>
      </c>
      <c r="J37" s="38">
        <v>1.58</v>
      </c>
      <c r="K37" s="22"/>
      <c r="L37" s="22"/>
      <c r="M37" s="22"/>
      <c r="N37" s="22"/>
      <c r="O37" s="22"/>
      <c r="P37" s="22"/>
    </row>
    <row r="38" spans="1:16" ht="39" customHeight="1">
      <c r="A38" s="22"/>
      <c r="B38" s="35"/>
      <c r="C38" s="1178" t="s">
        <v>541</v>
      </c>
      <c r="D38" s="1179"/>
      <c r="E38" s="1180"/>
      <c r="F38" s="36">
        <v>0.56000000000000005</v>
      </c>
      <c r="G38" s="37">
        <v>0.09</v>
      </c>
      <c r="H38" s="37">
        <v>0</v>
      </c>
      <c r="I38" s="37">
        <v>0.63</v>
      </c>
      <c r="J38" s="38">
        <v>1.26</v>
      </c>
      <c r="K38" s="22"/>
      <c r="L38" s="22"/>
      <c r="M38" s="22"/>
      <c r="N38" s="22"/>
      <c r="O38" s="22"/>
      <c r="P38" s="22"/>
    </row>
    <row r="39" spans="1:16" ht="39" customHeight="1">
      <c r="A39" s="22"/>
      <c r="B39" s="35"/>
      <c r="C39" s="1178" t="s">
        <v>542</v>
      </c>
      <c r="D39" s="1179"/>
      <c r="E39" s="1180"/>
      <c r="F39" s="36">
        <v>1.46</v>
      </c>
      <c r="G39" s="37">
        <v>0.89</v>
      </c>
      <c r="H39" s="37">
        <v>0.1</v>
      </c>
      <c r="I39" s="37">
        <v>0.66</v>
      </c>
      <c r="J39" s="38">
        <v>0.81</v>
      </c>
      <c r="K39" s="22"/>
      <c r="L39" s="22"/>
      <c r="M39" s="22"/>
      <c r="N39" s="22"/>
      <c r="O39" s="22"/>
      <c r="P39" s="22"/>
    </row>
    <row r="40" spans="1:16" ht="39" customHeight="1">
      <c r="A40" s="22"/>
      <c r="B40" s="35"/>
      <c r="C40" s="1178" t="s">
        <v>543</v>
      </c>
      <c r="D40" s="1179"/>
      <c r="E40" s="1180"/>
      <c r="F40" s="36" t="s">
        <v>490</v>
      </c>
      <c r="G40" s="37" t="s">
        <v>490</v>
      </c>
      <c r="H40" s="37" t="s">
        <v>490</v>
      </c>
      <c r="I40" s="37" t="s">
        <v>490</v>
      </c>
      <c r="J40" s="38">
        <v>0.24</v>
      </c>
      <c r="K40" s="22"/>
      <c r="L40" s="22"/>
      <c r="M40" s="22"/>
      <c r="N40" s="22"/>
      <c r="O40" s="22"/>
      <c r="P40" s="22"/>
    </row>
    <row r="41" spans="1:16" ht="39" customHeight="1">
      <c r="A41" s="22"/>
      <c r="B41" s="35"/>
      <c r="C41" s="1178" t="s">
        <v>544</v>
      </c>
      <c r="D41" s="1179"/>
      <c r="E41" s="1180"/>
      <c r="F41" s="36">
        <v>0.04</v>
      </c>
      <c r="G41" s="37">
        <v>0.05</v>
      </c>
      <c r="H41" s="37">
        <v>7.0000000000000007E-2</v>
      </c>
      <c r="I41" s="37">
        <v>0.09</v>
      </c>
      <c r="J41" s="38">
        <v>0.08</v>
      </c>
      <c r="K41" s="22"/>
      <c r="L41" s="22"/>
      <c r="M41" s="22"/>
      <c r="N41" s="22"/>
      <c r="O41" s="22"/>
      <c r="P41" s="22"/>
    </row>
    <row r="42" spans="1:16" ht="39" customHeight="1">
      <c r="A42" s="22"/>
      <c r="B42" s="39"/>
      <c r="C42" s="1178" t="s">
        <v>545</v>
      </c>
      <c r="D42" s="1179"/>
      <c r="E42" s="1180"/>
      <c r="F42" s="36" t="s">
        <v>490</v>
      </c>
      <c r="G42" s="37" t="s">
        <v>490</v>
      </c>
      <c r="H42" s="37" t="s">
        <v>490</v>
      </c>
      <c r="I42" s="37" t="s">
        <v>490</v>
      </c>
      <c r="J42" s="38" t="s">
        <v>490</v>
      </c>
      <c r="K42" s="22"/>
      <c r="L42" s="22"/>
      <c r="M42" s="22"/>
      <c r="N42" s="22"/>
      <c r="O42" s="22"/>
      <c r="P42" s="22"/>
    </row>
    <row r="43" spans="1:16" ht="39" customHeight="1" thickBot="1">
      <c r="A43" s="22"/>
      <c r="B43" s="40"/>
      <c r="C43" s="1181" t="s">
        <v>546</v>
      </c>
      <c r="D43" s="1182"/>
      <c r="E43" s="1183"/>
      <c r="F43" s="41">
        <v>0</v>
      </c>
      <c r="G43" s="42">
        <v>0</v>
      </c>
      <c r="H43" s="42">
        <v>0</v>
      </c>
      <c r="I43" s="42">
        <v>0.99</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4" t="s">
        <v>11</v>
      </c>
      <c r="C45" s="1195"/>
      <c r="D45" s="58"/>
      <c r="E45" s="1200" t="s">
        <v>12</v>
      </c>
      <c r="F45" s="1200"/>
      <c r="G45" s="1200"/>
      <c r="H45" s="1200"/>
      <c r="I45" s="1200"/>
      <c r="J45" s="1201"/>
      <c r="K45" s="59">
        <v>827</v>
      </c>
      <c r="L45" s="60">
        <v>822</v>
      </c>
      <c r="M45" s="60">
        <v>848</v>
      </c>
      <c r="N45" s="60">
        <v>848</v>
      </c>
      <c r="O45" s="61">
        <v>872</v>
      </c>
      <c r="P45" s="48"/>
      <c r="Q45" s="48"/>
      <c r="R45" s="48"/>
      <c r="S45" s="48"/>
      <c r="T45" s="48"/>
      <c r="U45" s="48"/>
    </row>
    <row r="46" spans="1:21" ht="30.75" customHeight="1">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c r="A48" s="48"/>
      <c r="B48" s="1196"/>
      <c r="C48" s="1197"/>
      <c r="D48" s="62"/>
      <c r="E48" s="1188" t="s">
        <v>15</v>
      </c>
      <c r="F48" s="1188"/>
      <c r="G48" s="1188"/>
      <c r="H48" s="1188"/>
      <c r="I48" s="1188"/>
      <c r="J48" s="1189"/>
      <c r="K48" s="63">
        <v>388</v>
      </c>
      <c r="L48" s="64">
        <v>445</v>
      </c>
      <c r="M48" s="64">
        <v>471</v>
      </c>
      <c r="N48" s="64">
        <v>483</v>
      </c>
      <c r="O48" s="65">
        <v>513</v>
      </c>
      <c r="P48" s="48"/>
      <c r="Q48" s="48"/>
      <c r="R48" s="48"/>
      <c r="S48" s="48"/>
      <c r="T48" s="48"/>
      <c r="U48" s="48"/>
    </row>
    <row r="49" spans="1:21" ht="30.75" customHeight="1">
      <c r="A49" s="48"/>
      <c r="B49" s="1196"/>
      <c r="C49" s="1197"/>
      <c r="D49" s="62"/>
      <c r="E49" s="1188" t="s">
        <v>16</v>
      </c>
      <c r="F49" s="1188"/>
      <c r="G49" s="1188"/>
      <c r="H49" s="1188"/>
      <c r="I49" s="1188"/>
      <c r="J49" s="1189"/>
      <c r="K49" s="63">
        <v>63</v>
      </c>
      <c r="L49" s="64">
        <v>71</v>
      </c>
      <c r="M49" s="64">
        <v>80</v>
      </c>
      <c r="N49" s="64">
        <v>57</v>
      </c>
      <c r="O49" s="65">
        <v>20</v>
      </c>
      <c r="P49" s="48"/>
      <c r="Q49" s="48"/>
      <c r="R49" s="48"/>
      <c r="S49" s="48"/>
      <c r="T49" s="48"/>
      <c r="U49" s="48"/>
    </row>
    <row r="50" spans="1:21" ht="30.75" customHeight="1">
      <c r="A50" s="48"/>
      <c r="B50" s="1196"/>
      <c r="C50" s="1197"/>
      <c r="D50" s="62"/>
      <c r="E50" s="1188" t="s">
        <v>17</v>
      </c>
      <c r="F50" s="1188"/>
      <c r="G50" s="1188"/>
      <c r="H50" s="1188"/>
      <c r="I50" s="1188"/>
      <c r="J50" s="1189"/>
      <c r="K50" s="63">
        <v>1</v>
      </c>
      <c r="L50" s="64">
        <v>1</v>
      </c>
      <c r="M50" s="64">
        <v>0</v>
      </c>
      <c r="N50" s="64">
        <v>0</v>
      </c>
      <c r="O50" s="65">
        <v>0</v>
      </c>
      <c r="P50" s="48"/>
      <c r="Q50" s="48"/>
      <c r="R50" s="48"/>
      <c r="S50" s="48"/>
      <c r="T50" s="48"/>
      <c r="U50" s="48"/>
    </row>
    <row r="51" spans="1:21" ht="30.75" customHeight="1">
      <c r="A51" s="48"/>
      <c r="B51" s="1198"/>
      <c r="C51" s="1199"/>
      <c r="D51" s="66"/>
      <c r="E51" s="1188" t="s">
        <v>18</v>
      </c>
      <c r="F51" s="1188"/>
      <c r="G51" s="1188"/>
      <c r="H51" s="1188"/>
      <c r="I51" s="1188"/>
      <c r="J51" s="1189"/>
      <c r="K51" s="63" t="s">
        <v>490</v>
      </c>
      <c r="L51" s="64" t="s">
        <v>490</v>
      </c>
      <c r="M51" s="64" t="s">
        <v>490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794</v>
      </c>
      <c r="L52" s="64">
        <v>829</v>
      </c>
      <c r="M52" s="64">
        <v>877</v>
      </c>
      <c r="N52" s="64">
        <v>877</v>
      </c>
      <c r="O52" s="65">
        <v>889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485</v>
      </c>
      <c r="L53" s="69">
        <v>510</v>
      </c>
      <c r="M53" s="69">
        <v>522</v>
      </c>
      <c r="N53" s="69">
        <v>511</v>
      </c>
      <c r="O53" s="70">
        <v>516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4" t="s">
        <v>24</v>
      </c>
      <c r="C41" s="1215"/>
      <c r="D41" s="81"/>
      <c r="E41" s="1216" t="s">
        <v>25</v>
      </c>
      <c r="F41" s="1216"/>
      <c r="G41" s="1216"/>
      <c r="H41" s="1217"/>
      <c r="I41" s="82">
        <v>9472</v>
      </c>
      <c r="J41" s="83">
        <v>9632</v>
      </c>
      <c r="K41" s="83">
        <v>10263</v>
      </c>
      <c r="L41" s="83">
        <v>10766</v>
      </c>
      <c r="M41" s="84">
        <v>11204</v>
      </c>
    </row>
    <row r="42" spans="2:13" ht="27.75" customHeight="1">
      <c r="B42" s="1204"/>
      <c r="C42" s="1205"/>
      <c r="D42" s="85"/>
      <c r="E42" s="1208" t="s">
        <v>26</v>
      </c>
      <c r="F42" s="1208"/>
      <c r="G42" s="1208"/>
      <c r="H42" s="1209"/>
      <c r="I42" s="86">
        <v>2</v>
      </c>
      <c r="J42" s="87">
        <v>1</v>
      </c>
      <c r="K42" s="87">
        <v>1</v>
      </c>
      <c r="L42" s="87">
        <v>1</v>
      </c>
      <c r="M42" s="88">
        <v>0</v>
      </c>
    </row>
    <row r="43" spans="2:13" ht="27.75" customHeight="1">
      <c r="B43" s="1204"/>
      <c r="C43" s="1205"/>
      <c r="D43" s="85"/>
      <c r="E43" s="1208" t="s">
        <v>27</v>
      </c>
      <c r="F43" s="1208"/>
      <c r="G43" s="1208"/>
      <c r="H43" s="1209"/>
      <c r="I43" s="86">
        <v>7242</v>
      </c>
      <c r="J43" s="87">
        <v>7701</v>
      </c>
      <c r="K43" s="87">
        <v>8340</v>
      </c>
      <c r="L43" s="87">
        <v>8299</v>
      </c>
      <c r="M43" s="88">
        <v>8010</v>
      </c>
    </row>
    <row r="44" spans="2:13" ht="27.75" customHeight="1">
      <c r="B44" s="1204"/>
      <c r="C44" s="1205"/>
      <c r="D44" s="85"/>
      <c r="E44" s="1208" t="s">
        <v>28</v>
      </c>
      <c r="F44" s="1208"/>
      <c r="G44" s="1208"/>
      <c r="H44" s="1209"/>
      <c r="I44" s="86">
        <v>313</v>
      </c>
      <c r="J44" s="87">
        <v>239</v>
      </c>
      <c r="K44" s="87">
        <v>163</v>
      </c>
      <c r="L44" s="87">
        <v>107</v>
      </c>
      <c r="M44" s="88">
        <v>88</v>
      </c>
    </row>
    <row r="45" spans="2:13" ht="27.75" customHeight="1">
      <c r="B45" s="1204"/>
      <c r="C45" s="1205"/>
      <c r="D45" s="85"/>
      <c r="E45" s="1208" t="s">
        <v>29</v>
      </c>
      <c r="F45" s="1208"/>
      <c r="G45" s="1208"/>
      <c r="H45" s="1209"/>
      <c r="I45" s="86">
        <v>1494</v>
      </c>
      <c r="J45" s="87">
        <v>1393</v>
      </c>
      <c r="K45" s="87">
        <v>1278</v>
      </c>
      <c r="L45" s="87">
        <v>1166</v>
      </c>
      <c r="M45" s="88">
        <v>1145</v>
      </c>
    </row>
    <row r="46" spans="2:13" ht="27.75" customHeight="1">
      <c r="B46" s="1204"/>
      <c r="C46" s="1205"/>
      <c r="D46" s="89"/>
      <c r="E46" s="1208" t="s">
        <v>30</v>
      </c>
      <c r="F46" s="1208"/>
      <c r="G46" s="1208"/>
      <c r="H46" s="1209"/>
      <c r="I46" s="86" t="s">
        <v>490</v>
      </c>
      <c r="J46" s="87" t="s">
        <v>490</v>
      </c>
      <c r="K46" s="87" t="s">
        <v>490</v>
      </c>
      <c r="L46" s="87" t="s">
        <v>490</v>
      </c>
      <c r="M46" s="88" t="s">
        <v>490</v>
      </c>
    </row>
    <row r="47" spans="2:13" ht="27.75" customHeight="1">
      <c r="B47" s="1204"/>
      <c r="C47" s="1205"/>
      <c r="D47" s="90"/>
      <c r="E47" s="1218" t="s">
        <v>31</v>
      </c>
      <c r="F47" s="1219"/>
      <c r="G47" s="1219"/>
      <c r="H47" s="1220"/>
      <c r="I47" s="86" t="s">
        <v>490</v>
      </c>
      <c r="J47" s="87" t="s">
        <v>490</v>
      </c>
      <c r="K47" s="87" t="s">
        <v>490</v>
      </c>
      <c r="L47" s="87" t="s">
        <v>490</v>
      </c>
      <c r="M47" s="88" t="s">
        <v>490</v>
      </c>
    </row>
    <row r="48" spans="2:13" ht="27.75" customHeight="1">
      <c r="B48" s="1204"/>
      <c r="C48" s="1205"/>
      <c r="D48" s="85"/>
      <c r="E48" s="1208" t="s">
        <v>32</v>
      </c>
      <c r="F48" s="1208"/>
      <c r="G48" s="1208"/>
      <c r="H48" s="1209"/>
      <c r="I48" s="86" t="s">
        <v>490</v>
      </c>
      <c r="J48" s="87" t="s">
        <v>490</v>
      </c>
      <c r="K48" s="87" t="s">
        <v>490</v>
      </c>
      <c r="L48" s="87" t="s">
        <v>490</v>
      </c>
      <c r="M48" s="88" t="s">
        <v>490</v>
      </c>
    </row>
    <row r="49" spans="2:13" ht="27.75" customHeight="1">
      <c r="B49" s="1206"/>
      <c r="C49" s="1207"/>
      <c r="D49" s="85"/>
      <c r="E49" s="1208" t="s">
        <v>33</v>
      </c>
      <c r="F49" s="1208"/>
      <c r="G49" s="1208"/>
      <c r="H49" s="1209"/>
      <c r="I49" s="86" t="s">
        <v>490</v>
      </c>
      <c r="J49" s="87" t="s">
        <v>490</v>
      </c>
      <c r="K49" s="87" t="s">
        <v>490</v>
      </c>
      <c r="L49" s="87" t="s">
        <v>490</v>
      </c>
      <c r="M49" s="88" t="s">
        <v>490</v>
      </c>
    </row>
    <row r="50" spans="2:13" ht="27.75" customHeight="1">
      <c r="B50" s="1202" t="s">
        <v>34</v>
      </c>
      <c r="C50" s="1203"/>
      <c r="D50" s="91"/>
      <c r="E50" s="1208" t="s">
        <v>35</v>
      </c>
      <c r="F50" s="1208"/>
      <c r="G50" s="1208"/>
      <c r="H50" s="1209"/>
      <c r="I50" s="86">
        <v>1900</v>
      </c>
      <c r="J50" s="87">
        <v>2313</v>
      </c>
      <c r="K50" s="87">
        <v>2013</v>
      </c>
      <c r="L50" s="87">
        <v>2018</v>
      </c>
      <c r="M50" s="88">
        <v>2131</v>
      </c>
    </row>
    <row r="51" spans="2:13" ht="27.75" customHeight="1">
      <c r="B51" s="1204"/>
      <c r="C51" s="1205"/>
      <c r="D51" s="85"/>
      <c r="E51" s="1208" t="s">
        <v>36</v>
      </c>
      <c r="F51" s="1208"/>
      <c r="G51" s="1208"/>
      <c r="H51" s="1209"/>
      <c r="I51" s="86">
        <v>212</v>
      </c>
      <c r="J51" s="87">
        <v>204</v>
      </c>
      <c r="K51" s="87">
        <v>188</v>
      </c>
      <c r="L51" s="87">
        <v>167</v>
      </c>
      <c r="M51" s="88">
        <v>136</v>
      </c>
    </row>
    <row r="52" spans="2:13" ht="27.75" customHeight="1">
      <c r="B52" s="1206"/>
      <c r="C52" s="1207"/>
      <c r="D52" s="85"/>
      <c r="E52" s="1208" t="s">
        <v>37</v>
      </c>
      <c r="F52" s="1208"/>
      <c r="G52" s="1208"/>
      <c r="H52" s="1209"/>
      <c r="I52" s="86">
        <v>10844</v>
      </c>
      <c r="J52" s="87">
        <v>11228</v>
      </c>
      <c r="K52" s="87">
        <v>11437</v>
      </c>
      <c r="L52" s="87">
        <v>11552</v>
      </c>
      <c r="M52" s="88">
        <v>11881</v>
      </c>
    </row>
    <row r="53" spans="2:13" ht="27.75" customHeight="1" thickBot="1">
      <c r="B53" s="1210" t="s">
        <v>38</v>
      </c>
      <c r="C53" s="1211"/>
      <c r="D53" s="92"/>
      <c r="E53" s="1212" t="s">
        <v>39</v>
      </c>
      <c r="F53" s="1212"/>
      <c r="G53" s="1212"/>
      <c r="H53" s="1213"/>
      <c r="I53" s="93">
        <v>5567</v>
      </c>
      <c r="J53" s="94">
        <v>5221</v>
      </c>
      <c r="K53" s="94">
        <v>6407</v>
      </c>
      <c r="L53" s="94">
        <v>6603</v>
      </c>
      <c r="M53" s="95">
        <v>6299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13" zoomScaleNormal="100" zoomScaleSheetLayoutView="55" workbookViewId="0">
      <selection activeCell="G77" sqref="G77:H8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2"/>
      <c r="H50" s="1243"/>
      <c r="I50" s="1243"/>
      <c r="J50" s="1244"/>
      <c r="K50" s="356" t="s">
        <v>530</v>
      </c>
      <c r="L50" s="356" t="s">
        <v>531</v>
      </c>
      <c r="M50" s="356" t="s">
        <v>532</v>
      </c>
      <c r="N50" s="356" t="s">
        <v>533</v>
      </c>
      <c r="O50" s="356" t="s">
        <v>534</v>
      </c>
    </row>
    <row r="51" spans="1:17">
      <c r="B51" s="250"/>
      <c r="C51" s="246"/>
      <c r="D51" s="246"/>
      <c r="E51" s="246"/>
      <c r="F51" s="246"/>
      <c r="G51" s="1245" t="s">
        <v>551</v>
      </c>
      <c r="H51" s="1246"/>
      <c r="I51" s="1251" t="s">
        <v>552</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571</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553</v>
      </c>
      <c r="H55" s="1226"/>
      <c r="I55" s="1231" t="s">
        <v>552</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571</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3" t="s">
        <v>572</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42"/>
      <c r="H72" s="1243"/>
      <c r="I72" s="1243"/>
      <c r="J72" s="1244"/>
      <c r="K72" s="356" t="s">
        <v>530</v>
      </c>
      <c r="L72" s="356" t="s">
        <v>531</v>
      </c>
      <c r="M72" s="356" t="s">
        <v>532</v>
      </c>
      <c r="N72" s="356" t="s">
        <v>533</v>
      </c>
      <c r="O72" s="356" t="s">
        <v>534</v>
      </c>
    </row>
    <row r="73" spans="2:30">
      <c r="B73" s="250"/>
      <c r="C73" s="246"/>
      <c r="D73" s="246"/>
      <c r="E73" s="246"/>
      <c r="F73" s="246"/>
      <c r="G73" s="1245" t="s">
        <v>551</v>
      </c>
      <c r="H73" s="1246"/>
      <c r="I73" s="1251" t="s">
        <v>552</v>
      </c>
      <c r="J73" s="1251"/>
      <c r="K73" s="1232">
        <v>132</v>
      </c>
      <c r="L73" s="1232">
        <v>121.5</v>
      </c>
      <c r="M73" s="1221">
        <v>153.4</v>
      </c>
      <c r="N73" s="1221">
        <v>153.9</v>
      </c>
      <c r="O73" s="1221">
        <v>143.6</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556</v>
      </c>
      <c r="J75" s="1231"/>
      <c r="K75" s="1253">
        <v>12.1</v>
      </c>
      <c r="L75" s="1253">
        <v>11.7</v>
      </c>
      <c r="M75" s="1253">
        <v>11.9</v>
      </c>
      <c r="N75" s="1253">
        <v>12.1</v>
      </c>
      <c r="O75" s="1253">
        <v>12</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553</v>
      </c>
      <c r="H77" s="1226"/>
      <c r="I77" s="1231" t="s">
        <v>552</v>
      </c>
      <c r="J77" s="1231"/>
      <c r="K77" s="1232">
        <v>61.3</v>
      </c>
      <c r="L77" s="1232">
        <v>54.6</v>
      </c>
      <c r="M77" s="1221">
        <v>48.7</v>
      </c>
      <c r="N77" s="1221">
        <v>44.9</v>
      </c>
      <c r="O77" s="1221">
        <v>44.9</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556</v>
      </c>
      <c r="J79" s="1223"/>
      <c r="K79" s="1224">
        <v>11.7</v>
      </c>
      <c r="L79" s="1224">
        <v>11.2</v>
      </c>
      <c r="M79" s="1224">
        <v>10.4</v>
      </c>
      <c r="N79" s="1224">
        <v>8.5</v>
      </c>
      <c r="O79" s="1224">
        <v>9.1</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50" zoomScaleNormal="50" zoomScaleSheetLayoutView="70" workbookViewId="0">
      <selection activeCell="G77" sqref="G77:H8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election activeCell="G77" sqref="G77:H8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529</v>
      </c>
      <c r="G2" s="113"/>
      <c r="H2" s="114"/>
    </row>
    <row r="3" spans="1:8">
      <c r="A3" s="110" t="s">
        <v>522</v>
      </c>
      <c r="B3" s="115"/>
      <c r="C3" s="116"/>
      <c r="D3" s="117">
        <v>25333</v>
      </c>
      <c r="E3" s="118"/>
      <c r="F3" s="119">
        <v>69806</v>
      </c>
      <c r="G3" s="120"/>
      <c r="H3" s="121"/>
    </row>
    <row r="4" spans="1:8">
      <c r="A4" s="122"/>
      <c r="B4" s="123"/>
      <c r="C4" s="124"/>
      <c r="D4" s="125">
        <v>20197</v>
      </c>
      <c r="E4" s="126"/>
      <c r="F4" s="127">
        <v>32823</v>
      </c>
      <c r="G4" s="128"/>
      <c r="H4" s="129"/>
    </row>
    <row r="5" spans="1:8">
      <c r="A5" s="110" t="s">
        <v>524</v>
      </c>
      <c r="B5" s="115"/>
      <c r="C5" s="116"/>
      <c r="D5" s="117">
        <v>32750</v>
      </c>
      <c r="E5" s="118"/>
      <c r="F5" s="119">
        <v>74444</v>
      </c>
      <c r="G5" s="120"/>
      <c r="H5" s="121"/>
    </row>
    <row r="6" spans="1:8">
      <c r="A6" s="122"/>
      <c r="B6" s="123"/>
      <c r="C6" s="124"/>
      <c r="D6" s="125">
        <v>27805</v>
      </c>
      <c r="E6" s="126"/>
      <c r="F6" s="127">
        <v>34175</v>
      </c>
      <c r="G6" s="128"/>
      <c r="H6" s="129"/>
    </row>
    <row r="7" spans="1:8">
      <c r="A7" s="110" t="s">
        <v>525</v>
      </c>
      <c r="B7" s="115"/>
      <c r="C7" s="116"/>
      <c r="D7" s="117">
        <v>85920</v>
      </c>
      <c r="E7" s="118"/>
      <c r="F7" s="119">
        <v>85205</v>
      </c>
      <c r="G7" s="120"/>
      <c r="H7" s="121"/>
    </row>
    <row r="8" spans="1:8">
      <c r="A8" s="122"/>
      <c r="B8" s="123"/>
      <c r="C8" s="124"/>
      <c r="D8" s="125">
        <v>58290</v>
      </c>
      <c r="E8" s="126"/>
      <c r="F8" s="127">
        <v>38847</v>
      </c>
      <c r="G8" s="128"/>
      <c r="H8" s="129"/>
    </row>
    <row r="9" spans="1:8">
      <c r="A9" s="110" t="s">
        <v>526</v>
      </c>
      <c r="B9" s="115"/>
      <c r="C9" s="116"/>
      <c r="D9" s="117">
        <v>84577</v>
      </c>
      <c r="E9" s="118"/>
      <c r="F9" s="119">
        <v>77577</v>
      </c>
      <c r="G9" s="120"/>
      <c r="H9" s="121"/>
    </row>
    <row r="10" spans="1:8">
      <c r="A10" s="122"/>
      <c r="B10" s="123"/>
      <c r="C10" s="124"/>
      <c r="D10" s="125">
        <v>37997</v>
      </c>
      <c r="E10" s="126"/>
      <c r="F10" s="127">
        <v>40870</v>
      </c>
      <c r="G10" s="128"/>
      <c r="H10" s="129"/>
    </row>
    <row r="11" spans="1:8">
      <c r="A11" s="110" t="s">
        <v>527</v>
      </c>
      <c r="B11" s="115"/>
      <c r="C11" s="116"/>
      <c r="D11" s="117">
        <v>88760</v>
      </c>
      <c r="E11" s="118"/>
      <c r="F11" s="119">
        <v>115123</v>
      </c>
      <c r="G11" s="120"/>
      <c r="H11" s="121"/>
    </row>
    <row r="12" spans="1:8">
      <c r="A12" s="122"/>
      <c r="B12" s="123"/>
      <c r="C12" s="130"/>
      <c r="D12" s="125">
        <v>42960</v>
      </c>
      <c r="E12" s="126"/>
      <c r="F12" s="127">
        <v>46026</v>
      </c>
      <c r="G12" s="128"/>
      <c r="H12" s="129"/>
    </row>
    <row r="13" spans="1:8">
      <c r="A13" s="110"/>
      <c r="B13" s="115"/>
      <c r="C13" s="131"/>
      <c r="D13" s="132">
        <v>63468</v>
      </c>
      <c r="E13" s="133"/>
      <c r="F13" s="134">
        <v>84431</v>
      </c>
      <c r="G13" s="135"/>
      <c r="H13" s="121"/>
    </row>
    <row r="14" spans="1:8">
      <c r="A14" s="122"/>
      <c r="B14" s="123"/>
      <c r="C14" s="124"/>
      <c r="D14" s="125">
        <v>37450</v>
      </c>
      <c r="E14" s="126"/>
      <c r="F14" s="127">
        <v>38548</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3.34</v>
      </c>
      <c r="C19" s="136">
        <f>ROUND(VALUE(SUBSTITUTE(実質収支比率等に係る経年分析!G$48,"▲","-")),2)</f>
        <v>3.56</v>
      </c>
      <c r="D19" s="136">
        <f>ROUND(VALUE(SUBSTITUTE(実質収支比率等に係る経年分析!H$48,"▲","-")),2)</f>
        <v>3.63</v>
      </c>
      <c r="E19" s="136">
        <f>ROUND(VALUE(SUBSTITUTE(実質収支比率等に係る経年分析!I$48,"▲","-")),2)</f>
        <v>2.95</v>
      </c>
      <c r="F19" s="136">
        <f>ROUND(VALUE(SUBSTITUTE(実質収支比率等に係る経年分析!J$48,"▲","-")),2)</f>
        <v>1.64</v>
      </c>
    </row>
    <row r="20" spans="1:11">
      <c r="A20" s="136" t="s">
        <v>44</v>
      </c>
      <c r="B20" s="136">
        <f>ROUND(VALUE(SUBSTITUTE(実質収支比率等に係る経年分析!F$47,"▲","-")),2)</f>
        <v>22.41</v>
      </c>
      <c r="C20" s="136">
        <f>ROUND(VALUE(SUBSTITUTE(実質収支比率等に係る経年分析!G$47,"▲","-")),2)</f>
        <v>26.75</v>
      </c>
      <c r="D20" s="136">
        <f>ROUND(VALUE(SUBSTITUTE(実質収支比率等に係る経年分析!H$47,"▲","-")),2)</f>
        <v>25.34</v>
      </c>
      <c r="E20" s="136">
        <f>ROUND(VALUE(SUBSTITUTE(実質収支比率等に係る経年分析!I$47,"▲","-")),2)</f>
        <v>25.68</v>
      </c>
      <c r="F20" s="136">
        <f>ROUND(VALUE(SUBSTITUTE(実質収支比率等に係る経年分析!J$47,"▲","-")),2)</f>
        <v>26.12</v>
      </c>
    </row>
    <row r="21" spans="1:11">
      <c r="A21" s="136" t="s">
        <v>45</v>
      </c>
      <c r="B21" s="136">
        <f>IF(ISNUMBER(VALUE(SUBSTITUTE(実質収支比率等に係る経年分析!F$49,"▲","-"))),ROUND(VALUE(SUBSTITUTE(実質収支比率等に係る経年分析!F$49,"▲","-")),2),NA())</f>
        <v>1.76</v>
      </c>
      <c r="C21" s="136">
        <f>IF(ISNUMBER(VALUE(SUBSTITUTE(実質収支比率等に係る経年分析!G$49,"▲","-"))),ROUND(VALUE(SUBSTITUTE(実質収支比率等に係る経年分析!G$49,"▲","-")),2),NA())</f>
        <v>5.14</v>
      </c>
      <c r="D21" s="136">
        <f>IF(ISNUMBER(VALUE(SUBSTITUTE(実質収支比率等に係る経年分析!H$49,"▲","-"))),ROUND(VALUE(SUBSTITUTE(実質収支比率等に係る経年分析!H$49,"▲","-")),2),NA())</f>
        <v>-1.79</v>
      </c>
      <c r="E21" s="136">
        <f>IF(ISNUMBER(VALUE(SUBSTITUTE(実質収支比率等に係る経年分析!I$49,"▲","-"))),ROUND(VALUE(SUBSTITUTE(実質収支比率等に係る経年分析!I$49,"▲","-")),2),NA())</f>
        <v>0.32</v>
      </c>
      <c r="F21" s="136">
        <f>IF(ISNUMBER(VALUE(SUBSTITUTE(実質収支比率等に係る経年分析!J$49,"▲","-"))),ROUND(VALUE(SUBSTITUTE(実質収支比率等に係る経年分析!J$49,"▲","-")),2),NA())</f>
        <v>-0.26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c r="A30" s="137" t="str">
        <f>IF(連結実質赤字比率に係る赤字・黒字の構成分析!C$40="",NA(),連結実質赤字比率に係る赤字・黒字の構成分析!C$40)</f>
        <v>農業集落排水事業会計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0.24</v>
      </c>
    </row>
    <row r="31" spans="1:11">
      <c r="A31" s="137" t="str">
        <f>IF(連結実質赤字比率に係る赤字・黒字の構成分析!C$39="",NA(),連結実質赤字比率に係る赤字・黒字の構成分析!C$39)</f>
        <v>国民健康保険事業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1.46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0.81</v>
      </c>
    </row>
    <row r="32" spans="1:11">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0.56000000000000005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1.26</v>
      </c>
    </row>
    <row r="33" spans="1:16">
      <c r="A33" s="137" t="str">
        <f>IF(連結実質赤字比率に係る赤字・黒字の構成分析!C$37="",NA(),連結実質赤字比率に係る赤字・黒字の構成分析!C$37)</f>
        <v>工業用水道会計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1.1499999999999999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1.58</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1.64</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#VALUE!</v>
      </c>
      <c r="G35" s="137" t="e">
        <f>IF(ROUND(VALUE(SUBSTITUTE(連結実質赤字比率に係る赤字・黒字の構成分析!H$35,"▲", "-")), 2) &gt;= 0, ABS(ROUND(VALUE(SUBSTITUTE(連結実質赤字比率に係る赤字・黒字の構成分析!H$35,"▲", "-")), 2)), NA())</f>
        <v>#VALUE!</v>
      </c>
      <c r="H35" s="137" t="e">
        <f>IF(ROUND(VALUE(SUBSTITUTE(連結実質赤字比率に係る赤字・黒字の構成分析!I$35,"▲", "-")), 2) &lt; 0, ABS(ROUND(VALUE(SUBSTITUTE(連結実質赤字比率に係る赤字・黒字の構成分析!I$35,"▲", "-")), 2)), NA())</f>
        <v>#VALUE!</v>
      </c>
      <c r="I35" s="137" t="e">
        <f>IF(ROUND(VALUE(SUBSTITUTE(連結実質赤字比率に係る赤字・黒字の構成分析!I$35,"▲", "-")), 2) &gt;= 0, ABS(ROUND(VALUE(SUBSTITUTE(連結実質赤字比率に係る赤字・黒字の構成分析!I$35,"▲", "-")), 2)), NA())</f>
        <v>#VALUE!</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15.61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16.989999999999998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794</v>
      </c>
      <c r="E42" s="138"/>
      <c r="F42" s="138"/>
      <c r="G42" s="138">
        <f>'実質公債費比率（分子）の構造'!L$52</f>
        <v>829</v>
      </c>
      <c r="H42" s="138"/>
      <c r="I42" s="138"/>
      <c r="J42" s="138">
        <f>'実質公債費比率（分子）の構造'!M$52</f>
        <v>877</v>
      </c>
      <c r="K42" s="138"/>
      <c r="L42" s="138"/>
      <c r="M42" s="138">
        <f>'実質公債費比率（分子）の構造'!N$52</f>
        <v>877</v>
      </c>
      <c r="N42" s="138"/>
      <c r="O42" s="138"/>
      <c r="P42" s="138">
        <f>'実質公債費比率（分子）の構造'!O$52</f>
        <v>889</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v>
      </c>
      <c r="C44" s="138"/>
      <c r="D44" s="138"/>
      <c r="E44" s="138">
        <f>'実質公債費比率（分子）の構造'!L$50</f>
        <v>1</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c r="A45" s="138" t="s">
        <v>55</v>
      </c>
      <c r="B45" s="138">
        <f>'実質公債費比率（分子）の構造'!K$49</f>
        <v>63</v>
      </c>
      <c r="C45" s="138"/>
      <c r="D45" s="138"/>
      <c r="E45" s="138">
        <f>'実質公債費比率（分子）の構造'!L$49</f>
        <v>71</v>
      </c>
      <c r="F45" s="138"/>
      <c r="G45" s="138"/>
      <c r="H45" s="138">
        <f>'実質公債費比率（分子）の構造'!M$49</f>
        <v>80</v>
      </c>
      <c r="I45" s="138"/>
      <c r="J45" s="138"/>
      <c r="K45" s="138">
        <f>'実質公債費比率（分子）の構造'!N$49</f>
        <v>57</v>
      </c>
      <c r="L45" s="138"/>
      <c r="M45" s="138"/>
      <c r="N45" s="138">
        <f>'実質公債費比率（分子）の構造'!O$49</f>
        <v>20</v>
      </c>
      <c r="O45" s="138"/>
      <c r="P45" s="138"/>
    </row>
    <row r="46" spans="1:16">
      <c r="A46" s="138" t="s">
        <v>56</v>
      </c>
      <c r="B46" s="138">
        <f>'実質公債費比率（分子）の構造'!K$48</f>
        <v>388</v>
      </c>
      <c r="C46" s="138"/>
      <c r="D46" s="138"/>
      <c r="E46" s="138">
        <f>'実質公債費比率（分子）の構造'!L$48</f>
        <v>445</v>
      </c>
      <c r="F46" s="138"/>
      <c r="G46" s="138"/>
      <c r="H46" s="138">
        <f>'実質公債費比率（分子）の構造'!M$48</f>
        <v>471</v>
      </c>
      <c r="I46" s="138"/>
      <c r="J46" s="138"/>
      <c r="K46" s="138">
        <f>'実質公債費比率（分子）の構造'!N$48</f>
        <v>483</v>
      </c>
      <c r="L46" s="138"/>
      <c r="M46" s="138"/>
      <c r="N46" s="138">
        <f>'実質公債費比率（分子）の構造'!O$48</f>
        <v>513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827</v>
      </c>
      <c r="C49" s="138"/>
      <c r="D49" s="138"/>
      <c r="E49" s="138">
        <f>'実質公債費比率（分子）の構造'!L$45</f>
        <v>822</v>
      </c>
      <c r="F49" s="138"/>
      <c r="G49" s="138"/>
      <c r="H49" s="138">
        <f>'実質公債費比率（分子）の構造'!M$45</f>
        <v>848</v>
      </c>
      <c r="I49" s="138"/>
      <c r="J49" s="138"/>
      <c r="K49" s="138">
        <f>'実質公債費比率（分子）の構造'!N$45</f>
        <v>848</v>
      </c>
      <c r="L49" s="138"/>
      <c r="M49" s="138"/>
      <c r="N49" s="138">
        <f>'実質公債費比率（分子）の構造'!O$45</f>
        <v>872</v>
      </c>
      <c r="O49" s="138"/>
      <c r="P49" s="138"/>
    </row>
    <row r="50" spans="1:16">
      <c r="A50" s="138" t="s">
        <v>60</v>
      </c>
      <c r="B50" s="138" t="e">
        <f>NA()</f>
        <v>#N/A</v>
      </c>
      <c r="C50" s="138">
        <f>IF(ISNUMBER('実質公債費比率（分子）の構造'!K$53),'実質公債費比率（分子）の構造'!K$53,NA())</f>
        <v>485</v>
      </c>
      <c r="D50" s="138" t="e">
        <f>NA()</f>
        <v>#N/A</v>
      </c>
      <c r="E50" s="138" t="e">
        <f>NA()</f>
        <v>#N/A</v>
      </c>
      <c r="F50" s="138">
        <f>IF(ISNUMBER('実質公債費比率（分子）の構造'!L$53),'実質公債費比率（分子）の構造'!L$53,NA())</f>
        <v>510</v>
      </c>
      <c r="G50" s="138" t="e">
        <f>NA()</f>
        <v>#N/A</v>
      </c>
      <c r="H50" s="138" t="e">
        <f>NA()</f>
        <v>#N/A</v>
      </c>
      <c r="I50" s="138">
        <f>IF(ISNUMBER('実質公債費比率（分子）の構造'!M$53),'実質公債費比率（分子）の構造'!M$53,NA())</f>
        <v>522</v>
      </c>
      <c r="J50" s="138" t="e">
        <f>NA()</f>
        <v>#N/A</v>
      </c>
      <c r="K50" s="138" t="e">
        <f>NA()</f>
        <v>#N/A</v>
      </c>
      <c r="L50" s="138">
        <f>IF(ISNUMBER('実質公債費比率（分子）の構造'!N$53),'実質公債費比率（分子）の構造'!N$53,NA())</f>
        <v>511</v>
      </c>
      <c r="M50" s="138" t="e">
        <f>NA()</f>
        <v>#N/A</v>
      </c>
      <c r="N50" s="138" t="e">
        <f>NA()</f>
        <v>#N/A</v>
      </c>
      <c r="O50" s="138">
        <f>IF(ISNUMBER('実質公債費比率（分子）の構造'!O$53),'実質公債費比率（分子）の構造'!O$53,NA())</f>
        <v>516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10844</v>
      </c>
      <c r="E56" s="137"/>
      <c r="F56" s="137"/>
      <c r="G56" s="137">
        <f>'将来負担比率（分子）の構造'!J$52</f>
        <v>11228</v>
      </c>
      <c r="H56" s="137"/>
      <c r="I56" s="137"/>
      <c r="J56" s="137">
        <f>'将来負担比率（分子）の構造'!K$52</f>
        <v>11437</v>
      </c>
      <c r="K56" s="137"/>
      <c r="L56" s="137"/>
      <c r="M56" s="137">
        <f>'将来負担比率（分子）の構造'!L$52</f>
        <v>11552</v>
      </c>
      <c r="N56" s="137"/>
      <c r="O56" s="137"/>
      <c r="P56" s="137">
        <f>'将来負担比率（分子）の構造'!M$52</f>
        <v>11881</v>
      </c>
    </row>
    <row r="57" spans="1:16">
      <c r="A57" s="137" t="s">
        <v>36</v>
      </c>
      <c r="B57" s="137"/>
      <c r="C57" s="137"/>
      <c r="D57" s="137">
        <f>'将来負担比率（分子）の構造'!I$51</f>
        <v>212</v>
      </c>
      <c r="E57" s="137"/>
      <c r="F57" s="137"/>
      <c r="G57" s="137">
        <f>'将来負担比率（分子）の構造'!J$51</f>
        <v>204</v>
      </c>
      <c r="H57" s="137"/>
      <c r="I57" s="137"/>
      <c r="J57" s="137">
        <f>'将来負担比率（分子）の構造'!K$51</f>
        <v>188</v>
      </c>
      <c r="K57" s="137"/>
      <c r="L57" s="137"/>
      <c r="M57" s="137">
        <f>'将来負担比率（分子）の構造'!L$51</f>
        <v>167</v>
      </c>
      <c r="N57" s="137"/>
      <c r="O57" s="137"/>
      <c r="P57" s="137">
        <f>'将来負担比率（分子）の構造'!M$51</f>
        <v>136</v>
      </c>
    </row>
    <row r="58" spans="1:16">
      <c r="A58" s="137" t="s">
        <v>35</v>
      </c>
      <c r="B58" s="137"/>
      <c r="C58" s="137"/>
      <c r="D58" s="137">
        <f>'将来負担比率（分子）の構造'!I$50</f>
        <v>1900</v>
      </c>
      <c r="E58" s="137"/>
      <c r="F58" s="137"/>
      <c r="G58" s="137">
        <f>'将来負担比率（分子）の構造'!J$50</f>
        <v>2313</v>
      </c>
      <c r="H58" s="137"/>
      <c r="I58" s="137"/>
      <c r="J58" s="137">
        <f>'将来負担比率（分子）の構造'!K$50</f>
        <v>2013</v>
      </c>
      <c r="K58" s="137"/>
      <c r="L58" s="137"/>
      <c r="M58" s="137">
        <f>'将来負担比率（分子）の構造'!L$50</f>
        <v>2018</v>
      </c>
      <c r="N58" s="137"/>
      <c r="O58" s="137"/>
      <c r="P58" s="137">
        <f>'将来負担比率（分子）の構造'!M$50</f>
        <v>2131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1494</v>
      </c>
      <c r="C62" s="137"/>
      <c r="D62" s="137"/>
      <c r="E62" s="137">
        <f>'将来負担比率（分子）の構造'!J$45</f>
        <v>1393</v>
      </c>
      <c r="F62" s="137"/>
      <c r="G62" s="137"/>
      <c r="H62" s="137">
        <f>'将来負担比率（分子）の構造'!K$45</f>
        <v>1278</v>
      </c>
      <c r="I62" s="137"/>
      <c r="J62" s="137"/>
      <c r="K62" s="137">
        <f>'将来負担比率（分子）の構造'!L$45</f>
        <v>1166</v>
      </c>
      <c r="L62" s="137"/>
      <c r="M62" s="137"/>
      <c r="N62" s="137">
        <f>'将来負担比率（分子）の構造'!M$45</f>
        <v>1145</v>
      </c>
      <c r="O62" s="137"/>
      <c r="P62" s="137"/>
    </row>
    <row r="63" spans="1:16">
      <c r="A63" s="137" t="s">
        <v>28</v>
      </c>
      <c r="B63" s="137">
        <f>'将来負担比率（分子）の構造'!I$44</f>
        <v>313</v>
      </c>
      <c r="C63" s="137"/>
      <c r="D63" s="137"/>
      <c r="E63" s="137">
        <f>'将来負担比率（分子）の構造'!J$44</f>
        <v>239</v>
      </c>
      <c r="F63" s="137"/>
      <c r="G63" s="137"/>
      <c r="H63" s="137">
        <f>'将来負担比率（分子）の構造'!K$44</f>
        <v>163</v>
      </c>
      <c r="I63" s="137"/>
      <c r="J63" s="137"/>
      <c r="K63" s="137">
        <f>'将来負担比率（分子）の構造'!L$44</f>
        <v>107</v>
      </c>
      <c r="L63" s="137"/>
      <c r="M63" s="137"/>
      <c r="N63" s="137">
        <f>'将来負担比率（分子）の構造'!M$44</f>
        <v>88</v>
      </c>
      <c r="O63" s="137"/>
      <c r="P63" s="137"/>
    </row>
    <row r="64" spans="1:16">
      <c r="A64" s="137" t="s">
        <v>27</v>
      </c>
      <c r="B64" s="137">
        <f>'将来負担比率（分子）の構造'!I$43</f>
        <v>7242</v>
      </c>
      <c r="C64" s="137"/>
      <c r="D64" s="137"/>
      <c r="E64" s="137">
        <f>'将来負担比率（分子）の構造'!J$43</f>
        <v>7701</v>
      </c>
      <c r="F64" s="137"/>
      <c r="G64" s="137"/>
      <c r="H64" s="137">
        <f>'将来負担比率（分子）の構造'!K$43</f>
        <v>8340</v>
      </c>
      <c r="I64" s="137"/>
      <c r="J64" s="137"/>
      <c r="K64" s="137">
        <f>'将来負担比率（分子）の構造'!L$43</f>
        <v>8299</v>
      </c>
      <c r="L64" s="137"/>
      <c r="M64" s="137"/>
      <c r="N64" s="137">
        <f>'将来負担比率（分子）の構造'!M$43</f>
        <v>8010</v>
      </c>
      <c r="O64" s="137"/>
      <c r="P64" s="137"/>
    </row>
    <row r="65" spans="1:16">
      <c r="A65" s="137" t="s">
        <v>26</v>
      </c>
      <c r="B65" s="137">
        <f>'将来負担比率（分子）の構造'!I$42</f>
        <v>2</v>
      </c>
      <c r="C65" s="137"/>
      <c r="D65" s="137"/>
      <c r="E65" s="137">
        <f>'将来負担比率（分子）の構造'!J$42</f>
        <v>1</v>
      </c>
      <c r="F65" s="137"/>
      <c r="G65" s="137"/>
      <c r="H65" s="137">
        <f>'将来負担比率（分子）の構造'!K$42</f>
        <v>1</v>
      </c>
      <c r="I65" s="137"/>
      <c r="J65" s="137"/>
      <c r="K65" s="137">
        <f>'将来負担比率（分子）の構造'!L$42</f>
        <v>1</v>
      </c>
      <c r="L65" s="137"/>
      <c r="M65" s="137"/>
      <c r="N65" s="137">
        <f>'将来負担比率（分子）の構造'!M$42</f>
        <v>0</v>
      </c>
      <c r="O65" s="137"/>
      <c r="P65" s="137"/>
    </row>
    <row r="66" spans="1:16">
      <c r="A66" s="137" t="s">
        <v>25</v>
      </c>
      <c r="B66" s="137">
        <f>'将来負担比率（分子）の構造'!I$41</f>
        <v>9472</v>
      </c>
      <c r="C66" s="137"/>
      <c r="D66" s="137"/>
      <c r="E66" s="137">
        <f>'将来負担比率（分子）の構造'!J$41</f>
        <v>9632</v>
      </c>
      <c r="F66" s="137"/>
      <c r="G66" s="137"/>
      <c r="H66" s="137">
        <f>'将来負担比率（分子）の構造'!K$41</f>
        <v>10263</v>
      </c>
      <c r="I66" s="137"/>
      <c r="J66" s="137"/>
      <c r="K66" s="137">
        <f>'将来負担比率（分子）の構造'!L$41</f>
        <v>10766</v>
      </c>
      <c r="L66" s="137"/>
      <c r="M66" s="137"/>
      <c r="N66" s="137">
        <f>'将来負担比率（分子）の構造'!M$41</f>
        <v>11204</v>
      </c>
      <c r="O66" s="137"/>
      <c r="P66" s="137"/>
    </row>
    <row r="67" spans="1:16">
      <c r="A67" s="137" t="s">
        <v>64</v>
      </c>
      <c r="B67" s="137" t="e">
        <f>NA()</f>
        <v>#N/A</v>
      </c>
      <c r="C67" s="137">
        <f>IF(ISNUMBER('将来負担比率（分子）の構造'!I$53), IF('将来負担比率（分子）の構造'!I$53 &lt; 0, 0, '将来負担比率（分子）の構造'!I$53), NA())</f>
        <v>5567</v>
      </c>
      <c r="D67" s="137" t="e">
        <f>NA()</f>
        <v>#N/A</v>
      </c>
      <c r="E67" s="137" t="e">
        <f>NA()</f>
        <v>#N/A</v>
      </c>
      <c r="F67" s="137">
        <f>IF(ISNUMBER('将来負担比率（分子）の構造'!J$53), IF('将来負担比率（分子）の構造'!J$53 &lt; 0, 0, '将来負担比率（分子）の構造'!J$53), NA())</f>
        <v>5221</v>
      </c>
      <c r="G67" s="137" t="e">
        <f>NA()</f>
        <v>#N/A</v>
      </c>
      <c r="H67" s="137" t="e">
        <f>NA()</f>
        <v>#N/A</v>
      </c>
      <c r="I67" s="137">
        <f>IF(ISNUMBER('将来負担比率（分子）の構造'!K$53), IF('将来負担比率（分子）の構造'!K$53 &lt; 0, 0, '将来負担比率（分子）の構造'!K$53), NA())</f>
        <v>6407</v>
      </c>
      <c r="J67" s="137" t="e">
        <f>NA()</f>
        <v>#N/A</v>
      </c>
      <c r="K67" s="137" t="e">
        <f>NA()</f>
        <v>#N/A</v>
      </c>
      <c r="L67" s="137">
        <f>IF(ISNUMBER('将来負担比率（分子）の構造'!L$53), IF('将来負担比率（分子）の構造'!L$53 &lt; 0, 0, '将来負担比率（分子）の構造'!L$53), NA())</f>
        <v>6603</v>
      </c>
      <c r="M67" s="137" t="e">
        <f>NA()</f>
        <v>#N/A</v>
      </c>
      <c r="N67" s="137" t="e">
        <f>NA()</f>
        <v>#N/A</v>
      </c>
      <c r="O67" s="137">
        <f>IF(ISNUMBER('将来負担比率（分子）の構造'!M$53), IF('将来負担比率（分子）の構造'!M$53 &lt; 0, 0, '将来負担比率（分子）の構造'!M$53), NA())</f>
        <v>6299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3230066</v>
      </c>
      <c r="S5" s="671"/>
      <c r="T5" s="671"/>
      <c r="U5" s="671"/>
      <c r="V5" s="671"/>
      <c r="W5" s="671"/>
      <c r="X5" s="671"/>
      <c r="Y5" s="718"/>
      <c r="Z5" s="731">
        <v>36.700000000000003</v>
      </c>
      <c r="AA5" s="731"/>
      <c r="AB5" s="731"/>
      <c r="AC5" s="731"/>
      <c r="AD5" s="732">
        <v>3230066</v>
      </c>
      <c r="AE5" s="732"/>
      <c r="AF5" s="732"/>
      <c r="AG5" s="732"/>
      <c r="AH5" s="732"/>
      <c r="AI5" s="732"/>
      <c r="AJ5" s="732"/>
      <c r="AK5" s="732"/>
      <c r="AL5" s="719">
        <v>66.400000000000006</v>
      </c>
      <c r="AM5" s="688"/>
      <c r="AN5" s="688"/>
      <c r="AO5" s="720"/>
      <c r="AP5" s="707" t="s">
        <v>211</v>
      </c>
      <c r="AQ5" s="708"/>
      <c r="AR5" s="708"/>
      <c r="AS5" s="708"/>
      <c r="AT5" s="708"/>
      <c r="AU5" s="708"/>
      <c r="AV5" s="708"/>
      <c r="AW5" s="708"/>
      <c r="AX5" s="708"/>
      <c r="AY5" s="708"/>
      <c r="AZ5" s="708"/>
      <c r="BA5" s="708"/>
      <c r="BB5" s="708"/>
      <c r="BC5" s="708"/>
      <c r="BD5" s="708"/>
      <c r="BE5" s="708"/>
      <c r="BF5" s="709"/>
      <c r="BG5" s="620">
        <v>3229509</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74450</v>
      </c>
      <c r="S6" s="621"/>
      <c r="T6" s="621"/>
      <c r="U6" s="621"/>
      <c r="V6" s="621"/>
      <c r="W6" s="621"/>
      <c r="X6" s="621"/>
      <c r="Y6" s="622"/>
      <c r="Z6" s="673">
        <v>0.8</v>
      </c>
      <c r="AA6" s="673"/>
      <c r="AB6" s="673"/>
      <c r="AC6" s="673"/>
      <c r="AD6" s="674">
        <v>74450</v>
      </c>
      <c r="AE6" s="674"/>
      <c r="AF6" s="674"/>
      <c r="AG6" s="674"/>
      <c r="AH6" s="674"/>
      <c r="AI6" s="674"/>
      <c r="AJ6" s="674"/>
      <c r="AK6" s="674"/>
      <c r="AL6" s="643">
        <v>1.5</v>
      </c>
      <c r="AM6" s="675"/>
      <c r="AN6" s="675"/>
      <c r="AO6" s="676"/>
      <c r="AP6" s="617" t="s">
        <v>217</v>
      </c>
      <c r="AQ6" s="618"/>
      <c r="AR6" s="618"/>
      <c r="AS6" s="618"/>
      <c r="AT6" s="618"/>
      <c r="AU6" s="618"/>
      <c r="AV6" s="618"/>
      <c r="AW6" s="618"/>
      <c r="AX6" s="618"/>
      <c r="AY6" s="618"/>
      <c r="AZ6" s="618"/>
      <c r="BA6" s="618"/>
      <c r="BB6" s="618"/>
      <c r="BC6" s="618"/>
      <c r="BD6" s="618"/>
      <c r="BE6" s="618"/>
      <c r="BF6" s="619"/>
      <c r="BG6" s="620">
        <v>3229509</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112289</v>
      </c>
      <c r="CS6" s="621"/>
      <c r="CT6" s="621"/>
      <c r="CU6" s="621"/>
      <c r="CV6" s="621"/>
      <c r="CW6" s="621"/>
      <c r="CX6" s="621"/>
      <c r="CY6" s="622"/>
      <c r="CZ6" s="673">
        <v>1.3</v>
      </c>
      <c r="DA6" s="673"/>
      <c r="DB6" s="673"/>
      <c r="DC6" s="673"/>
      <c r="DD6" s="626" t="s">
        <v>212</v>
      </c>
      <c r="DE6" s="621"/>
      <c r="DF6" s="621"/>
      <c r="DG6" s="621"/>
      <c r="DH6" s="621"/>
      <c r="DI6" s="621"/>
      <c r="DJ6" s="621"/>
      <c r="DK6" s="621"/>
      <c r="DL6" s="621"/>
      <c r="DM6" s="621"/>
      <c r="DN6" s="621"/>
      <c r="DO6" s="621"/>
      <c r="DP6" s="622"/>
      <c r="DQ6" s="626">
        <v>112289</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3180</v>
      </c>
      <c r="S7" s="621"/>
      <c r="T7" s="621"/>
      <c r="U7" s="621"/>
      <c r="V7" s="621"/>
      <c r="W7" s="621"/>
      <c r="X7" s="621"/>
      <c r="Y7" s="622"/>
      <c r="Z7" s="673">
        <v>0</v>
      </c>
      <c r="AA7" s="673"/>
      <c r="AB7" s="673"/>
      <c r="AC7" s="673"/>
      <c r="AD7" s="674">
        <v>3180</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1208986</v>
      </c>
      <c r="BH7" s="621"/>
      <c r="BI7" s="621"/>
      <c r="BJ7" s="621"/>
      <c r="BK7" s="621"/>
      <c r="BL7" s="621"/>
      <c r="BM7" s="621"/>
      <c r="BN7" s="622"/>
      <c r="BO7" s="673">
        <v>37.4</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1032062</v>
      </c>
      <c r="CS7" s="621"/>
      <c r="CT7" s="621"/>
      <c r="CU7" s="621"/>
      <c r="CV7" s="621"/>
      <c r="CW7" s="621"/>
      <c r="CX7" s="621"/>
      <c r="CY7" s="622"/>
      <c r="CZ7" s="673">
        <v>11.9</v>
      </c>
      <c r="DA7" s="673"/>
      <c r="DB7" s="673"/>
      <c r="DC7" s="673"/>
      <c r="DD7" s="626">
        <v>76310</v>
      </c>
      <c r="DE7" s="621"/>
      <c r="DF7" s="621"/>
      <c r="DG7" s="621"/>
      <c r="DH7" s="621"/>
      <c r="DI7" s="621"/>
      <c r="DJ7" s="621"/>
      <c r="DK7" s="621"/>
      <c r="DL7" s="621"/>
      <c r="DM7" s="621"/>
      <c r="DN7" s="621"/>
      <c r="DO7" s="621"/>
      <c r="DP7" s="622"/>
      <c r="DQ7" s="626">
        <v>846709</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12692</v>
      </c>
      <c r="S8" s="621"/>
      <c r="T8" s="621"/>
      <c r="U8" s="621"/>
      <c r="V8" s="621"/>
      <c r="W8" s="621"/>
      <c r="X8" s="621"/>
      <c r="Y8" s="622"/>
      <c r="Z8" s="673">
        <v>0.1</v>
      </c>
      <c r="AA8" s="673"/>
      <c r="AB8" s="673"/>
      <c r="AC8" s="673"/>
      <c r="AD8" s="674">
        <v>12692</v>
      </c>
      <c r="AE8" s="674"/>
      <c r="AF8" s="674"/>
      <c r="AG8" s="674"/>
      <c r="AH8" s="674"/>
      <c r="AI8" s="674"/>
      <c r="AJ8" s="674"/>
      <c r="AK8" s="674"/>
      <c r="AL8" s="643">
        <v>0.3</v>
      </c>
      <c r="AM8" s="675"/>
      <c r="AN8" s="675"/>
      <c r="AO8" s="676"/>
      <c r="AP8" s="617" t="s">
        <v>223</v>
      </c>
      <c r="AQ8" s="618"/>
      <c r="AR8" s="618"/>
      <c r="AS8" s="618"/>
      <c r="AT8" s="618"/>
      <c r="AU8" s="618"/>
      <c r="AV8" s="618"/>
      <c r="AW8" s="618"/>
      <c r="AX8" s="618"/>
      <c r="AY8" s="618"/>
      <c r="AZ8" s="618"/>
      <c r="BA8" s="618"/>
      <c r="BB8" s="618"/>
      <c r="BC8" s="618"/>
      <c r="BD8" s="618"/>
      <c r="BE8" s="618"/>
      <c r="BF8" s="619"/>
      <c r="BG8" s="620">
        <v>32886</v>
      </c>
      <c r="BH8" s="621"/>
      <c r="BI8" s="621"/>
      <c r="BJ8" s="621"/>
      <c r="BK8" s="621"/>
      <c r="BL8" s="621"/>
      <c r="BM8" s="621"/>
      <c r="BN8" s="622"/>
      <c r="BO8" s="673">
        <v>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2285383</v>
      </c>
      <c r="CS8" s="621"/>
      <c r="CT8" s="621"/>
      <c r="CU8" s="621"/>
      <c r="CV8" s="621"/>
      <c r="CW8" s="621"/>
      <c r="CX8" s="621"/>
      <c r="CY8" s="622"/>
      <c r="CZ8" s="673">
        <v>26.4</v>
      </c>
      <c r="DA8" s="673"/>
      <c r="DB8" s="673"/>
      <c r="DC8" s="673"/>
      <c r="DD8" s="626">
        <v>10231</v>
      </c>
      <c r="DE8" s="621"/>
      <c r="DF8" s="621"/>
      <c r="DG8" s="621"/>
      <c r="DH8" s="621"/>
      <c r="DI8" s="621"/>
      <c r="DJ8" s="621"/>
      <c r="DK8" s="621"/>
      <c r="DL8" s="621"/>
      <c r="DM8" s="621"/>
      <c r="DN8" s="621"/>
      <c r="DO8" s="621"/>
      <c r="DP8" s="622"/>
      <c r="DQ8" s="626">
        <v>1253874</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7961</v>
      </c>
      <c r="S9" s="621"/>
      <c r="T9" s="621"/>
      <c r="U9" s="621"/>
      <c r="V9" s="621"/>
      <c r="W9" s="621"/>
      <c r="X9" s="621"/>
      <c r="Y9" s="622"/>
      <c r="Z9" s="673">
        <v>0.1</v>
      </c>
      <c r="AA9" s="673"/>
      <c r="AB9" s="673"/>
      <c r="AC9" s="673"/>
      <c r="AD9" s="674">
        <v>7961</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829872</v>
      </c>
      <c r="BH9" s="621"/>
      <c r="BI9" s="621"/>
      <c r="BJ9" s="621"/>
      <c r="BK9" s="621"/>
      <c r="BL9" s="621"/>
      <c r="BM9" s="621"/>
      <c r="BN9" s="622"/>
      <c r="BO9" s="673">
        <v>25.7</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494850</v>
      </c>
      <c r="CS9" s="621"/>
      <c r="CT9" s="621"/>
      <c r="CU9" s="621"/>
      <c r="CV9" s="621"/>
      <c r="CW9" s="621"/>
      <c r="CX9" s="621"/>
      <c r="CY9" s="622"/>
      <c r="CZ9" s="673">
        <v>5.7</v>
      </c>
      <c r="DA9" s="673"/>
      <c r="DB9" s="673"/>
      <c r="DC9" s="673"/>
      <c r="DD9" s="626" t="s">
        <v>113</v>
      </c>
      <c r="DE9" s="621"/>
      <c r="DF9" s="621"/>
      <c r="DG9" s="621"/>
      <c r="DH9" s="621"/>
      <c r="DI9" s="621"/>
      <c r="DJ9" s="621"/>
      <c r="DK9" s="621"/>
      <c r="DL9" s="621"/>
      <c r="DM9" s="621"/>
      <c r="DN9" s="621"/>
      <c r="DO9" s="621"/>
      <c r="DP9" s="622"/>
      <c r="DQ9" s="626">
        <v>455595</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366624</v>
      </c>
      <c r="S10" s="621"/>
      <c r="T10" s="621"/>
      <c r="U10" s="621"/>
      <c r="V10" s="621"/>
      <c r="W10" s="621"/>
      <c r="X10" s="621"/>
      <c r="Y10" s="622"/>
      <c r="Z10" s="673">
        <v>4.2</v>
      </c>
      <c r="AA10" s="673"/>
      <c r="AB10" s="673"/>
      <c r="AC10" s="673"/>
      <c r="AD10" s="674">
        <v>366624</v>
      </c>
      <c r="AE10" s="674"/>
      <c r="AF10" s="674"/>
      <c r="AG10" s="674"/>
      <c r="AH10" s="674"/>
      <c r="AI10" s="674"/>
      <c r="AJ10" s="674"/>
      <c r="AK10" s="674"/>
      <c r="AL10" s="643">
        <v>7.5</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88512</v>
      </c>
      <c r="BH10" s="621"/>
      <c r="BI10" s="621"/>
      <c r="BJ10" s="621"/>
      <c r="BK10" s="621"/>
      <c r="BL10" s="621"/>
      <c r="BM10" s="621"/>
      <c r="BN10" s="622"/>
      <c r="BO10" s="673">
        <v>2.7</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12416</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4949</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17743</v>
      </c>
      <c r="S11" s="621"/>
      <c r="T11" s="621"/>
      <c r="U11" s="621"/>
      <c r="V11" s="621"/>
      <c r="W11" s="621"/>
      <c r="X11" s="621"/>
      <c r="Y11" s="622"/>
      <c r="Z11" s="673">
        <v>0.2</v>
      </c>
      <c r="AA11" s="673"/>
      <c r="AB11" s="673"/>
      <c r="AC11" s="673"/>
      <c r="AD11" s="674">
        <v>17743</v>
      </c>
      <c r="AE11" s="674"/>
      <c r="AF11" s="674"/>
      <c r="AG11" s="674"/>
      <c r="AH11" s="674"/>
      <c r="AI11" s="674"/>
      <c r="AJ11" s="674"/>
      <c r="AK11" s="674"/>
      <c r="AL11" s="643">
        <v>0.4</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257716</v>
      </c>
      <c r="BH11" s="621"/>
      <c r="BI11" s="621"/>
      <c r="BJ11" s="621"/>
      <c r="BK11" s="621"/>
      <c r="BL11" s="621"/>
      <c r="BM11" s="621"/>
      <c r="BN11" s="622"/>
      <c r="BO11" s="673">
        <v>8</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422447</v>
      </c>
      <c r="CS11" s="621"/>
      <c r="CT11" s="621"/>
      <c r="CU11" s="621"/>
      <c r="CV11" s="621"/>
      <c r="CW11" s="621"/>
      <c r="CX11" s="621"/>
      <c r="CY11" s="622"/>
      <c r="CZ11" s="673">
        <v>4.9000000000000004</v>
      </c>
      <c r="DA11" s="673"/>
      <c r="DB11" s="673"/>
      <c r="DC11" s="673"/>
      <c r="DD11" s="626">
        <v>30156</v>
      </c>
      <c r="DE11" s="621"/>
      <c r="DF11" s="621"/>
      <c r="DG11" s="621"/>
      <c r="DH11" s="621"/>
      <c r="DI11" s="621"/>
      <c r="DJ11" s="621"/>
      <c r="DK11" s="621"/>
      <c r="DL11" s="621"/>
      <c r="DM11" s="621"/>
      <c r="DN11" s="621"/>
      <c r="DO11" s="621"/>
      <c r="DP11" s="622"/>
      <c r="DQ11" s="626">
        <v>306299</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1810160</v>
      </c>
      <c r="BH12" s="621"/>
      <c r="BI12" s="621"/>
      <c r="BJ12" s="621"/>
      <c r="BK12" s="621"/>
      <c r="BL12" s="621"/>
      <c r="BM12" s="621"/>
      <c r="BN12" s="622"/>
      <c r="BO12" s="673">
        <v>56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183278</v>
      </c>
      <c r="CS12" s="621"/>
      <c r="CT12" s="621"/>
      <c r="CU12" s="621"/>
      <c r="CV12" s="621"/>
      <c r="CW12" s="621"/>
      <c r="CX12" s="621"/>
      <c r="CY12" s="622"/>
      <c r="CZ12" s="673">
        <v>2.1</v>
      </c>
      <c r="DA12" s="673"/>
      <c r="DB12" s="673"/>
      <c r="DC12" s="673"/>
      <c r="DD12" s="626">
        <v>15161</v>
      </c>
      <c r="DE12" s="621"/>
      <c r="DF12" s="621"/>
      <c r="DG12" s="621"/>
      <c r="DH12" s="621"/>
      <c r="DI12" s="621"/>
      <c r="DJ12" s="621"/>
      <c r="DK12" s="621"/>
      <c r="DL12" s="621"/>
      <c r="DM12" s="621"/>
      <c r="DN12" s="621"/>
      <c r="DO12" s="621"/>
      <c r="DP12" s="622"/>
      <c r="DQ12" s="626">
        <v>85015</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21381</v>
      </c>
      <c r="S13" s="621"/>
      <c r="T13" s="621"/>
      <c r="U13" s="621"/>
      <c r="V13" s="621"/>
      <c r="W13" s="621"/>
      <c r="X13" s="621"/>
      <c r="Y13" s="622"/>
      <c r="Z13" s="673">
        <v>0.2</v>
      </c>
      <c r="AA13" s="673"/>
      <c r="AB13" s="673"/>
      <c r="AC13" s="673"/>
      <c r="AD13" s="674">
        <v>21381</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1809269</v>
      </c>
      <c r="BH13" s="621"/>
      <c r="BI13" s="621"/>
      <c r="BJ13" s="621"/>
      <c r="BK13" s="621"/>
      <c r="BL13" s="621"/>
      <c r="BM13" s="621"/>
      <c r="BN13" s="622"/>
      <c r="BO13" s="673">
        <v>56</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1995100</v>
      </c>
      <c r="CS13" s="621"/>
      <c r="CT13" s="621"/>
      <c r="CU13" s="621"/>
      <c r="CV13" s="621"/>
      <c r="CW13" s="621"/>
      <c r="CX13" s="621"/>
      <c r="CY13" s="622"/>
      <c r="CZ13" s="673">
        <v>23</v>
      </c>
      <c r="DA13" s="673"/>
      <c r="DB13" s="673"/>
      <c r="DC13" s="673"/>
      <c r="DD13" s="626">
        <v>1336125</v>
      </c>
      <c r="DE13" s="621"/>
      <c r="DF13" s="621"/>
      <c r="DG13" s="621"/>
      <c r="DH13" s="621"/>
      <c r="DI13" s="621"/>
      <c r="DJ13" s="621"/>
      <c r="DK13" s="621"/>
      <c r="DL13" s="621"/>
      <c r="DM13" s="621"/>
      <c r="DN13" s="621"/>
      <c r="DO13" s="621"/>
      <c r="DP13" s="622"/>
      <c r="DQ13" s="626">
        <v>862831</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54619</v>
      </c>
      <c r="BH14" s="621"/>
      <c r="BI14" s="621"/>
      <c r="BJ14" s="621"/>
      <c r="BK14" s="621"/>
      <c r="BL14" s="621"/>
      <c r="BM14" s="621"/>
      <c r="BN14" s="622"/>
      <c r="BO14" s="673">
        <v>1.7</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302513</v>
      </c>
      <c r="CS14" s="621"/>
      <c r="CT14" s="621"/>
      <c r="CU14" s="621"/>
      <c r="CV14" s="621"/>
      <c r="CW14" s="621"/>
      <c r="CX14" s="621"/>
      <c r="CY14" s="622"/>
      <c r="CZ14" s="673">
        <v>3.5</v>
      </c>
      <c r="DA14" s="673"/>
      <c r="DB14" s="673"/>
      <c r="DC14" s="673"/>
      <c r="DD14" s="626">
        <v>19610</v>
      </c>
      <c r="DE14" s="621"/>
      <c r="DF14" s="621"/>
      <c r="DG14" s="621"/>
      <c r="DH14" s="621"/>
      <c r="DI14" s="621"/>
      <c r="DJ14" s="621"/>
      <c r="DK14" s="621"/>
      <c r="DL14" s="621"/>
      <c r="DM14" s="621"/>
      <c r="DN14" s="621"/>
      <c r="DO14" s="621"/>
      <c r="DP14" s="622"/>
      <c r="DQ14" s="626">
        <v>272436</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13808</v>
      </c>
      <c r="S15" s="621"/>
      <c r="T15" s="621"/>
      <c r="U15" s="621"/>
      <c r="V15" s="621"/>
      <c r="W15" s="621"/>
      <c r="X15" s="621"/>
      <c r="Y15" s="622"/>
      <c r="Z15" s="673">
        <v>0.2</v>
      </c>
      <c r="AA15" s="673"/>
      <c r="AB15" s="673"/>
      <c r="AC15" s="673"/>
      <c r="AD15" s="674">
        <v>13808</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155744</v>
      </c>
      <c r="BH15" s="621"/>
      <c r="BI15" s="621"/>
      <c r="BJ15" s="621"/>
      <c r="BK15" s="621"/>
      <c r="BL15" s="621"/>
      <c r="BM15" s="621"/>
      <c r="BN15" s="622"/>
      <c r="BO15" s="673">
        <v>4.8</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958979</v>
      </c>
      <c r="CS15" s="621"/>
      <c r="CT15" s="621"/>
      <c r="CU15" s="621"/>
      <c r="CV15" s="621"/>
      <c r="CW15" s="621"/>
      <c r="CX15" s="621"/>
      <c r="CY15" s="622"/>
      <c r="CZ15" s="673">
        <v>11.1</v>
      </c>
      <c r="DA15" s="673"/>
      <c r="DB15" s="673"/>
      <c r="DC15" s="673"/>
      <c r="DD15" s="626">
        <v>245633</v>
      </c>
      <c r="DE15" s="621"/>
      <c r="DF15" s="621"/>
      <c r="DG15" s="621"/>
      <c r="DH15" s="621"/>
      <c r="DI15" s="621"/>
      <c r="DJ15" s="621"/>
      <c r="DK15" s="621"/>
      <c r="DL15" s="621"/>
      <c r="DM15" s="621"/>
      <c r="DN15" s="621"/>
      <c r="DO15" s="621"/>
      <c r="DP15" s="622"/>
      <c r="DQ15" s="626">
        <v>555108</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1197345</v>
      </c>
      <c r="S16" s="621"/>
      <c r="T16" s="621"/>
      <c r="U16" s="621"/>
      <c r="V16" s="621"/>
      <c r="W16" s="621"/>
      <c r="X16" s="621"/>
      <c r="Y16" s="622"/>
      <c r="Z16" s="673">
        <v>13.6</v>
      </c>
      <c r="AA16" s="673"/>
      <c r="AB16" s="673"/>
      <c r="AC16" s="673"/>
      <c r="AD16" s="674">
        <v>1090845</v>
      </c>
      <c r="AE16" s="674"/>
      <c r="AF16" s="674"/>
      <c r="AG16" s="674"/>
      <c r="AH16" s="674"/>
      <c r="AI16" s="674"/>
      <c r="AJ16" s="674"/>
      <c r="AK16" s="674"/>
      <c r="AL16" s="643">
        <v>22.4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1090845</v>
      </c>
      <c r="S17" s="621"/>
      <c r="T17" s="621"/>
      <c r="U17" s="621"/>
      <c r="V17" s="621"/>
      <c r="W17" s="621"/>
      <c r="X17" s="621"/>
      <c r="Y17" s="622"/>
      <c r="Z17" s="673">
        <v>12.4</v>
      </c>
      <c r="AA17" s="673"/>
      <c r="AB17" s="673"/>
      <c r="AC17" s="673"/>
      <c r="AD17" s="674">
        <v>1090845</v>
      </c>
      <c r="AE17" s="674"/>
      <c r="AF17" s="674"/>
      <c r="AG17" s="674"/>
      <c r="AH17" s="674"/>
      <c r="AI17" s="674"/>
      <c r="AJ17" s="674"/>
      <c r="AK17" s="674"/>
      <c r="AL17" s="643">
        <v>22.4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872329</v>
      </c>
      <c r="CS17" s="621"/>
      <c r="CT17" s="621"/>
      <c r="CU17" s="621"/>
      <c r="CV17" s="621"/>
      <c r="CW17" s="621"/>
      <c r="CX17" s="621"/>
      <c r="CY17" s="622"/>
      <c r="CZ17" s="673">
        <v>10.1</v>
      </c>
      <c r="DA17" s="673"/>
      <c r="DB17" s="673"/>
      <c r="DC17" s="673"/>
      <c r="DD17" s="626" t="s">
        <v>113</v>
      </c>
      <c r="DE17" s="621"/>
      <c r="DF17" s="621"/>
      <c r="DG17" s="621"/>
      <c r="DH17" s="621"/>
      <c r="DI17" s="621"/>
      <c r="DJ17" s="621"/>
      <c r="DK17" s="621"/>
      <c r="DL17" s="621"/>
      <c r="DM17" s="621"/>
      <c r="DN17" s="621"/>
      <c r="DO17" s="621"/>
      <c r="DP17" s="622"/>
      <c r="DQ17" s="626">
        <v>861955</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106500</v>
      </c>
      <c r="S18" s="621"/>
      <c r="T18" s="621"/>
      <c r="U18" s="621"/>
      <c r="V18" s="621"/>
      <c r="W18" s="621"/>
      <c r="X18" s="621"/>
      <c r="Y18" s="622"/>
      <c r="Z18" s="673">
        <v>1.2</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557</v>
      </c>
      <c r="BH19" s="621"/>
      <c r="BI19" s="621"/>
      <c r="BJ19" s="621"/>
      <c r="BK19" s="621"/>
      <c r="BL19" s="621"/>
      <c r="BM19" s="621"/>
      <c r="BN19" s="622"/>
      <c r="BO19" s="673">
        <v>0</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4945250</v>
      </c>
      <c r="S20" s="621"/>
      <c r="T20" s="621"/>
      <c r="U20" s="621"/>
      <c r="V20" s="621"/>
      <c r="W20" s="621"/>
      <c r="X20" s="621"/>
      <c r="Y20" s="622"/>
      <c r="Z20" s="673">
        <v>56.1</v>
      </c>
      <c r="AA20" s="673"/>
      <c r="AB20" s="673"/>
      <c r="AC20" s="673"/>
      <c r="AD20" s="674">
        <v>4838750</v>
      </c>
      <c r="AE20" s="674"/>
      <c r="AF20" s="674"/>
      <c r="AG20" s="674"/>
      <c r="AH20" s="674"/>
      <c r="AI20" s="674"/>
      <c r="AJ20" s="674"/>
      <c r="AK20" s="674"/>
      <c r="AL20" s="643">
        <v>99.4</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557</v>
      </c>
      <c r="BH20" s="621"/>
      <c r="BI20" s="621"/>
      <c r="BJ20" s="621"/>
      <c r="BK20" s="621"/>
      <c r="BL20" s="621"/>
      <c r="BM20" s="621"/>
      <c r="BN20" s="622"/>
      <c r="BO20" s="673">
        <v>0</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8671646</v>
      </c>
      <c r="CS20" s="621"/>
      <c r="CT20" s="621"/>
      <c r="CU20" s="621"/>
      <c r="CV20" s="621"/>
      <c r="CW20" s="621"/>
      <c r="CX20" s="621"/>
      <c r="CY20" s="622"/>
      <c r="CZ20" s="673">
        <v>100</v>
      </c>
      <c r="DA20" s="673"/>
      <c r="DB20" s="673"/>
      <c r="DC20" s="673"/>
      <c r="DD20" s="626">
        <v>1733226</v>
      </c>
      <c r="DE20" s="621"/>
      <c r="DF20" s="621"/>
      <c r="DG20" s="621"/>
      <c r="DH20" s="621"/>
      <c r="DI20" s="621"/>
      <c r="DJ20" s="621"/>
      <c r="DK20" s="621"/>
      <c r="DL20" s="621"/>
      <c r="DM20" s="621"/>
      <c r="DN20" s="621"/>
      <c r="DO20" s="621"/>
      <c r="DP20" s="622"/>
      <c r="DQ20" s="626">
        <v>5617060</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3465</v>
      </c>
      <c r="S21" s="621"/>
      <c r="T21" s="621"/>
      <c r="U21" s="621"/>
      <c r="V21" s="621"/>
      <c r="W21" s="621"/>
      <c r="X21" s="621"/>
      <c r="Y21" s="622"/>
      <c r="Z21" s="673">
        <v>0</v>
      </c>
      <c r="AA21" s="673"/>
      <c r="AB21" s="673"/>
      <c r="AC21" s="673"/>
      <c r="AD21" s="674">
        <v>3465</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557</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119884</v>
      </c>
      <c r="S22" s="621"/>
      <c r="T22" s="621"/>
      <c r="U22" s="621"/>
      <c r="V22" s="621"/>
      <c r="W22" s="621"/>
      <c r="X22" s="621"/>
      <c r="Y22" s="622"/>
      <c r="Z22" s="673">
        <v>1.4</v>
      </c>
      <c r="AA22" s="673"/>
      <c r="AB22" s="673"/>
      <c r="AC22" s="673"/>
      <c r="AD22" s="674">
        <v>341</v>
      </c>
      <c r="AE22" s="674"/>
      <c r="AF22" s="674"/>
      <c r="AG22" s="674"/>
      <c r="AH22" s="674"/>
      <c r="AI22" s="674"/>
      <c r="AJ22" s="674"/>
      <c r="AK22" s="674"/>
      <c r="AL22" s="643">
        <v>0</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166727</v>
      </c>
      <c r="S23" s="621"/>
      <c r="T23" s="621"/>
      <c r="U23" s="621"/>
      <c r="V23" s="621"/>
      <c r="W23" s="621"/>
      <c r="X23" s="621"/>
      <c r="Y23" s="622"/>
      <c r="Z23" s="673">
        <v>1.9</v>
      </c>
      <c r="AA23" s="673"/>
      <c r="AB23" s="673"/>
      <c r="AC23" s="673"/>
      <c r="AD23" s="674">
        <v>22561</v>
      </c>
      <c r="AE23" s="674"/>
      <c r="AF23" s="674"/>
      <c r="AG23" s="674"/>
      <c r="AH23" s="674"/>
      <c r="AI23" s="674"/>
      <c r="AJ23" s="674"/>
      <c r="AK23" s="674"/>
      <c r="AL23" s="643">
        <v>0.5</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17573</v>
      </c>
      <c r="S24" s="621"/>
      <c r="T24" s="621"/>
      <c r="U24" s="621"/>
      <c r="V24" s="621"/>
      <c r="W24" s="621"/>
      <c r="X24" s="621"/>
      <c r="Y24" s="622"/>
      <c r="Z24" s="673">
        <v>0.2</v>
      </c>
      <c r="AA24" s="673"/>
      <c r="AB24" s="673"/>
      <c r="AC24" s="673"/>
      <c r="AD24" s="674">
        <v>16</v>
      </c>
      <c r="AE24" s="674"/>
      <c r="AF24" s="674"/>
      <c r="AG24" s="674"/>
      <c r="AH24" s="674"/>
      <c r="AI24" s="674"/>
      <c r="AJ24" s="674"/>
      <c r="AK24" s="674"/>
      <c r="AL24" s="643">
        <v>0</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3184712</v>
      </c>
      <c r="CS24" s="671"/>
      <c r="CT24" s="671"/>
      <c r="CU24" s="671"/>
      <c r="CV24" s="671"/>
      <c r="CW24" s="671"/>
      <c r="CX24" s="671"/>
      <c r="CY24" s="718"/>
      <c r="CZ24" s="722">
        <v>36.700000000000003</v>
      </c>
      <c r="DA24" s="723"/>
      <c r="DB24" s="723"/>
      <c r="DC24" s="724"/>
      <c r="DD24" s="717">
        <v>2251327</v>
      </c>
      <c r="DE24" s="671"/>
      <c r="DF24" s="671"/>
      <c r="DG24" s="671"/>
      <c r="DH24" s="671"/>
      <c r="DI24" s="671"/>
      <c r="DJ24" s="671"/>
      <c r="DK24" s="718"/>
      <c r="DL24" s="717">
        <v>2207348</v>
      </c>
      <c r="DM24" s="671"/>
      <c r="DN24" s="671"/>
      <c r="DO24" s="671"/>
      <c r="DP24" s="671"/>
      <c r="DQ24" s="671"/>
      <c r="DR24" s="671"/>
      <c r="DS24" s="671"/>
      <c r="DT24" s="671"/>
      <c r="DU24" s="671"/>
      <c r="DV24" s="718"/>
      <c r="DW24" s="719">
        <v>42</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1035037</v>
      </c>
      <c r="S25" s="621"/>
      <c r="T25" s="621"/>
      <c r="U25" s="621"/>
      <c r="V25" s="621"/>
      <c r="W25" s="621"/>
      <c r="X25" s="621"/>
      <c r="Y25" s="622"/>
      <c r="Z25" s="673">
        <v>11.8</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1220443</v>
      </c>
      <c r="CS25" s="639"/>
      <c r="CT25" s="639"/>
      <c r="CU25" s="639"/>
      <c r="CV25" s="639"/>
      <c r="CW25" s="639"/>
      <c r="CX25" s="639"/>
      <c r="CY25" s="640"/>
      <c r="CZ25" s="623">
        <v>14.1</v>
      </c>
      <c r="DA25" s="641"/>
      <c r="DB25" s="641"/>
      <c r="DC25" s="642"/>
      <c r="DD25" s="626">
        <v>1041741</v>
      </c>
      <c r="DE25" s="639"/>
      <c r="DF25" s="639"/>
      <c r="DG25" s="639"/>
      <c r="DH25" s="639"/>
      <c r="DI25" s="639"/>
      <c r="DJ25" s="639"/>
      <c r="DK25" s="640"/>
      <c r="DL25" s="626">
        <v>1023693</v>
      </c>
      <c r="DM25" s="639"/>
      <c r="DN25" s="639"/>
      <c r="DO25" s="639"/>
      <c r="DP25" s="639"/>
      <c r="DQ25" s="639"/>
      <c r="DR25" s="639"/>
      <c r="DS25" s="639"/>
      <c r="DT25" s="639"/>
      <c r="DU25" s="639"/>
      <c r="DV25" s="640"/>
      <c r="DW25" s="643">
        <v>19.5</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793643</v>
      </c>
      <c r="CS26" s="621"/>
      <c r="CT26" s="621"/>
      <c r="CU26" s="621"/>
      <c r="CV26" s="621"/>
      <c r="CW26" s="621"/>
      <c r="CX26" s="621"/>
      <c r="CY26" s="622"/>
      <c r="CZ26" s="623">
        <v>9.1999999999999993</v>
      </c>
      <c r="DA26" s="641"/>
      <c r="DB26" s="641"/>
      <c r="DC26" s="642"/>
      <c r="DD26" s="626">
        <v>624450</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509845</v>
      </c>
      <c r="S27" s="621"/>
      <c r="T27" s="621"/>
      <c r="U27" s="621"/>
      <c r="V27" s="621"/>
      <c r="W27" s="621"/>
      <c r="X27" s="621"/>
      <c r="Y27" s="622"/>
      <c r="Z27" s="673">
        <v>5.8</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3230066</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1091940</v>
      </c>
      <c r="CS27" s="639"/>
      <c r="CT27" s="639"/>
      <c r="CU27" s="639"/>
      <c r="CV27" s="639"/>
      <c r="CW27" s="639"/>
      <c r="CX27" s="639"/>
      <c r="CY27" s="640"/>
      <c r="CZ27" s="623">
        <v>12.6</v>
      </c>
      <c r="DA27" s="641"/>
      <c r="DB27" s="641"/>
      <c r="DC27" s="642"/>
      <c r="DD27" s="626">
        <v>347631</v>
      </c>
      <c r="DE27" s="639"/>
      <c r="DF27" s="639"/>
      <c r="DG27" s="639"/>
      <c r="DH27" s="639"/>
      <c r="DI27" s="639"/>
      <c r="DJ27" s="639"/>
      <c r="DK27" s="640"/>
      <c r="DL27" s="626">
        <v>321700</v>
      </c>
      <c r="DM27" s="639"/>
      <c r="DN27" s="639"/>
      <c r="DO27" s="639"/>
      <c r="DP27" s="639"/>
      <c r="DQ27" s="639"/>
      <c r="DR27" s="639"/>
      <c r="DS27" s="639"/>
      <c r="DT27" s="639"/>
      <c r="DU27" s="639"/>
      <c r="DV27" s="640"/>
      <c r="DW27" s="643">
        <v>6.1</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159354</v>
      </c>
      <c r="S28" s="621"/>
      <c r="T28" s="621"/>
      <c r="U28" s="621"/>
      <c r="V28" s="621"/>
      <c r="W28" s="621"/>
      <c r="X28" s="621"/>
      <c r="Y28" s="622"/>
      <c r="Z28" s="673">
        <v>1.8</v>
      </c>
      <c r="AA28" s="673"/>
      <c r="AB28" s="673"/>
      <c r="AC28" s="673"/>
      <c r="AD28" s="674">
        <v>899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872329</v>
      </c>
      <c r="CS28" s="621"/>
      <c r="CT28" s="621"/>
      <c r="CU28" s="621"/>
      <c r="CV28" s="621"/>
      <c r="CW28" s="621"/>
      <c r="CX28" s="621"/>
      <c r="CY28" s="622"/>
      <c r="CZ28" s="623">
        <v>10.1</v>
      </c>
      <c r="DA28" s="641"/>
      <c r="DB28" s="641"/>
      <c r="DC28" s="642"/>
      <c r="DD28" s="626">
        <v>861955</v>
      </c>
      <c r="DE28" s="621"/>
      <c r="DF28" s="621"/>
      <c r="DG28" s="621"/>
      <c r="DH28" s="621"/>
      <c r="DI28" s="621"/>
      <c r="DJ28" s="621"/>
      <c r="DK28" s="622"/>
      <c r="DL28" s="626">
        <v>861955</v>
      </c>
      <c r="DM28" s="621"/>
      <c r="DN28" s="621"/>
      <c r="DO28" s="621"/>
      <c r="DP28" s="621"/>
      <c r="DQ28" s="621"/>
      <c r="DR28" s="621"/>
      <c r="DS28" s="621"/>
      <c r="DT28" s="621"/>
      <c r="DU28" s="621"/>
      <c r="DV28" s="622"/>
      <c r="DW28" s="643">
        <v>16.399999999999999</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50842</v>
      </c>
      <c r="S29" s="621"/>
      <c r="T29" s="621"/>
      <c r="U29" s="621"/>
      <c r="V29" s="621"/>
      <c r="W29" s="621"/>
      <c r="X29" s="621"/>
      <c r="Y29" s="622"/>
      <c r="Z29" s="673">
        <v>0.6</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872177</v>
      </c>
      <c r="CS29" s="639"/>
      <c r="CT29" s="639"/>
      <c r="CU29" s="639"/>
      <c r="CV29" s="639"/>
      <c r="CW29" s="639"/>
      <c r="CX29" s="639"/>
      <c r="CY29" s="640"/>
      <c r="CZ29" s="623">
        <v>10.1</v>
      </c>
      <c r="DA29" s="641"/>
      <c r="DB29" s="641"/>
      <c r="DC29" s="642"/>
      <c r="DD29" s="626">
        <v>861803</v>
      </c>
      <c r="DE29" s="639"/>
      <c r="DF29" s="639"/>
      <c r="DG29" s="639"/>
      <c r="DH29" s="639"/>
      <c r="DI29" s="639"/>
      <c r="DJ29" s="639"/>
      <c r="DK29" s="640"/>
      <c r="DL29" s="626">
        <v>861803</v>
      </c>
      <c r="DM29" s="639"/>
      <c r="DN29" s="639"/>
      <c r="DO29" s="639"/>
      <c r="DP29" s="639"/>
      <c r="DQ29" s="639"/>
      <c r="DR29" s="639"/>
      <c r="DS29" s="639"/>
      <c r="DT29" s="639"/>
      <c r="DU29" s="639"/>
      <c r="DV29" s="640"/>
      <c r="DW29" s="643">
        <v>16.399999999999999</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28480</v>
      </c>
      <c r="S30" s="621"/>
      <c r="T30" s="621"/>
      <c r="U30" s="621"/>
      <c r="V30" s="621"/>
      <c r="W30" s="621"/>
      <c r="X30" s="621"/>
      <c r="Y30" s="622"/>
      <c r="Z30" s="673">
        <v>0.3</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99.1</v>
      </c>
      <c r="BH30" s="687"/>
      <c r="BI30" s="687"/>
      <c r="BJ30" s="687"/>
      <c r="BK30" s="687"/>
      <c r="BL30" s="687"/>
      <c r="BM30" s="688">
        <v>95.6</v>
      </c>
      <c r="BN30" s="687"/>
      <c r="BO30" s="687"/>
      <c r="BP30" s="687"/>
      <c r="BQ30" s="689"/>
      <c r="BR30" s="686">
        <v>99</v>
      </c>
      <c r="BS30" s="687"/>
      <c r="BT30" s="687"/>
      <c r="BU30" s="687"/>
      <c r="BV30" s="687"/>
      <c r="BW30" s="687"/>
      <c r="BX30" s="688">
        <v>95.2</v>
      </c>
      <c r="BY30" s="687"/>
      <c r="BZ30" s="687"/>
      <c r="CA30" s="687"/>
      <c r="CB30" s="689"/>
      <c r="CD30" s="692"/>
      <c r="CE30" s="693"/>
      <c r="CF30" s="657" t="s">
        <v>294</v>
      </c>
      <c r="CG30" s="654"/>
      <c r="CH30" s="654"/>
      <c r="CI30" s="654"/>
      <c r="CJ30" s="654"/>
      <c r="CK30" s="654"/>
      <c r="CL30" s="654"/>
      <c r="CM30" s="654"/>
      <c r="CN30" s="654"/>
      <c r="CO30" s="654"/>
      <c r="CP30" s="654"/>
      <c r="CQ30" s="655"/>
      <c r="CR30" s="620">
        <v>792669</v>
      </c>
      <c r="CS30" s="621"/>
      <c r="CT30" s="621"/>
      <c r="CU30" s="621"/>
      <c r="CV30" s="621"/>
      <c r="CW30" s="621"/>
      <c r="CX30" s="621"/>
      <c r="CY30" s="622"/>
      <c r="CZ30" s="623">
        <v>9.1</v>
      </c>
      <c r="DA30" s="641"/>
      <c r="DB30" s="641"/>
      <c r="DC30" s="642"/>
      <c r="DD30" s="626">
        <v>782342</v>
      </c>
      <c r="DE30" s="621"/>
      <c r="DF30" s="621"/>
      <c r="DG30" s="621"/>
      <c r="DH30" s="621"/>
      <c r="DI30" s="621"/>
      <c r="DJ30" s="621"/>
      <c r="DK30" s="622"/>
      <c r="DL30" s="626">
        <v>782342</v>
      </c>
      <c r="DM30" s="621"/>
      <c r="DN30" s="621"/>
      <c r="DO30" s="621"/>
      <c r="DP30" s="621"/>
      <c r="DQ30" s="621"/>
      <c r="DR30" s="621"/>
      <c r="DS30" s="621"/>
      <c r="DT30" s="621"/>
      <c r="DU30" s="621"/>
      <c r="DV30" s="622"/>
      <c r="DW30" s="643">
        <v>14.9</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211199</v>
      </c>
      <c r="S31" s="621"/>
      <c r="T31" s="621"/>
      <c r="U31" s="621"/>
      <c r="V31" s="621"/>
      <c r="W31" s="621"/>
      <c r="X31" s="621"/>
      <c r="Y31" s="622"/>
      <c r="Z31" s="673">
        <v>2.4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99.2</v>
      </c>
      <c r="BH31" s="639"/>
      <c r="BI31" s="639"/>
      <c r="BJ31" s="639"/>
      <c r="BK31" s="639"/>
      <c r="BL31" s="639"/>
      <c r="BM31" s="675">
        <v>95.9</v>
      </c>
      <c r="BN31" s="685"/>
      <c r="BO31" s="685"/>
      <c r="BP31" s="685"/>
      <c r="BQ31" s="649"/>
      <c r="BR31" s="684">
        <v>99.2</v>
      </c>
      <c r="BS31" s="639"/>
      <c r="BT31" s="639"/>
      <c r="BU31" s="639"/>
      <c r="BV31" s="639"/>
      <c r="BW31" s="639"/>
      <c r="BX31" s="675">
        <v>95.6</v>
      </c>
      <c r="BY31" s="685"/>
      <c r="BZ31" s="685"/>
      <c r="CA31" s="685"/>
      <c r="CB31" s="649"/>
      <c r="CD31" s="692"/>
      <c r="CE31" s="693"/>
      <c r="CF31" s="657" t="s">
        <v>298</v>
      </c>
      <c r="CG31" s="654"/>
      <c r="CH31" s="654"/>
      <c r="CI31" s="654"/>
      <c r="CJ31" s="654"/>
      <c r="CK31" s="654"/>
      <c r="CL31" s="654"/>
      <c r="CM31" s="654"/>
      <c r="CN31" s="654"/>
      <c r="CO31" s="654"/>
      <c r="CP31" s="654"/>
      <c r="CQ31" s="655"/>
      <c r="CR31" s="620">
        <v>79508</v>
      </c>
      <c r="CS31" s="639"/>
      <c r="CT31" s="639"/>
      <c r="CU31" s="639"/>
      <c r="CV31" s="639"/>
      <c r="CW31" s="639"/>
      <c r="CX31" s="639"/>
      <c r="CY31" s="640"/>
      <c r="CZ31" s="623">
        <v>0.9</v>
      </c>
      <c r="DA31" s="641"/>
      <c r="DB31" s="641"/>
      <c r="DC31" s="642"/>
      <c r="DD31" s="626">
        <v>79461</v>
      </c>
      <c r="DE31" s="639"/>
      <c r="DF31" s="639"/>
      <c r="DG31" s="639"/>
      <c r="DH31" s="639"/>
      <c r="DI31" s="639"/>
      <c r="DJ31" s="639"/>
      <c r="DK31" s="640"/>
      <c r="DL31" s="626">
        <v>79461</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325606</v>
      </c>
      <c r="S32" s="621"/>
      <c r="T32" s="621"/>
      <c r="U32" s="621"/>
      <c r="V32" s="621"/>
      <c r="W32" s="621"/>
      <c r="X32" s="621"/>
      <c r="Y32" s="622"/>
      <c r="Z32" s="673">
        <v>3.7</v>
      </c>
      <c r="AA32" s="673"/>
      <c r="AB32" s="673"/>
      <c r="AC32" s="673"/>
      <c r="AD32" s="674">
        <v>410</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95.2</v>
      </c>
      <c r="BN32" s="605"/>
      <c r="BO32" s="605"/>
      <c r="BP32" s="605"/>
      <c r="BQ32" s="662"/>
      <c r="BR32" s="683">
        <v>98.9</v>
      </c>
      <c r="BS32" s="605"/>
      <c r="BT32" s="605"/>
      <c r="BU32" s="605"/>
      <c r="BV32" s="605"/>
      <c r="BW32" s="605"/>
      <c r="BX32" s="668">
        <v>94.5</v>
      </c>
      <c r="BY32" s="605"/>
      <c r="BZ32" s="605"/>
      <c r="CA32" s="605"/>
      <c r="CB32" s="662"/>
      <c r="CD32" s="694"/>
      <c r="CE32" s="695"/>
      <c r="CF32" s="657" t="s">
        <v>301</v>
      </c>
      <c r="CG32" s="654"/>
      <c r="CH32" s="654"/>
      <c r="CI32" s="654"/>
      <c r="CJ32" s="654"/>
      <c r="CK32" s="654"/>
      <c r="CL32" s="654"/>
      <c r="CM32" s="654"/>
      <c r="CN32" s="654"/>
      <c r="CO32" s="654"/>
      <c r="CP32" s="654"/>
      <c r="CQ32" s="655"/>
      <c r="CR32" s="620">
        <v>152</v>
      </c>
      <c r="CS32" s="621"/>
      <c r="CT32" s="621"/>
      <c r="CU32" s="621"/>
      <c r="CV32" s="621"/>
      <c r="CW32" s="621"/>
      <c r="CX32" s="621"/>
      <c r="CY32" s="622"/>
      <c r="CZ32" s="623">
        <v>0</v>
      </c>
      <c r="DA32" s="641"/>
      <c r="DB32" s="641"/>
      <c r="DC32" s="642"/>
      <c r="DD32" s="626">
        <v>152</v>
      </c>
      <c r="DE32" s="621"/>
      <c r="DF32" s="621"/>
      <c r="DG32" s="621"/>
      <c r="DH32" s="621"/>
      <c r="DI32" s="621"/>
      <c r="DJ32" s="621"/>
      <c r="DK32" s="622"/>
      <c r="DL32" s="626">
        <v>152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1235099</v>
      </c>
      <c r="S33" s="621"/>
      <c r="T33" s="621"/>
      <c r="U33" s="621"/>
      <c r="V33" s="621"/>
      <c r="W33" s="621"/>
      <c r="X33" s="621"/>
      <c r="Y33" s="622"/>
      <c r="Z33" s="673">
        <v>14</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3753708</v>
      </c>
      <c r="CS33" s="639"/>
      <c r="CT33" s="639"/>
      <c r="CU33" s="639"/>
      <c r="CV33" s="639"/>
      <c r="CW33" s="639"/>
      <c r="CX33" s="639"/>
      <c r="CY33" s="640"/>
      <c r="CZ33" s="623">
        <v>43.3</v>
      </c>
      <c r="DA33" s="641"/>
      <c r="DB33" s="641"/>
      <c r="DC33" s="642"/>
      <c r="DD33" s="626">
        <v>3035169</v>
      </c>
      <c r="DE33" s="639"/>
      <c r="DF33" s="639"/>
      <c r="DG33" s="639"/>
      <c r="DH33" s="639"/>
      <c r="DI33" s="639"/>
      <c r="DJ33" s="639"/>
      <c r="DK33" s="640"/>
      <c r="DL33" s="626">
        <v>2248134</v>
      </c>
      <c r="DM33" s="639"/>
      <c r="DN33" s="639"/>
      <c r="DO33" s="639"/>
      <c r="DP33" s="639"/>
      <c r="DQ33" s="639"/>
      <c r="DR33" s="639"/>
      <c r="DS33" s="639"/>
      <c r="DT33" s="639"/>
      <c r="DU33" s="639"/>
      <c r="DV33" s="640"/>
      <c r="DW33" s="643">
        <v>42.8</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1333177</v>
      </c>
      <c r="CS34" s="621"/>
      <c r="CT34" s="621"/>
      <c r="CU34" s="621"/>
      <c r="CV34" s="621"/>
      <c r="CW34" s="621"/>
      <c r="CX34" s="621"/>
      <c r="CY34" s="622"/>
      <c r="CZ34" s="623">
        <v>15.4</v>
      </c>
      <c r="DA34" s="641"/>
      <c r="DB34" s="641"/>
      <c r="DC34" s="642"/>
      <c r="DD34" s="626">
        <v>983973</v>
      </c>
      <c r="DE34" s="621"/>
      <c r="DF34" s="621"/>
      <c r="DG34" s="621"/>
      <c r="DH34" s="621"/>
      <c r="DI34" s="621"/>
      <c r="DJ34" s="621"/>
      <c r="DK34" s="622"/>
      <c r="DL34" s="626">
        <v>672771</v>
      </c>
      <c r="DM34" s="621"/>
      <c r="DN34" s="621"/>
      <c r="DO34" s="621"/>
      <c r="DP34" s="621"/>
      <c r="DQ34" s="621"/>
      <c r="DR34" s="621"/>
      <c r="DS34" s="621"/>
      <c r="DT34" s="621"/>
      <c r="DU34" s="621"/>
      <c r="DV34" s="622"/>
      <c r="DW34" s="643">
        <v>12.8</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384399</v>
      </c>
      <c r="S35" s="621"/>
      <c r="T35" s="621"/>
      <c r="U35" s="621"/>
      <c r="V35" s="621"/>
      <c r="W35" s="621"/>
      <c r="X35" s="621"/>
      <c r="Y35" s="622"/>
      <c r="Z35" s="673">
        <v>4.4000000000000004</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1273742</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43167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30412</v>
      </c>
      <c r="CS35" s="639"/>
      <c r="CT35" s="639"/>
      <c r="CU35" s="639"/>
      <c r="CV35" s="639"/>
      <c r="CW35" s="639"/>
      <c r="CX35" s="639"/>
      <c r="CY35" s="640"/>
      <c r="CZ35" s="623">
        <v>0.4</v>
      </c>
      <c r="DA35" s="641"/>
      <c r="DB35" s="641"/>
      <c r="DC35" s="642"/>
      <c r="DD35" s="626">
        <v>21148</v>
      </c>
      <c r="DE35" s="639"/>
      <c r="DF35" s="639"/>
      <c r="DG35" s="639"/>
      <c r="DH35" s="639"/>
      <c r="DI35" s="639"/>
      <c r="DJ35" s="639"/>
      <c r="DK35" s="640"/>
      <c r="DL35" s="626">
        <v>20966</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8808361</v>
      </c>
      <c r="S36" s="661"/>
      <c r="T36" s="661"/>
      <c r="U36" s="661"/>
      <c r="V36" s="661"/>
      <c r="W36" s="661"/>
      <c r="X36" s="661"/>
      <c r="Y36" s="664"/>
      <c r="Z36" s="665">
        <v>100</v>
      </c>
      <c r="AA36" s="665"/>
      <c r="AB36" s="665"/>
      <c r="AC36" s="665"/>
      <c r="AD36" s="666">
        <v>4866442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654812</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34014</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1521416</v>
      </c>
      <c r="CS36" s="621"/>
      <c r="CT36" s="621"/>
      <c r="CU36" s="621"/>
      <c r="CV36" s="621"/>
      <c r="CW36" s="621"/>
      <c r="CX36" s="621"/>
      <c r="CY36" s="622"/>
      <c r="CZ36" s="623">
        <v>17.5</v>
      </c>
      <c r="DA36" s="641"/>
      <c r="DB36" s="641"/>
      <c r="DC36" s="642"/>
      <c r="DD36" s="626">
        <v>1380802</v>
      </c>
      <c r="DE36" s="621"/>
      <c r="DF36" s="621"/>
      <c r="DG36" s="621"/>
      <c r="DH36" s="621"/>
      <c r="DI36" s="621"/>
      <c r="DJ36" s="621"/>
      <c r="DK36" s="622"/>
      <c r="DL36" s="626">
        <v>1074549</v>
      </c>
      <c r="DM36" s="621"/>
      <c r="DN36" s="621"/>
      <c r="DO36" s="621"/>
      <c r="DP36" s="621"/>
      <c r="DQ36" s="621"/>
      <c r="DR36" s="621"/>
      <c r="DS36" s="621"/>
      <c r="DT36" s="621"/>
      <c r="DU36" s="621"/>
      <c r="DV36" s="622"/>
      <c r="DW36" s="643">
        <v>20.5</v>
      </c>
      <c r="DX36" s="644"/>
      <c r="DY36" s="644"/>
      <c r="DZ36" s="644"/>
      <c r="EA36" s="644"/>
      <c r="EB36" s="644"/>
      <c r="EC36" s="645"/>
    </row>
    <row r="37" spans="2:133" ht="11.25" customHeight="1">
      <c r="AQ37" s="646" t="s">
        <v>316</v>
      </c>
      <c r="AR37" s="647"/>
      <c r="AS37" s="647"/>
      <c r="AT37" s="647"/>
      <c r="AU37" s="647"/>
      <c r="AV37" s="647"/>
      <c r="AW37" s="647"/>
      <c r="AX37" s="647"/>
      <c r="AY37" s="648"/>
      <c r="AZ37" s="620">
        <v>4677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2573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257669</v>
      </c>
      <c r="CS37" s="639"/>
      <c r="CT37" s="639"/>
      <c r="CU37" s="639"/>
      <c r="CV37" s="639"/>
      <c r="CW37" s="639"/>
      <c r="CX37" s="639"/>
      <c r="CY37" s="640"/>
      <c r="CZ37" s="623">
        <v>3</v>
      </c>
      <c r="DA37" s="641"/>
      <c r="DB37" s="641"/>
      <c r="DC37" s="642"/>
      <c r="DD37" s="626">
        <v>257669</v>
      </c>
      <c r="DE37" s="639"/>
      <c r="DF37" s="639"/>
      <c r="DG37" s="639"/>
      <c r="DH37" s="639"/>
      <c r="DI37" s="639"/>
      <c r="DJ37" s="639"/>
      <c r="DK37" s="640"/>
      <c r="DL37" s="626">
        <v>257669</v>
      </c>
      <c r="DM37" s="639"/>
      <c r="DN37" s="639"/>
      <c r="DO37" s="639"/>
      <c r="DP37" s="639"/>
      <c r="DQ37" s="639"/>
      <c r="DR37" s="639"/>
      <c r="DS37" s="639"/>
      <c r="DT37" s="639"/>
      <c r="DU37" s="639"/>
      <c r="DV37" s="640"/>
      <c r="DW37" s="643">
        <v>4.9000000000000004</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4372</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603832</v>
      </c>
      <c r="CS38" s="621"/>
      <c r="CT38" s="621"/>
      <c r="CU38" s="621"/>
      <c r="CV38" s="621"/>
      <c r="CW38" s="621"/>
      <c r="CX38" s="621"/>
      <c r="CY38" s="622"/>
      <c r="CZ38" s="623">
        <v>7</v>
      </c>
      <c r="DA38" s="641"/>
      <c r="DB38" s="641"/>
      <c r="DC38" s="642"/>
      <c r="DD38" s="626">
        <v>507416</v>
      </c>
      <c r="DE38" s="621"/>
      <c r="DF38" s="621"/>
      <c r="DG38" s="621"/>
      <c r="DH38" s="621"/>
      <c r="DI38" s="621"/>
      <c r="DJ38" s="621"/>
      <c r="DK38" s="622"/>
      <c r="DL38" s="626">
        <v>479848</v>
      </c>
      <c r="DM38" s="621"/>
      <c r="DN38" s="621"/>
      <c r="DO38" s="621"/>
      <c r="DP38" s="621"/>
      <c r="DQ38" s="621"/>
      <c r="DR38" s="621"/>
      <c r="DS38" s="621"/>
      <c r="DT38" s="621"/>
      <c r="DU38" s="621"/>
      <c r="DV38" s="622"/>
      <c r="DW38" s="643">
        <v>9.1</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85</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92370</v>
      </c>
      <c r="CS39" s="639"/>
      <c r="CT39" s="639"/>
      <c r="CU39" s="639"/>
      <c r="CV39" s="639"/>
      <c r="CW39" s="639"/>
      <c r="CX39" s="639"/>
      <c r="CY39" s="640"/>
      <c r="CZ39" s="623">
        <v>1.1000000000000001</v>
      </c>
      <c r="DA39" s="641"/>
      <c r="DB39" s="641"/>
      <c r="DC39" s="642"/>
      <c r="DD39" s="626">
        <v>50987</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141946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172501</v>
      </c>
      <c r="CS40" s="621"/>
      <c r="CT40" s="621"/>
      <c r="CU40" s="621"/>
      <c r="CV40" s="621"/>
      <c r="CW40" s="621"/>
      <c r="CX40" s="621"/>
      <c r="CY40" s="622"/>
      <c r="CZ40" s="623">
        <v>2</v>
      </c>
      <c r="DA40" s="641"/>
      <c r="DB40" s="641"/>
      <c r="DC40" s="642"/>
      <c r="DD40" s="626">
        <v>90843</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472307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1733226</v>
      </c>
      <c r="CS42" s="621"/>
      <c r="CT42" s="621"/>
      <c r="CU42" s="621"/>
      <c r="CV42" s="621"/>
      <c r="CW42" s="621"/>
      <c r="CX42" s="621"/>
      <c r="CY42" s="622"/>
      <c r="CZ42" s="623">
        <v>20</v>
      </c>
      <c r="DA42" s="624"/>
      <c r="DB42" s="624"/>
      <c r="DC42" s="625"/>
      <c r="DD42" s="626">
        <v>330564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42753</v>
      </c>
      <c r="CS43" s="639"/>
      <c r="CT43" s="639"/>
      <c r="CU43" s="639"/>
      <c r="CV43" s="639"/>
      <c r="CW43" s="639"/>
      <c r="CX43" s="639"/>
      <c r="CY43" s="640"/>
      <c r="CZ43" s="623">
        <v>0.5</v>
      </c>
      <c r="DA43" s="641"/>
      <c r="DB43" s="641"/>
      <c r="DC43" s="642"/>
      <c r="DD43" s="626">
        <v>24593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1733226</v>
      </c>
      <c r="CS44" s="621"/>
      <c r="CT44" s="621"/>
      <c r="CU44" s="621"/>
      <c r="CV44" s="621"/>
      <c r="CW44" s="621"/>
      <c r="CX44" s="621"/>
      <c r="CY44" s="622"/>
      <c r="CZ44" s="623">
        <v>20</v>
      </c>
      <c r="DA44" s="624"/>
      <c r="DB44" s="624"/>
      <c r="DC44" s="625"/>
      <c r="DD44" s="626">
        <v>330564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872801</v>
      </c>
      <c r="CS45" s="639"/>
      <c r="CT45" s="639"/>
      <c r="CU45" s="639"/>
      <c r="CV45" s="639"/>
      <c r="CW45" s="639"/>
      <c r="CX45" s="639"/>
      <c r="CY45" s="640"/>
      <c r="CZ45" s="623">
        <v>10.1</v>
      </c>
      <c r="DA45" s="641"/>
      <c r="DB45" s="641"/>
      <c r="DC45" s="642"/>
      <c r="DD45" s="626">
        <v>44175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838888</v>
      </c>
      <c r="CS46" s="621"/>
      <c r="CT46" s="621"/>
      <c r="CU46" s="621"/>
      <c r="CV46" s="621"/>
      <c r="CW46" s="621"/>
      <c r="CX46" s="621"/>
      <c r="CY46" s="622"/>
      <c r="CZ46" s="623">
        <v>9.6999999999999993</v>
      </c>
      <c r="DA46" s="624"/>
      <c r="DB46" s="624"/>
      <c r="DC46" s="625"/>
      <c r="DD46" s="626">
        <v>284356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8671646</v>
      </c>
      <c r="CS49" s="605"/>
      <c r="CT49" s="605"/>
      <c r="CU49" s="605"/>
      <c r="CV49" s="605"/>
      <c r="CW49" s="605"/>
      <c r="CX49" s="605"/>
      <c r="CY49" s="606"/>
      <c r="CZ49" s="607">
        <v>100</v>
      </c>
      <c r="DA49" s="608"/>
      <c r="DB49" s="608"/>
      <c r="DC49" s="609"/>
      <c r="DD49" s="610">
        <v>5617060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election activeCell="V9" sqref="V9:Z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8" t="s">
        <v>367</v>
      </c>
      <c r="C7" s="1079"/>
      <c r="D7" s="1079"/>
      <c r="E7" s="1079"/>
      <c r="F7" s="1079"/>
      <c r="G7" s="1079"/>
      <c r="H7" s="1079"/>
      <c r="I7" s="1079"/>
      <c r="J7" s="1079"/>
      <c r="K7" s="1079"/>
      <c r="L7" s="1079"/>
      <c r="M7" s="1079"/>
      <c r="N7" s="1079"/>
      <c r="O7" s="1079"/>
      <c r="P7" s="1080"/>
      <c r="Q7" s="1133">
        <v>8808</v>
      </c>
      <c r="R7" s="1134"/>
      <c r="S7" s="1134"/>
      <c r="T7" s="1134"/>
      <c r="U7" s="1134"/>
      <c r="V7" s="1134">
        <v>8671</v>
      </c>
      <c r="W7" s="1134"/>
      <c r="X7" s="1134"/>
      <c r="Y7" s="1134"/>
      <c r="Z7" s="1134"/>
      <c r="AA7" s="1134">
        <v>137</v>
      </c>
      <c r="AB7" s="1134"/>
      <c r="AC7" s="1134"/>
      <c r="AD7" s="1134"/>
      <c r="AE7" s="1135"/>
      <c r="AF7" s="1136">
        <v>86</v>
      </c>
      <c r="AG7" s="1137"/>
      <c r="AH7" s="1137"/>
      <c r="AI7" s="1137"/>
      <c r="AJ7" s="1138"/>
      <c r="AK7" s="1120" t="s">
        <v>490</v>
      </c>
      <c r="AL7" s="1121"/>
      <c r="AM7" s="1121"/>
      <c r="AN7" s="1121"/>
      <c r="AO7" s="1121"/>
      <c r="AP7" s="1121">
        <v>11190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10</v>
      </c>
      <c r="R8" s="1073"/>
      <c r="S8" s="1073"/>
      <c r="T8" s="1073"/>
      <c r="U8" s="1073"/>
      <c r="V8" s="1073">
        <v>10</v>
      </c>
      <c r="W8" s="1073"/>
      <c r="X8" s="1073"/>
      <c r="Y8" s="1073"/>
      <c r="Z8" s="1073"/>
      <c r="AA8" s="1073" t="s">
        <v>490</v>
      </c>
      <c r="AB8" s="1073"/>
      <c r="AC8" s="1073"/>
      <c r="AD8" s="1073"/>
      <c r="AE8" s="1074"/>
      <c r="AF8" s="1048" t="s">
        <v>113</v>
      </c>
      <c r="AG8" s="1049"/>
      <c r="AH8" s="1049"/>
      <c r="AI8" s="1049"/>
      <c r="AJ8" s="1050"/>
      <c r="AK8" s="1115" t="s">
        <v>490</v>
      </c>
      <c r="AL8" s="1116"/>
      <c r="AM8" s="1116"/>
      <c r="AN8" s="1116"/>
      <c r="AO8" s="1116"/>
      <c r="AP8" s="1116">
        <v>15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f>Q7+Q8</f>
        <v>8818</v>
      </c>
      <c r="R23" s="1098"/>
      <c r="S23" s="1098"/>
      <c r="T23" s="1098"/>
      <c r="U23" s="1098"/>
      <c r="V23" s="1098">
        <f>V7+V8</f>
        <v>8681</v>
      </c>
      <c r="W23" s="1098"/>
      <c r="X23" s="1098"/>
      <c r="Y23" s="1098"/>
      <c r="Z23" s="1098"/>
      <c r="AA23" s="1098">
        <f>AA7</f>
        <v>137</v>
      </c>
      <c r="AB23" s="1098"/>
      <c r="AC23" s="1098"/>
      <c r="AD23" s="1098"/>
      <c r="AE23" s="1099"/>
      <c r="AF23" s="1100">
        <v>86</v>
      </c>
      <c r="AG23" s="1098"/>
      <c r="AH23" s="1098"/>
      <c r="AI23" s="1098"/>
      <c r="AJ23" s="1101"/>
      <c r="AK23" s="1102"/>
      <c r="AL23" s="1103"/>
      <c r="AM23" s="1103"/>
      <c r="AN23" s="1103"/>
      <c r="AO23" s="1103"/>
      <c r="AP23" s="1098">
        <f>AP7+AP8</f>
        <v>11205</v>
      </c>
      <c r="AQ23" s="1098"/>
      <c r="AR23" s="1098"/>
      <c r="AS23" s="1098"/>
      <c r="AT23" s="1098"/>
      <c r="AU23" s="1104"/>
      <c r="AV23" s="1104"/>
      <c r="AW23" s="1104"/>
      <c r="AX23" s="1104"/>
      <c r="AY23" s="1105"/>
      <c r="AZ23" s="1094" t="s">
        <v>372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8" t="s">
        <v>383</v>
      </c>
      <c r="C28" s="1079"/>
      <c r="D28" s="1079"/>
      <c r="E28" s="1079"/>
      <c r="F28" s="1079"/>
      <c r="G28" s="1079"/>
      <c r="H28" s="1079"/>
      <c r="I28" s="1079"/>
      <c r="J28" s="1079"/>
      <c r="K28" s="1079"/>
      <c r="L28" s="1079"/>
      <c r="M28" s="1079"/>
      <c r="N28" s="1079"/>
      <c r="O28" s="1079"/>
      <c r="P28" s="1080"/>
      <c r="Q28" s="1081">
        <v>2319</v>
      </c>
      <c r="R28" s="1082"/>
      <c r="S28" s="1082"/>
      <c r="T28" s="1082"/>
      <c r="U28" s="1082"/>
      <c r="V28" s="1082">
        <v>2276</v>
      </c>
      <c r="W28" s="1082"/>
      <c r="X28" s="1082"/>
      <c r="Y28" s="1082"/>
      <c r="Z28" s="1082"/>
      <c r="AA28" s="1082">
        <v>43</v>
      </c>
      <c r="AB28" s="1082"/>
      <c r="AC28" s="1082"/>
      <c r="AD28" s="1082"/>
      <c r="AE28" s="1083"/>
      <c r="AF28" s="1084">
        <v>43</v>
      </c>
      <c r="AG28" s="1082"/>
      <c r="AH28" s="1082"/>
      <c r="AI28" s="1082"/>
      <c r="AJ28" s="1085"/>
      <c r="AK28" s="1086">
        <v>142</v>
      </c>
      <c r="AL28" s="1087"/>
      <c r="AM28" s="1087"/>
      <c r="AN28" s="1087"/>
      <c r="AO28" s="1087"/>
      <c r="AP28" s="1075" t="s">
        <v>490</v>
      </c>
      <c r="AQ28" s="1075"/>
      <c r="AR28" s="1075"/>
      <c r="AS28" s="1075"/>
      <c r="AT28" s="1075"/>
      <c r="AU28" s="1075" t="s">
        <v>490</v>
      </c>
      <c r="AV28" s="1075"/>
      <c r="AW28" s="1075"/>
      <c r="AX28" s="1075"/>
      <c r="AY28" s="1075"/>
      <c r="AZ28" s="1075" t="s">
        <v>490</v>
      </c>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1634</v>
      </c>
      <c r="R29" s="1073"/>
      <c r="S29" s="1073"/>
      <c r="T29" s="1073"/>
      <c r="U29" s="1073"/>
      <c r="V29" s="1073">
        <v>1567</v>
      </c>
      <c r="W29" s="1073"/>
      <c r="X29" s="1073"/>
      <c r="Y29" s="1073"/>
      <c r="Z29" s="1073"/>
      <c r="AA29" s="1073">
        <v>67</v>
      </c>
      <c r="AB29" s="1073"/>
      <c r="AC29" s="1073"/>
      <c r="AD29" s="1073"/>
      <c r="AE29" s="1074"/>
      <c r="AF29" s="1048">
        <v>67</v>
      </c>
      <c r="AG29" s="1049"/>
      <c r="AH29" s="1049"/>
      <c r="AI29" s="1049"/>
      <c r="AJ29" s="1050"/>
      <c r="AK29" s="1009">
        <v>243</v>
      </c>
      <c r="AL29" s="1000"/>
      <c r="AM29" s="1000"/>
      <c r="AN29" s="1000"/>
      <c r="AO29" s="1000"/>
      <c r="AP29" s="1071" t="s">
        <v>490</v>
      </c>
      <c r="AQ29" s="1071"/>
      <c r="AR29" s="1071"/>
      <c r="AS29" s="1071"/>
      <c r="AT29" s="1071"/>
      <c r="AU29" s="1071" t="s">
        <v>490</v>
      </c>
      <c r="AV29" s="1071"/>
      <c r="AW29" s="1071"/>
      <c r="AX29" s="1071"/>
      <c r="AY29" s="1071"/>
      <c r="AZ29" s="1071" t="s">
        <v>490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241</v>
      </c>
      <c r="R30" s="1073"/>
      <c r="S30" s="1073"/>
      <c r="T30" s="1073"/>
      <c r="U30" s="1073"/>
      <c r="V30" s="1073">
        <v>237</v>
      </c>
      <c r="W30" s="1073"/>
      <c r="X30" s="1073"/>
      <c r="Y30" s="1073"/>
      <c r="Z30" s="1073"/>
      <c r="AA30" s="1073">
        <v>4</v>
      </c>
      <c r="AB30" s="1073"/>
      <c r="AC30" s="1073"/>
      <c r="AD30" s="1073"/>
      <c r="AE30" s="1074"/>
      <c r="AF30" s="1048">
        <v>4</v>
      </c>
      <c r="AG30" s="1049"/>
      <c r="AH30" s="1049"/>
      <c r="AI30" s="1049"/>
      <c r="AJ30" s="1050"/>
      <c r="AK30" s="1009">
        <v>56</v>
      </c>
      <c r="AL30" s="1000"/>
      <c r="AM30" s="1000"/>
      <c r="AN30" s="1000"/>
      <c r="AO30" s="1000"/>
      <c r="AP30" s="1071" t="s">
        <v>490</v>
      </c>
      <c r="AQ30" s="1071"/>
      <c r="AR30" s="1071"/>
      <c r="AS30" s="1071"/>
      <c r="AT30" s="1071"/>
      <c r="AU30" s="1071" t="s">
        <v>490</v>
      </c>
      <c r="AV30" s="1071"/>
      <c r="AW30" s="1071"/>
      <c r="AX30" s="1071"/>
      <c r="AY30" s="1071"/>
      <c r="AZ30" s="1071" t="s">
        <v>490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557</v>
      </c>
      <c r="C31" s="1067"/>
      <c r="D31" s="1067"/>
      <c r="E31" s="1067"/>
      <c r="F31" s="1067"/>
      <c r="G31" s="1067"/>
      <c r="H31" s="1067"/>
      <c r="I31" s="1067"/>
      <c r="J31" s="1067"/>
      <c r="K31" s="1067"/>
      <c r="L31" s="1067"/>
      <c r="M31" s="1067"/>
      <c r="N31" s="1067"/>
      <c r="O31" s="1067"/>
      <c r="P31" s="1068"/>
      <c r="Q31" s="1072">
        <v>241</v>
      </c>
      <c r="R31" s="1073"/>
      <c r="S31" s="1073"/>
      <c r="T31" s="1073"/>
      <c r="U31" s="1073"/>
      <c r="V31" s="1073">
        <v>238</v>
      </c>
      <c r="W31" s="1073"/>
      <c r="X31" s="1073"/>
      <c r="Y31" s="1073"/>
      <c r="Z31" s="1073"/>
      <c r="AA31" s="1073">
        <v>3</v>
      </c>
      <c r="AB31" s="1073"/>
      <c r="AC31" s="1073"/>
      <c r="AD31" s="1073"/>
      <c r="AE31" s="1074"/>
      <c r="AF31" s="1048">
        <v>3</v>
      </c>
      <c r="AG31" s="1049"/>
      <c r="AH31" s="1049"/>
      <c r="AI31" s="1049"/>
      <c r="AJ31" s="1050"/>
      <c r="AK31" s="1009">
        <v>93</v>
      </c>
      <c r="AL31" s="1000"/>
      <c r="AM31" s="1000"/>
      <c r="AN31" s="1000"/>
      <c r="AO31" s="1000"/>
      <c r="AP31" s="1071" t="s">
        <v>490</v>
      </c>
      <c r="AQ31" s="1071"/>
      <c r="AR31" s="1071"/>
      <c r="AS31" s="1071"/>
      <c r="AT31" s="1071"/>
      <c r="AU31" s="1071" t="s">
        <v>490</v>
      </c>
      <c r="AV31" s="1071"/>
      <c r="AW31" s="1071"/>
      <c r="AX31" s="1071"/>
      <c r="AY31" s="1071"/>
      <c r="AZ31" s="1071" t="s">
        <v>490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558</v>
      </c>
      <c r="C32" s="1067"/>
      <c r="D32" s="1067"/>
      <c r="E32" s="1067"/>
      <c r="F32" s="1067"/>
      <c r="G32" s="1067"/>
      <c r="H32" s="1067"/>
      <c r="I32" s="1067"/>
      <c r="J32" s="1067"/>
      <c r="K32" s="1067"/>
      <c r="L32" s="1067"/>
      <c r="M32" s="1067"/>
      <c r="N32" s="1067"/>
      <c r="O32" s="1067"/>
      <c r="P32" s="1068"/>
      <c r="Q32" s="1072">
        <v>918</v>
      </c>
      <c r="R32" s="1073"/>
      <c r="S32" s="1073"/>
      <c r="T32" s="1073"/>
      <c r="U32" s="1073"/>
      <c r="V32" s="1073">
        <v>24</v>
      </c>
      <c r="W32" s="1073"/>
      <c r="X32" s="1073"/>
      <c r="Y32" s="1073"/>
      <c r="Z32" s="1073"/>
      <c r="AA32" s="1073">
        <v>894</v>
      </c>
      <c r="AB32" s="1073"/>
      <c r="AC32" s="1073"/>
      <c r="AD32" s="1073"/>
      <c r="AE32" s="1074"/>
      <c r="AF32" s="1048">
        <v>894</v>
      </c>
      <c r="AG32" s="1049"/>
      <c r="AH32" s="1049"/>
      <c r="AI32" s="1049"/>
      <c r="AJ32" s="1050"/>
      <c r="AK32" s="1009">
        <v>2</v>
      </c>
      <c r="AL32" s="1000"/>
      <c r="AM32" s="1000"/>
      <c r="AN32" s="1000"/>
      <c r="AO32" s="1000"/>
      <c r="AP32" s="1000">
        <v>1024</v>
      </c>
      <c r="AQ32" s="1000"/>
      <c r="AR32" s="1000"/>
      <c r="AS32" s="1000"/>
      <c r="AT32" s="1000"/>
      <c r="AU32" s="1000">
        <v>46</v>
      </c>
      <c r="AV32" s="1000"/>
      <c r="AW32" s="1000"/>
      <c r="AX32" s="1000"/>
      <c r="AY32" s="1000"/>
      <c r="AZ32" s="1071" t="s">
        <v>490</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559</v>
      </c>
      <c r="C33" s="1067"/>
      <c r="D33" s="1067"/>
      <c r="E33" s="1067"/>
      <c r="F33" s="1067"/>
      <c r="G33" s="1067"/>
      <c r="H33" s="1067"/>
      <c r="I33" s="1067"/>
      <c r="J33" s="1067"/>
      <c r="K33" s="1067"/>
      <c r="L33" s="1067"/>
      <c r="M33" s="1067"/>
      <c r="N33" s="1067"/>
      <c r="O33" s="1067"/>
      <c r="P33" s="1068"/>
      <c r="Q33" s="1072">
        <v>88</v>
      </c>
      <c r="R33" s="1073"/>
      <c r="S33" s="1073"/>
      <c r="T33" s="1073"/>
      <c r="U33" s="1073"/>
      <c r="V33" s="1073">
        <v>5</v>
      </c>
      <c r="W33" s="1073"/>
      <c r="X33" s="1073"/>
      <c r="Y33" s="1073"/>
      <c r="Z33" s="1073"/>
      <c r="AA33" s="1073">
        <v>83</v>
      </c>
      <c r="AB33" s="1073"/>
      <c r="AC33" s="1073"/>
      <c r="AD33" s="1073"/>
      <c r="AE33" s="1074"/>
      <c r="AF33" s="1048">
        <v>83</v>
      </c>
      <c r="AG33" s="1049"/>
      <c r="AH33" s="1049"/>
      <c r="AI33" s="1049"/>
      <c r="AJ33" s="1050"/>
      <c r="AK33" s="1009" t="s">
        <v>490</v>
      </c>
      <c r="AL33" s="1000"/>
      <c r="AM33" s="1000"/>
      <c r="AN33" s="1000"/>
      <c r="AO33" s="1000"/>
      <c r="AP33" s="1000">
        <v>270</v>
      </c>
      <c r="AQ33" s="1000"/>
      <c r="AR33" s="1000"/>
      <c r="AS33" s="1000"/>
      <c r="AT33" s="1000"/>
      <c r="AU33" s="1071" t="s">
        <v>490</v>
      </c>
      <c r="AV33" s="1071"/>
      <c r="AW33" s="1071"/>
      <c r="AX33" s="1071"/>
      <c r="AY33" s="1071"/>
      <c r="AZ33" s="1071" t="s">
        <v>490</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560</v>
      </c>
      <c r="C34" s="1067"/>
      <c r="D34" s="1067"/>
      <c r="E34" s="1067"/>
      <c r="F34" s="1067"/>
      <c r="G34" s="1067"/>
      <c r="H34" s="1067"/>
      <c r="I34" s="1067"/>
      <c r="J34" s="1067"/>
      <c r="K34" s="1067"/>
      <c r="L34" s="1067"/>
      <c r="M34" s="1067"/>
      <c r="N34" s="1067"/>
      <c r="O34" s="1067"/>
      <c r="P34" s="1068"/>
      <c r="Q34" s="1072">
        <v>189</v>
      </c>
      <c r="R34" s="1073"/>
      <c r="S34" s="1073"/>
      <c r="T34" s="1073"/>
      <c r="U34" s="1073"/>
      <c r="V34" s="1073">
        <v>42</v>
      </c>
      <c r="W34" s="1073"/>
      <c r="X34" s="1073"/>
      <c r="Y34" s="1073"/>
      <c r="Z34" s="1073"/>
      <c r="AA34" s="1073">
        <v>147</v>
      </c>
      <c r="AB34" s="1073"/>
      <c r="AC34" s="1073"/>
      <c r="AD34" s="1073"/>
      <c r="AE34" s="1074"/>
      <c r="AF34" s="1048">
        <v>147</v>
      </c>
      <c r="AG34" s="1049"/>
      <c r="AH34" s="1049"/>
      <c r="AI34" s="1049"/>
      <c r="AJ34" s="1050"/>
      <c r="AK34" s="1009">
        <v>412</v>
      </c>
      <c r="AL34" s="1000"/>
      <c r="AM34" s="1000"/>
      <c r="AN34" s="1000"/>
      <c r="AO34" s="1000"/>
      <c r="AP34" s="1000">
        <v>9130</v>
      </c>
      <c r="AQ34" s="1000"/>
      <c r="AR34" s="1000"/>
      <c r="AS34" s="1000"/>
      <c r="AT34" s="1000"/>
      <c r="AU34" s="1000">
        <v>6592</v>
      </c>
      <c r="AV34" s="1000"/>
      <c r="AW34" s="1000"/>
      <c r="AX34" s="1000"/>
      <c r="AY34" s="1000"/>
      <c r="AZ34" s="1071" t="s">
        <v>490</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561</v>
      </c>
      <c r="C35" s="1067"/>
      <c r="D35" s="1067"/>
      <c r="E35" s="1067"/>
      <c r="F35" s="1067"/>
      <c r="G35" s="1067"/>
      <c r="H35" s="1067"/>
      <c r="I35" s="1067"/>
      <c r="J35" s="1067"/>
      <c r="K35" s="1067"/>
      <c r="L35" s="1067"/>
      <c r="M35" s="1067"/>
      <c r="N35" s="1067"/>
      <c r="O35" s="1067"/>
      <c r="P35" s="1068"/>
      <c r="Q35" s="1072">
        <v>15</v>
      </c>
      <c r="R35" s="1073"/>
      <c r="S35" s="1073"/>
      <c r="T35" s="1073"/>
      <c r="U35" s="1073"/>
      <c r="V35" s="1073">
        <v>2</v>
      </c>
      <c r="W35" s="1073"/>
      <c r="X35" s="1073"/>
      <c r="Y35" s="1073"/>
      <c r="Z35" s="1073"/>
      <c r="AA35" s="1073">
        <v>13</v>
      </c>
      <c r="AB35" s="1073"/>
      <c r="AC35" s="1073"/>
      <c r="AD35" s="1073"/>
      <c r="AE35" s="1074"/>
      <c r="AF35" s="1048">
        <v>13</v>
      </c>
      <c r="AG35" s="1049"/>
      <c r="AH35" s="1049"/>
      <c r="AI35" s="1049"/>
      <c r="AJ35" s="1050"/>
      <c r="AK35" s="1009">
        <v>152</v>
      </c>
      <c r="AL35" s="1000"/>
      <c r="AM35" s="1000"/>
      <c r="AN35" s="1000"/>
      <c r="AO35" s="1000"/>
      <c r="AP35" s="1000">
        <v>1659</v>
      </c>
      <c r="AQ35" s="1000"/>
      <c r="AR35" s="1000"/>
      <c r="AS35" s="1000"/>
      <c r="AT35" s="1000"/>
      <c r="AU35" s="1000">
        <v>1372</v>
      </c>
      <c r="AV35" s="1000"/>
      <c r="AW35" s="1000"/>
      <c r="AX35" s="1000"/>
      <c r="AY35" s="1000"/>
      <c r="AZ35" s="1071" t="s">
        <v>490</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1254</v>
      </c>
      <c r="AG63" s="988"/>
      <c r="AH63" s="988"/>
      <c r="AI63" s="988"/>
      <c r="AJ63" s="1059"/>
      <c r="AK63" s="1060"/>
      <c r="AL63" s="992"/>
      <c r="AM63" s="992"/>
      <c r="AN63" s="992"/>
      <c r="AO63" s="992"/>
      <c r="AP63" s="988">
        <f>AP32+AP33+AP34+AP35</f>
        <v>12083</v>
      </c>
      <c r="AQ63" s="988"/>
      <c r="AR63" s="988"/>
      <c r="AS63" s="988"/>
      <c r="AT63" s="988"/>
      <c r="AU63" s="988">
        <f>AU32+AU34+AU35</f>
        <v>8010</v>
      </c>
      <c r="AV63" s="988"/>
      <c r="AW63" s="988"/>
      <c r="AX63" s="988"/>
      <c r="AY63" s="988"/>
      <c r="AZ63" s="1054"/>
      <c r="BA63" s="1054"/>
      <c r="BB63" s="1054"/>
      <c r="BC63" s="1054"/>
      <c r="BD63" s="1054"/>
      <c r="BE63" s="989"/>
      <c r="BF63" s="989"/>
      <c r="BG63" s="989"/>
      <c r="BH63" s="989"/>
      <c r="BI63" s="990"/>
      <c r="BJ63" s="1055" t="s">
        <v>392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400</v>
      </c>
      <c r="AQ66" s="1031"/>
      <c r="AR66" s="1031"/>
      <c r="AS66" s="1031"/>
      <c r="AT66" s="1032"/>
      <c r="AU66" s="1030" t="s">
        <v>401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562</v>
      </c>
      <c r="C68" s="1015"/>
      <c r="D68" s="1015"/>
      <c r="E68" s="1015"/>
      <c r="F68" s="1015"/>
      <c r="G68" s="1015"/>
      <c r="H68" s="1015"/>
      <c r="I68" s="1015"/>
      <c r="J68" s="1015"/>
      <c r="K68" s="1015"/>
      <c r="L68" s="1015"/>
      <c r="M68" s="1015"/>
      <c r="N68" s="1015"/>
      <c r="O68" s="1015"/>
      <c r="P68" s="1016"/>
      <c r="Q68" s="1017">
        <v>275</v>
      </c>
      <c r="R68" s="1011"/>
      <c r="S68" s="1011"/>
      <c r="T68" s="1011"/>
      <c r="U68" s="1011"/>
      <c r="V68" s="1011">
        <v>265</v>
      </c>
      <c r="W68" s="1011"/>
      <c r="X68" s="1011"/>
      <c r="Y68" s="1011"/>
      <c r="Z68" s="1011"/>
      <c r="AA68" s="1011">
        <v>10</v>
      </c>
      <c r="AB68" s="1011"/>
      <c r="AC68" s="1011"/>
      <c r="AD68" s="1011"/>
      <c r="AE68" s="1011"/>
      <c r="AF68" s="1011">
        <v>10</v>
      </c>
      <c r="AG68" s="1011"/>
      <c r="AH68" s="1011"/>
      <c r="AI68" s="1011"/>
      <c r="AJ68" s="1011"/>
      <c r="AK68" s="1011" t="s">
        <v>490</v>
      </c>
      <c r="AL68" s="1011"/>
      <c r="AM68" s="1011"/>
      <c r="AN68" s="1011"/>
      <c r="AO68" s="1011"/>
      <c r="AP68" s="1011">
        <v>419</v>
      </c>
      <c r="AQ68" s="1011"/>
      <c r="AR68" s="1011"/>
      <c r="AS68" s="1011"/>
      <c r="AT68" s="1011"/>
      <c r="AU68" s="1011">
        <v>88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563</v>
      </c>
      <c r="C69" s="1004"/>
      <c r="D69" s="1004"/>
      <c r="E69" s="1004"/>
      <c r="F69" s="1004"/>
      <c r="G69" s="1004"/>
      <c r="H69" s="1004"/>
      <c r="I69" s="1004"/>
      <c r="J69" s="1004"/>
      <c r="K69" s="1004"/>
      <c r="L69" s="1004"/>
      <c r="M69" s="1004"/>
      <c r="N69" s="1004"/>
      <c r="O69" s="1004"/>
      <c r="P69" s="1005"/>
      <c r="Q69" s="1006">
        <v>615</v>
      </c>
      <c r="R69" s="1000"/>
      <c r="S69" s="1000"/>
      <c r="T69" s="1000"/>
      <c r="U69" s="1000"/>
      <c r="V69" s="1000">
        <v>574</v>
      </c>
      <c r="W69" s="1000"/>
      <c r="X69" s="1000"/>
      <c r="Y69" s="1000"/>
      <c r="Z69" s="1000"/>
      <c r="AA69" s="1000">
        <v>41</v>
      </c>
      <c r="AB69" s="1000"/>
      <c r="AC69" s="1000"/>
      <c r="AD69" s="1000"/>
      <c r="AE69" s="1000"/>
      <c r="AF69" s="1000">
        <v>41</v>
      </c>
      <c r="AG69" s="1000"/>
      <c r="AH69" s="1000"/>
      <c r="AI69" s="1000"/>
      <c r="AJ69" s="1000"/>
      <c r="AK69" s="1010" t="s">
        <v>490</v>
      </c>
      <c r="AL69" s="1008"/>
      <c r="AM69" s="1008"/>
      <c r="AN69" s="1008"/>
      <c r="AO69" s="1009"/>
      <c r="AP69" s="1010" t="s">
        <v>490</v>
      </c>
      <c r="AQ69" s="1008"/>
      <c r="AR69" s="1008"/>
      <c r="AS69" s="1008"/>
      <c r="AT69" s="1009"/>
      <c r="AU69" s="1010" t="s">
        <v>490</v>
      </c>
      <c r="AV69" s="1008"/>
      <c r="AW69" s="1008"/>
      <c r="AX69" s="1008"/>
      <c r="AY69" s="1009"/>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564</v>
      </c>
      <c r="C70" s="1004"/>
      <c r="D70" s="1004"/>
      <c r="E70" s="1004"/>
      <c r="F70" s="1004"/>
      <c r="G70" s="1004"/>
      <c r="H70" s="1004"/>
      <c r="I70" s="1004"/>
      <c r="J70" s="1004"/>
      <c r="K70" s="1004"/>
      <c r="L70" s="1004"/>
      <c r="M70" s="1004"/>
      <c r="N70" s="1004"/>
      <c r="O70" s="1004"/>
      <c r="P70" s="1005"/>
      <c r="Q70" s="1006">
        <v>49</v>
      </c>
      <c r="R70" s="1000"/>
      <c r="S70" s="1000"/>
      <c r="T70" s="1000"/>
      <c r="U70" s="1000"/>
      <c r="V70" s="1000">
        <v>43</v>
      </c>
      <c r="W70" s="1000"/>
      <c r="X70" s="1000"/>
      <c r="Y70" s="1000"/>
      <c r="Z70" s="1000"/>
      <c r="AA70" s="1000">
        <v>6</v>
      </c>
      <c r="AB70" s="1000"/>
      <c r="AC70" s="1000"/>
      <c r="AD70" s="1000"/>
      <c r="AE70" s="1000"/>
      <c r="AF70" s="1000">
        <v>6</v>
      </c>
      <c r="AG70" s="1000"/>
      <c r="AH70" s="1000"/>
      <c r="AI70" s="1000"/>
      <c r="AJ70" s="1000"/>
      <c r="AK70" s="1000">
        <v>4</v>
      </c>
      <c r="AL70" s="1000"/>
      <c r="AM70" s="1000"/>
      <c r="AN70" s="1000"/>
      <c r="AO70" s="1000"/>
      <c r="AP70" s="1010" t="s">
        <v>490</v>
      </c>
      <c r="AQ70" s="1008"/>
      <c r="AR70" s="1008"/>
      <c r="AS70" s="1008"/>
      <c r="AT70" s="1009"/>
      <c r="AU70" s="1010" t="s">
        <v>490</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565</v>
      </c>
      <c r="C71" s="1004"/>
      <c r="D71" s="1004"/>
      <c r="E71" s="1004"/>
      <c r="F71" s="1004"/>
      <c r="G71" s="1004"/>
      <c r="H71" s="1004"/>
      <c r="I71" s="1004"/>
      <c r="J71" s="1004"/>
      <c r="K71" s="1004"/>
      <c r="L71" s="1004"/>
      <c r="M71" s="1004"/>
      <c r="N71" s="1004"/>
      <c r="O71" s="1004"/>
      <c r="P71" s="1005"/>
      <c r="Q71" s="1006">
        <v>495</v>
      </c>
      <c r="R71" s="1000"/>
      <c r="S71" s="1000"/>
      <c r="T71" s="1000"/>
      <c r="U71" s="1000"/>
      <c r="V71" s="1000">
        <v>348</v>
      </c>
      <c r="W71" s="1000"/>
      <c r="X71" s="1000"/>
      <c r="Y71" s="1000"/>
      <c r="Z71" s="1000"/>
      <c r="AA71" s="1000">
        <v>147</v>
      </c>
      <c r="AB71" s="1000"/>
      <c r="AC71" s="1000"/>
      <c r="AD71" s="1000"/>
      <c r="AE71" s="1000"/>
      <c r="AF71" s="1000">
        <v>147</v>
      </c>
      <c r="AG71" s="1000"/>
      <c r="AH71" s="1000"/>
      <c r="AI71" s="1000"/>
      <c r="AJ71" s="1000"/>
      <c r="AK71" s="1000">
        <v>176</v>
      </c>
      <c r="AL71" s="1000"/>
      <c r="AM71" s="1000"/>
      <c r="AN71" s="1000"/>
      <c r="AO71" s="1000"/>
      <c r="AP71" s="1010" t="s">
        <v>490</v>
      </c>
      <c r="AQ71" s="1008"/>
      <c r="AR71" s="1008"/>
      <c r="AS71" s="1008"/>
      <c r="AT71" s="1009"/>
      <c r="AU71" s="1010" t="s">
        <v>490</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566</v>
      </c>
      <c r="C72" s="1004"/>
      <c r="D72" s="1004"/>
      <c r="E72" s="1004"/>
      <c r="F72" s="1004"/>
      <c r="G72" s="1004"/>
      <c r="H72" s="1004"/>
      <c r="I72" s="1004"/>
      <c r="J72" s="1004"/>
      <c r="K72" s="1004"/>
      <c r="L72" s="1004"/>
      <c r="M72" s="1004"/>
      <c r="N72" s="1004"/>
      <c r="O72" s="1004"/>
      <c r="P72" s="1005"/>
      <c r="Q72" s="1006">
        <v>707526</v>
      </c>
      <c r="R72" s="1000"/>
      <c r="S72" s="1000"/>
      <c r="T72" s="1000"/>
      <c r="U72" s="1000"/>
      <c r="V72" s="1000">
        <v>687045</v>
      </c>
      <c r="W72" s="1000"/>
      <c r="X72" s="1000"/>
      <c r="Y72" s="1000"/>
      <c r="Z72" s="1000"/>
      <c r="AA72" s="1000">
        <v>20481</v>
      </c>
      <c r="AB72" s="1000"/>
      <c r="AC72" s="1000"/>
      <c r="AD72" s="1000"/>
      <c r="AE72" s="1000"/>
      <c r="AF72" s="1000">
        <v>20481</v>
      </c>
      <c r="AG72" s="1000"/>
      <c r="AH72" s="1000"/>
      <c r="AI72" s="1000"/>
      <c r="AJ72" s="1000"/>
      <c r="AK72" s="1000">
        <v>3255</v>
      </c>
      <c r="AL72" s="1000"/>
      <c r="AM72" s="1000"/>
      <c r="AN72" s="1000"/>
      <c r="AO72" s="1000"/>
      <c r="AP72" s="1010" t="s">
        <v>490</v>
      </c>
      <c r="AQ72" s="1008"/>
      <c r="AR72" s="1008"/>
      <c r="AS72" s="1008"/>
      <c r="AT72" s="1009"/>
      <c r="AU72" s="1010" t="s">
        <v>490</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567</v>
      </c>
      <c r="C73" s="1004"/>
      <c r="D73" s="1004"/>
      <c r="E73" s="1004"/>
      <c r="F73" s="1004"/>
      <c r="G73" s="1004"/>
      <c r="H73" s="1004"/>
      <c r="I73" s="1004"/>
      <c r="J73" s="1004"/>
      <c r="K73" s="1004"/>
      <c r="L73" s="1004"/>
      <c r="M73" s="1004"/>
      <c r="N73" s="1004"/>
      <c r="O73" s="1004"/>
      <c r="P73" s="1005"/>
      <c r="Q73" s="1006">
        <v>15052</v>
      </c>
      <c r="R73" s="1000"/>
      <c r="S73" s="1000"/>
      <c r="T73" s="1000"/>
      <c r="U73" s="1000"/>
      <c r="V73" s="1000">
        <v>12500</v>
      </c>
      <c r="W73" s="1000"/>
      <c r="X73" s="1000"/>
      <c r="Y73" s="1000"/>
      <c r="Z73" s="1000"/>
      <c r="AA73" s="1000">
        <v>2552</v>
      </c>
      <c r="AB73" s="1000"/>
      <c r="AC73" s="1000"/>
      <c r="AD73" s="1000"/>
      <c r="AE73" s="1000"/>
      <c r="AF73" s="1000">
        <v>2552</v>
      </c>
      <c r="AG73" s="1000"/>
      <c r="AH73" s="1000"/>
      <c r="AI73" s="1000"/>
      <c r="AJ73" s="1000"/>
      <c r="AK73" s="1000" t="s">
        <v>490</v>
      </c>
      <c r="AL73" s="1000"/>
      <c r="AM73" s="1000"/>
      <c r="AN73" s="1000"/>
      <c r="AO73" s="1000"/>
      <c r="AP73" s="1000" t="s">
        <v>490</v>
      </c>
      <c r="AQ73" s="1000"/>
      <c r="AR73" s="1000"/>
      <c r="AS73" s="1000"/>
      <c r="AT73" s="1000"/>
      <c r="AU73" s="1000" t="s">
        <v>490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568</v>
      </c>
      <c r="C74" s="1004"/>
      <c r="D74" s="1004"/>
      <c r="E74" s="1004"/>
      <c r="F74" s="1004"/>
      <c r="G74" s="1004"/>
      <c r="H74" s="1004"/>
      <c r="I74" s="1004"/>
      <c r="J74" s="1004"/>
      <c r="K74" s="1004"/>
      <c r="L74" s="1004"/>
      <c r="M74" s="1004"/>
      <c r="N74" s="1004"/>
      <c r="O74" s="1004"/>
      <c r="P74" s="1005"/>
      <c r="Q74" s="1006">
        <v>130</v>
      </c>
      <c r="R74" s="1000"/>
      <c r="S74" s="1000"/>
      <c r="T74" s="1000"/>
      <c r="U74" s="1000"/>
      <c r="V74" s="1000">
        <v>123</v>
      </c>
      <c r="W74" s="1000"/>
      <c r="X74" s="1000"/>
      <c r="Y74" s="1000"/>
      <c r="Z74" s="1000"/>
      <c r="AA74" s="1000">
        <v>7</v>
      </c>
      <c r="AB74" s="1000"/>
      <c r="AC74" s="1000"/>
      <c r="AD74" s="1000"/>
      <c r="AE74" s="1000"/>
      <c r="AF74" s="1000">
        <v>7</v>
      </c>
      <c r="AG74" s="1000"/>
      <c r="AH74" s="1000"/>
      <c r="AI74" s="1000"/>
      <c r="AJ74" s="1000"/>
      <c r="AK74" s="1000" t="s">
        <v>490</v>
      </c>
      <c r="AL74" s="1000"/>
      <c r="AM74" s="1000"/>
      <c r="AN74" s="1000"/>
      <c r="AO74" s="1000"/>
      <c r="AP74" s="1000" t="s">
        <v>490</v>
      </c>
      <c r="AQ74" s="1000"/>
      <c r="AR74" s="1000"/>
      <c r="AS74" s="1000"/>
      <c r="AT74" s="1000"/>
      <c r="AU74" s="1000" t="s">
        <v>490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569</v>
      </c>
      <c r="C75" s="1004"/>
      <c r="D75" s="1004"/>
      <c r="E75" s="1004"/>
      <c r="F75" s="1004"/>
      <c r="G75" s="1004"/>
      <c r="H75" s="1004"/>
      <c r="I75" s="1004"/>
      <c r="J75" s="1004"/>
      <c r="K75" s="1004"/>
      <c r="L75" s="1004"/>
      <c r="M75" s="1004"/>
      <c r="N75" s="1004"/>
      <c r="O75" s="1004"/>
      <c r="P75" s="1005"/>
      <c r="Q75" s="1007">
        <v>11</v>
      </c>
      <c r="R75" s="1008"/>
      <c r="S75" s="1008"/>
      <c r="T75" s="1008"/>
      <c r="U75" s="1009"/>
      <c r="V75" s="1010">
        <v>10</v>
      </c>
      <c r="W75" s="1008"/>
      <c r="X75" s="1008"/>
      <c r="Y75" s="1008"/>
      <c r="Z75" s="1009"/>
      <c r="AA75" s="1010">
        <v>1</v>
      </c>
      <c r="AB75" s="1008"/>
      <c r="AC75" s="1008"/>
      <c r="AD75" s="1008"/>
      <c r="AE75" s="1009"/>
      <c r="AF75" s="1010">
        <v>1</v>
      </c>
      <c r="AG75" s="1008"/>
      <c r="AH75" s="1008"/>
      <c r="AI75" s="1008"/>
      <c r="AJ75" s="1009"/>
      <c r="AK75" s="1010">
        <v>1</v>
      </c>
      <c r="AL75" s="1008"/>
      <c r="AM75" s="1008"/>
      <c r="AN75" s="1008"/>
      <c r="AO75" s="1009"/>
      <c r="AP75" s="1000" t="s">
        <v>490</v>
      </c>
      <c r="AQ75" s="1000"/>
      <c r="AR75" s="1000"/>
      <c r="AS75" s="1000"/>
      <c r="AT75" s="1000"/>
      <c r="AU75" s="1000" t="s">
        <v>490</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570</v>
      </c>
      <c r="C76" s="1004"/>
      <c r="D76" s="1004"/>
      <c r="E76" s="1004"/>
      <c r="F76" s="1004"/>
      <c r="G76" s="1004"/>
      <c r="H76" s="1004"/>
      <c r="I76" s="1004"/>
      <c r="J76" s="1004"/>
      <c r="K76" s="1004"/>
      <c r="L76" s="1004"/>
      <c r="M76" s="1004"/>
      <c r="N76" s="1004"/>
      <c r="O76" s="1004"/>
      <c r="P76" s="1005"/>
      <c r="Q76" s="1007">
        <v>21</v>
      </c>
      <c r="R76" s="1008"/>
      <c r="S76" s="1008"/>
      <c r="T76" s="1008"/>
      <c r="U76" s="1009"/>
      <c r="V76" s="1010">
        <v>20</v>
      </c>
      <c r="W76" s="1008"/>
      <c r="X76" s="1008"/>
      <c r="Y76" s="1008"/>
      <c r="Z76" s="1009"/>
      <c r="AA76" s="1010">
        <v>1</v>
      </c>
      <c r="AB76" s="1008"/>
      <c r="AC76" s="1008"/>
      <c r="AD76" s="1008"/>
      <c r="AE76" s="1009"/>
      <c r="AF76" s="1010">
        <v>1</v>
      </c>
      <c r="AG76" s="1008"/>
      <c r="AH76" s="1008"/>
      <c r="AI76" s="1008"/>
      <c r="AJ76" s="1009"/>
      <c r="AK76" s="1010">
        <v>1</v>
      </c>
      <c r="AL76" s="1008"/>
      <c r="AM76" s="1008"/>
      <c r="AN76" s="1008"/>
      <c r="AO76" s="1009"/>
      <c r="AP76" s="1000" t="s">
        <v>490</v>
      </c>
      <c r="AQ76" s="1000"/>
      <c r="AR76" s="1000"/>
      <c r="AS76" s="1000"/>
      <c r="AT76" s="1000"/>
      <c r="AU76" s="1000" t="s">
        <v>490</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AF68+AF69+AF70+AF71+AF72+AF73+AF74+AF75+AF76</f>
        <v>23246</v>
      </c>
      <c r="AG88" s="988"/>
      <c r="AH88" s="988"/>
      <c r="AI88" s="988"/>
      <c r="AJ88" s="988"/>
      <c r="AK88" s="992"/>
      <c r="AL88" s="992"/>
      <c r="AM88" s="992"/>
      <c r="AN88" s="992"/>
      <c r="AO88" s="992"/>
      <c r="AP88" s="988">
        <f>AP68</f>
        <v>419</v>
      </c>
      <c r="AQ88" s="988"/>
      <c r="AR88" s="988"/>
      <c r="AS88" s="988"/>
      <c r="AT88" s="988"/>
      <c r="AU88" s="988">
        <f>AU68</f>
        <v>88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289</v>
      </c>
      <c r="AG109" s="923"/>
      <c r="AH109" s="923"/>
      <c r="AI109" s="923"/>
      <c r="AJ109" s="924"/>
      <c r="AK109" s="925" t="s">
        <v>288</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289</v>
      </c>
      <c r="BW109" s="923"/>
      <c r="BX109" s="923"/>
      <c r="BY109" s="923"/>
      <c r="BZ109" s="924"/>
      <c r="CA109" s="925" t="s">
        <v>288</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289</v>
      </c>
      <c r="DM109" s="923"/>
      <c r="DN109" s="923"/>
      <c r="DO109" s="923"/>
      <c r="DP109" s="924"/>
      <c r="DQ109" s="925" t="s">
        <v>288</v>
      </c>
      <c r="DR109" s="923"/>
      <c r="DS109" s="923"/>
      <c r="DT109" s="923"/>
      <c r="DU109" s="924"/>
      <c r="DV109" s="925" t="s">
        <v>412</v>
      </c>
      <c r="DW109" s="923"/>
      <c r="DX109" s="923"/>
      <c r="DY109" s="923"/>
      <c r="DZ109" s="954"/>
    </row>
    <row r="110" spans="1:131" s="199" customFormat="1" ht="26.25" customHeight="1">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847800</v>
      </c>
      <c r="AB110" s="916"/>
      <c r="AC110" s="916"/>
      <c r="AD110" s="916"/>
      <c r="AE110" s="917"/>
      <c r="AF110" s="918">
        <v>847640</v>
      </c>
      <c r="AG110" s="916"/>
      <c r="AH110" s="916"/>
      <c r="AI110" s="916"/>
      <c r="AJ110" s="917"/>
      <c r="AK110" s="918">
        <v>872177</v>
      </c>
      <c r="AL110" s="916"/>
      <c r="AM110" s="916"/>
      <c r="AN110" s="916"/>
      <c r="AO110" s="917"/>
      <c r="AP110" s="919">
        <v>19.899999999999999</v>
      </c>
      <c r="AQ110" s="920"/>
      <c r="AR110" s="920"/>
      <c r="AS110" s="920"/>
      <c r="AT110" s="921"/>
      <c r="AU110" s="955" t="s">
        <v>62</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10263198</v>
      </c>
      <c r="BR110" s="863"/>
      <c r="BS110" s="863"/>
      <c r="BT110" s="863"/>
      <c r="BU110" s="863"/>
      <c r="BV110" s="863">
        <v>10766172</v>
      </c>
      <c r="BW110" s="863"/>
      <c r="BX110" s="863"/>
      <c r="BY110" s="863"/>
      <c r="BZ110" s="863"/>
      <c r="CA110" s="863">
        <v>11204478</v>
      </c>
      <c r="CB110" s="863"/>
      <c r="CC110" s="863"/>
      <c r="CD110" s="863"/>
      <c r="CE110" s="863"/>
      <c r="CF110" s="887">
        <v>255.5</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418</v>
      </c>
      <c r="DH110" s="863"/>
      <c r="DI110" s="863"/>
      <c r="DJ110" s="863"/>
      <c r="DK110" s="863"/>
      <c r="DL110" s="863" t="s">
        <v>418</v>
      </c>
      <c r="DM110" s="863"/>
      <c r="DN110" s="863"/>
      <c r="DO110" s="863"/>
      <c r="DP110" s="863"/>
      <c r="DQ110" s="863" t="s">
        <v>418</v>
      </c>
      <c r="DR110" s="863"/>
      <c r="DS110" s="863"/>
      <c r="DT110" s="863"/>
      <c r="DU110" s="863"/>
      <c r="DV110" s="864" t="s">
        <v>418</v>
      </c>
      <c r="DW110" s="864"/>
      <c r="DX110" s="864"/>
      <c r="DY110" s="864"/>
      <c r="DZ110" s="865"/>
    </row>
    <row r="111" spans="1:131" s="199" customFormat="1" ht="26.25" customHeight="1">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v>1069</v>
      </c>
      <c r="BR111" s="835"/>
      <c r="BS111" s="835"/>
      <c r="BT111" s="835"/>
      <c r="BU111" s="835"/>
      <c r="BV111" s="835">
        <v>705</v>
      </c>
      <c r="BW111" s="835"/>
      <c r="BX111" s="835"/>
      <c r="BY111" s="835"/>
      <c r="BZ111" s="835"/>
      <c r="CA111" s="835">
        <v>349</v>
      </c>
      <c r="CB111" s="835"/>
      <c r="CC111" s="835"/>
      <c r="CD111" s="835"/>
      <c r="CE111" s="835"/>
      <c r="CF111" s="896">
        <v>0</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8339519</v>
      </c>
      <c r="BR112" s="835"/>
      <c r="BS112" s="835"/>
      <c r="BT112" s="835"/>
      <c r="BU112" s="835"/>
      <c r="BV112" s="835">
        <v>8298528</v>
      </c>
      <c r="BW112" s="835"/>
      <c r="BX112" s="835"/>
      <c r="BY112" s="835"/>
      <c r="BZ112" s="835"/>
      <c r="CA112" s="835">
        <v>8009760</v>
      </c>
      <c r="CB112" s="835"/>
      <c r="CC112" s="835"/>
      <c r="CD112" s="835"/>
      <c r="CE112" s="835"/>
      <c r="CF112" s="896">
        <v>182.7</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471422</v>
      </c>
      <c r="AB113" s="944"/>
      <c r="AC113" s="944"/>
      <c r="AD113" s="944"/>
      <c r="AE113" s="945"/>
      <c r="AF113" s="946">
        <v>483111</v>
      </c>
      <c r="AG113" s="944"/>
      <c r="AH113" s="944"/>
      <c r="AI113" s="944"/>
      <c r="AJ113" s="945"/>
      <c r="AK113" s="946">
        <v>512845</v>
      </c>
      <c r="AL113" s="944"/>
      <c r="AM113" s="944"/>
      <c r="AN113" s="944"/>
      <c r="AO113" s="945"/>
      <c r="AP113" s="947">
        <v>11.7</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v>163357</v>
      </c>
      <c r="BR113" s="835"/>
      <c r="BS113" s="835"/>
      <c r="BT113" s="835"/>
      <c r="BU113" s="835"/>
      <c r="BV113" s="835">
        <v>107382</v>
      </c>
      <c r="BW113" s="835"/>
      <c r="BX113" s="835"/>
      <c r="BY113" s="835"/>
      <c r="BZ113" s="835"/>
      <c r="CA113" s="835">
        <v>88328</v>
      </c>
      <c r="CB113" s="835"/>
      <c r="CC113" s="835"/>
      <c r="CD113" s="835"/>
      <c r="CE113" s="835"/>
      <c r="CF113" s="896">
        <v>2</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79586</v>
      </c>
      <c r="AB114" s="798"/>
      <c r="AC114" s="798"/>
      <c r="AD114" s="798"/>
      <c r="AE114" s="799"/>
      <c r="AF114" s="800">
        <v>56885</v>
      </c>
      <c r="AG114" s="798"/>
      <c r="AH114" s="798"/>
      <c r="AI114" s="798"/>
      <c r="AJ114" s="799"/>
      <c r="AK114" s="800">
        <v>19753</v>
      </c>
      <c r="AL114" s="798"/>
      <c r="AM114" s="798"/>
      <c r="AN114" s="798"/>
      <c r="AO114" s="799"/>
      <c r="AP114" s="845">
        <v>0.5</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1278363</v>
      </c>
      <c r="BR114" s="835"/>
      <c r="BS114" s="835"/>
      <c r="BT114" s="835"/>
      <c r="BU114" s="835"/>
      <c r="BV114" s="835">
        <v>1165673</v>
      </c>
      <c r="BW114" s="835"/>
      <c r="BX114" s="835"/>
      <c r="BY114" s="835"/>
      <c r="BZ114" s="835"/>
      <c r="CA114" s="835">
        <v>1145053</v>
      </c>
      <c r="CB114" s="835"/>
      <c r="CC114" s="835"/>
      <c r="CD114" s="835"/>
      <c r="CE114" s="835"/>
      <c r="CF114" s="896">
        <v>26.1</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371</v>
      </c>
      <c r="AB115" s="944"/>
      <c r="AC115" s="944"/>
      <c r="AD115" s="944"/>
      <c r="AE115" s="945"/>
      <c r="AF115" s="946">
        <v>364</v>
      </c>
      <c r="AG115" s="944"/>
      <c r="AH115" s="944"/>
      <c r="AI115" s="944"/>
      <c r="AJ115" s="945"/>
      <c r="AK115" s="946">
        <v>356</v>
      </c>
      <c r="AL115" s="944"/>
      <c r="AM115" s="944"/>
      <c r="AN115" s="944"/>
      <c r="AO115" s="945"/>
      <c r="AP115" s="947">
        <v>0</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v>75</v>
      </c>
      <c r="AG116" s="798"/>
      <c r="AH116" s="798"/>
      <c r="AI116" s="798"/>
      <c r="AJ116" s="799"/>
      <c r="AK116" s="800">
        <v>152</v>
      </c>
      <c r="AL116" s="798"/>
      <c r="AM116" s="798"/>
      <c r="AN116" s="798"/>
      <c r="AO116" s="799"/>
      <c r="AP116" s="845">
        <v>0</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1069</v>
      </c>
      <c r="DH116" s="798"/>
      <c r="DI116" s="798"/>
      <c r="DJ116" s="798"/>
      <c r="DK116" s="799"/>
      <c r="DL116" s="800">
        <v>705</v>
      </c>
      <c r="DM116" s="798"/>
      <c r="DN116" s="798"/>
      <c r="DO116" s="798"/>
      <c r="DP116" s="799"/>
      <c r="DQ116" s="800">
        <v>349</v>
      </c>
      <c r="DR116" s="798"/>
      <c r="DS116" s="798"/>
      <c r="DT116" s="798"/>
      <c r="DU116" s="799"/>
      <c r="DV116" s="845">
        <v>0</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1399179</v>
      </c>
      <c r="AB117" s="930"/>
      <c r="AC117" s="930"/>
      <c r="AD117" s="930"/>
      <c r="AE117" s="931"/>
      <c r="AF117" s="932">
        <v>1388075</v>
      </c>
      <c r="AG117" s="930"/>
      <c r="AH117" s="930"/>
      <c r="AI117" s="930"/>
      <c r="AJ117" s="931"/>
      <c r="AK117" s="932">
        <v>1405283</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289</v>
      </c>
      <c r="AG118" s="923"/>
      <c r="AH118" s="923"/>
      <c r="AI118" s="923"/>
      <c r="AJ118" s="924"/>
      <c r="AK118" s="925" t="s">
        <v>288</v>
      </c>
      <c r="AL118" s="923"/>
      <c r="AM118" s="923"/>
      <c r="AN118" s="923"/>
      <c r="AO118" s="924"/>
      <c r="AP118" s="926" t="s">
        <v>412</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372</v>
      </c>
      <c r="BR118" s="866"/>
      <c r="BS118" s="866"/>
      <c r="BT118" s="866"/>
      <c r="BU118" s="866"/>
      <c r="BV118" s="866" t="s">
        <v>372</v>
      </c>
      <c r="BW118" s="866"/>
      <c r="BX118" s="866"/>
      <c r="BY118" s="866"/>
      <c r="BZ118" s="866"/>
      <c r="CA118" s="866" t="s">
        <v>372</v>
      </c>
      <c r="CB118" s="866"/>
      <c r="CC118" s="866"/>
      <c r="CD118" s="866"/>
      <c r="CE118" s="866"/>
      <c r="CF118" s="896" t="s">
        <v>372</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372</v>
      </c>
      <c r="DH118" s="798"/>
      <c r="DI118" s="798"/>
      <c r="DJ118" s="798"/>
      <c r="DK118" s="799"/>
      <c r="DL118" s="800" t="s">
        <v>372</v>
      </c>
      <c r="DM118" s="798"/>
      <c r="DN118" s="798"/>
      <c r="DO118" s="798"/>
      <c r="DP118" s="799"/>
      <c r="DQ118" s="800" t="s">
        <v>372</v>
      </c>
      <c r="DR118" s="798"/>
      <c r="DS118" s="798"/>
      <c r="DT118" s="798"/>
      <c r="DU118" s="799"/>
      <c r="DV118" s="845" t="s">
        <v>372</v>
      </c>
      <c r="DW118" s="846"/>
      <c r="DX118" s="846"/>
      <c r="DY118" s="846"/>
      <c r="DZ118" s="847"/>
    </row>
    <row r="119" spans="1:130" s="199" customFormat="1" ht="26.25" customHeight="1">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372</v>
      </c>
      <c r="AB119" s="916"/>
      <c r="AC119" s="916"/>
      <c r="AD119" s="916"/>
      <c r="AE119" s="917"/>
      <c r="AF119" s="918" t="s">
        <v>372</v>
      </c>
      <c r="AG119" s="916"/>
      <c r="AH119" s="916"/>
      <c r="AI119" s="916"/>
      <c r="AJ119" s="917"/>
      <c r="AK119" s="918" t="s">
        <v>372</v>
      </c>
      <c r="AL119" s="916"/>
      <c r="AM119" s="916"/>
      <c r="AN119" s="916"/>
      <c r="AO119" s="917"/>
      <c r="AP119" s="919" t="s">
        <v>372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443</v>
      </c>
      <c r="BP119" s="899"/>
      <c r="BQ119" s="903">
        <v>20045506</v>
      </c>
      <c r="BR119" s="866"/>
      <c r="BS119" s="866"/>
      <c r="BT119" s="866"/>
      <c r="BU119" s="866"/>
      <c r="BV119" s="866">
        <v>20338460</v>
      </c>
      <c r="BW119" s="866"/>
      <c r="BX119" s="866"/>
      <c r="BY119" s="866"/>
      <c r="BZ119" s="866"/>
      <c r="CA119" s="866">
        <v>20447968</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2012953</v>
      </c>
      <c r="BR120" s="863"/>
      <c r="BS120" s="863"/>
      <c r="BT120" s="863"/>
      <c r="BU120" s="863"/>
      <c r="BV120" s="863">
        <v>2017539</v>
      </c>
      <c r="BW120" s="863"/>
      <c r="BX120" s="863"/>
      <c r="BY120" s="863"/>
      <c r="BZ120" s="863"/>
      <c r="CA120" s="863">
        <v>2130833</v>
      </c>
      <c r="CB120" s="863"/>
      <c r="CC120" s="863"/>
      <c r="CD120" s="863"/>
      <c r="CE120" s="863"/>
      <c r="CF120" s="887">
        <v>48.6</v>
      </c>
      <c r="CG120" s="888"/>
      <c r="CH120" s="888"/>
      <c r="CI120" s="888"/>
      <c r="CJ120" s="888"/>
      <c r="CK120" s="889" t="s">
        <v>447</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t="s">
        <v>113</v>
      </c>
      <c r="DH120" s="863"/>
      <c r="DI120" s="863"/>
      <c r="DJ120" s="863"/>
      <c r="DK120" s="863"/>
      <c r="DL120" s="863" t="s">
        <v>113</v>
      </c>
      <c r="DM120" s="863"/>
      <c r="DN120" s="863"/>
      <c r="DO120" s="863"/>
      <c r="DP120" s="863"/>
      <c r="DQ120" s="863">
        <v>6591725</v>
      </c>
      <c r="DR120" s="863"/>
      <c r="DS120" s="863"/>
      <c r="DT120" s="863"/>
      <c r="DU120" s="863"/>
      <c r="DV120" s="864">
        <v>150.30000000000001</v>
      </c>
      <c r="DW120" s="864"/>
      <c r="DX120" s="864"/>
      <c r="DY120" s="864"/>
      <c r="DZ120" s="865"/>
    </row>
    <row r="121" spans="1:130" s="199" customFormat="1" ht="26.25" customHeight="1">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188391</v>
      </c>
      <c r="BR121" s="835"/>
      <c r="BS121" s="835"/>
      <c r="BT121" s="835"/>
      <c r="BU121" s="835"/>
      <c r="BV121" s="835">
        <v>166566</v>
      </c>
      <c r="BW121" s="835"/>
      <c r="BX121" s="835"/>
      <c r="BY121" s="835"/>
      <c r="BZ121" s="835"/>
      <c r="CA121" s="835">
        <v>136423</v>
      </c>
      <c r="CB121" s="835"/>
      <c r="CC121" s="835"/>
      <c r="CD121" s="835"/>
      <c r="CE121" s="835"/>
      <c r="CF121" s="896">
        <v>3.1</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v>1371959</v>
      </c>
      <c r="DR121" s="835"/>
      <c r="DS121" s="835"/>
      <c r="DT121" s="835"/>
      <c r="DU121" s="835"/>
      <c r="DV121" s="812">
        <v>31.3</v>
      </c>
      <c r="DW121" s="812"/>
      <c r="DX121" s="812"/>
      <c r="DY121" s="812"/>
      <c r="DZ121" s="813"/>
    </row>
    <row r="122" spans="1:130" s="199" customFormat="1" ht="26.25" customHeight="1">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11437133</v>
      </c>
      <c r="BR122" s="866"/>
      <c r="BS122" s="866"/>
      <c r="BT122" s="866"/>
      <c r="BU122" s="866"/>
      <c r="BV122" s="866">
        <v>11551615</v>
      </c>
      <c r="BW122" s="866"/>
      <c r="BX122" s="866"/>
      <c r="BY122" s="866"/>
      <c r="BZ122" s="866"/>
      <c r="CA122" s="866">
        <v>11881458</v>
      </c>
      <c r="CB122" s="866"/>
      <c r="CC122" s="866"/>
      <c r="CD122" s="866"/>
      <c r="CE122" s="866"/>
      <c r="CF122" s="867">
        <v>271</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24810</v>
      </c>
      <c r="DH122" s="835"/>
      <c r="DI122" s="835"/>
      <c r="DJ122" s="835"/>
      <c r="DK122" s="835"/>
      <c r="DL122" s="835">
        <v>45841</v>
      </c>
      <c r="DM122" s="835"/>
      <c r="DN122" s="835"/>
      <c r="DO122" s="835"/>
      <c r="DP122" s="835"/>
      <c r="DQ122" s="835">
        <v>46076</v>
      </c>
      <c r="DR122" s="835"/>
      <c r="DS122" s="835"/>
      <c r="DT122" s="835"/>
      <c r="DU122" s="835"/>
      <c r="DV122" s="812">
        <v>1.1000000000000001</v>
      </c>
      <c r="DW122" s="812"/>
      <c r="DX122" s="812"/>
      <c r="DY122" s="812"/>
      <c r="DZ122" s="813"/>
    </row>
    <row r="123" spans="1:130" s="199" customFormat="1" ht="26.25" customHeight="1">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371</v>
      </c>
      <c r="AB123" s="798"/>
      <c r="AC123" s="798"/>
      <c r="AD123" s="798"/>
      <c r="AE123" s="799"/>
      <c r="AF123" s="800">
        <v>364</v>
      </c>
      <c r="AG123" s="798"/>
      <c r="AH123" s="798"/>
      <c r="AI123" s="798"/>
      <c r="AJ123" s="799"/>
      <c r="AK123" s="800">
        <v>356</v>
      </c>
      <c r="AL123" s="798"/>
      <c r="AM123" s="798"/>
      <c r="AN123" s="798"/>
      <c r="AO123" s="799"/>
      <c r="AP123" s="845">
        <v>0</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451</v>
      </c>
      <c r="BP123" s="899"/>
      <c r="BQ123" s="853">
        <v>13638477</v>
      </c>
      <c r="BR123" s="854"/>
      <c r="BS123" s="854"/>
      <c r="BT123" s="854"/>
      <c r="BU123" s="854"/>
      <c r="BV123" s="854">
        <v>13735720</v>
      </c>
      <c r="BW123" s="854"/>
      <c r="BX123" s="854"/>
      <c r="BY123" s="854"/>
      <c r="BZ123" s="854"/>
      <c r="CA123" s="854">
        <v>14148714</v>
      </c>
      <c r="CB123" s="854"/>
      <c r="CC123" s="854"/>
      <c r="CD123" s="854"/>
      <c r="CE123" s="854"/>
      <c r="CF123" s="764"/>
      <c r="CG123" s="765"/>
      <c r="CH123" s="765"/>
      <c r="CI123" s="765"/>
      <c r="CJ123" s="855"/>
      <c r="CK123" s="890"/>
      <c r="CL123" s="876"/>
      <c r="CM123" s="876"/>
      <c r="CN123" s="876"/>
      <c r="CO123" s="877"/>
      <c r="CP123" s="856" t="s">
        <v>452</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153.4</v>
      </c>
      <c r="BR124" s="852"/>
      <c r="BS124" s="852"/>
      <c r="BT124" s="852"/>
      <c r="BU124" s="852"/>
      <c r="BV124" s="852">
        <v>153.9</v>
      </c>
      <c r="BW124" s="852"/>
      <c r="BX124" s="852"/>
      <c r="BY124" s="852"/>
      <c r="BZ124" s="852"/>
      <c r="CA124" s="852">
        <v>143.6</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v>8314709</v>
      </c>
      <c r="DH124" s="781"/>
      <c r="DI124" s="781"/>
      <c r="DJ124" s="781"/>
      <c r="DK124" s="782"/>
      <c r="DL124" s="783">
        <v>8252687</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16626</v>
      </c>
      <c r="AB128" s="819"/>
      <c r="AC128" s="819"/>
      <c r="AD128" s="819"/>
      <c r="AE128" s="820"/>
      <c r="AF128" s="821">
        <v>13009</v>
      </c>
      <c r="AG128" s="819"/>
      <c r="AH128" s="819"/>
      <c r="AI128" s="819"/>
      <c r="AJ128" s="820"/>
      <c r="AK128" s="821">
        <v>10374</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372</v>
      </c>
      <c r="BG128" s="805"/>
      <c r="BH128" s="805"/>
      <c r="BI128" s="805"/>
      <c r="BJ128" s="805"/>
      <c r="BK128" s="805"/>
      <c r="BL128" s="828"/>
      <c r="BM128" s="804">
        <v>14.83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5034772</v>
      </c>
      <c r="AB129" s="798"/>
      <c r="AC129" s="798"/>
      <c r="AD129" s="798"/>
      <c r="AE129" s="799"/>
      <c r="AF129" s="800">
        <v>5152454</v>
      </c>
      <c r="AG129" s="798"/>
      <c r="AH129" s="798"/>
      <c r="AI129" s="798"/>
      <c r="AJ129" s="799"/>
      <c r="AK129" s="800">
        <v>5264279</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470</v>
      </c>
      <c r="BG129" s="788"/>
      <c r="BH129" s="788"/>
      <c r="BI129" s="788"/>
      <c r="BJ129" s="788"/>
      <c r="BK129" s="788"/>
      <c r="BL129" s="789"/>
      <c r="BM129" s="787">
        <v>19.829999999999998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860680</v>
      </c>
      <c r="AB130" s="798"/>
      <c r="AC130" s="798"/>
      <c r="AD130" s="798"/>
      <c r="AE130" s="799"/>
      <c r="AF130" s="800">
        <v>863402</v>
      </c>
      <c r="AG130" s="798"/>
      <c r="AH130" s="798"/>
      <c r="AI130" s="798"/>
      <c r="AJ130" s="799"/>
      <c r="AK130" s="800">
        <v>879213</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12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4174092</v>
      </c>
      <c r="AB131" s="781"/>
      <c r="AC131" s="781"/>
      <c r="AD131" s="781"/>
      <c r="AE131" s="782"/>
      <c r="AF131" s="783">
        <v>4289052</v>
      </c>
      <c r="AG131" s="781"/>
      <c r="AH131" s="781"/>
      <c r="AI131" s="781"/>
      <c r="AJ131" s="782"/>
      <c r="AK131" s="783">
        <v>4385066</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v>143.6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12.50267124</v>
      </c>
      <c r="AB132" s="761"/>
      <c r="AC132" s="761"/>
      <c r="AD132" s="761"/>
      <c r="AE132" s="762"/>
      <c r="AF132" s="763">
        <v>11.929535939999999</v>
      </c>
      <c r="AG132" s="761"/>
      <c r="AH132" s="761"/>
      <c r="AI132" s="761"/>
      <c r="AJ132" s="762"/>
      <c r="AK132" s="763">
        <v>11.760279089999999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11.9</v>
      </c>
      <c r="AB133" s="740"/>
      <c r="AC133" s="740"/>
      <c r="AD133" s="740"/>
      <c r="AE133" s="741"/>
      <c r="AF133" s="739">
        <v>12.1</v>
      </c>
      <c r="AG133" s="740"/>
      <c r="AH133" s="740"/>
      <c r="AI133" s="740"/>
      <c r="AJ133" s="741"/>
      <c r="AK133" s="739">
        <v>12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4" zoomScaleNormal="85" zoomScaleSheetLayoutView="55" workbookViewId="0">
      <selection activeCell="AG49" sqref="AG49"/>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58"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46"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52" t="s">
        <v>481</v>
      </c>
      <c r="L7" s="256"/>
      <c r="M7" s="257" t="s">
        <v>482</v>
      </c>
      <c r="N7" s="258"/>
    </row>
    <row r="8" spans="1:16">
      <c r="A8" s="250"/>
      <c r="B8" s="246"/>
      <c r="C8" s="246"/>
      <c r="D8" s="246"/>
      <c r="E8" s="246"/>
      <c r="F8" s="246"/>
      <c r="G8" s="259"/>
      <c r="H8" s="260"/>
      <c r="I8" s="260"/>
      <c r="J8" s="261"/>
      <c r="K8" s="1153"/>
      <c r="L8" s="262" t="s">
        <v>483</v>
      </c>
      <c r="M8" s="263" t="s">
        <v>484</v>
      </c>
      <c r="N8" s="264" t="s">
        <v>485</v>
      </c>
    </row>
    <row r="9" spans="1:16">
      <c r="A9" s="250"/>
      <c r="B9" s="246"/>
      <c r="C9" s="246"/>
      <c r="D9" s="246"/>
      <c r="E9" s="246"/>
      <c r="F9" s="246"/>
      <c r="G9" s="1166" t="s">
        <v>486</v>
      </c>
      <c r="H9" s="1167"/>
      <c r="I9" s="1167"/>
      <c r="J9" s="1168"/>
      <c r="K9" s="265">
        <v>1220443</v>
      </c>
      <c r="L9" s="266">
        <v>62500</v>
      </c>
      <c r="M9" s="267">
        <v>79829</v>
      </c>
      <c r="N9" s="268">
        <v>-21.7</v>
      </c>
    </row>
    <row r="10" spans="1:16">
      <c r="A10" s="250"/>
      <c r="B10" s="246"/>
      <c r="C10" s="246"/>
      <c r="D10" s="246"/>
      <c r="E10" s="246"/>
      <c r="F10" s="246"/>
      <c r="G10" s="1166" t="s">
        <v>487</v>
      </c>
      <c r="H10" s="1167"/>
      <c r="I10" s="1167"/>
      <c r="J10" s="1168"/>
      <c r="K10" s="269">
        <v>95292</v>
      </c>
      <c r="L10" s="270">
        <v>4880</v>
      </c>
      <c r="M10" s="271">
        <v>8081</v>
      </c>
      <c r="N10" s="272">
        <v>-39.6</v>
      </c>
    </row>
    <row r="11" spans="1:16" ht="13.5" customHeight="1">
      <c r="A11" s="250"/>
      <c r="B11" s="246"/>
      <c r="C11" s="246"/>
      <c r="D11" s="246"/>
      <c r="E11" s="246"/>
      <c r="F11" s="246"/>
      <c r="G11" s="1166" t="s">
        <v>488</v>
      </c>
      <c r="H11" s="1167"/>
      <c r="I11" s="1167"/>
      <c r="J11" s="1168"/>
      <c r="K11" s="269">
        <v>72554</v>
      </c>
      <c r="L11" s="270">
        <v>3716</v>
      </c>
      <c r="M11" s="271">
        <v>11037</v>
      </c>
      <c r="N11" s="272">
        <v>-66.3</v>
      </c>
    </row>
    <row r="12" spans="1:16" ht="13.5" customHeight="1">
      <c r="A12" s="250"/>
      <c r="B12" s="246"/>
      <c r="C12" s="246"/>
      <c r="D12" s="246"/>
      <c r="E12" s="246"/>
      <c r="F12" s="246"/>
      <c r="G12" s="1166" t="s">
        <v>489</v>
      </c>
      <c r="H12" s="1167"/>
      <c r="I12" s="1167"/>
      <c r="J12" s="1168"/>
      <c r="K12" s="269" t="s">
        <v>490</v>
      </c>
      <c r="L12" s="270" t="s">
        <v>490</v>
      </c>
      <c r="M12" s="271">
        <v>1188</v>
      </c>
      <c r="N12" s="272" t="s">
        <v>490</v>
      </c>
    </row>
    <row r="13" spans="1:16" ht="13.5" customHeight="1">
      <c r="A13" s="250"/>
      <c r="B13" s="246"/>
      <c r="C13" s="246"/>
      <c r="D13" s="246"/>
      <c r="E13" s="246"/>
      <c r="F13" s="246"/>
      <c r="G13" s="1166" t="s">
        <v>491</v>
      </c>
      <c r="H13" s="1167"/>
      <c r="I13" s="1167"/>
      <c r="J13" s="1168"/>
      <c r="K13" s="269" t="s">
        <v>490</v>
      </c>
      <c r="L13" s="270" t="s">
        <v>490</v>
      </c>
      <c r="M13" s="271" t="s">
        <v>490</v>
      </c>
      <c r="N13" s="272" t="s">
        <v>490</v>
      </c>
    </row>
    <row r="14" spans="1:16" ht="13.5" customHeight="1">
      <c r="A14" s="250"/>
      <c r="B14" s="246"/>
      <c r="C14" s="246"/>
      <c r="D14" s="246"/>
      <c r="E14" s="246"/>
      <c r="F14" s="246"/>
      <c r="G14" s="1166" t="s">
        <v>492</v>
      </c>
      <c r="H14" s="1167"/>
      <c r="I14" s="1167"/>
      <c r="J14" s="1168"/>
      <c r="K14" s="269">
        <v>61744</v>
      </c>
      <c r="L14" s="270">
        <v>3162</v>
      </c>
      <c r="M14" s="271">
        <v>4462</v>
      </c>
      <c r="N14" s="272">
        <v>-29.1</v>
      </c>
    </row>
    <row r="15" spans="1:16" ht="13.5" customHeight="1">
      <c r="A15" s="250"/>
      <c r="B15" s="246"/>
      <c r="C15" s="246"/>
      <c r="D15" s="246"/>
      <c r="E15" s="246"/>
      <c r="F15" s="246"/>
      <c r="G15" s="1166" t="s">
        <v>493</v>
      </c>
      <c r="H15" s="1167"/>
      <c r="I15" s="1167"/>
      <c r="J15" s="1168"/>
      <c r="K15" s="269">
        <v>42753</v>
      </c>
      <c r="L15" s="270">
        <v>2189</v>
      </c>
      <c r="M15" s="271">
        <v>1793</v>
      </c>
      <c r="N15" s="272">
        <v>22.1</v>
      </c>
    </row>
    <row r="16" spans="1:16">
      <c r="A16" s="250"/>
      <c r="B16" s="246"/>
      <c r="C16" s="246"/>
      <c r="D16" s="246"/>
      <c r="E16" s="246"/>
      <c r="F16" s="246"/>
      <c r="G16" s="1169" t="s">
        <v>494</v>
      </c>
      <c r="H16" s="1170"/>
      <c r="I16" s="1170"/>
      <c r="J16" s="1171"/>
      <c r="K16" s="270">
        <v>-124808</v>
      </c>
      <c r="L16" s="270">
        <v>-6392</v>
      </c>
      <c r="M16" s="271">
        <v>-8384</v>
      </c>
      <c r="N16" s="272">
        <v>-23.8</v>
      </c>
    </row>
    <row r="17" spans="1:16">
      <c r="A17" s="250"/>
      <c r="B17" s="246"/>
      <c r="C17" s="246"/>
      <c r="D17" s="246"/>
      <c r="E17" s="246"/>
      <c r="F17" s="246"/>
      <c r="G17" s="1169" t="s">
        <v>172</v>
      </c>
      <c r="H17" s="1170"/>
      <c r="I17" s="1170"/>
      <c r="J17" s="1171"/>
      <c r="K17" s="270">
        <v>1367978</v>
      </c>
      <c r="L17" s="270">
        <v>70056</v>
      </c>
      <c r="M17" s="271">
        <v>98006</v>
      </c>
      <c r="N17" s="272">
        <v>-28.5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63" t="s">
        <v>499</v>
      </c>
      <c r="H21" s="1164"/>
      <c r="I21" s="1164"/>
      <c r="J21" s="1165"/>
      <c r="K21" s="282">
        <v>7.94</v>
      </c>
      <c r="L21" s="283">
        <v>9.31</v>
      </c>
      <c r="M21" s="284">
        <v>-1.37</v>
      </c>
      <c r="N21" s="251"/>
      <c r="O21" s="285"/>
      <c r="P21" s="281"/>
    </row>
    <row r="22" spans="1:16" s="286" customFormat="1">
      <c r="A22" s="281"/>
      <c r="B22" s="251"/>
      <c r="C22" s="251"/>
      <c r="D22" s="251"/>
      <c r="E22" s="251"/>
      <c r="F22" s="251"/>
      <c r="G22" s="1163" t="s">
        <v>500</v>
      </c>
      <c r="H22" s="1164"/>
      <c r="I22" s="1164"/>
      <c r="J22" s="1165"/>
      <c r="K22" s="287">
        <v>99.2</v>
      </c>
      <c r="L22" s="288">
        <v>96.5</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52" t="s">
        <v>481</v>
      </c>
      <c r="L30" s="256"/>
      <c r="M30" s="257" t="s">
        <v>482</v>
      </c>
      <c r="N30" s="258"/>
    </row>
    <row r="31" spans="1:16">
      <c r="A31" s="250"/>
      <c r="B31" s="246"/>
      <c r="C31" s="246"/>
      <c r="D31" s="246"/>
      <c r="E31" s="246"/>
      <c r="F31" s="246"/>
      <c r="G31" s="259"/>
      <c r="H31" s="260"/>
      <c r="I31" s="260"/>
      <c r="J31" s="261"/>
      <c r="K31" s="1153"/>
      <c r="L31" s="262" t="s">
        <v>483</v>
      </c>
      <c r="M31" s="263" t="s">
        <v>484</v>
      </c>
      <c r="N31" s="264" t="s">
        <v>485</v>
      </c>
    </row>
    <row r="32" spans="1:16" ht="27" customHeight="1">
      <c r="A32" s="250"/>
      <c r="B32" s="246"/>
      <c r="C32" s="246"/>
      <c r="D32" s="246"/>
      <c r="E32" s="246"/>
      <c r="F32" s="246"/>
      <c r="G32" s="1154" t="s">
        <v>504</v>
      </c>
      <c r="H32" s="1155"/>
      <c r="I32" s="1155"/>
      <c r="J32" s="1156"/>
      <c r="K32" s="296">
        <v>872177</v>
      </c>
      <c r="L32" s="296">
        <v>44665</v>
      </c>
      <c r="M32" s="297">
        <v>52264</v>
      </c>
      <c r="N32" s="298">
        <v>-14.5</v>
      </c>
    </row>
    <row r="33" spans="1:16" ht="13.5" customHeight="1">
      <c r="A33" s="250"/>
      <c r="B33" s="246"/>
      <c r="C33" s="246"/>
      <c r="D33" s="246"/>
      <c r="E33" s="246"/>
      <c r="F33" s="246"/>
      <c r="G33" s="1154" t="s">
        <v>505</v>
      </c>
      <c r="H33" s="1155"/>
      <c r="I33" s="1155"/>
      <c r="J33" s="1156"/>
      <c r="K33" s="296" t="s">
        <v>490</v>
      </c>
      <c r="L33" s="296" t="s">
        <v>490</v>
      </c>
      <c r="M33" s="297" t="s">
        <v>490</v>
      </c>
      <c r="N33" s="298" t="s">
        <v>490</v>
      </c>
    </row>
    <row r="34" spans="1:16" ht="27" customHeight="1">
      <c r="A34" s="250"/>
      <c r="B34" s="246"/>
      <c r="C34" s="246"/>
      <c r="D34" s="246"/>
      <c r="E34" s="246"/>
      <c r="F34" s="246"/>
      <c r="G34" s="1154" t="s">
        <v>506</v>
      </c>
      <c r="H34" s="1155"/>
      <c r="I34" s="1155"/>
      <c r="J34" s="1156"/>
      <c r="K34" s="296" t="s">
        <v>490</v>
      </c>
      <c r="L34" s="296" t="s">
        <v>490</v>
      </c>
      <c r="M34" s="297">
        <v>76</v>
      </c>
      <c r="N34" s="298" t="s">
        <v>490</v>
      </c>
    </row>
    <row r="35" spans="1:16" ht="27" customHeight="1">
      <c r="A35" s="250"/>
      <c r="B35" s="246"/>
      <c r="C35" s="246"/>
      <c r="D35" s="246"/>
      <c r="E35" s="246"/>
      <c r="F35" s="246"/>
      <c r="G35" s="1154" t="s">
        <v>507</v>
      </c>
      <c r="H35" s="1155"/>
      <c r="I35" s="1155"/>
      <c r="J35" s="1156"/>
      <c r="K35" s="296">
        <v>512845</v>
      </c>
      <c r="L35" s="296">
        <v>26263</v>
      </c>
      <c r="M35" s="297">
        <v>21553</v>
      </c>
      <c r="N35" s="298">
        <v>21.9</v>
      </c>
    </row>
    <row r="36" spans="1:16" ht="27" customHeight="1">
      <c r="A36" s="250"/>
      <c r="B36" s="246"/>
      <c r="C36" s="246"/>
      <c r="D36" s="246"/>
      <c r="E36" s="246"/>
      <c r="F36" s="246"/>
      <c r="G36" s="1154" t="s">
        <v>508</v>
      </c>
      <c r="H36" s="1155"/>
      <c r="I36" s="1155"/>
      <c r="J36" s="1156"/>
      <c r="K36" s="296">
        <v>19753</v>
      </c>
      <c r="L36" s="296">
        <v>1012</v>
      </c>
      <c r="M36" s="297">
        <v>4205</v>
      </c>
      <c r="N36" s="298">
        <v>-75.900000000000006</v>
      </c>
    </row>
    <row r="37" spans="1:16" ht="13.5" customHeight="1">
      <c r="A37" s="250"/>
      <c r="B37" s="246"/>
      <c r="C37" s="246"/>
      <c r="D37" s="246"/>
      <c r="E37" s="246"/>
      <c r="F37" s="246"/>
      <c r="G37" s="1154" t="s">
        <v>509</v>
      </c>
      <c r="H37" s="1155"/>
      <c r="I37" s="1155"/>
      <c r="J37" s="1156"/>
      <c r="K37" s="296">
        <v>356</v>
      </c>
      <c r="L37" s="296">
        <v>18</v>
      </c>
      <c r="M37" s="297">
        <v>661</v>
      </c>
      <c r="N37" s="298">
        <v>-97.3</v>
      </c>
    </row>
    <row r="38" spans="1:16" ht="27" customHeight="1">
      <c r="A38" s="250"/>
      <c r="B38" s="246"/>
      <c r="C38" s="246"/>
      <c r="D38" s="246"/>
      <c r="E38" s="246"/>
      <c r="F38" s="246"/>
      <c r="G38" s="1157" t="s">
        <v>510</v>
      </c>
      <c r="H38" s="1158"/>
      <c r="I38" s="1158"/>
      <c r="J38" s="1159"/>
      <c r="K38" s="299">
        <v>152</v>
      </c>
      <c r="L38" s="299">
        <v>8</v>
      </c>
      <c r="M38" s="300">
        <v>5</v>
      </c>
      <c r="N38" s="301">
        <v>60</v>
      </c>
      <c r="O38" s="295"/>
    </row>
    <row r="39" spans="1:16">
      <c r="A39" s="250"/>
      <c r="B39" s="246"/>
      <c r="C39" s="246"/>
      <c r="D39" s="246"/>
      <c r="E39" s="246"/>
      <c r="F39" s="246"/>
      <c r="G39" s="1157" t="s">
        <v>511</v>
      </c>
      <c r="H39" s="1158"/>
      <c r="I39" s="1158"/>
      <c r="J39" s="1159"/>
      <c r="K39" s="302">
        <v>-10374</v>
      </c>
      <c r="L39" s="302">
        <v>-531</v>
      </c>
      <c r="M39" s="303">
        <v>-2255</v>
      </c>
      <c r="N39" s="304">
        <v>-76.5</v>
      </c>
      <c r="O39" s="295"/>
    </row>
    <row r="40" spans="1:16" ht="27" customHeight="1">
      <c r="A40" s="250"/>
      <c r="B40" s="246"/>
      <c r="C40" s="246"/>
      <c r="D40" s="246"/>
      <c r="E40" s="246"/>
      <c r="F40" s="246"/>
      <c r="G40" s="1154" t="s">
        <v>512</v>
      </c>
      <c r="H40" s="1155"/>
      <c r="I40" s="1155"/>
      <c r="J40" s="1156"/>
      <c r="K40" s="302">
        <v>-879213</v>
      </c>
      <c r="L40" s="302">
        <v>-45026</v>
      </c>
      <c r="M40" s="303">
        <v>-52668</v>
      </c>
      <c r="N40" s="304">
        <v>-14.5</v>
      </c>
      <c r="O40" s="295"/>
    </row>
    <row r="41" spans="1:16">
      <c r="A41" s="250"/>
      <c r="B41" s="246"/>
      <c r="C41" s="246"/>
      <c r="D41" s="246"/>
      <c r="E41" s="246"/>
      <c r="F41" s="246"/>
      <c r="G41" s="1160" t="s">
        <v>283</v>
      </c>
      <c r="H41" s="1161"/>
      <c r="I41" s="1161"/>
      <c r="J41" s="1162"/>
      <c r="K41" s="296">
        <v>515696</v>
      </c>
      <c r="L41" s="302">
        <v>26409</v>
      </c>
      <c r="M41" s="303">
        <v>23842</v>
      </c>
      <c r="N41" s="304">
        <v>10.8</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47" t="s">
        <v>481</v>
      </c>
      <c r="J49" s="1149" t="s">
        <v>516</v>
      </c>
      <c r="K49" s="1150"/>
      <c r="L49" s="1150"/>
      <c r="M49" s="1150"/>
      <c r="N49" s="1151"/>
    </row>
    <row r="50" spans="1:14">
      <c r="A50" s="250"/>
      <c r="B50" s="246"/>
      <c r="C50" s="246"/>
      <c r="D50" s="246"/>
      <c r="E50" s="246"/>
      <c r="F50" s="246"/>
      <c r="G50" s="314"/>
      <c r="H50" s="315"/>
      <c r="I50" s="1148"/>
      <c r="J50" s="316" t="s">
        <v>517</v>
      </c>
      <c r="K50" s="317" t="s">
        <v>518</v>
      </c>
      <c r="L50" s="318" t="s">
        <v>519</v>
      </c>
      <c r="M50" s="319" t="s">
        <v>520</v>
      </c>
      <c r="N50" s="320" t="s">
        <v>521</v>
      </c>
    </row>
    <row r="51" spans="1:14">
      <c r="A51" s="250"/>
      <c r="B51" s="246"/>
      <c r="C51" s="246"/>
      <c r="D51" s="246"/>
      <c r="E51" s="246"/>
      <c r="F51" s="246"/>
      <c r="G51" s="312" t="s">
        <v>522</v>
      </c>
      <c r="H51" s="313"/>
      <c r="I51" s="321">
        <v>495089</v>
      </c>
      <c r="J51" s="322">
        <v>25333</v>
      </c>
      <c r="K51" s="323">
        <v>-55</v>
      </c>
      <c r="L51" s="324">
        <v>69806</v>
      </c>
      <c r="M51" s="325">
        <v>13.4</v>
      </c>
      <c r="N51" s="326">
        <v>-68.400000000000006</v>
      </c>
    </row>
    <row r="52" spans="1:14">
      <c r="A52" s="250"/>
      <c r="B52" s="246"/>
      <c r="C52" s="246"/>
      <c r="D52" s="246"/>
      <c r="E52" s="246"/>
      <c r="F52" s="246"/>
      <c r="G52" s="327"/>
      <c r="H52" s="328" t="s">
        <v>523</v>
      </c>
      <c r="I52" s="329">
        <v>394715</v>
      </c>
      <c r="J52" s="330">
        <v>20197</v>
      </c>
      <c r="K52" s="331">
        <v>-37.299999999999997</v>
      </c>
      <c r="L52" s="332">
        <v>32823</v>
      </c>
      <c r="M52" s="333">
        <v>1</v>
      </c>
      <c r="N52" s="334">
        <v>-38.299999999999997</v>
      </c>
    </row>
    <row r="53" spans="1:14">
      <c r="A53" s="250"/>
      <c r="B53" s="246"/>
      <c r="C53" s="246"/>
      <c r="D53" s="246"/>
      <c r="E53" s="246"/>
      <c r="F53" s="246"/>
      <c r="G53" s="312" t="s">
        <v>524</v>
      </c>
      <c r="H53" s="313"/>
      <c r="I53" s="321">
        <v>639807</v>
      </c>
      <c r="J53" s="322">
        <v>32750</v>
      </c>
      <c r="K53" s="323">
        <v>29.3</v>
      </c>
      <c r="L53" s="324">
        <v>74444</v>
      </c>
      <c r="M53" s="325">
        <v>6.6</v>
      </c>
      <c r="N53" s="326">
        <v>22.7</v>
      </c>
    </row>
    <row r="54" spans="1:14">
      <c r="A54" s="250"/>
      <c r="B54" s="246"/>
      <c r="C54" s="246"/>
      <c r="D54" s="246"/>
      <c r="E54" s="246"/>
      <c r="F54" s="246"/>
      <c r="G54" s="327"/>
      <c r="H54" s="328" t="s">
        <v>523</v>
      </c>
      <c r="I54" s="329">
        <v>543201</v>
      </c>
      <c r="J54" s="330">
        <v>27805</v>
      </c>
      <c r="K54" s="331">
        <v>37.700000000000003</v>
      </c>
      <c r="L54" s="332">
        <v>34175</v>
      </c>
      <c r="M54" s="333">
        <v>4.0999999999999996</v>
      </c>
      <c r="N54" s="334">
        <v>33.6</v>
      </c>
    </row>
    <row r="55" spans="1:14">
      <c r="A55" s="250"/>
      <c r="B55" s="246"/>
      <c r="C55" s="246"/>
      <c r="D55" s="246"/>
      <c r="E55" s="246"/>
      <c r="F55" s="246"/>
      <c r="G55" s="312" t="s">
        <v>525</v>
      </c>
      <c r="H55" s="313"/>
      <c r="I55" s="321">
        <v>1683266</v>
      </c>
      <c r="J55" s="322">
        <v>85920</v>
      </c>
      <c r="K55" s="323">
        <v>162.4</v>
      </c>
      <c r="L55" s="324">
        <v>85205</v>
      </c>
      <c r="M55" s="325">
        <v>14.5</v>
      </c>
      <c r="N55" s="326">
        <v>147.9</v>
      </c>
    </row>
    <row r="56" spans="1:14">
      <c r="A56" s="250"/>
      <c r="B56" s="246"/>
      <c r="C56" s="246"/>
      <c r="D56" s="246"/>
      <c r="E56" s="246"/>
      <c r="F56" s="246"/>
      <c r="G56" s="327"/>
      <c r="H56" s="328" t="s">
        <v>523</v>
      </c>
      <c r="I56" s="329">
        <v>1141958</v>
      </c>
      <c r="J56" s="330">
        <v>58290</v>
      </c>
      <c r="K56" s="331">
        <v>109.6</v>
      </c>
      <c r="L56" s="332">
        <v>38847</v>
      </c>
      <c r="M56" s="333">
        <v>13.7</v>
      </c>
      <c r="N56" s="334">
        <v>95.9</v>
      </c>
    </row>
    <row r="57" spans="1:14">
      <c r="A57" s="250"/>
      <c r="B57" s="246"/>
      <c r="C57" s="246"/>
      <c r="D57" s="246"/>
      <c r="E57" s="246"/>
      <c r="F57" s="246"/>
      <c r="G57" s="312" t="s">
        <v>526</v>
      </c>
      <c r="H57" s="313"/>
      <c r="I57" s="321">
        <v>1655011</v>
      </c>
      <c r="J57" s="322">
        <v>84577</v>
      </c>
      <c r="K57" s="323">
        <v>-1.6</v>
      </c>
      <c r="L57" s="324">
        <v>77577</v>
      </c>
      <c r="M57" s="325">
        <v>-9</v>
      </c>
      <c r="N57" s="326">
        <v>7.4</v>
      </c>
    </row>
    <row r="58" spans="1:14">
      <c r="A58" s="250"/>
      <c r="B58" s="246"/>
      <c r="C58" s="246"/>
      <c r="D58" s="246"/>
      <c r="E58" s="246"/>
      <c r="F58" s="246"/>
      <c r="G58" s="327"/>
      <c r="H58" s="328" t="s">
        <v>523</v>
      </c>
      <c r="I58" s="329">
        <v>743523</v>
      </c>
      <c r="J58" s="330">
        <v>37997</v>
      </c>
      <c r="K58" s="331">
        <v>-34.799999999999997</v>
      </c>
      <c r="L58" s="332">
        <v>40870</v>
      </c>
      <c r="M58" s="333">
        <v>5.2</v>
      </c>
      <c r="N58" s="334">
        <v>-40</v>
      </c>
    </row>
    <row r="59" spans="1:14">
      <c r="A59" s="250"/>
      <c r="B59" s="246"/>
      <c r="C59" s="246"/>
      <c r="D59" s="246"/>
      <c r="E59" s="246"/>
      <c r="F59" s="246"/>
      <c r="G59" s="312" t="s">
        <v>527</v>
      </c>
      <c r="H59" s="313"/>
      <c r="I59" s="321">
        <v>1733226</v>
      </c>
      <c r="J59" s="322">
        <v>88760</v>
      </c>
      <c r="K59" s="323">
        <v>4.9000000000000004</v>
      </c>
      <c r="L59" s="324">
        <v>115123</v>
      </c>
      <c r="M59" s="325">
        <v>48.4</v>
      </c>
      <c r="N59" s="326">
        <v>-43.5</v>
      </c>
    </row>
    <row r="60" spans="1:14">
      <c r="A60" s="250"/>
      <c r="B60" s="246"/>
      <c r="C60" s="246"/>
      <c r="D60" s="246"/>
      <c r="E60" s="246"/>
      <c r="F60" s="246"/>
      <c r="G60" s="327"/>
      <c r="H60" s="328" t="s">
        <v>523</v>
      </c>
      <c r="I60" s="335">
        <v>838888</v>
      </c>
      <c r="J60" s="330">
        <v>42960</v>
      </c>
      <c r="K60" s="331">
        <v>13.1</v>
      </c>
      <c r="L60" s="332">
        <v>46026</v>
      </c>
      <c r="M60" s="333">
        <v>12.6</v>
      </c>
      <c r="N60" s="334">
        <v>0.5</v>
      </c>
    </row>
    <row r="61" spans="1:14">
      <c r="A61" s="250"/>
      <c r="B61" s="246"/>
      <c r="C61" s="246"/>
      <c r="D61" s="246"/>
      <c r="E61" s="246"/>
      <c r="F61" s="246"/>
      <c r="G61" s="312" t="s">
        <v>528</v>
      </c>
      <c r="H61" s="336"/>
      <c r="I61" s="337">
        <v>1241280</v>
      </c>
      <c r="J61" s="338">
        <v>63468</v>
      </c>
      <c r="K61" s="339">
        <v>28</v>
      </c>
      <c r="L61" s="340">
        <v>84431</v>
      </c>
      <c r="M61" s="341">
        <v>14.8</v>
      </c>
      <c r="N61" s="326">
        <v>13.2</v>
      </c>
    </row>
    <row r="62" spans="1:14">
      <c r="A62" s="250"/>
      <c r="B62" s="246"/>
      <c r="C62" s="246"/>
      <c r="D62" s="246"/>
      <c r="E62" s="246"/>
      <c r="F62" s="246"/>
      <c r="G62" s="327"/>
      <c r="H62" s="328" t="s">
        <v>523</v>
      </c>
      <c r="I62" s="329">
        <v>732457</v>
      </c>
      <c r="J62" s="330">
        <v>37450</v>
      </c>
      <c r="K62" s="331">
        <v>17.7</v>
      </c>
      <c r="L62" s="332">
        <v>38548</v>
      </c>
      <c r="M62" s="333">
        <v>7.3</v>
      </c>
      <c r="N62" s="334">
        <v>10.4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2"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2" t="s">
        <v>3</v>
      </c>
      <c r="D47" s="1172"/>
      <c r="E47" s="1173"/>
      <c r="F47" s="11">
        <v>22.41</v>
      </c>
      <c r="G47" s="12">
        <v>26.75</v>
      </c>
      <c r="H47" s="12">
        <v>25.34</v>
      </c>
      <c r="I47" s="12">
        <v>25.68</v>
      </c>
      <c r="J47" s="13">
        <v>26.12</v>
      </c>
    </row>
    <row r="48" spans="2:10" ht="57.75" customHeight="1">
      <c r="B48" s="14"/>
      <c r="C48" s="1174" t="s">
        <v>4</v>
      </c>
      <c r="D48" s="1174"/>
      <c r="E48" s="1175"/>
      <c r="F48" s="15">
        <v>3.34</v>
      </c>
      <c r="G48" s="16">
        <v>3.56</v>
      </c>
      <c r="H48" s="16">
        <v>3.63</v>
      </c>
      <c r="I48" s="16">
        <v>2.95</v>
      </c>
      <c r="J48" s="17">
        <v>1.64</v>
      </c>
    </row>
    <row r="49" spans="2:10" ht="57.75" customHeight="1" thickBot="1">
      <c r="B49" s="18"/>
      <c r="C49" s="1176" t="s">
        <v>5</v>
      </c>
      <c r="D49" s="1176"/>
      <c r="E49" s="1177"/>
      <c r="F49" s="19">
        <v>1.76</v>
      </c>
      <c r="G49" s="20">
        <v>5.14</v>
      </c>
      <c r="H49" s="20" t="s">
        <v>535</v>
      </c>
      <c r="I49" s="20">
        <v>0.32</v>
      </c>
      <c r="J49" s="21" t="s">
        <v>536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FUKUSAKI</cp:lastModifiedBy>
  <cp:lastPrinted>2018-04-12T02:33:28Z</cp:lastPrinted>
  <dcterms:created xsi:type="dcterms:W3CDTF">2018-01-24T05:39:11Z</dcterms:created>
  <dcterms:modified xsi:type="dcterms:W3CDTF">2018-10-30T05:48:06Z</dcterms:modified>
</cp:coreProperties>
</file>