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ma0035746\Desktop\"/>
    </mc:Choice>
  </mc:AlternateContent>
  <bookViews>
    <workbookView xWindow="0" yWindow="0" windowWidth="28800" windowHeight="12315" tabRatio="934" firstSheet="10"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O38" i="10"/>
  <c r="BW38" i="10"/>
  <c r="BE38" i="10"/>
  <c r="AM38" i="10"/>
  <c r="C38" i="10"/>
  <c r="C39" i="10" s="1"/>
  <c r="CO37" i="10"/>
  <c r="BW37" i="10"/>
  <c r="BE37" i="10"/>
  <c r="C37" i="10"/>
  <c r="CO36" i="10"/>
  <c r="BW36" i="10"/>
  <c r="BE36" i="10"/>
  <c r="C36" i="10"/>
  <c r="CO35" i="10"/>
  <c r="BW35" i="10"/>
  <c r="BE35" i="10"/>
  <c r="C35" i="10"/>
  <c r="CO34" i="10"/>
  <c r="BW34" i="10"/>
  <c r="C34" i="10"/>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s="1"/>
  <c r="AM37" i="10" s="1"/>
  <c r="BE34" i="10" l="1"/>
</calcChain>
</file>

<file path=xl/sharedStrings.xml><?xml version="1.0" encoding="utf-8"?>
<sst xmlns="http://schemas.openxmlformats.org/spreadsheetml/2006/main" count="1112" uniqueCount="617">
  <si>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</si>
  <si>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</si>
  <si>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</si>
  <si>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</si>
  <si>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</si>
  <si>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</si>
  <si>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</si>
  <si>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</si>
  <si>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</si>
  <si>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</si>
  <si>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</si>
  <si>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</si>
  <si>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</si>
  <si>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</si>
  <si>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</si>
  <si>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</si>
  <si>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</si>
  <si>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</si>
  <si>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</si>
  <si>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</si>
  <si>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</si>
  <si>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</si>
  <si>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</si>
  <si>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</si>
  <si>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</si>
  <si>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</si>
  <si>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</si>
  <si>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</si>
  <si>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</si>
  <si>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</si>
  <si>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</si>
  <si>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</si>
  <si>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</si>
  <si>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</si>
  <si>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</si>
  <si>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</si>
  <si>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</si>
  <si>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</si>
  <si>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</si>
  <si>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</si>
  <si>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</si>
  <si>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</si>
  <si>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</si>
  <si>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</si>
  <si>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</si>
  <si>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</si>
  <si>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</si>
  <si>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</si>
  <si>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</si>
  <si>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</si>
  <si>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</si>
  <si>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</si>
  <si>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</si>
  <si>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</si>
  <si>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</si>
  <si>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</si>
  <si>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</si>
  <si>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</si>
  <si>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</si>
  <si>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</si>
  <si>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</si>
  <si>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</si>
  <si>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</si>
  <si>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</si>
  <si>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</si>
  <si>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</si>
  <si>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</si>
  <si>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</si>
  <si>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</si>
  <si>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</si>
  <si>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</si>
  <si>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</si>
  <si>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</si>
  <si>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</si>
  <si>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</si>
  <si>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</si>
  <si>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</si>
  <si>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</si>
  <si>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</si>
  <si>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中核市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</si>
  <si>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</si>
  <si>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</si>
  <si>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</si>
  <si>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</si>
  <si>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</si>
  <si>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</si>
  <si>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</si>
  <si>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</si>
  <si>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</si>
  <si>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</si>
  <si>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</si>
  <si>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</si>
  <si>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尼崎市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</si>
  <si>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</si>
  <si>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</si>
  <si>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</si>
  <si>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</si>
  <si>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</si>
  <si>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</si>
  <si>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</si>
  <si>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</si>
  <si>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</si>
  <si>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</si>
  <si>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</si>
  <si>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</si>
  <si>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</si>
  <si>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</si>
  <si>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</si>
  <si>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</si>
  <si>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</si>
  <si>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</si>
  <si>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</si>
  <si>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</si>
  <si>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</si>
  <si>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</si>
  <si>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</si>
  <si>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</si>
  <si>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</si>
  <si>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</si>
  <si>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</si>
  <si>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</si>
  <si>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</si>
  <si>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</si>
  <si>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</si>
  <si>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</si>
  <si>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</si>
  <si>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</si>
  <si>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</si>
  <si>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</si>
  <si>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</si>
  <si>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</si>
  <si>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</si>
  <si>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</si>
  <si>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</si>
  <si>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</si>
  <si>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</si>
  <si>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</si>
  <si>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</si>
  <si>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</si>
  <si>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</si>
  <si>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</si>
  <si>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</si>
  <si>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</si>
  <si>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</si>
  <si>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</si>
  <si>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</si>
  <si>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</si>
  <si>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</si>
  <si>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</si>
  <si>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</si>
  <si>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</si>
  <si>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</si>
  <si>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</si>
  <si>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</si>
  <si>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</si>
  <si>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</si>
  <si>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</si>
  <si>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</si>
  <si>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</si>
  <si>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</si>
  <si>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</si>
  <si>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</si>
  <si>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</si>
  <si>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</si>
  <si>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</si>
  <si>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</si>
  <si>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</si>
  <si>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</si>
  <si>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</si>
  <si>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</si>
  <si>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</si>
  <si>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</si>
  <si>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</si>
  <si>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</si>
  <si>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</si>
  <si>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</si>
  <si>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</si>
  <si>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</si>
  <si>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</si>
  <si>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</si>
  <si>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</si>
  <si>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</si>
  <si>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</si>
  <si>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</si>
  <si>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</si>
  <si>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</si>
  <si>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</si>
  <si>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</si>
  <si>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</si>
  <si>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</si>
  <si>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</si>
  <si>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</si>
  <si>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</si>
  <si>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</si>
  <si>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</si>
  <si>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</si>
  <si>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</si>
  <si>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</si>
  <si>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</si>
  <si>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</si>
  <si>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</si>
  <si>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</si>
  <si>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</si>
  <si>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</si>
  <si>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</si>
  <si>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</si>
  <si>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</si>
  <si>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</si>
  <si>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</si>
  <si>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兵庫県尼崎市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</si>
  <si>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</si>
  <si>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</si>
  <si>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</si>
  <si>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</si>
  <si>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</si>
  <si>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</si>
  <si>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</si>
  <si>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</si>
  <si>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</si>
  <si>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</si>
  <si>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</si>
  <si>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</si>
  <si>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</si>
  <si>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</si>
  <si>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</si>
  <si>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</si>
  <si>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</si>
  <si>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</si>
  <si>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</si>
  <si>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</si>
  <si>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</si>
  <si>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</si>
  <si>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</si>
  <si>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</si>
  <si>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</si>
  <si>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</si>
  <si>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</si>
  <si>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</si>
  <si>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</si>
  <si>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</si>
  <si>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</si>
  <si>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</si>
  <si>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</si>
  <si>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</si>
  <si>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</si>
  <si>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</si>
  <si>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</si>
  <si>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</si>
  <si>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</si>
  <si>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</si>
  <si>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</si>
  <si>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</si>
  <si>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</si>
  <si>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</si>
  <si>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</si>
  <si>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</si>
  <si>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</si>
  <si>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</si>
  <si>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</si>
  <si>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</si>
  <si>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</si>
  <si>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</si>
  <si>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</si>
  <si>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</si>
  <si>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</si>
  <si>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</si>
  <si>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</si>
  <si>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</si>
  <si>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</si>
  <si>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</si>
  <si>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</si>
  <si>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</si>
  <si>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</si>
  <si>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</si>
  <si>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</si>
  <si>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</si>
  <si>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</si>
  <si>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</si>
  <si>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</si>
  <si>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</si>
  <si>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</si>
  <si>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</si>
  <si>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</si>
  <si>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</si>
  <si>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</si>
  <si>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</si>
  <si>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</si>
  <si>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</si>
  <si>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</si>
  <si>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</si>
  <si>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</si>
  <si>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</si>
  <si>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</si>
  <si>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</si>
  <si>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</si>
  <si>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</si>
  <si>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</si>
  <si>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</si>
  <si>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</si>
  <si>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</si>
  <si>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</si>
  <si>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</si>
  <si>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</si>
  <si>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</si>
  <si>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</si>
  <si>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</si>
  <si>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</si>
  <si>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</si>
  <si>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</si>
  <si>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</si>
  <si>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</si>
  <si>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</si>
  <si>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</si>
  <si>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</si>
  <si>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</si>
  <si>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</si>
  <si>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</si>
  <si>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</si>
  <si>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</si>
  <si>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</si>
  <si>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</si>
  <si>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</si>
  <si>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</si>
  <si>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</si>
  <si>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</si>
  <si>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</si>
  <si>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</si>
  <si>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</si>
  <si>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</si>
  <si>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</si>
  <si>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</si>
  <si>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</si>
  <si>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市場</t>
    <phoneticPr fontId="5"/>
  </si>
  <si>
    <t>被保険者数(人)</t>
  </si>
  <si>
    <t>　繰出金</t>
    <phoneticPr fontId="5"/>
  </si>
  <si>
    <t>駐車場整備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</si>
  <si>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</si>
  <si>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</si>
  <si>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</si>
  <si>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</si>
  <si>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</si>
  <si>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</si>
  <si>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</si>
  <si>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</si>
  <si>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</si>
  <si>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</si>
  <si>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</si>
  <si>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</si>
  <si>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</si>
  <si>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</si>
  <si>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</si>
  <si>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</si>
  <si>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</si>
  <si>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</si>
  <si>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</si>
  <si>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</si>
  <si>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</si>
  <si>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</si>
  <si>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兵庫県尼崎市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</si>
  <si>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</si>
  <si>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</si>
  <si>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</si>
  <si>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</si>
  <si>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</si>
  <si>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</si>
  <si>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</si>
  <si>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</si>
  <si>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</si>
  <si>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</si>
  <si>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</si>
  <si>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</si>
  <si>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</si>
  <si>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</si>
  <si>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</si>
  <si>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</si>
  <si>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</si>
  <si>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</si>
  <si>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</si>
  <si>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</si>
  <si>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育英事業費会計</t>
    <phoneticPr fontId="5"/>
  </si>
  <si>
    <t>公共用地先行取得事業費会計</t>
    <phoneticPr fontId="5"/>
  </si>
  <si>
    <t>公害病認定患者救済事業費会計</t>
    <phoneticPr fontId="5"/>
  </si>
  <si>
    <t>青少年健全育成事業費会計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</si>
  <si>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</si>
  <si>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</si>
  <si>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</si>
  <si>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</si>
  <si>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</si>
  <si>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</si>
  <si>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</si>
  <si>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</si>
  <si>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</si>
  <si>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</si>
  <si>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</si>
  <si>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</si>
  <si>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</si>
  <si>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国民健康保険事業費会計</t>
    <phoneticPr fontId="5"/>
  </si>
  <si>
    <t>介護保険事業費会計</t>
    <phoneticPr fontId="5"/>
  </si>
  <si>
    <t>後期高齢者医療事業費会計</t>
    <phoneticPr fontId="5"/>
  </si>
  <si>
    <t>農業共済事業費会計</t>
    <phoneticPr fontId="5"/>
  </si>
  <si>
    <t>駐車場事業費会計</t>
    <phoneticPr fontId="5"/>
  </si>
  <si>
    <t>水道事業会計</t>
    <phoneticPr fontId="5"/>
  </si>
  <si>
    <t>法適用企業</t>
    <phoneticPr fontId="5"/>
  </si>
  <si>
    <t>工業用水道事業会計</t>
    <phoneticPr fontId="5"/>
  </si>
  <si>
    <t>下水道事業会計</t>
    <phoneticPr fontId="5"/>
  </si>
  <si>
    <t>モーターボート競走事業会計</t>
    <phoneticPr fontId="5"/>
  </si>
  <si>
    <t>地方卸売市場事業費会計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</si>
  <si>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</si>
  <si>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</si>
  <si>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</si>
  <si>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</si>
  <si>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</si>
  <si>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</si>
  <si>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</si>
  <si>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</si>
  <si>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</si>
  <si>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</si>
  <si>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</si>
  <si>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</si>
  <si>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</si>
  <si>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</si>
  <si>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</si>
  <si>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</si>
  <si>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</si>
  <si>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</si>
  <si>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</si>
  <si>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</si>
  <si>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</si>
  <si>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</si>
  <si>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</si>
  <si>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</si>
  <si>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</si>
  <si>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</si>
  <si>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</si>
  <si>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</si>
  <si>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</si>
  <si>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</si>
  <si>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</si>
  <si>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</si>
  <si>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</si>
  <si>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</si>
  <si>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</si>
  <si>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</si>
  <si>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</si>
  <si>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</si>
  <si>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</si>
  <si>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</si>
  <si>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</si>
  <si>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</si>
  <si>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</si>
  <si>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</si>
  <si>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</si>
  <si>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</si>
  <si>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</si>
  <si>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</si>
  <si>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</si>
  <si>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</si>
  <si>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</si>
  <si>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</si>
  <si>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</si>
  <si>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</si>
  <si>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</si>
  <si>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</si>
  <si>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</si>
  <si>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</si>
  <si>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</si>
  <si>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地方卸売市場事業費会計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</si>
  <si>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</si>
  <si>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</si>
  <si>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</si>
  <si>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</si>
  <si>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</si>
  <si>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</si>
  <si>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</si>
  <si>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</si>
  <si>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</si>
  <si>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</si>
  <si>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</si>
  <si>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</si>
  <si>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</si>
  <si>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</si>
  <si>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</si>
  <si>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</si>
  <si>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</si>
  <si>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</si>
  <si>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</si>
  <si>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</si>
  <si>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</si>
  <si>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</si>
  <si>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</si>
  <si>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</si>
  <si>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</si>
  <si>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</si>
  <si>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</si>
  <si>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</si>
  <si>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</si>
  <si>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</si>
  <si>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</si>
  <si>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</si>
  <si>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</si>
  <si>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</si>
  <si>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</si>
  <si>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</si>
  <si>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</si>
  <si>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</si>
  <si>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</si>
  <si>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</si>
  <si>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</si>
  <si>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</si>
  <si>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</si>
  <si>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</si>
  <si>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</si>
  <si>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</si>
  <si>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</si>
  <si>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</si>
  <si>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</si>
  <si>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</si>
  <si>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</si>
  <si>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</si>
  <si>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</si>
  <si>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</si>
  <si>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</si>
  <si>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</si>
  <si>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</si>
  <si>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</si>
  <si>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</si>
  <si>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</si>
  <si>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</si>
  <si>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</si>
  <si>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</si>
  <si>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</si>
  <si>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</si>
  <si>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</si>
  <si>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</si>
  <si>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</si>
  <si>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</si>
  <si>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</si>
  <si>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</si>
  <si>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</si>
  <si>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</si>
  <si>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</si>
  <si>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</si>
  <si>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</si>
  <si>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</si>
  <si>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</si>
  <si>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</si>
  <si>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</si>
  <si>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</si>
  <si>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</si>
  <si>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</si>
  <si>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</si>
  <si>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</si>
  <si>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</si>
  <si>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</si>
  <si>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1.35</t>
  </si>
  <si>
    <t>下水道事業会計</t>
  </si>
  <si>
    <t>工業用水道事業会計</t>
  </si>
  <si>
    <t>水道事業会計</t>
  </si>
  <si>
    <t>国民健康保険事業費会計</t>
  </si>
  <si>
    <t>モーターボート競走事業会計</t>
  </si>
  <si>
    <t>介護保険事業費会計</t>
  </si>
  <si>
    <t>一般会計</t>
  </si>
  <si>
    <t>後期高齢者医療事業費会計</t>
  </si>
  <si>
    <t>その他会計（赤字）</t>
  </si>
  <si>
    <t>▲ 0.21</t>
  </si>
  <si>
    <t>その他会計（黒字）</t>
  </si>
  <si>
    <t>-</t>
    <phoneticPr fontId="2"/>
  </si>
  <si>
    <t>-</t>
    <phoneticPr fontId="2"/>
  </si>
  <si>
    <t>母子父子寡婦福祉資金貸付事業費会計</t>
    <rPh sb="2" eb="4">
      <t>フシ</t>
    </rPh>
    <phoneticPr fontId="5"/>
  </si>
  <si>
    <t xml:space="preserve"> </t>
    <phoneticPr fontId="2"/>
  </si>
  <si>
    <t>丹波少年自然の家事務組合</t>
    <rPh sb="0" eb="2">
      <t>タンバ</t>
    </rPh>
    <rPh sb="2" eb="4">
      <t>ショウネン</t>
    </rPh>
    <rPh sb="4" eb="6">
      <t>シゼン</t>
    </rPh>
    <rPh sb="7" eb="8">
      <t>イエ</t>
    </rPh>
    <rPh sb="8" eb="10">
      <t>ジム</t>
    </rPh>
    <rPh sb="10" eb="12">
      <t>クミアイ</t>
    </rPh>
    <phoneticPr fontId="2"/>
  </si>
  <si>
    <t>兵庫県後期高齢者広域連合（一般会計）</t>
    <rPh sb="0" eb="3">
      <t>ヒョウゴケン</t>
    </rPh>
    <rPh sb="3" eb="5">
      <t>コウキ</t>
    </rPh>
    <rPh sb="5" eb="7">
      <t>コウレイ</t>
    </rPh>
    <rPh sb="7" eb="8">
      <t>シャ</t>
    </rPh>
    <rPh sb="8" eb="10">
      <t>コウイキ</t>
    </rPh>
    <rPh sb="10" eb="12">
      <t>レンゴウ</t>
    </rPh>
    <rPh sb="13" eb="15">
      <t>イッパン</t>
    </rPh>
    <rPh sb="15" eb="17">
      <t>カイケイ</t>
    </rPh>
    <phoneticPr fontId="2"/>
  </si>
  <si>
    <t>兵庫県後期高齢者広域連合（特別会計）</t>
    <rPh sb="13" eb="15">
      <t>トクベツ</t>
    </rPh>
    <phoneticPr fontId="2"/>
  </si>
  <si>
    <t>阪神水道企業団</t>
    <rPh sb="0" eb="2">
      <t>ハンシン</t>
    </rPh>
    <rPh sb="2" eb="4">
      <t>スイドウ</t>
    </rPh>
    <rPh sb="4" eb="6">
      <t>キギョウ</t>
    </rPh>
    <rPh sb="6" eb="7">
      <t>ダン</t>
    </rPh>
    <phoneticPr fontId="2"/>
  </si>
  <si>
    <t>兵庫県競馬組合</t>
    <rPh sb="0" eb="3">
      <t>ヒョウゴケン</t>
    </rPh>
    <rPh sb="3" eb="5">
      <t>ケイバ</t>
    </rPh>
    <rPh sb="5" eb="7">
      <t>クミアイ</t>
    </rPh>
    <phoneticPr fontId="2"/>
  </si>
  <si>
    <t>-</t>
    <phoneticPr fontId="2"/>
  </si>
  <si>
    <t>尼崎健康医療財団</t>
    <rPh sb="0" eb="2">
      <t>アマガサキ</t>
    </rPh>
    <rPh sb="2" eb="4">
      <t>ケンコウ</t>
    </rPh>
    <rPh sb="4" eb="6">
      <t>イリョウ</t>
    </rPh>
    <rPh sb="6" eb="8">
      <t>ザイダン</t>
    </rPh>
    <phoneticPr fontId="2"/>
  </si>
  <si>
    <t>尼崎口腔衛生センター</t>
    <rPh sb="0" eb="2">
      <t>アマガサキ</t>
    </rPh>
    <rPh sb="2" eb="4">
      <t>コウクウ</t>
    </rPh>
    <rPh sb="4" eb="6">
      <t>エイセイ</t>
    </rPh>
    <phoneticPr fontId="2"/>
  </si>
  <si>
    <t>尼崎環境財団</t>
    <rPh sb="0" eb="2">
      <t>アマガサキ</t>
    </rPh>
    <rPh sb="2" eb="4">
      <t>カンキョウ</t>
    </rPh>
    <rPh sb="4" eb="6">
      <t>ザイダン</t>
    </rPh>
    <phoneticPr fontId="2"/>
  </si>
  <si>
    <t>尼崎市総合文化センター</t>
    <rPh sb="0" eb="3">
      <t>アマガサキシ</t>
    </rPh>
    <rPh sb="3" eb="5">
      <t>ソウゴウ</t>
    </rPh>
    <rPh sb="5" eb="7">
      <t>ブンカ</t>
    </rPh>
    <phoneticPr fontId="2"/>
  </si>
  <si>
    <t>尼崎市スポーツ振興事業団</t>
    <rPh sb="0" eb="3">
      <t>アマガサキシ</t>
    </rPh>
    <rPh sb="7" eb="9">
      <t>シンコウ</t>
    </rPh>
    <rPh sb="9" eb="12">
      <t>ジギョウダン</t>
    </rPh>
    <phoneticPr fontId="2"/>
  </si>
  <si>
    <t>尼崎緑化公園協会</t>
    <rPh sb="0" eb="2">
      <t>アマガサキ</t>
    </rPh>
    <rPh sb="2" eb="4">
      <t>リョッカ</t>
    </rPh>
    <rPh sb="4" eb="6">
      <t>コウエン</t>
    </rPh>
    <rPh sb="6" eb="8">
      <t>キョウカイ</t>
    </rPh>
    <phoneticPr fontId="2"/>
  </si>
  <si>
    <t>尼崎都市開発</t>
    <rPh sb="0" eb="2">
      <t>アマガサキ</t>
    </rPh>
    <rPh sb="2" eb="4">
      <t>トシ</t>
    </rPh>
    <rPh sb="4" eb="6">
      <t>カイハツ</t>
    </rPh>
    <phoneticPr fontId="2"/>
  </si>
  <si>
    <t>アミング開発</t>
    <rPh sb="4" eb="6">
      <t>カイハツ</t>
    </rPh>
    <phoneticPr fontId="2"/>
  </si>
  <si>
    <t>尼崎中高年事業</t>
    <rPh sb="0" eb="2">
      <t>アマガサキ</t>
    </rPh>
    <rPh sb="2" eb="5">
      <t>チュウコウネン</t>
    </rPh>
    <rPh sb="5" eb="7">
      <t>ジギョウ</t>
    </rPh>
    <phoneticPr fontId="2"/>
  </si>
  <si>
    <t>尼崎交通事業振興</t>
    <rPh sb="0" eb="2">
      <t>アマガサキ</t>
    </rPh>
    <rPh sb="2" eb="4">
      <t>コウツウ</t>
    </rPh>
    <rPh sb="4" eb="6">
      <t>ジギョウ</t>
    </rPh>
    <rPh sb="6" eb="8">
      <t>シンコウ</t>
    </rPh>
    <phoneticPr fontId="2"/>
  </si>
  <si>
    <t>尼崎市土地開発公社</t>
    <rPh sb="0" eb="3">
      <t>アマガサキシ</t>
    </rPh>
    <rPh sb="3" eb="5">
      <t>トチ</t>
    </rPh>
    <rPh sb="5" eb="7">
      <t>カイハツ</t>
    </rPh>
    <rPh sb="7" eb="9">
      <t>コウシャ</t>
    </rPh>
    <phoneticPr fontId="2"/>
  </si>
  <si>
    <t>エーリック</t>
    <phoneticPr fontId="2"/>
  </si>
  <si>
    <t>尼崎地域産業活性化機構</t>
    <rPh sb="0" eb="2">
      <t>アマガサキ</t>
    </rPh>
    <rPh sb="2" eb="4">
      <t>チイキ</t>
    </rPh>
    <rPh sb="4" eb="6">
      <t>サンギョウ</t>
    </rPh>
    <rPh sb="6" eb="9">
      <t>カッセイカ</t>
    </rPh>
    <rPh sb="9" eb="11">
      <t>キコウ</t>
    </rPh>
    <phoneticPr fontId="2"/>
  </si>
  <si>
    <t>近畿高エネルギー加工技術研究所</t>
    <rPh sb="0" eb="2">
      <t>キンキ</t>
    </rPh>
    <rPh sb="2" eb="3">
      <t>コウ</t>
    </rPh>
    <rPh sb="8" eb="10">
      <t>カコウ</t>
    </rPh>
    <rPh sb="10" eb="12">
      <t>ギジュツ</t>
    </rPh>
    <rPh sb="12" eb="15">
      <t>ケンキュウショ</t>
    </rPh>
    <phoneticPr fontId="2"/>
  </si>
  <si>
    <t>-</t>
    <phoneticPr fontId="2"/>
  </si>
  <si>
    <t>-</t>
    <phoneticPr fontId="2"/>
  </si>
  <si>
    <t>-</t>
    <phoneticPr fontId="2"/>
  </si>
  <si>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</si>
  <si>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</si>
  <si>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</si>
  <si>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</si>
  <si>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11"/>
  </si>
  <si>
    <t>市民福祉振興基金</t>
    <rPh sb="0" eb="2">
      <t>シミン</t>
    </rPh>
    <rPh sb="2" eb="4">
      <t>フクシ</t>
    </rPh>
    <rPh sb="4" eb="6">
      <t>シンコウ</t>
    </rPh>
    <rPh sb="6" eb="8">
      <t>キキン</t>
    </rPh>
    <phoneticPr fontId="11"/>
  </si>
  <si>
    <t>環境基金</t>
    <rPh sb="0" eb="2">
      <t>カンキョウ</t>
    </rPh>
    <rPh sb="2" eb="4">
      <t>キキン</t>
    </rPh>
    <phoneticPr fontId="11"/>
  </si>
  <si>
    <t>緑化基金</t>
    <rPh sb="0" eb="2">
      <t>リョクカ</t>
    </rPh>
    <rPh sb="2" eb="4">
      <t>キキン</t>
    </rPh>
    <phoneticPr fontId="11"/>
  </si>
  <si>
    <t>新本庁舎建設基金</t>
    <rPh sb="0" eb="1">
      <t>シン</t>
    </rPh>
    <rPh sb="1" eb="4">
      <t>ホンチョウシャ</t>
    </rPh>
    <rPh sb="4" eb="6">
      <t>ケンセツ</t>
    </rPh>
    <rPh sb="6" eb="8">
      <t>キキン</t>
    </rPh>
    <phoneticPr fontId="11"/>
  </si>
  <si>
    <t>-</t>
    <phoneticPr fontId="2"/>
  </si>
  <si>
    <t>H.29.3.31廃止</t>
    <rPh sb="9" eb="11">
      <t>ハイシ</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</si>
  <si>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</si>
  <si>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</si>
  <si>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</si>
  <si>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本市の有形固定資産減価償却率は65.8％となっており、耐用年数に対して資産の取得からの期間が長くなっている状況にある。また、将来負担比率についても、市債残高が多いこと等により、本市は類似団体と比べて非常に高い状況にある。将来負担の抑制を図っていく必要がある一方で、老朽化対策により将来負担が増加する可能性があることから、今後は、財政健全化の取り組みとともに、公共施設マネジメントの取り組みを両軸で進めることが重要となっている。</t>
    <rPh sb="92" eb="94">
      <t>ルイジ</t>
    </rPh>
    <rPh sb="94" eb="96">
      <t>ダンタイ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</si>
  <si>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</si>
  <si>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</si>
  <si>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</si>
  <si>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</si>
  <si>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</si>
  <si>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</si>
  <si>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については、教育環境の改善などの市民ニーズや新たな行政需要への対応を進める中、これらの取り組みに係る市債の元金償還が本格化してきていることに伴い、毎年度の公債費等の負担が高い水準で推移する状況となっている。また、将来負担比率については、市債残高の減少や財源措置の手厚い市債が増加してきていることなどにより、毎年度減少しているが、類似団体との比較では依然として高い状況にある。</t>
    <rPh sb="174" eb="176">
      <t>ダンタイ</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</si>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</sst>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47677</c:v>
                </c:pt>
                <c:pt idx="1">
                  <c:v>51613</c:v>
                </c:pt>
                <c:pt idx="2">
                  <c:v>50880</c:v>
                </c:pt>
                <c:pt idx="3">
                  <c:v>46395</c:v>
                </c:pt>
                <c:pt idx="4">
                  <c:v>48088</c:v>
                </c:pt>
              </c:numCache>
            </c:numRef>
          </c:val>
          <c:smooth val="0"/>
          <c:extLst>
            <c:ext xmlns:c16="http://schemas.microsoft.com/office/drawing/2014/chart" uri="{C3380CC4-5D6E-409C-BE32-E72D297353CC}">
              <c16:uniqueId val="{00000000-C5D3-48AF-9654-249F0232D6D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46541</c:v>
                </c:pt>
                <c:pt idx="1">
                  <c:v>47328</c:v>
                </c:pt>
                <c:pt idx="2">
                  <c:v>55377</c:v>
                </c:pt>
                <c:pt idx="3">
                  <c:v>47605</c:v>
                </c:pt>
                <c:pt idx="4">
                  <c:v>40343</c:v>
                </c:pt>
              </c:numCache>
            </c:numRef>
          </c:val>
          <c:smooth val="0"/>
          <c:extLst>
            <c:ext xmlns:c16="http://schemas.microsoft.com/office/drawing/2014/chart" uri="{C3380CC4-5D6E-409C-BE32-E72D297353CC}">
              <c16:uniqueId val="{00000001-C5D3-48AF-9654-249F0232D6D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0.22</c:v>
                </c:pt>
                <c:pt idx="1">
                  <c:v>0.16</c:v>
                </c:pt>
                <c:pt idx="2">
                  <c:v>0.25</c:v>
                </c:pt>
                <c:pt idx="3">
                  <c:v>0.26</c:v>
                </c:pt>
                <c:pt idx="4">
                  <c:v>0.19</c:v>
                </c:pt>
              </c:numCache>
            </c:numRef>
          </c:val>
          <c:extLst>
            <c:ext xmlns:c16="http://schemas.microsoft.com/office/drawing/2014/chart" uri="{C3380CC4-5D6E-409C-BE32-E72D297353CC}">
              <c16:uniqueId val="{00000000-357C-4763-BED1-CFC9F825335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3.74</c:v>
                </c:pt>
                <c:pt idx="1">
                  <c:v>3.91</c:v>
                </c:pt>
                <c:pt idx="2">
                  <c:v>4.0199999999999996</c:v>
                </c:pt>
                <c:pt idx="3">
                  <c:v>7.49</c:v>
                </c:pt>
                <c:pt idx="4">
                  <c:v>6.24</c:v>
                </c:pt>
              </c:numCache>
            </c:numRef>
          </c:val>
          <c:extLst>
            <c:ext xmlns:c16="http://schemas.microsoft.com/office/drawing/2014/chart" uri="{C3380CC4-5D6E-409C-BE32-E72D297353CC}">
              <c16:uniqueId val="{00000001-357C-4763-BED1-CFC9F825335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0.18</c:v>
                </c:pt>
                <c:pt idx="1">
                  <c:v>0.09</c:v>
                </c:pt>
                <c:pt idx="2">
                  <c:v>0.2</c:v>
                </c:pt>
                <c:pt idx="3">
                  <c:v>3.47</c:v>
                </c:pt>
                <c:pt idx="4">
                  <c:v>-1.35</c:v>
                </c:pt>
              </c:numCache>
            </c:numRef>
          </c:val>
          <c:smooth val="0"/>
          <c:extLst>
            <c:ext xmlns:c16="http://schemas.microsoft.com/office/drawing/2014/chart" uri="{C3380CC4-5D6E-409C-BE32-E72D297353CC}">
              <c16:uniqueId val="{00000002-357C-4763-BED1-CFC9F825335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0.94</c:v>
                </c:pt>
                <c:pt idx="2">
                  <c:v>#N/A</c:v>
                </c:pt>
                <c:pt idx="3">
                  <c:v>0.35</c:v>
                </c:pt>
                <c:pt idx="4">
                  <c:v>#N/A</c:v>
                </c:pt>
                <c:pt idx="5">
                  <c:v>1.42</c:v>
                </c:pt>
                <c:pt idx="6">
                  <c:v>#N/A</c:v>
                </c:pt>
                <c:pt idx="7">
                  <c:v>0.13</c:v>
                </c:pt>
                <c:pt idx="8">
                  <c:v>#N/A</c:v>
                </c:pt>
                <c:pt idx="9">
                  <c:v>0.12</c:v>
                </c:pt>
              </c:numCache>
            </c:numRef>
          </c:val>
          <c:extLst>
            <c:ext xmlns:c16="http://schemas.microsoft.com/office/drawing/2014/chart" uri="{C3380CC4-5D6E-409C-BE32-E72D297353CC}">
              <c16:uniqueId val="{00000000-2CFD-4C5D-B78B-AEDBF856E15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0.21</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CFD-4C5D-B78B-AEDBF856E156}"/>
            </c:ext>
          </c:extLst>
        </c:ser>
        <c:ser>
          <c:idx val="2"/>
          <c:order val="2"/>
          <c:tx>
            <c:strRef>
              <c:f>データシート!$A$29</c:f>
              <c:strCache>
                <c:ptCount val="1"/>
                <c:pt idx="0">
                  <c:v>後期高齢者医療事業費会計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0.06</c:v>
                </c:pt>
                <c:pt idx="2">
                  <c:v>#N/A</c:v>
                </c:pt>
                <c:pt idx="3">
                  <c:v>7.0000000000000007E-2</c:v>
                </c:pt>
                <c:pt idx="4">
                  <c:v>#N/A</c:v>
                </c:pt>
                <c:pt idx="5">
                  <c:v>7.0000000000000007E-2</c:v>
                </c:pt>
                <c:pt idx="6">
                  <c:v>#N/A</c:v>
                </c:pt>
                <c:pt idx="7">
                  <c:v>7.0000000000000007E-2</c:v>
                </c:pt>
                <c:pt idx="8">
                  <c:v>#N/A</c:v>
                </c:pt>
                <c:pt idx="9">
                  <c:v>0.17</c:v>
                </c:pt>
              </c:numCache>
            </c:numRef>
          </c:val>
          <c:extLst>
            <c:ext xmlns:c16="http://schemas.microsoft.com/office/drawing/2014/chart" uri="{C3380CC4-5D6E-409C-BE32-E72D297353CC}">
              <c16:uniqueId val="{00000002-2CFD-4C5D-B78B-AEDBF856E156}"/>
            </c:ext>
          </c:extLst>
        </c:ser>
        <c:ser>
          <c:idx val="3"/>
          <c:order val="3"/>
          <c:tx>
            <c:strRef>
              <c:f>データシート!$A$30</c:f>
              <c:strCache>
                <c:ptCount val="1"/>
                <c:pt idx="0">
                  <c:v>一般会計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0.21</c:v>
                </c:pt>
                <c:pt idx="2">
                  <c:v>#N/A</c:v>
                </c:pt>
                <c:pt idx="3">
                  <c:v>0.16</c:v>
                </c:pt>
                <c:pt idx="4">
                  <c:v>#N/A</c:v>
                </c:pt>
                <c:pt idx="5">
                  <c:v>0.25</c:v>
                </c:pt>
                <c:pt idx="6">
                  <c:v>#N/A</c:v>
                </c:pt>
                <c:pt idx="7">
                  <c:v>0.26</c:v>
                </c:pt>
                <c:pt idx="8">
                  <c:v>#N/A</c:v>
                </c:pt>
                <c:pt idx="9">
                  <c:v>0.18</c:v>
                </c:pt>
              </c:numCache>
            </c:numRef>
          </c:val>
          <c:extLst>
            <c:ext xmlns:c16="http://schemas.microsoft.com/office/drawing/2014/chart" uri="{C3380CC4-5D6E-409C-BE32-E72D297353CC}">
              <c16:uniqueId val="{00000003-2CFD-4C5D-B78B-AEDBF856E156}"/>
            </c:ext>
          </c:extLst>
        </c:ser>
        <c:ser>
          <c:idx val="4"/>
          <c:order val="4"/>
          <c:tx>
            <c:strRef>
              <c:f>データシート!$A$31</c:f>
              <c:strCache>
                <c:ptCount val="1"/>
                <c:pt idx="0">
                  <c:v>介護保険事業費会計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0.34</c:v>
                </c:pt>
                <c:pt idx="2">
                  <c:v>#N/A</c:v>
                </c:pt>
                <c:pt idx="3">
                  <c:v>0.57999999999999996</c:v>
                </c:pt>
                <c:pt idx="4">
                  <c:v>#N/A</c:v>
                </c:pt>
                <c:pt idx="5">
                  <c:v>0.71</c:v>
                </c:pt>
                <c:pt idx="6">
                  <c:v>#N/A</c:v>
                </c:pt>
                <c:pt idx="7">
                  <c:v>1.4</c:v>
                </c:pt>
                <c:pt idx="8">
                  <c:v>#N/A</c:v>
                </c:pt>
                <c:pt idx="9">
                  <c:v>0.61</c:v>
                </c:pt>
              </c:numCache>
            </c:numRef>
          </c:val>
          <c:extLst>
            <c:ext xmlns:c16="http://schemas.microsoft.com/office/drawing/2014/chart" uri="{C3380CC4-5D6E-409C-BE32-E72D297353CC}">
              <c16:uniqueId val="{00000004-2CFD-4C5D-B78B-AEDBF856E156}"/>
            </c:ext>
          </c:extLst>
        </c:ser>
        <c:ser>
          <c:idx val="5"/>
          <c:order val="5"/>
          <c:tx>
            <c:strRef>
              <c:f>データシート!$A$32</c:f>
              <c:strCache>
                <c:ptCount val="1"/>
                <c:pt idx="0">
                  <c:v>モーターボート競走事業会計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1.67</c:v>
                </c:pt>
                <c:pt idx="8">
                  <c:v>#N/A</c:v>
                </c:pt>
                <c:pt idx="9">
                  <c:v>2.64</c:v>
                </c:pt>
              </c:numCache>
            </c:numRef>
          </c:val>
          <c:extLst>
            <c:ext xmlns:c16="http://schemas.microsoft.com/office/drawing/2014/chart" uri="{C3380CC4-5D6E-409C-BE32-E72D297353CC}">
              <c16:uniqueId val="{00000005-2CFD-4C5D-B78B-AEDBF856E156}"/>
            </c:ext>
          </c:extLst>
        </c:ser>
        <c:ser>
          <c:idx val="6"/>
          <c:order val="6"/>
          <c:tx>
            <c:strRef>
              <c:f>データシート!$A$33</c:f>
              <c:strCache>
                <c:ptCount val="1"/>
                <c:pt idx="0">
                  <c:v>国民健康保険事業費会計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1.07</c:v>
                </c:pt>
                <c:pt idx="2">
                  <c:v>#N/A</c:v>
                </c:pt>
                <c:pt idx="3">
                  <c:v>0.75</c:v>
                </c:pt>
                <c:pt idx="4">
                  <c:v>#N/A</c:v>
                </c:pt>
                <c:pt idx="5">
                  <c:v>1.39</c:v>
                </c:pt>
                <c:pt idx="6">
                  <c:v>#N/A</c:v>
                </c:pt>
                <c:pt idx="7">
                  <c:v>3.03</c:v>
                </c:pt>
                <c:pt idx="8">
                  <c:v>#N/A</c:v>
                </c:pt>
                <c:pt idx="9">
                  <c:v>5.07</c:v>
                </c:pt>
              </c:numCache>
            </c:numRef>
          </c:val>
          <c:extLst>
            <c:ext xmlns:c16="http://schemas.microsoft.com/office/drawing/2014/chart" uri="{C3380CC4-5D6E-409C-BE32-E72D297353CC}">
              <c16:uniqueId val="{00000006-2CFD-4C5D-B78B-AEDBF856E156}"/>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6.86</c:v>
                </c:pt>
                <c:pt idx="2">
                  <c:v>#N/A</c:v>
                </c:pt>
                <c:pt idx="3">
                  <c:v>6.69</c:v>
                </c:pt>
                <c:pt idx="4">
                  <c:v>#N/A</c:v>
                </c:pt>
                <c:pt idx="5">
                  <c:v>6.3</c:v>
                </c:pt>
                <c:pt idx="6">
                  <c:v>#N/A</c:v>
                </c:pt>
                <c:pt idx="7">
                  <c:v>7.57</c:v>
                </c:pt>
                <c:pt idx="8">
                  <c:v>#N/A</c:v>
                </c:pt>
                <c:pt idx="9">
                  <c:v>8.1999999999999993</c:v>
                </c:pt>
              </c:numCache>
            </c:numRef>
          </c:val>
          <c:extLst>
            <c:ext xmlns:c16="http://schemas.microsoft.com/office/drawing/2014/chart" uri="{C3380CC4-5D6E-409C-BE32-E72D297353CC}">
              <c16:uniqueId val="{00000007-2CFD-4C5D-B78B-AEDBF856E156}"/>
            </c:ext>
          </c:extLst>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5.24</c:v>
                </c:pt>
                <c:pt idx="2">
                  <c:v>#N/A</c:v>
                </c:pt>
                <c:pt idx="3">
                  <c:v>6.89</c:v>
                </c:pt>
                <c:pt idx="4">
                  <c:v>#N/A</c:v>
                </c:pt>
                <c:pt idx="5">
                  <c:v>7.21</c:v>
                </c:pt>
                <c:pt idx="6">
                  <c:v>#N/A</c:v>
                </c:pt>
                <c:pt idx="7">
                  <c:v>7.76</c:v>
                </c:pt>
                <c:pt idx="8">
                  <c:v>#N/A</c:v>
                </c:pt>
                <c:pt idx="9">
                  <c:v>8.51</c:v>
                </c:pt>
              </c:numCache>
            </c:numRef>
          </c:val>
          <c:extLst>
            <c:ext xmlns:c16="http://schemas.microsoft.com/office/drawing/2014/chart" uri="{C3380CC4-5D6E-409C-BE32-E72D297353CC}">
              <c16:uniqueId val="{00000008-2CFD-4C5D-B78B-AEDBF856E156}"/>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5.44</c:v>
                </c:pt>
                <c:pt idx="2">
                  <c:v>#N/A</c:v>
                </c:pt>
                <c:pt idx="3">
                  <c:v>5.83</c:v>
                </c:pt>
                <c:pt idx="4">
                  <c:v>#N/A</c:v>
                </c:pt>
                <c:pt idx="5">
                  <c:v>8</c:v>
                </c:pt>
                <c:pt idx="6">
                  <c:v>#N/A</c:v>
                </c:pt>
                <c:pt idx="7">
                  <c:v>8.25</c:v>
                </c:pt>
                <c:pt idx="8">
                  <c:v>#N/A</c:v>
                </c:pt>
                <c:pt idx="9">
                  <c:v>9.4600000000000009</c:v>
                </c:pt>
              </c:numCache>
            </c:numRef>
          </c:val>
          <c:extLst>
            <c:ext xmlns:c16="http://schemas.microsoft.com/office/drawing/2014/chart" uri="{C3380CC4-5D6E-409C-BE32-E72D297353CC}">
              <c16:uniqueId val="{00000009-2CFD-4C5D-B78B-AEDBF856E15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18437</c:v>
                </c:pt>
                <c:pt idx="5">
                  <c:v>18619</c:v>
                </c:pt>
                <c:pt idx="8">
                  <c:v>18291</c:v>
                </c:pt>
                <c:pt idx="11">
                  <c:v>18217</c:v>
                </c:pt>
                <c:pt idx="14">
                  <c:v>18008</c:v>
                </c:pt>
              </c:numCache>
            </c:numRef>
          </c:val>
          <c:extLst>
            <c:ext xmlns:c16="http://schemas.microsoft.com/office/drawing/2014/chart" uri="{C3380CC4-5D6E-409C-BE32-E72D297353CC}">
              <c16:uniqueId val="{00000000-C68B-4274-9C23-55008A7ECC8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68B-4274-9C23-55008A7ECC8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467</c:v>
                </c:pt>
                <c:pt idx="3">
                  <c:v>459</c:v>
                </c:pt>
                <c:pt idx="6">
                  <c:v>452</c:v>
                </c:pt>
                <c:pt idx="9">
                  <c:v>444</c:v>
                </c:pt>
                <c:pt idx="12">
                  <c:v>355</c:v>
                </c:pt>
              </c:numCache>
            </c:numRef>
          </c:val>
          <c:extLst>
            <c:ext xmlns:c16="http://schemas.microsoft.com/office/drawing/2014/chart" uri="{C3380CC4-5D6E-409C-BE32-E72D297353CC}">
              <c16:uniqueId val="{00000002-C68B-4274-9C23-55008A7ECC8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241</c:v>
                </c:pt>
                <c:pt idx="3">
                  <c:v>247</c:v>
                </c:pt>
                <c:pt idx="6">
                  <c:v>87</c:v>
                </c:pt>
                <c:pt idx="9">
                  <c:v>35</c:v>
                </c:pt>
                <c:pt idx="12">
                  <c:v>25</c:v>
                </c:pt>
              </c:numCache>
            </c:numRef>
          </c:val>
          <c:extLst>
            <c:ext xmlns:c16="http://schemas.microsoft.com/office/drawing/2014/chart" uri="{C3380CC4-5D6E-409C-BE32-E72D297353CC}">
              <c16:uniqueId val="{00000003-C68B-4274-9C23-55008A7ECC8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4258</c:v>
                </c:pt>
                <c:pt idx="3">
                  <c:v>3917</c:v>
                </c:pt>
                <c:pt idx="6">
                  <c:v>3733</c:v>
                </c:pt>
                <c:pt idx="9">
                  <c:v>3613</c:v>
                </c:pt>
                <c:pt idx="12">
                  <c:v>3491</c:v>
                </c:pt>
              </c:numCache>
            </c:numRef>
          </c:val>
          <c:extLst>
            <c:ext xmlns:c16="http://schemas.microsoft.com/office/drawing/2014/chart" uri="{C3380CC4-5D6E-409C-BE32-E72D297353CC}">
              <c16:uniqueId val="{00000004-C68B-4274-9C23-55008A7ECC8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73</c:v>
                </c:pt>
                <c:pt idx="3">
                  <c:v>60</c:v>
                </c:pt>
                <c:pt idx="6">
                  <c:v>47</c:v>
                </c:pt>
                <c:pt idx="9">
                  <c:v>33</c:v>
                </c:pt>
                <c:pt idx="12">
                  <c:v>17</c:v>
                </c:pt>
              </c:numCache>
            </c:numRef>
          </c:val>
          <c:extLst>
            <c:ext xmlns:c16="http://schemas.microsoft.com/office/drawing/2014/chart" uri="{C3380CC4-5D6E-409C-BE32-E72D297353CC}">
              <c16:uniqueId val="{00000005-C68B-4274-9C23-55008A7ECC8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68B-4274-9C23-55008A7ECC8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25516</c:v>
                </c:pt>
                <c:pt idx="3">
                  <c:v>26575</c:v>
                </c:pt>
                <c:pt idx="6">
                  <c:v>25472</c:v>
                </c:pt>
                <c:pt idx="9">
                  <c:v>26349</c:v>
                </c:pt>
                <c:pt idx="12">
                  <c:v>25799</c:v>
                </c:pt>
              </c:numCache>
            </c:numRef>
          </c:val>
          <c:extLst>
            <c:ext xmlns:c16="http://schemas.microsoft.com/office/drawing/2014/chart" uri="{C3380CC4-5D6E-409C-BE32-E72D297353CC}">
              <c16:uniqueId val="{00000007-C68B-4274-9C23-55008A7ECC8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12118</c:v>
                </c:pt>
                <c:pt idx="2">
                  <c:v>#N/A</c:v>
                </c:pt>
                <c:pt idx="3">
                  <c:v>#N/A</c:v>
                </c:pt>
                <c:pt idx="4">
                  <c:v>12639</c:v>
                </c:pt>
                <c:pt idx="5">
                  <c:v>#N/A</c:v>
                </c:pt>
                <c:pt idx="6">
                  <c:v>#N/A</c:v>
                </c:pt>
                <c:pt idx="7">
                  <c:v>11500</c:v>
                </c:pt>
                <c:pt idx="8">
                  <c:v>#N/A</c:v>
                </c:pt>
                <c:pt idx="9">
                  <c:v>#N/A</c:v>
                </c:pt>
                <c:pt idx="10">
                  <c:v>12257</c:v>
                </c:pt>
                <c:pt idx="11">
                  <c:v>#N/A</c:v>
                </c:pt>
                <c:pt idx="12">
                  <c:v>#N/A</c:v>
                </c:pt>
                <c:pt idx="13">
                  <c:v>11679</c:v>
                </c:pt>
                <c:pt idx="14">
                  <c:v>#N/A</c:v>
                </c:pt>
              </c:numCache>
            </c:numRef>
          </c:val>
          <c:smooth val="0"/>
          <c:extLst>
            <c:ext xmlns:c16="http://schemas.microsoft.com/office/drawing/2014/chart" uri="{C3380CC4-5D6E-409C-BE32-E72D297353CC}">
              <c16:uniqueId val="{00000008-C68B-4274-9C23-55008A7ECC8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127854</c:v>
                </c:pt>
                <c:pt idx="5">
                  <c:v>133736</c:v>
                </c:pt>
                <c:pt idx="8">
                  <c:v>140380</c:v>
                </c:pt>
                <c:pt idx="11">
                  <c:v>142136</c:v>
                </c:pt>
                <c:pt idx="14">
                  <c:v>142974</c:v>
                </c:pt>
              </c:numCache>
            </c:numRef>
          </c:val>
          <c:extLst>
            <c:ext xmlns:c16="http://schemas.microsoft.com/office/drawing/2014/chart" uri="{C3380CC4-5D6E-409C-BE32-E72D297353CC}">
              <c16:uniqueId val="{00000000-7B3F-4D48-AA58-C8232D31E71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50693</c:v>
                </c:pt>
                <c:pt idx="5">
                  <c:v>47597</c:v>
                </c:pt>
                <c:pt idx="8">
                  <c:v>44579</c:v>
                </c:pt>
                <c:pt idx="11">
                  <c:v>43752</c:v>
                </c:pt>
                <c:pt idx="14">
                  <c:v>42823</c:v>
                </c:pt>
              </c:numCache>
            </c:numRef>
          </c:val>
          <c:extLst>
            <c:ext xmlns:c16="http://schemas.microsoft.com/office/drawing/2014/chart" uri="{C3380CC4-5D6E-409C-BE32-E72D297353CC}">
              <c16:uniqueId val="{00000001-7B3F-4D48-AA58-C8232D31E71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17289</c:v>
                </c:pt>
                <c:pt idx="5">
                  <c:v>16894</c:v>
                </c:pt>
                <c:pt idx="8">
                  <c:v>18876</c:v>
                </c:pt>
                <c:pt idx="11">
                  <c:v>21838</c:v>
                </c:pt>
                <c:pt idx="14">
                  <c:v>23726</c:v>
                </c:pt>
              </c:numCache>
            </c:numRef>
          </c:val>
          <c:extLst>
            <c:ext xmlns:c16="http://schemas.microsoft.com/office/drawing/2014/chart" uri="{C3380CC4-5D6E-409C-BE32-E72D297353CC}">
              <c16:uniqueId val="{00000002-7B3F-4D48-AA58-C8232D31E71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B3F-4D48-AA58-C8232D31E71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B3F-4D48-AA58-C8232D31E71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3889</c:v>
                </c:pt>
                <c:pt idx="3">
                  <c:v>1298</c:v>
                </c:pt>
                <c:pt idx="6">
                  <c:v>522</c:v>
                </c:pt>
                <c:pt idx="9">
                  <c:v>78</c:v>
                </c:pt>
                <c:pt idx="12">
                  <c:v>49</c:v>
                </c:pt>
              </c:numCache>
            </c:numRef>
          </c:val>
          <c:extLst>
            <c:ext xmlns:c16="http://schemas.microsoft.com/office/drawing/2014/chart" uri="{C3380CC4-5D6E-409C-BE32-E72D297353CC}">
              <c16:uniqueId val="{00000005-7B3F-4D48-AA58-C8232D31E71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22941</c:v>
                </c:pt>
                <c:pt idx="3">
                  <c:v>21222</c:v>
                </c:pt>
                <c:pt idx="6">
                  <c:v>19730</c:v>
                </c:pt>
                <c:pt idx="9">
                  <c:v>19708</c:v>
                </c:pt>
                <c:pt idx="12">
                  <c:v>19738</c:v>
                </c:pt>
              </c:numCache>
            </c:numRef>
          </c:val>
          <c:extLst>
            <c:ext xmlns:c16="http://schemas.microsoft.com/office/drawing/2014/chart" uri="{C3380CC4-5D6E-409C-BE32-E72D297353CC}">
              <c16:uniqueId val="{00000006-7B3F-4D48-AA58-C8232D31E71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424</c:v>
                </c:pt>
                <c:pt idx="3">
                  <c:v>229</c:v>
                </c:pt>
                <c:pt idx="6">
                  <c:v>146</c:v>
                </c:pt>
                <c:pt idx="9">
                  <c:v>105</c:v>
                </c:pt>
                <c:pt idx="12">
                  <c:v>96</c:v>
                </c:pt>
              </c:numCache>
            </c:numRef>
          </c:val>
          <c:extLst>
            <c:ext xmlns:c16="http://schemas.microsoft.com/office/drawing/2014/chart" uri="{C3380CC4-5D6E-409C-BE32-E72D297353CC}">
              <c16:uniqueId val="{00000007-7B3F-4D48-AA58-C8232D31E71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28657</c:v>
                </c:pt>
                <c:pt idx="3">
                  <c:v>27927</c:v>
                </c:pt>
                <c:pt idx="6">
                  <c:v>26603</c:v>
                </c:pt>
                <c:pt idx="9">
                  <c:v>25032</c:v>
                </c:pt>
                <c:pt idx="12">
                  <c:v>24806</c:v>
                </c:pt>
              </c:numCache>
            </c:numRef>
          </c:val>
          <c:extLst>
            <c:ext xmlns:c16="http://schemas.microsoft.com/office/drawing/2014/chart" uri="{C3380CC4-5D6E-409C-BE32-E72D297353CC}">
              <c16:uniqueId val="{00000008-7B3F-4D48-AA58-C8232D31E71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5049</c:v>
                </c:pt>
                <c:pt idx="3">
                  <c:v>4555</c:v>
                </c:pt>
                <c:pt idx="6">
                  <c:v>3645</c:v>
                </c:pt>
                <c:pt idx="9">
                  <c:v>3036</c:v>
                </c:pt>
                <c:pt idx="12">
                  <c:v>2520</c:v>
                </c:pt>
              </c:numCache>
            </c:numRef>
          </c:val>
          <c:extLst>
            <c:ext xmlns:c16="http://schemas.microsoft.com/office/drawing/2014/chart" uri="{C3380CC4-5D6E-409C-BE32-E72D297353CC}">
              <c16:uniqueId val="{00000009-7B3F-4D48-AA58-C8232D31E71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264433</c:v>
                </c:pt>
                <c:pt idx="3">
                  <c:v>260967</c:v>
                </c:pt>
                <c:pt idx="6">
                  <c:v>260234</c:v>
                </c:pt>
                <c:pt idx="9">
                  <c:v>257662</c:v>
                </c:pt>
                <c:pt idx="12">
                  <c:v>251573</c:v>
                </c:pt>
              </c:numCache>
            </c:numRef>
          </c:val>
          <c:extLst>
            <c:ext xmlns:c16="http://schemas.microsoft.com/office/drawing/2014/chart" uri="{C3380CC4-5D6E-409C-BE32-E72D297353CC}">
              <c16:uniqueId val="{0000000A-7B3F-4D48-AA58-C8232D31E71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129557</c:v>
                </c:pt>
                <c:pt idx="2">
                  <c:v>#N/A</c:v>
                </c:pt>
                <c:pt idx="3">
                  <c:v>#N/A</c:v>
                </c:pt>
                <c:pt idx="4">
                  <c:v>117972</c:v>
                </c:pt>
                <c:pt idx="5">
                  <c:v>#N/A</c:v>
                </c:pt>
                <c:pt idx="6">
                  <c:v>#N/A</c:v>
                </c:pt>
                <c:pt idx="7">
                  <c:v>107046</c:v>
                </c:pt>
                <c:pt idx="8">
                  <c:v>#N/A</c:v>
                </c:pt>
                <c:pt idx="9">
                  <c:v>#N/A</c:v>
                </c:pt>
                <c:pt idx="10">
                  <c:v>97895</c:v>
                </c:pt>
                <c:pt idx="11">
                  <c:v>#N/A</c:v>
                </c:pt>
                <c:pt idx="12">
                  <c:v>#N/A</c:v>
                </c:pt>
                <c:pt idx="13">
                  <c:v>89258</c:v>
                </c:pt>
                <c:pt idx="14">
                  <c:v>#N/A</c:v>
                </c:pt>
              </c:numCache>
            </c:numRef>
          </c:val>
          <c:smooth val="0"/>
          <c:extLst>
            <c:ext xmlns:c16="http://schemas.microsoft.com/office/drawing/2014/chart" uri="{C3380CC4-5D6E-409C-BE32-E72D297353CC}">
              <c16:uniqueId val="{0000000B-7B3F-4D48-AA58-C8232D31E71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3981</c:v>
                </c:pt>
                <c:pt idx="1">
                  <c:v>7410</c:v>
                </c:pt>
                <c:pt idx="2">
                  <c:v>6151</c:v>
                </c:pt>
              </c:numCache>
            </c:numRef>
          </c:val>
          <c:extLst>
            <c:ext xmlns:c16="http://schemas.microsoft.com/office/drawing/2014/chart" uri="{C3380CC4-5D6E-409C-BE32-E72D297353CC}">
              <c16:uniqueId val="{00000000-65B9-4C04-B7DC-78F9FD03472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6863</c:v>
                </c:pt>
                <c:pt idx="1">
                  <c:v>6230</c:v>
                </c:pt>
                <c:pt idx="2">
                  <c:v>8045</c:v>
                </c:pt>
              </c:numCache>
            </c:numRef>
          </c:val>
          <c:extLst>
            <c:ext xmlns:c16="http://schemas.microsoft.com/office/drawing/2014/chart" uri="{C3380CC4-5D6E-409C-BE32-E72D297353CC}">
              <c16:uniqueId val="{00000001-65B9-4C04-B7DC-78F9FD03472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8249</c:v>
                </c:pt>
                <c:pt idx="1">
                  <c:v>7672</c:v>
                </c:pt>
                <c:pt idx="2">
                  <c:v>8446</c:v>
                </c:pt>
              </c:numCache>
            </c:numRef>
          </c:val>
          <c:extLst>
            <c:ext xmlns:c16="http://schemas.microsoft.com/office/drawing/2014/chart" uri="{C3380CC4-5D6E-409C-BE32-E72D297353CC}">
              <c16:uniqueId val="{00000002-65B9-4C04-B7DC-78F9FD03472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{D0E6E481-CE34-476B-AEF9-D75A7A638AB3}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2B9F-44B7-9963-2177E784A28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{C55E177B-9449-4DD0-A2EF-E63C231EBC6C}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B9F-44B7-9963-2177E784A28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{68B5FA25-DDEE-4F62-A54B-7A7696BCEDF6}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B9F-44B7-9963-2177E784A28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{E960DC95-6444-4E8B-A96D-6D7DF1F937C7}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B9F-44B7-9963-2177E784A28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{255089BD-9FE7-46BB-8B2D-39B87252DDE5}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B9F-44B7-9963-2177E784A28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{55E2ACD7-1FC5-4A62-B3B8-ED51666CE2BE}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2B9F-44B7-9963-2177E784A28E}"/>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{BD4527A1-7008-44B7-895E-74B66F851314}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2B9F-44B7-9963-2177E784A28E}"/>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{47747172-8223-4A45-A381-7C723020446F}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2B9F-44B7-9963-2177E784A28E}"/>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{6B859C04-2661-459D-A4C2-EA3C1A0704FE}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2B9F-44B7-9963-2177E784A28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65.8</c:v>
                </c:pt>
                <c:pt idx="24">
                  <c:v>66.099999999999994</c:v>
                </c:pt>
                <c:pt idx="32">
                  <c:v>65.8</c:v>
                </c:pt>
              </c:numCache>
            </c:numRef>
          </c:xVal>
          <c:yVal>
            <c:numRef>
              <c:f>公会計指標分析・財政指標組合せ分析表!$BP$51:$DC$51</c:f>
              <c:numCache>
                <c:formatCode>#,##0.0;"▲ "#,##0.0</c:formatCode>
                <c:ptCount val="40"/>
                <c:pt idx="16">
                  <c:v>122.5</c:v>
                </c:pt>
                <c:pt idx="24">
                  <c:v>112.3</c:v>
                </c:pt>
                <c:pt idx="32">
                  <c:v>102.6</c:v>
                </c:pt>
              </c:numCache>
            </c:numRef>
          </c:yVal>
          <c:smooth val="0"/>
          <c:extLst>
            <c:ext xmlns:c16="http://schemas.microsoft.com/office/drawing/2014/chart" uri="{C3380CC4-5D6E-409C-BE32-E72D297353CC}">
              <c16:uniqueId val="{00000009-2B9F-44B7-9963-2177E784A28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{1DC3BC57-FC59-4687-878A-71CE1B002DE8}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2B9F-44B7-9963-2177E784A28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{95CF9F6E-F932-4984-9C52-085D9C724C39}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B9F-44B7-9963-2177E784A28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{D7ED366F-856E-46A7-A58A-38C5879950B2}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B9F-44B7-9963-2177E784A28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{803AFEBF-DCDE-4B4A-8117-13C9A10FC749}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B9F-44B7-9963-2177E784A28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{16B5FF1B-C176-4666-8ECA-D82AA9D6442B}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B9F-44B7-9963-2177E784A28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{DB875D25-EDF3-4DF2-BF24-BCDC4F25DDF3}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2B9F-44B7-9963-2177E784A28E}"/>
                </c:ext>
              </c:extLst>
            </c:dLbl>
            <c:dLbl>
              <c:idx val="16"/>
              <c:layout>
                <c:manualLayout>
                  <c:x val="-2.9489731818998607E-2"/>
                  <c:y val="-6.4739042105865174E-2"/>
                </c:manualLayout>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{50C63DE2-BD0E-4CB1-9C74-24F1C465C07A}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2B9F-44B7-9963-2177E784A28E}"/>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{94EDB4B9-8297-46B7-A75A-BE3A7CE70CF2}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2B9F-44B7-9963-2177E784A28E}"/>
                </c:ext>
              </c:extLst>
            </c:dLbl>
            <c:dLbl>
              <c:idx val="32"/>
              <c:layout>
                <c:manualLayout>
                  <c:x val="-3.4800669120146066E-2"/>
                  <c:y val="-6.4739042105865174E-2"/>
                </c:manualLayout>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{7F6D125D-C5AF-42DF-8D76-884696CB1E53}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2B9F-44B7-9963-2177E784A28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60.2</c:v>
                </c:pt>
                <c:pt idx="24">
                  <c:v>59.3</c:v>
                </c:pt>
                <c:pt idx="32">
                  <c:v>60</c:v>
                </c:pt>
              </c:numCache>
            </c:numRef>
          </c:xVal>
          <c:yVal>
            <c:numRef>
              <c:f>公会計指標分析・財政指標組合せ分析表!$BP$55:$DC$55</c:f>
              <c:numCache>
                <c:formatCode>#,##0.0;"▲ "#,##0.0</c:formatCode>
                <c:ptCount val="40"/>
                <c:pt idx="16">
                  <c:v>41.4</c:v>
                </c:pt>
                <c:pt idx="24">
                  <c:v>38.9</c:v>
                </c:pt>
                <c:pt idx="32">
                  <c:v>37.6</c:v>
                </c:pt>
              </c:numCache>
            </c:numRef>
          </c:yVal>
          <c:smooth val="0"/>
          <c:extLst>
            <c:ext xmlns:c16="http://schemas.microsoft.com/office/drawing/2014/chart" uri="{C3380CC4-5D6E-409C-BE32-E72D297353CC}">
              <c16:uniqueId val="{00000013-2B9F-44B7-9963-2177E784A28E}"/>
            </c:ext>
          </c:extLst>
        </c:ser>
        <c:dLbls>
          <c:showLegendKey val="0"/>
          <c:showVal val="1"/>
          <c:showCatName val="0"/>
          <c:showSerName val="0"/>
          <c:showPercent val="0"/>
          <c:showBubbleSize val="0"/>
        </c:dLbls>
        <c:axId val="46179840"/>
        <c:axId val="46181760"/>
      </c:scatterChart>
      <c:valAx>
        <c:axId val="46179840"/>
        <c:scaling>
          <c:orientation val="minMax"/>
          <c:max val="66.699999999999989"/>
          <c:min val="58.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37"/>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{1F447412-A0E1-432C-98AC-AA0F585866EB}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0D4B-4C94-B622-E4CCFFE83A3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{B804327E-F009-4582-B6B0-D0E773809930}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D4B-4C94-B622-E4CCFFE83A3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{4C3BBCAE-A5E5-4FEC-9D0C-1475B13B106B}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D4B-4C94-B622-E4CCFFE83A3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{B6F390CC-12C6-4388-9D70-6E59D7395DC9}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D4B-4C94-B622-E4CCFFE83A3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{47CCFFE3-A58B-4B8C-861C-E70E68C57BA1}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D4B-4C94-B622-E4CCFFE83A38}"/>
                </c:ext>
              </c:extLst>
            </c:dLbl>
            <c:dLbl>
              <c:idx val="8"/>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{4213F596-F249-4C80-AF41-F1A0CE73D5E2}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0D4B-4C94-B622-E4CCFFE83A38}"/>
                </c:ext>
              </c:extLst>
            </c:dLbl>
            <c:dLbl>
              <c:idx val="16"/>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{23EA83E7-A152-4C3F-9473-19D793088580}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0D4B-4C94-B622-E4CCFFE83A38}"/>
                </c:ext>
              </c:extLst>
            </c:dLbl>
            <c:dLbl>
              <c:idx val="24"/>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{E3E072BF-FEBA-429C-95B2-9C3A51DDDBD2}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0D4B-4C94-B622-E4CCFFE83A38}"/>
                </c:ext>
              </c:extLst>
            </c:dLbl>
            <c:dLbl>
              <c:idx val="32"/>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{EB585D24-D34E-4883-AD40-500196B6E81F}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0D4B-4C94-B622-E4CCFFE83A3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c:v>
                </c:pt>
                <c:pt idx="8">
                  <c:v>13.5</c:v>
                </c:pt>
                <c:pt idx="16">
                  <c:v>13.8</c:v>
                </c:pt>
                <c:pt idx="24">
                  <c:v>13.9</c:v>
                </c:pt>
                <c:pt idx="32">
                  <c:v>13.5</c:v>
                </c:pt>
              </c:numCache>
            </c:numRef>
          </c:xVal>
          <c:yVal>
            <c:numRef>
              <c:f>公会計指標分析・財政指標組合せ分析表!$BP$73:$DC$73</c:f>
              <c:numCache>
                <c:formatCode>#,##0.0;"▲ "#,##0.0</c:formatCode>
                <c:ptCount val="40"/>
                <c:pt idx="0">
                  <c:v>147.69999999999999</c:v>
                </c:pt>
                <c:pt idx="8">
                  <c:v>136</c:v>
                </c:pt>
                <c:pt idx="16">
                  <c:v>122.5</c:v>
                </c:pt>
                <c:pt idx="24">
                  <c:v>112.3</c:v>
                </c:pt>
                <c:pt idx="32">
                  <c:v>102.6</c:v>
                </c:pt>
              </c:numCache>
            </c:numRef>
          </c:yVal>
          <c:smooth val="0"/>
          <c:extLst>
            <c:ext xmlns:c16="http://schemas.microsoft.com/office/drawing/2014/chart" uri="{C3380CC4-5D6E-409C-BE32-E72D297353CC}">
              <c16:uniqueId val="{00000009-0D4B-4C94-B622-E4CCFFE83A3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{7436A5D3-23D1-48A2-957C-BA6F65D39A55}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0D4B-4C94-B622-E4CCFFE83A3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{9C4334E3-D1FE-4649-A18B-ED56F75B906C}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D4B-4C94-B622-E4CCFFE83A3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{75F3EEE8-F57A-45B5-8D70-F27D4624D8B4}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D4B-4C94-B622-E4CCFFE83A3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{7CF9AA36-1D07-409D-8E18-A13BB60AC644}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D4B-4C94-B622-E4CCFFE83A3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{87D2B685-F8C8-4899-87BC-7A4F7FD5D538}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D4B-4C94-B622-E4CCFFE83A38}"/>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{2B05A9D4-FC96-4DCD-8D0A-ABD10E33EED9}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0D4B-4C94-B622-E4CCFFE83A38}"/>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{D881C020-9E1F-4C3E-B0C0-0CFB3A21CA50}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0D4B-4C94-B622-E4CCFFE83A38}"/>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{C2A58E04-670C-49B7-BC9F-81D9F948E4B2}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0D4B-4C94-B622-E4CCFFE83A38}"/>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{3A2C6C68-AD79-4E2F-934A-888D57075F48}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0D4B-4C94-B622-E4CCFFE83A3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6.7</c:v>
                </c:pt>
                <c:pt idx="24">
                  <c:v>6.4</c:v>
                </c:pt>
                <c:pt idx="32">
                  <c:v>6.1</c:v>
                </c:pt>
              </c:numCache>
            </c:numRef>
          </c:xVal>
          <c:yVal>
            <c:numRef>
              <c:f>公会計指標分析・財政指標組合せ分析表!$BP$77:$DC$77</c:f>
              <c:numCache>
                <c:formatCode>#,##0.0;"▲ "#,##0.0</c:formatCode>
                <c:ptCount val="40"/>
                <c:pt idx="0">
                  <c:v>54.4</c:v>
                </c:pt>
                <c:pt idx="8">
                  <c:v>47</c:v>
                </c:pt>
                <c:pt idx="16">
                  <c:v>41.4</c:v>
                </c:pt>
                <c:pt idx="24">
                  <c:v>38.9</c:v>
                </c:pt>
                <c:pt idx="32">
                  <c:v>37.6</c:v>
                </c:pt>
              </c:numCache>
            </c:numRef>
          </c:yVal>
          <c:smooth val="0"/>
          <c:extLst>
            <c:ext xmlns:c16="http://schemas.microsoft.com/office/drawing/2014/chart" uri="{C3380CC4-5D6E-409C-BE32-E72D297353CC}">
              <c16:uniqueId val="{00000013-0D4B-4C94-B622-E4CCFFE83A38}"/>
            </c:ext>
          </c:extLst>
        </c:ser>
        <c:dLbls>
          <c:showLegendKey val="0"/>
          <c:showVal val="1"/>
          <c:showCatName val="0"/>
          <c:showSerName val="0"/>
          <c:showPercent val="0"/>
          <c:showBubbleSize val="0"/>
        </c:dLbls>
        <c:axId val="84219776"/>
        <c:axId val="84234240"/>
      </c:scatterChart>
      <c:valAx>
        <c:axId val="84219776"/>
        <c:scaling>
          <c:orientation val="minMax"/>
          <c:max val="14.6"/>
          <c:min val="5.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7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兵庫県尼崎市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共用地先行取得事業費の減などにより前年度に比べ減少している。しかしながら、教育環境の充実等に発行した市債のほか、財源対策として発行してきた行政改革推進債や退職手当債などの償還が本格化してきたため、類似団体の平均よりも高い状況にある。</a:t>
          </a:r>
        </a:p>
        <a:p>
          <a:r>
            <a:rPr kumimoji="1" lang="ja-JP" altLang="en-US" sz="1400">
              <a:latin typeface="ＭＳ ゴシック" pitchFamily="49" charset="-128"/>
              <a:ea typeface="ＭＳ ゴシック" pitchFamily="49" charset="-128"/>
            </a:rPr>
            <a:t>　今後については、慎重な財政運営を行いつつ、市債の元金償還を進めることにより、徐々に低下していく見込みとなっている。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兵庫県尼崎市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の減や、債務負担行為を設定している事業の進捗に伴う後年度支払予定額の減などにより、前年度と比べ減少した。しかしながら、教育環境の充実等に対応するために発行した市債のほか、行政改革推進債や退職手当債等の市債残高が多額であるため、類似団体の平均と比較して高い数値となっている。</a:t>
          </a:r>
        </a:p>
        <a:p>
          <a:r>
            <a:rPr kumimoji="1" lang="ja-JP" altLang="en-US" sz="1400">
              <a:latin typeface="ＭＳ ゴシック" pitchFamily="49" charset="-128"/>
              <a:ea typeface="ＭＳ ゴシック" pitchFamily="49" charset="-128"/>
            </a:rPr>
            <a:t>　今後については、「あまがさき</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未来へつなぐ</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プロジェクト」に示した目標を見据えながら、引き続き将来負担の抑制に努めていく。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兵庫県尼崎市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年度に財源対策等により「財政調整基金」を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百万円取り崩した一方、市有地の売り払い収入等を「減債基金」に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百万円積み立てたこと、市有財産の売払い収入等を「公共施設整備基金」に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・収益事業収入及び土地売払収入については、基金積立を基本とするほか、財政収支上の剰余金については、財政調整基金及び減債基金の積立に活用する。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・不測の事態に備えるとともに、より弾力性のある行財政運営に向けて、財政調整基金の拡充を図る。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年度に名称を公共施設整備保全基金に改めている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・公共施設整備基金：市が設置する公共施設の整備及び保全に要する経費の財源を確保する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・新本庁舎建設基金：尼崎市役所本庁舎の建設に要する経費の財源を確保する。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・公共施設整備基金：市有財産の売払い収入や収益事業収入の一部等等を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・新本庁舎建設基金：本庁舎を新たに建て替える際の財源とするため、収益事業収入の一部等を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・公共施設整備基金：市有地売却収入のうち一部を公共施設マネジメント計画に係る積立を行い、保全の取り組み等に活用するほか、収益事業収入の一部を積み立てる。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・新本庁舎建設基金：本庁舎を新たに建て替える際の財源とするため、収益事業収入の一部等を積み立てていく。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・前年度決算剰余金等を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・財源対策等として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百万円取り崩したことによる減等</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経済事業の著しい変動等に伴う財源不足や、災害等に伴う経費に対応するため、平成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年度までに標準財政規模の概ね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億円）を目標として積み立てる。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・市有地の売払収入等を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・財源が著しく不足する場合の市債の償還や、償還期限の繰上等に対応する基金として、市有地売払収入を積み立てていき、行財政推進債や退職手当債などに係る平成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年度末の残高相当額（概ね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億円）を補うことを基本とし、財政調整基金の積立状況等も勘案しつつ、市債の早期償還への活用を図る。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・市有地売払収入のうち、一部を公共施設マネジメント計画に係る積立として別管理し、今後、当該取組に係る公債費の一部に対し、取崩・充当を行う。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兵庫県尼崎市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462,744
451,593
50.72
198,149,679
197,732,423
183,557
98,573,387
251,449,177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102.6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65.8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66.1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％低くなっているが、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％と比較</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くなっている。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一般的には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％を超えると資産の老朽化が進んでいるとみなされること、類似団体と比較して高い水準にあることから、本市の資産は耐用年数に対して資産の取得からの期間が長くなっている状況にある。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34</xdr:row>
      <xdr:rowOff>100965</xdr:rowOff>
    </xdr:to>
    <xdr:cxnSp macro="">
      <xdr:nvCxnSpPr>
        <xdr:cNvPr id="64" name="直線コネクタ 63"/>
        <xdr:cNvCxnSpPr/>
      </xdr:nvCxnSpPr>
      <xdr:spPr>
        <a:xfrm flipV="1">
          <a:off x="4760595" y="5391997"/>
          <a:ext cx="1270" cy="1309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65" name="有形固定資産減価償却率最小値テキスト"/>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66" name="直線コネクタ 65"/>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67" name="有形固定資産減価償却率最大値テキスト"/>
        <xdr:cNvSpPr txBox="1"/>
      </xdr:nvSpPr>
      <xdr:spPr>
        <a:xfrm>
          <a:off x="481330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68" name="直線コネクタ 67"/>
        <xdr:cNvCxnSpPr/>
      </xdr:nvCxnSpPr>
      <xdr:spPr>
        <a:xfrm>
          <a:off x="467360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45102</xdr:rowOff>
    </xdr:from>
    <xdr:ext cx="405111" cy="259045"/>
    <xdr:sp macro="" textlink="">
      <xdr:nvSpPr>
        <xdr:cNvPr id="69" name="有形固定資産減価償却率平均値テキスト"/>
        <xdr:cNvSpPr txBox="1"/>
      </xdr:nvSpPr>
      <xdr:spPr>
        <a:xfrm>
          <a:off x="4813300" y="5960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66675</xdr:rowOff>
    </xdr:from>
    <xdr:to>
      <xdr:col>23</xdr:col>
      <xdr:colOff>136525</xdr:colOff>
      <xdr:row>30</xdr:row>
      <xdr:rowOff>168275</xdr:rowOff>
    </xdr:to>
    <xdr:sp macro="" textlink="">
      <xdr:nvSpPr>
        <xdr:cNvPr id="70" name="フローチャート: 判断 69"/>
        <xdr:cNvSpPr/>
      </xdr:nvSpPr>
      <xdr:spPr>
        <a:xfrm>
          <a:off x="4711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1" name="フローチャート: 判断 70"/>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2" name="フローチャート: 判断 71"/>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29422</xdr:rowOff>
    </xdr:from>
    <xdr:to>
      <xdr:col>23</xdr:col>
      <xdr:colOff>136525</xdr:colOff>
      <xdr:row>29</xdr:row>
      <xdr:rowOff>131022</xdr:rowOff>
    </xdr:to>
    <xdr:sp macro="" textlink="">
      <xdr:nvSpPr>
        <xdr:cNvPr id="78" name="楕円 77"/>
        <xdr:cNvSpPr/>
      </xdr:nvSpPr>
      <xdr:spPr>
        <a:xfrm>
          <a:off x="4711700" y="577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52299</xdr:rowOff>
    </xdr:from>
    <xdr:ext cx="405111" cy="259045"/>
    <xdr:sp macro="" textlink="">
      <xdr:nvSpPr>
        <xdr:cNvPr id="79" name="有形固定資産減価償却率該当値テキスト"/>
        <xdr:cNvSpPr txBox="1"/>
      </xdr:nvSpPr>
      <xdr:spPr>
        <a:xfrm>
          <a:off x="4813300" y="56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18627</xdr:rowOff>
    </xdr:from>
    <xdr:to>
      <xdr:col>19</xdr:col>
      <xdr:colOff>187325</xdr:colOff>
      <xdr:row>29</xdr:row>
      <xdr:rowOff>120227</xdr:rowOff>
    </xdr:to>
    <xdr:sp macro="" textlink="">
      <xdr:nvSpPr>
        <xdr:cNvPr id="80" name="楕円 79"/>
        <xdr:cNvSpPr/>
      </xdr:nvSpPr>
      <xdr:spPr>
        <a:xfrm>
          <a:off x="4000500" y="576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69427</xdr:rowOff>
    </xdr:from>
    <xdr:to>
      <xdr:col>23</xdr:col>
      <xdr:colOff>85725</xdr:colOff>
      <xdr:row>29</xdr:row>
      <xdr:rowOff>80222</xdr:rowOff>
    </xdr:to>
    <xdr:cxnSp macro="">
      <xdr:nvCxnSpPr>
        <xdr:cNvPr id="81" name="直線コネクタ 80"/>
        <xdr:cNvCxnSpPr/>
      </xdr:nvCxnSpPr>
      <xdr:spPr>
        <a:xfrm>
          <a:off x="4051300" y="5813002"/>
          <a:ext cx="711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29422</xdr:rowOff>
    </xdr:from>
    <xdr:to>
      <xdr:col>15</xdr:col>
      <xdr:colOff>187325</xdr:colOff>
      <xdr:row>29</xdr:row>
      <xdr:rowOff>131022</xdr:rowOff>
    </xdr:to>
    <xdr:sp macro="" textlink="">
      <xdr:nvSpPr>
        <xdr:cNvPr id="82" name="楕円 81"/>
        <xdr:cNvSpPr/>
      </xdr:nvSpPr>
      <xdr:spPr>
        <a:xfrm>
          <a:off x="3238500" y="577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69427</xdr:rowOff>
    </xdr:from>
    <xdr:to>
      <xdr:col>19</xdr:col>
      <xdr:colOff>136525</xdr:colOff>
      <xdr:row>29</xdr:row>
      <xdr:rowOff>80222</xdr:rowOff>
    </xdr:to>
    <xdr:cxnSp macro="">
      <xdr:nvCxnSpPr>
        <xdr:cNvPr id="83" name="直線コネクタ 82"/>
        <xdr:cNvCxnSpPr/>
      </xdr:nvCxnSpPr>
      <xdr:spPr>
        <a:xfrm flipV="1">
          <a:off x="3289300" y="5813002"/>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13140</xdr:rowOff>
    </xdr:from>
    <xdr:ext cx="405111" cy="259045"/>
    <xdr:sp macro="" textlink="">
      <xdr:nvSpPr>
        <xdr:cNvPr id="84" name="n_1aveValue有形固定資産減価償却率"/>
        <xdr:cNvSpPr txBox="1"/>
      </xdr:nvSpPr>
      <xdr:spPr>
        <a:xfrm>
          <a:off x="38360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152205</xdr:rowOff>
    </xdr:from>
    <xdr:ext cx="405111" cy="259045"/>
    <xdr:sp macro="" textlink="">
      <xdr:nvSpPr>
        <xdr:cNvPr id="85" name="n_2aveValue有形固定資産減価償却率"/>
        <xdr:cNvSpPr txBox="1"/>
      </xdr:nvSpPr>
      <xdr:spPr>
        <a:xfrm>
          <a:off x="3086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136754</xdr:rowOff>
    </xdr:from>
    <xdr:ext cx="405111" cy="259045"/>
    <xdr:sp macro="" textlink="">
      <xdr:nvSpPr>
        <xdr:cNvPr id="86" name="n_1mainValue有形固定資産減価償却率"/>
        <xdr:cNvSpPr txBox="1"/>
      </xdr:nvSpPr>
      <xdr:spPr>
        <a:xfrm>
          <a:off x="3836044" y="553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147549</xdr:rowOff>
    </xdr:from>
    <xdr:ext cx="405111" cy="259045"/>
    <xdr:sp macro="" textlink="">
      <xdr:nvSpPr>
        <xdr:cNvPr id="87" name="n_2mainValue有形固定資産減価償却率"/>
        <xdr:cNvSpPr txBox="1"/>
      </xdr:nvSpPr>
      <xdr:spPr>
        <a:xfrm>
          <a:off x="3086744" y="5548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本市の債務償還可能年数は</a:t>
          </a:r>
          <a:r>
            <a:rPr kumimoji="1" lang="en-US" altLang="ja-JP" sz="1100">
              <a:latin typeface="ＭＳ Ｐゴシック" panose="020B0600070205080204" pitchFamily="50" charset="-128"/>
              <a:ea typeface="ＭＳ Ｐゴシック" panose="020B0600070205080204" pitchFamily="50" charset="-128"/>
            </a:rPr>
            <a:t>8.8</a:t>
          </a:r>
          <a:r>
            <a:rPr kumimoji="1" lang="ja-JP" altLang="en-US" sz="1100">
              <a:latin typeface="ＭＳ Ｐゴシック" panose="020B0600070205080204" pitchFamily="50" charset="-128"/>
              <a:ea typeface="ＭＳ Ｐゴシック" panose="020B0600070205080204" pitchFamily="50" charset="-128"/>
            </a:rPr>
            <a:t>年で、類似団体内平均値</a:t>
          </a:r>
          <a:r>
            <a:rPr kumimoji="1" lang="en-US" altLang="ja-JP" sz="1100">
              <a:latin typeface="ＭＳ Ｐゴシック" panose="020B0600070205080204" pitchFamily="50" charset="-128"/>
              <a:ea typeface="ＭＳ Ｐゴシック" panose="020B0600070205080204" pitchFamily="50" charset="-128"/>
            </a:rPr>
            <a:t>6.5</a:t>
          </a:r>
          <a:r>
            <a:rPr kumimoji="1" lang="ja-JP" altLang="en-US" sz="1100">
              <a:latin typeface="ＭＳ Ｐゴシック" panose="020B0600070205080204" pitchFamily="50" charset="-128"/>
              <a:ea typeface="ＭＳ Ｐゴシック" panose="020B0600070205080204" pitchFamily="50" charset="-128"/>
            </a:rPr>
            <a:t>年と比較すると、</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年長くなっている。これは、本市の将来負担額が他都市と比べて多いことが要因である。</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171097</xdr:rowOff>
    </xdr:from>
    <xdr:to>
      <xdr:col>76</xdr:col>
      <xdr:colOff>21589</xdr:colOff>
      <xdr:row>34</xdr:row>
      <xdr:rowOff>151342</xdr:rowOff>
    </xdr:to>
    <xdr:cxnSp macro="">
      <xdr:nvCxnSpPr>
        <xdr:cNvPr id="116" name="直線コネクタ 115"/>
        <xdr:cNvCxnSpPr/>
      </xdr:nvCxnSpPr>
      <xdr:spPr>
        <a:xfrm flipV="1">
          <a:off x="14793595" y="5228872"/>
          <a:ext cx="1269" cy="152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117774</xdr:rowOff>
    </xdr:from>
    <xdr:ext cx="405111" cy="259045"/>
    <xdr:sp macro="" textlink="">
      <xdr:nvSpPr>
        <xdr:cNvPr id="119" name="債務償還可能年数最大値テキスト"/>
        <xdr:cNvSpPr txBox="1"/>
      </xdr:nvSpPr>
      <xdr:spPr>
        <a:xfrm>
          <a:off x="14846300" y="500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171097</xdr:rowOff>
    </xdr:from>
    <xdr:to>
      <xdr:col>76</xdr:col>
      <xdr:colOff>111125</xdr:colOff>
      <xdr:row>25</xdr:row>
      <xdr:rowOff>171097</xdr:rowOff>
    </xdr:to>
    <xdr:cxnSp macro="">
      <xdr:nvCxnSpPr>
        <xdr:cNvPr id="120" name="直線コネクタ 119"/>
        <xdr:cNvCxnSpPr/>
      </xdr:nvCxnSpPr>
      <xdr:spPr>
        <a:xfrm>
          <a:off x="14706600" y="52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156580</xdr:rowOff>
    </xdr:from>
    <xdr:ext cx="340478" cy="259045"/>
    <xdr:sp macro="" textlink="">
      <xdr:nvSpPr>
        <xdr:cNvPr id="121" name="債務償還可能年数平均値テキスト"/>
        <xdr:cNvSpPr txBox="1"/>
      </xdr:nvSpPr>
      <xdr:spPr>
        <a:xfrm>
          <a:off x="14846300" y="590015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6703</xdr:rowOff>
    </xdr:from>
    <xdr:to>
      <xdr:col>76</xdr:col>
      <xdr:colOff>73025</xdr:colOff>
      <xdr:row>30</xdr:row>
      <xdr:rowOff>108303</xdr:rowOff>
    </xdr:to>
    <xdr:sp macro="" textlink="">
      <xdr:nvSpPr>
        <xdr:cNvPr id="122" name="フローチャート: 判断 121"/>
        <xdr:cNvSpPr/>
      </xdr:nvSpPr>
      <xdr:spPr>
        <a:xfrm>
          <a:off x="14744700" y="592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73730</xdr:rowOff>
    </xdr:from>
    <xdr:to>
      <xdr:col>76</xdr:col>
      <xdr:colOff>73025</xdr:colOff>
      <xdr:row>29</xdr:row>
      <xdr:rowOff>3880</xdr:rowOff>
    </xdr:to>
    <xdr:sp macro="" textlink="">
      <xdr:nvSpPr>
        <xdr:cNvPr id="128" name="楕円 127"/>
        <xdr:cNvSpPr/>
      </xdr:nvSpPr>
      <xdr:spPr>
        <a:xfrm>
          <a:off x="14744700" y="564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96607</xdr:rowOff>
    </xdr:from>
    <xdr:ext cx="340478" cy="259045"/>
    <xdr:sp macro="" textlink="">
      <xdr:nvSpPr>
        <xdr:cNvPr id="129" name="債務償還可能年数該当値テキスト"/>
        <xdr:cNvSpPr txBox="1"/>
      </xdr:nvSpPr>
      <xdr:spPr>
        <a:xfrm>
          <a:off x="14846300" y="54972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兵庫県尼崎市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462,744
451,593
50.72
198,149,679
197,732,423
183,557
98,573,387
251,449,177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102.6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16764</xdr:rowOff>
    </xdr:from>
    <xdr:to>
      <xdr:col>24</xdr:col>
      <xdr:colOff>62865</xdr:colOff>
      <xdr:row>42</xdr:row>
      <xdr:rowOff>5334</xdr:rowOff>
    </xdr:to>
    <xdr:cxnSp macro="">
      <xdr:nvCxnSpPr>
        <xdr:cNvPr id="54" name="直線コネクタ 53"/>
        <xdr:cNvCxnSpPr/>
      </xdr:nvCxnSpPr>
      <xdr:spPr>
        <a:xfrm flipV="1">
          <a:off x="4634865" y="5846064"/>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9161</xdr:rowOff>
    </xdr:from>
    <xdr:ext cx="405111" cy="259045"/>
    <xdr:sp macro="" textlink="">
      <xdr:nvSpPr>
        <xdr:cNvPr id="55" name="【道路】&#10;有形固定資産減価償却率最小値テキスト"/>
        <xdr:cNvSpPr txBox="1"/>
      </xdr:nvSpPr>
      <xdr:spPr>
        <a:xfrm>
          <a:off x="4673600" y="721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xdr:rowOff>
    </xdr:from>
    <xdr:to>
      <xdr:col>24</xdr:col>
      <xdr:colOff>152400</xdr:colOff>
      <xdr:row>42</xdr:row>
      <xdr:rowOff>5334</xdr:rowOff>
    </xdr:to>
    <xdr:cxnSp macro="">
      <xdr:nvCxnSpPr>
        <xdr:cNvPr id="56" name="直線コネクタ 55"/>
        <xdr:cNvCxnSpPr/>
      </xdr:nvCxnSpPr>
      <xdr:spPr>
        <a:xfrm>
          <a:off x="4546600" y="72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134891</xdr:rowOff>
    </xdr:from>
    <xdr:ext cx="405111" cy="259045"/>
    <xdr:sp macro="" textlink="">
      <xdr:nvSpPr>
        <xdr:cNvPr id="57" name="【道路】&#10;有形固定資産減価償却率最大値テキスト"/>
        <xdr:cNvSpPr txBox="1"/>
      </xdr:nvSpPr>
      <xdr:spPr>
        <a:xfrm>
          <a:off x="4673600" y="56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16764</xdr:rowOff>
    </xdr:from>
    <xdr:to>
      <xdr:col>24</xdr:col>
      <xdr:colOff>152400</xdr:colOff>
      <xdr:row>34</xdr:row>
      <xdr:rowOff>16764</xdr:rowOff>
    </xdr:to>
    <xdr:cxnSp macro="">
      <xdr:nvCxnSpPr>
        <xdr:cNvPr id="58" name="直線コネクタ 57"/>
        <xdr:cNvCxnSpPr/>
      </xdr:nvCxnSpPr>
      <xdr:spPr>
        <a:xfrm>
          <a:off x="4546600" y="5846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113555</xdr:rowOff>
    </xdr:from>
    <xdr:ext cx="405111" cy="259045"/>
    <xdr:sp macro="" textlink="">
      <xdr:nvSpPr>
        <xdr:cNvPr id="59" name="【道路】&#10;有形固定資産減価償却率平均値テキスト"/>
        <xdr:cNvSpPr txBox="1"/>
      </xdr:nvSpPr>
      <xdr:spPr>
        <a:xfrm>
          <a:off x="4673600" y="6628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135128</xdr:rowOff>
    </xdr:from>
    <xdr:to>
      <xdr:col>24</xdr:col>
      <xdr:colOff>114300</xdr:colOff>
      <xdr:row>39</xdr:row>
      <xdr:rowOff>65278</xdr:rowOff>
    </xdr:to>
    <xdr:sp macro="" textlink="">
      <xdr:nvSpPr>
        <xdr:cNvPr id="60" name="フローチャート: 判断 59"/>
        <xdr:cNvSpPr/>
      </xdr:nvSpPr>
      <xdr:spPr>
        <a:xfrm>
          <a:off x="45847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167132</xdr:rowOff>
    </xdr:from>
    <xdr:to>
      <xdr:col>20</xdr:col>
      <xdr:colOff>38100</xdr:colOff>
      <xdr:row>39</xdr:row>
      <xdr:rowOff>97282</xdr:rowOff>
    </xdr:to>
    <xdr:sp macro="" textlink="">
      <xdr:nvSpPr>
        <xdr:cNvPr id="61" name="フローチャート: 判断 60"/>
        <xdr:cNvSpPr/>
      </xdr:nvSpPr>
      <xdr:spPr>
        <a:xfrm>
          <a:off x="3746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87122</xdr:rowOff>
    </xdr:from>
    <xdr:to>
      <xdr:col>15</xdr:col>
      <xdr:colOff>101600</xdr:colOff>
      <xdr:row>39</xdr:row>
      <xdr:rowOff>17272</xdr:rowOff>
    </xdr:to>
    <xdr:sp macro="" textlink="">
      <xdr:nvSpPr>
        <xdr:cNvPr id="62" name="フローチャート: 判断 61"/>
        <xdr:cNvSpPr/>
      </xdr:nvSpPr>
      <xdr:spPr>
        <a:xfrm>
          <a:off x="2857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82550</xdr:rowOff>
    </xdr:from>
    <xdr:to>
      <xdr:col>24</xdr:col>
      <xdr:colOff>114300</xdr:colOff>
      <xdr:row>36</xdr:row>
      <xdr:rowOff>12700</xdr:rowOff>
    </xdr:to>
    <xdr:sp macro="" textlink="">
      <xdr:nvSpPr>
        <xdr:cNvPr id="68" name="楕円 67"/>
        <xdr:cNvSpPr/>
      </xdr:nvSpPr>
      <xdr:spPr>
        <a:xfrm>
          <a:off x="45847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105427</xdr:rowOff>
    </xdr:from>
    <xdr:ext cx="405111" cy="259045"/>
    <xdr:sp macro="" textlink="">
      <xdr:nvSpPr>
        <xdr:cNvPr id="69" name="【道路】&#10;有形固定資産減価償却率該当値テキスト"/>
        <xdr:cNvSpPr txBox="1"/>
      </xdr:nvSpPr>
      <xdr:spPr>
        <a:xfrm>
          <a:off x="4673600"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148844</xdr:rowOff>
    </xdr:from>
    <xdr:to>
      <xdr:col>20</xdr:col>
      <xdr:colOff>38100</xdr:colOff>
      <xdr:row>35</xdr:row>
      <xdr:rowOff>78994</xdr:rowOff>
    </xdr:to>
    <xdr:sp macro="" textlink="">
      <xdr:nvSpPr>
        <xdr:cNvPr id="70" name="楕円 69"/>
        <xdr:cNvSpPr/>
      </xdr:nvSpPr>
      <xdr:spPr>
        <a:xfrm>
          <a:off x="3746500" y="597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28194</xdr:rowOff>
    </xdr:from>
    <xdr:to>
      <xdr:col>24</xdr:col>
      <xdr:colOff>63500</xdr:colOff>
      <xdr:row>35</xdr:row>
      <xdr:rowOff>133350</xdr:rowOff>
    </xdr:to>
    <xdr:cxnSp macro="">
      <xdr:nvCxnSpPr>
        <xdr:cNvPr id="71" name="直線コネクタ 70"/>
        <xdr:cNvCxnSpPr/>
      </xdr:nvCxnSpPr>
      <xdr:spPr>
        <a:xfrm>
          <a:off x="3797300" y="6028944"/>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144272</xdr:rowOff>
    </xdr:from>
    <xdr:to>
      <xdr:col>15</xdr:col>
      <xdr:colOff>101600</xdr:colOff>
      <xdr:row>35</xdr:row>
      <xdr:rowOff>74422</xdr:rowOff>
    </xdr:to>
    <xdr:sp macro="" textlink="">
      <xdr:nvSpPr>
        <xdr:cNvPr id="72" name="楕円 71"/>
        <xdr:cNvSpPr/>
      </xdr:nvSpPr>
      <xdr:spPr>
        <a:xfrm>
          <a:off x="2857500" y="597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23622</xdr:rowOff>
    </xdr:from>
    <xdr:to>
      <xdr:col>19</xdr:col>
      <xdr:colOff>177800</xdr:colOff>
      <xdr:row>35</xdr:row>
      <xdr:rowOff>28194</xdr:rowOff>
    </xdr:to>
    <xdr:cxnSp macro="">
      <xdr:nvCxnSpPr>
        <xdr:cNvPr id="73" name="直線コネクタ 72"/>
        <xdr:cNvCxnSpPr/>
      </xdr:nvCxnSpPr>
      <xdr:spPr>
        <a:xfrm>
          <a:off x="2908300" y="60243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88409</xdr:rowOff>
    </xdr:from>
    <xdr:ext cx="405111" cy="259045"/>
    <xdr:sp macro="" textlink="">
      <xdr:nvSpPr>
        <xdr:cNvPr id="74" name="n_1aveValue【道路】&#10;有形固定資産減価償却率"/>
        <xdr:cNvSpPr txBox="1"/>
      </xdr:nvSpPr>
      <xdr:spPr>
        <a:xfrm>
          <a:off x="3582044" y="677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8399</xdr:rowOff>
    </xdr:from>
    <xdr:ext cx="405111" cy="259045"/>
    <xdr:sp macro="" textlink="">
      <xdr:nvSpPr>
        <xdr:cNvPr id="75" name="n_2aveValue【道路】&#10;有形固定資産減価償却率"/>
        <xdr:cNvSpPr txBox="1"/>
      </xdr:nvSpPr>
      <xdr:spPr>
        <a:xfrm>
          <a:off x="2705744" y="669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95521</xdr:rowOff>
    </xdr:from>
    <xdr:ext cx="405111" cy="259045"/>
    <xdr:sp macro="" textlink="">
      <xdr:nvSpPr>
        <xdr:cNvPr id="76" name="n_1mainValue【道路】&#10;有形固定資産減価償却率"/>
        <xdr:cNvSpPr txBox="1"/>
      </xdr:nvSpPr>
      <xdr:spPr>
        <a:xfrm>
          <a:off x="3582044" y="575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90949</xdr:rowOff>
    </xdr:from>
    <xdr:ext cx="405111" cy="259045"/>
    <xdr:sp macro="" textlink="">
      <xdr:nvSpPr>
        <xdr:cNvPr id="77" name="n_2mainValue【道路】&#10;有形固定資産減価償却率"/>
        <xdr:cNvSpPr txBox="1"/>
      </xdr:nvSpPr>
      <xdr:spPr>
        <a:xfrm>
          <a:off x="2705744" y="574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9" name="テキスト ボックス 98"/>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81207</xdr:rowOff>
    </xdr:from>
    <xdr:to>
      <xdr:col>54</xdr:col>
      <xdr:colOff>189865</xdr:colOff>
      <xdr:row>42</xdr:row>
      <xdr:rowOff>55952</xdr:rowOff>
    </xdr:to>
    <xdr:cxnSp macro="">
      <xdr:nvCxnSpPr>
        <xdr:cNvPr id="103" name="直線コネクタ 102"/>
        <xdr:cNvCxnSpPr/>
      </xdr:nvCxnSpPr>
      <xdr:spPr>
        <a:xfrm flipV="1">
          <a:off x="10476865" y="5739057"/>
          <a:ext cx="0" cy="151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59779</xdr:rowOff>
    </xdr:from>
    <xdr:ext cx="469744" cy="259045"/>
    <xdr:sp macro="" textlink="">
      <xdr:nvSpPr>
        <xdr:cNvPr id="104" name="【道路】&#10;一人当たり延長最小値テキスト"/>
        <xdr:cNvSpPr txBox="1"/>
      </xdr:nvSpPr>
      <xdr:spPr>
        <a:xfrm>
          <a:off x="10515600" y="726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55952</xdr:rowOff>
    </xdr:from>
    <xdr:to>
      <xdr:col>55</xdr:col>
      <xdr:colOff>88900</xdr:colOff>
      <xdr:row>42</xdr:row>
      <xdr:rowOff>55952</xdr:rowOff>
    </xdr:to>
    <xdr:cxnSp macro="">
      <xdr:nvCxnSpPr>
        <xdr:cNvPr id="105" name="直線コネクタ 104"/>
        <xdr:cNvCxnSpPr/>
      </xdr:nvCxnSpPr>
      <xdr:spPr>
        <a:xfrm>
          <a:off x="10388600" y="725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27884</xdr:rowOff>
    </xdr:from>
    <xdr:ext cx="534377" cy="259045"/>
    <xdr:sp macro="" textlink="">
      <xdr:nvSpPr>
        <xdr:cNvPr id="106" name="【道路】&#10;一人当たり延長最大値テキスト"/>
        <xdr:cNvSpPr txBox="1"/>
      </xdr:nvSpPr>
      <xdr:spPr>
        <a:xfrm>
          <a:off x="10515600" y="551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81207</xdr:rowOff>
    </xdr:from>
    <xdr:to>
      <xdr:col>55</xdr:col>
      <xdr:colOff>88900</xdr:colOff>
      <xdr:row>33</xdr:row>
      <xdr:rowOff>81207</xdr:rowOff>
    </xdr:to>
    <xdr:cxnSp macro="">
      <xdr:nvCxnSpPr>
        <xdr:cNvPr id="107" name="直線コネクタ 106"/>
        <xdr:cNvCxnSpPr/>
      </xdr:nvCxnSpPr>
      <xdr:spPr>
        <a:xfrm>
          <a:off x="10388600" y="573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133186</xdr:rowOff>
    </xdr:from>
    <xdr:ext cx="469744" cy="259045"/>
    <xdr:sp macro="" textlink="">
      <xdr:nvSpPr>
        <xdr:cNvPr id="108" name="【道路】&#10;一人当たり延長平均値テキスト"/>
        <xdr:cNvSpPr txBox="1"/>
      </xdr:nvSpPr>
      <xdr:spPr>
        <a:xfrm>
          <a:off x="10515600" y="6476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110309</xdr:rowOff>
    </xdr:from>
    <xdr:to>
      <xdr:col>55</xdr:col>
      <xdr:colOff>50800</xdr:colOff>
      <xdr:row>39</xdr:row>
      <xdr:rowOff>40459</xdr:rowOff>
    </xdr:to>
    <xdr:sp macro="" textlink="">
      <xdr:nvSpPr>
        <xdr:cNvPr id="109" name="フローチャート: 判断 108"/>
        <xdr:cNvSpPr/>
      </xdr:nvSpPr>
      <xdr:spPr>
        <a:xfrm>
          <a:off x="10426700" y="662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124787</xdr:rowOff>
    </xdr:from>
    <xdr:to>
      <xdr:col>50</xdr:col>
      <xdr:colOff>165100</xdr:colOff>
      <xdr:row>39</xdr:row>
      <xdr:rowOff>54937</xdr:rowOff>
    </xdr:to>
    <xdr:sp macro="" textlink="">
      <xdr:nvSpPr>
        <xdr:cNvPr id="110" name="フローチャート: 判断 109"/>
        <xdr:cNvSpPr/>
      </xdr:nvSpPr>
      <xdr:spPr>
        <a:xfrm>
          <a:off x="958850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101056</xdr:rowOff>
    </xdr:from>
    <xdr:to>
      <xdr:col>46</xdr:col>
      <xdr:colOff>38100</xdr:colOff>
      <xdr:row>39</xdr:row>
      <xdr:rowOff>31206</xdr:rowOff>
    </xdr:to>
    <xdr:sp macro="" textlink="">
      <xdr:nvSpPr>
        <xdr:cNvPr id="111" name="フローチャート: 判断 110"/>
        <xdr:cNvSpPr/>
      </xdr:nvSpPr>
      <xdr:spPr>
        <a:xfrm>
          <a:off x="8699500" y="661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16256</xdr:rowOff>
    </xdr:from>
    <xdr:to>
      <xdr:col>55</xdr:col>
      <xdr:colOff>50800</xdr:colOff>
      <xdr:row>41</xdr:row>
      <xdr:rowOff>117856</xdr:rowOff>
    </xdr:to>
    <xdr:sp macro="" textlink="">
      <xdr:nvSpPr>
        <xdr:cNvPr id="117" name="楕円 116"/>
        <xdr:cNvSpPr/>
      </xdr:nvSpPr>
      <xdr:spPr>
        <a:xfrm>
          <a:off x="10426700" y="704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166133</xdr:rowOff>
    </xdr:from>
    <xdr:ext cx="469744" cy="259045"/>
    <xdr:sp macro="" textlink="">
      <xdr:nvSpPr>
        <xdr:cNvPr id="118" name="【道路】&#10;一人当たり延長該当値テキスト"/>
        <xdr:cNvSpPr txBox="1"/>
      </xdr:nvSpPr>
      <xdr:spPr>
        <a:xfrm>
          <a:off x="10515600" y="702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16583</xdr:rowOff>
    </xdr:from>
    <xdr:to>
      <xdr:col>50</xdr:col>
      <xdr:colOff>165100</xdr:colOff>
      <xdr:row>41</xdr:row>
      <xdr:rowOff>118183</xdr:rowOff>
    </xdr:to>
    <xdr:sp macro="" textlink="">
      <xdr:nvSpPr>
        <xdr:cNvPr id="119" name="楕円 118"/>
        <xdr:cNvSpPr/>
      </xdr:nvSpPr>
      <xdr:spPr>
        <a:xfrm>
          <a:off x="9588500" y="704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67056</xdr:rowOff>
    </xdr:from>
    <xdr:to>
      <xdr:col>55</xdr:col>
      <xdr:colOff>0</xdr:colOff>
      <xdr:row>41</xdr:row>
      <xdr:rowOff>67383</xdr:rowOff>
    </xdr:to>
    <xdr:cxnSp macro="">
      <xdr:nvCxnSpPr>
        <xdr:cNvPr id="120" name="直線コネクタ 119"/>
        <xdr:cNvCxnSpPr/>
      </xdr:nvCxnSpPr>
      <xdr:spPr>
        <a:xfrm flipV="1">
          <a:off x="9639300" y="7096506"/>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17127</xdr:rowOff>
    </xdr:from>
    <xdr:to>
      <xdr:col>46</xdr:col>
      <xdr:colOff>38100</xdr:colOff>
      <xdr:row>41</xdr:row>
      <xdr:rowOff>118727</xdr:rowOff>
    </xdr:to>
    <xdr:sp macro="" textlink="">
      <xdr:nvSpPr>
        <xdr:cNvPr id="121" name="楕円 120"/>
        <xdr:cNvSpPr/>
      </xdr:nvSpPr>
      <xdr:spPr>
        <a:xfrm>
          <a:off x="8699500" y="704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67383</xdr:rowOff>
    </xdr:from>
    <xdr:to>
      <xdr:col>50</xdr:col>
      <xdr:colOff>114300</xdr:colOff>
      <xdr:row>41</xdr:row>
      <xdr:rowOff>67927</xdr:rowOff>
    </xdr:to>
    <xdr:cxnSp macro="">
      <xdr:nvCxnSpPr>
        <xdr:cNvPr id="122" name="直線コネクタ 121"/>
        <xdr:cNvCxnSpPr/>
      </xdr:nvCxnSpPr>
      <xdr:spPr>
        <a:xfrm flipV="1">
          <a:off x="8750300" y="7096833"/>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71464</xdr:rowOff>
    </xdr:from>
    <xdr:ext cx="469744" cy="259045"/>
    <xdr:sp macro="" textlink="">
      <xdr:nvSpPr>
        <xdr:cNvPr id="123" name="n_1aveValue【道路】&#10;一人当たり延長"/>
        <xdr:cNvSpPr txBox="1"/>
      </xdr:nvSpPr>
      <xdr:spPr>
        <a:xfrm>
          <a:off x="9391727" y="641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47733</xdr:rowOff>
    </xdr:from>
    <xdr:ext cx="469744" cy="259045"/>
    <xdr:sp macro="" textlink="">
      <xdr:nvSpPr>
        <xdr:cNvPr id="124" name="n_2aveValue【道路】&#10;一人当たり延長"/>
        <xdr:cNvSpPr txBox="1"/>
      </xdr:nvSpPr>
      <xdr:spPr>
        <a:xfrm>
          <a:off x="8515427" y="639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109310</xdr:rowOff>
    </xdr:from>
    <xdr:ext cx="469744" cy="259045"/>
    <xdr:sp macro="" textlink="">
      <xdr:nvSpPr>
        <xdr:cNvPr id="125" name="n_1mainValue【道路】&#10;一人当たり延長"/>
        <xdr:cNvSpPr txBox="1"/>
      </xdr:nvSpPr>
      <xdr:spPr>
        <a:xfrm>
          <a:off x="9391727" y="713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109854</xdr:rowOff>
    </xdr:from>
    <xdr:ext cx="469744" cy="259045"/>
    <xdr:sp macro="" textlink="">
      <xdr:nvSpPr>
        <xdr:cNvPr id="126" name="n_2mainValue【道路】&#10;一人当たり延長"/>
        <xdr:cNvSpPr txBox="1"/>
      </xdr:nvSpPr>
      <xdr:spPr>
        <a:xfrm>
          <a:off x="8515427" y="713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8" name="テキスト ボックス 13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6" name="テキスト ボックス 14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160020</xdr:rowOff>
    </xdr:from>
    <xdr:to>
      <xdr:col>24</xdr:col>
      <xdr:colOff>62865</xdr:colOff>
      <xdr:row>63</xdr:row>
      <xdr:rowOff>34290</xdr:rowOff>
    </xdr:to>
    <xdr:cxnSp macro="">
      <xdr:nvCxnSpPr>
        <xdr:cNvPr id="150" name="直線コネクタ 149"/>
        <xdr:cNvCxnSpPr/>
      </xdr:nvCxnSpPr>
      <xdr:spPr>
        <a:xfrm flipV="1">
          <a:off x="4634865" y="97612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51" name="【橋りょう・トンネ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52" name="直線コネクタ 151"/>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106697</xdr:rowOff>
    </xdr:from>
    <xdr:ext cx="405111" cy="259045"/>
    <xdr:sp macro="" textlink="">
      <xdr:nvSpPr>
        <xdr:cNvPr id="153" name="【橋りょう・トンネル】&#10;有形固定資産減価償却率最大値テキスト"/>
        <xdr:cNvSpPr txBox="1"/>
      </xdr:nvSpPr>
      <xdr:spPr>
        <a:xfrm>
          <a:off x="4673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160020</xdr:rowOff>
    </xdr:from>
    <xdr:to>
      <xdr:col>24</xdr:col>
      <xdr:colOff>152400</xdr:colOff>
      <xdr:row>56</xdr:row>
      <xdr:rowOff>160020</xdr:rowOff>
    </xdr:to>
    <xdr:cxnSp macro="">
      <xdr:nvCxnSpPr>
        <xdr:cNvPr id="154" name="直線コネクタ 153"/>
        <xdr:cNvCxnSpPr/>
      </xdr:nvCxnSpPr>
      <xdr:spPr>
        <a:xfrm>
          <a:off x="4546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31132</xdr:rowOff>
    </xdr:from>
    <xdr:ext cx="405111" cy="259045"/>
    <xdr:sp macro="" textlink="">
      <xdr:nvSpPr>
        <xdr:cNvPr id="155" name="【橋りょう・トンネル】&#10;有形固定資産減価償却率平均値テキスト"/>
        <xdr:cNvSpPr txBox="1"/>
      </xdr:nvSpPr>
      <xdr:spPr>
        <a:xfrm>
          <a:off x="4673600" y="9803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8255</xdr:rowOff>
    </xdr:from>
    <xdr:to>
      <xdr:col>24</xdr:col>
      <xdr:colOff>114300</xdr:colOff>
      <xdr:row>58</xdr:row>
      <xdr:rowOff>109855</xdr:rowOff>
    </xdr:to>
    <xdr:sp macro="" textlink="">
      <xdr:nvSpPr>
        <xdr:cNvPr id="156" name="フローチャート: 判断 155"/>
        <xdr:cNvSpPr/>
      </xdr:nvSpPr>
      <xdr:spPr>
        <a:xfrm>
          <a:off x="45847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160655</xdr:rowOff>
    </xdr:from>
    <xdr:to>
      <xdr:col>20</xdr:col>
      <xdr:colOff>38100</xdr:colOff>
      <xdr:row>58</xdr:row>
      <xdr:rowOff>90805</xdr:rowOff>
    </xdr:to>
    <xdr:sp macro="" textlink="">
      <xdr:nvSpPr>
        <xdr:cNvPr id="157" name="フローチャート: 判断 156"/>
        <xdr:cNvSpPr/>
      </xdr:nvSpPr>
      <xdr:spPr>
        <a:xfrm>
          <a:off x="3746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52070</xdr:rowOff>
    </xdr:from>
    <xdr:to>
      <xdr:col>15</xdr:col>
      <xdr:colOff>101600</xdr:colOff>
      <xdr:row>58</xdr:row>
      <xdr:rowOff>153670</xdr:rowOff>
    </xdr:to>
    <xdr:sp macro="" textlink="">
      <xdr:nvSpPr>
        <xdr:cNvPr id="158" name="フローチャート: 判断 157"/>
        <xdr:cNvSpPr/>
      </xdr:nvSpPr>
      <xdr:spPr>
        <a:xfrm>
          <a:off x="2857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164" name="楕円 163"/>
        <xdr:cNvSpPr/>
      </xdr:nvSpPr>
      <xdr:spPr>
        <a:xfrm>
          <a:off x="4584700" y="100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78122</xdr:rowOff>
    </xdr:from>
    <xdr:ext cx="405111" cy="259045"/>
    <xdr:sp macro="" textlink="">
      <xdr:nvSpPr>
        <xdr:cNvPr id="165" name="【橋りょう・トンネル】&#10;有形固定資産減価償却率該当値テキスト"/>
        <xdr:cNvSpPr txBox="1"/>
      </xdr:nvSpPr>
      <xdr:spPr>
        <a:xfrm>
          <a:off x="4673600" y="1002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135890</xdr:rowOff>
    </xdr:from>
    <xdr:to>
      <xdr:col>20</xdr:col>
      <xdr:colOff>38100</xdr:colOff>
      <xdr:row>59</xdr:row>
      <xdr:rowOff>66040</xdr:rowOff>
    </xdr:to>
    <xdr:sp macro="" textlink="">
      <xdr:nvSpPr>
        <xdr:cNvPr id="166" name="楕円 165"/>
        <xdr:cNvSpPr/>
      </xdr:nvSpPr>
      <xdr:spPr>
        <a:xfrm>
          <a:off x="3746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150495</xdr:rowOff>
    </xdr:from>
    <xdr:to>
      <xdr:col>24</xdr:col>
      <xdr:colOff>63500</xdr:colOff>
      <xdr:row>59</xdr:row>
      <xdr:rowOff>15240</xdr:rowOff>
    </xdr:to>
    <xdr:cxnSp macro="">
      <xdr:nvCxnSpPr>
        <xdr:cNvPr id="167" name="直線コネクタ 166"/>
        <xdr:cNvCxnSpPr/>
      </xdr:nvCxnSpPr>
      <xdr:spPr>
        <a:xfrm flipV="1">
          <a:off x="3797300" y="1009459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635</xdr:rowOff>
    </xdr:from>
    <xdr:to>
      <xdr:col>15</xdr:col>
      <xdr:colOff>101600</xdr:colOff>
      <xdr:row>59</xdr:row>
      <xdr:rowOff>102235</xdr:rowOff>
    </xdr:to>
    <xdr:sp macro="" textlink="">
      <xdr:nvSpPr>
        <xdr:cNvPr id="168" name="楕円 167"/>
        <xdr:cNvSpPr/>
      </xdr:nvSpPr>
      <xdr:spPr>
        <a:xfrm>
          <a:off x="28575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15240</xdr:rowOff>
    </xdr:from>
    <xdr:to>
      <xdr:col>19</xdr:col>
      <xdr:colOff>177800</xdr:colOff>
      <xdr:row>59</xdr:row>
      <xdr:rowOff>51435</xdr:rowOff>
    </xdr:to>
    <xdr:cxnSp macro="">
      <xdr:nvCxnSpPr>
        <xdr:cNvPr id="169" name="直線コネクタ 168"/>
        <xdr:cNvCxnSpPr/>
      </xdr:nvCxnSpPr>
      <xdr:spPr>
        <a:xfrm flipV="1">
          <a:off x="2908300" y="1013079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107332</xdr:rowOff>
    </xdr:from>
    <xdr:ext cx="405111" cy="259045"/>
    <xdr:sp macro="" textlink="">
      <xdr:nvSpPr>
        <xdr:cNvPr id="170" name="n_1aveValue【橋りょう・トンネル】&#10;有形固定資産減価償却率"/>
        <xdr:cNvSpPr txBox="1"/>
      </xdr:nvSpPr>
      <xdr:spPr>
        <a:xfrm>
          <a:off x="35820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170197</xdr:rowOff>
    </xdr:from>
    <xdr:ext cx="405111" cy="259045"/>
    <xdr:sp macro="" textlink="">
      <xdr:nvSpPr>
        <xdr:cNvPr id="171" name="n_2aveValue【橋りょう・トンネル】&#10;有形固定資産減価償却率"/>
        <xdr:cNvSpPr txBox="1"/>
      </xdr:nvSpPr>
      <xdr:spPr>
        <a:xfrm>
          <a:off x="2705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57167</xdr:rowOff>
    </xdr:from>
    <xdr:ext cx="405111" cy="259045"/>
    <xdr:sp macro="" textlink="">
      <xdr:nvSpPr>
        <xdr:cNvPr id="172" name="n_1mainValue【橋りょう・トンネル】&#10;有形固定資産減価償却率"/>
        <xdr:cNvSpPr txBox="1"/>
      </xdr:nvSpPr>
      <xdr:spPr>
        <a:xfrm>
          <a:off x="35820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93362</xdr:rowOff>
    </xdr:from>
    <xdr:ext cx="405111" cy="259045"/>
    <xdr:sp macro="" textlink="">
      <xdr:nvSpPr>
        <xdr:cNvPr id="173" name="n_2mainValue【橋りょう・トンネル】&#10;有形固定資産減価償却率"/>
        <xdr:cNvSpPr txBox="1"/>
      </xdr:nvSpPr>
      <xdr:spPr>
        <a:xfrm>
          <a:off x="2705744" y="1020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4" name="直線コネクタ 18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5" name="テキスト ボックス 18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6" name="直線コネクタ 18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7" name="テキスト ボックス 18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8" name="直線コネクタ 18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9" name="テキスト ボックス 18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0" name="直線コネクタ 18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1" name="テキスト ボックス 19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3" name="テキスト ボックス 19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79315</xdr:rowOff>
    </xdr:from>
    <xdr:to>
      <xdr:col>54</xdr:col>
      <xdr:colOff>189865</xdr:colOff>
      <xdr:row>63</xdr:row>
      <xdr:rowOff>168108</xdr:rowOff>
    </xdr:to>
    <xdr:cxnSp macro="">
      <xdr:nvCxnSpPr>
        <xdr:cNvPr id="195" name="直線コネクタ 194"/>
        <xdr:cNvCxnSpPr/>
      </xdr:nvCxnSpPr>
      <xdr:spPr>
        <a:xfrm flipV="1">
          <a:off x="10476865" y="9680515"/>
          <a:ext cx="0" cy="128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485</xdr:rowOff>
    </xdr:from>
    <xdr:ext cx="378565" cy="259045"/>
    <xdr:sp macro="" textlink="">
      <xdr:nvSpPr>
        <xdr:cNvPr id="196" name="【橋りょう・トンネル】&#10;一人当たり有形固定資産（償却資産）額最小値テキスト"/>
        <xdr:cNvSpPr txBox="1"/>
      </xdr:nvSpPr>
      <xdr:spPr>
        <a:xfrm>
          <a:off x="10515600" y="10973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168108</xdr:rowOff>
    </xdr:from>
    <xdr:to>
      <xdr:col>55</xdr:col>
      <xdr:colOff>88900</xdr:colOff>
      <xdr:row>63</xdr:row>
      <xdr:rowOff>168108</xdr:rowOff>
    </xdr:to>
    <xdr:cxnSp macro="">
      <xdr:nvCxnSpPr>
        <xdr:cNvPr id="197" name="直線コネクタ 196"/>
        <xdr:cNvCxnSpPr/>
      </xdr:nvCxnSpPr>
      <xdr:spPr>
        <a:xfrm>
          <a:off x="10388600" y="1096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25992</xdr:rowOff>
    </xdr:from>
    <xdr:ext cx="599010" cy="259045"/>
    <xdr:sp macro="" textlink="">
      <xdr:nvSpPr>
        <xdr:cNvPr id="198" name="【橋りょう・トンネル】&#10;一人当たり有形固定資産（償却資産）額最大値テキスト"/>
        <xdr:cNvSpPr txBox="1"/>
      </xdr:nvSpPr>
      <xdr:spPr>
        <a:xfrm>
          <a:off x="10515600" y="945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79315</xdr:rowOff>
    </xdr:from>
    <xdr:to>
      <xdr:col>55</xdr:col>
      <xdr:colOff>88900</xdr:colOff>
      <xdr:row>56</xdr:row>
      <xdr:rowOff>79315</xdr:rowOff>
    </xdr:to>
    <xdr:cxnSp macro="">
      <xdr:nvCxnSpPr>
        <xdr:cNvPr id="199" name="直線コネクタ 198"/>
        <xdr:cNvCxnSpPr/>
      </xdr:nvCxnSpPr>
      <xdr:spPr>
        <a:xfrm>
          <a:off x="10388600" y="968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32734</xdr:rowOff>
    </xdr:from>
    <xdr:ext cx="534377" cy="259045"/>
    <xdr:sp macro="" textlink="">
      <xdr:nvSpPr>
        <xdr:cNvPr id="200" name="【橋りょう・トンネル】&#10;一人当たり有形固定資産（償却資産）額平均値テキスト"/>
        <xdr:cNvSpPr txBox="1"/>
      </xdr:nvSpPr>
      <xdr:spPr>
        <a:xfrm>
          <a:off x="10515600" y="10319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9857</xdr:rowOff>
    </xdr:from>
    <xdr:to>
      <xdr:col>55</xdr:col>
      <xdr:colOff>50800</xdr:colOff>
      <xdr:row>61</xdr:row>
      <xdr:rowOff>111457</xdr:rowOff>
    </xdr:to>
    <xdr:sp macro="" textlink="">
      <xdr:nvSpPr>
        <xdr:cNvPr id="201" name="フローチャート: 判断 200"/>
        <xdr:cNvSpPr/>
      </xdr:nvSpPr>
      <xdr:spPr>
        <a:xfrm>
          <a:off x="10426700" y="104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38523</xdr:rowOff>
    </xdr:from>
    <xdr:to>
      <xdr:col>50</xdr:col>
      <xdr:colOff>165100</xdr:colOff>
      <xdr:row>61</xdr:row>
      <xdr:rowOff>140123</xdr:rowOff>
    </xdr:to>
    <xdr:sp macro="" textlink="">
      <xdr:nvSpPr>
        <xdr:cNvPr id="202" name="フローチャート: 判断 201"/>
        <xdr:cNvSpPr/>
      </xdr:nvSpPr>
      <xdr:spPr>
        <a:xfrm>
          <a:off x="9588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20843</xdr:rowOff>
    </xdr:from>
    <xdr:to>
      <xdr:col>46</xdr:col>
      <xdr:colOff>38100</xdr:colOff>
      <xdr:row>61</xdr:row>
      <xdr:rowOff>122443</xdr:rowOff>
    </xdr:to>
    <xdr:sp macro="" textlink="">
      <xdr:nvSpPr>
        <xdr:cNvPr id="203" name="フローチャート: 判断 202"/>
        <xdr:cNvSpPr/>
      </xdr:nvSpPr>
      <xdr:spPr>
        <a:xfrm>
          <a:off x="8699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6492</xdr:rowOff>
    </xdr:from>
    <xdr:to>
      <xdr:col>55</xdr:col>
      <xdr:colOff>50800</xdr:colOff>
      <xdr:row>62</xdr:row>
      <xdr:rowOff>108092</xdr:rowOff>
    </xdr:to>
    <xdr:sp macro="" textlink="">
      <xdr:nvSpPr>
        <xdr:cNvPr id="209" name="楕円 208"/>
        <xdr:cNvSpPr/>
      </xdr:nvSpPr>
      <xdr:spPr>
        <a:xfrm>
          <a:off x="10426700" y="1063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156369</xdr:rowOff>
    </xdr:from>
    <xdr:ext cx="534377" cy="259045"/>
    <xdr:sp macro="" textlink="">
      <xdr:nvSpPr>
        <xdr:cNvPr id="210" name="【橋りょう・トンネル】&#10;一人当たり有形固定資産（償却資産）額該当値テキスト"/>
        <xdr:cNvSpPr txBox="1"/>
      </xdr:nvSpPr>
      <xdr:spPr>
        <a:xfrm>
          <a:off x="10515600" y="1061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6748</xdr:rowOff>
    </xdr:from>
    <xdr:to>
      <xdr:col>50</xdr:col>
      <xdr:colOff>165100</xdr:colOff>
      <xdr:row>62</xdr:row>
      <xdr:rowOff>108348</xdr:rowOff>
    </xdr:to>
    <xdr:sp macro="" textlink="">
      <xdr:nvSpPr>
        <xdr:cNvPr id="211" name="楕円 210"/>
        <xdr:cNvSpPr/>
      </xdr:nvSpPr>
      <xdr:spPr>
        <a:xfrm>
          <a:off x="9588500" y="1063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57292</xdr:rowOff>
    </xdr:from>
    <xdr:to>
      <xdr:col>55</xdr:col>
      <xdr:colOff>0</xdr:colOff>
      <xdr:row>62</xdr:row>
      <xdr:rowOff>57548</xdr:rowOff>
    </xdr:to>
    <xdr:cxnSp macro="">
      <xdr:nvCxnSpPr>
        <xdr:cNvPr id="212" name="直線コネクタ 211"/>
        <xdr:cNvCxnSpPr/>
      </xdr:nvCxnSpPr>
      <xdr:spPr>
        <a:xfrm flipV="1">
          <a:off x="9639300" y="10687192"/>
          <a:ext cx="838200" cy="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7576</xdr:rowOff>
    </xdr:from>
    <xdr:to>
      <xdr:col>46</xdr:col>
      <xdr:colOff>38100</xdr:colOff>
      <xdr:row>62</xdr:row>
      <xdr:rowOff>109176</xdr:rowOff>
    </xdr:to>
    <xdr:sp macro="" textlink="">
      <xdr:nvSpPr>
        <xdr:cNvPr id="213" name="楕円 212"/>
        <xdr:cNvSpPr/>
      </xdr:nvSpPr>
      <xdr:spPr>
        <a:xfrm>
          <a:off x="8699500" y="1063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57548</xdr:rowOff>
    </xdr:from>
    <xdr:to>
      <xdr:col>50</xdr:col>
      <xdr:colOff>114300</xdr:colOff>
      <xdr:row>62</xdr:row>
      <xdr:rowOff>58376</xdr:rowOff>
    </xdr:to>
    <xdr:cxnSp macro="">
      <xdr:nvCxnSpPr>
        <xdr:cNvPr id="214" name="直線コネクタ 213"/>
        <xdr:cNvCxnSpPr/>
      </xdr:nvCxnSpPr>
      <xdr:spPr>
        <a:xfrm flipV="1">
          <a:off x="8750300" y="10687448"/>
          <a:ext cx="889000" cy="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59</xdr:row>
      <xdr:rowOff>156650</xdr:rowOff>
    </xdr:from>
    <xdr:ext cx="534377" cy="259045"/>
    <xdr:sp macro="" textlink="">
      <xdr:nvSpPr>
        <xdr:cNvPr id="215" name="n_1aveValue【橋りょう・トンネル】&#10;一人当たり有形固定資産（償却資産）額"/>
        <xdr:cNvSpPr txBox="1"/>
      </xdr:nvSpPr>
      <xdr:spPr>
        <a:xfrm>
          <a:off x="9359411" y="1027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138970</xdr:rowOff>
    </xdr:from>
    <xdr:ext cx="534377" cy="259045"/>
    <xdr:sp macro="" textlink="">
      <xdr:nvSpPr>
        <xdr:cNvPr id="216" name="n_2aveValue【橋りょう・トンネル】&#10;一人当たり有形固定資産（償却資産）額"/>
        <xdr:cNvSpPr txBox="1"/>
      </xdr:nvSpPr>
      <xdr:spPr>
        <a:xfrm>
          <a:off x="84831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99475</xdr:rowOff>
    </xdr:from>
    <xdr:ext cx="534377" cy="259045"/>
    <xdr:sp macro="" textlink="">
      <xdr:nvSpPr>
        <xdr:cNvPr id="217" name="n_1mainValue【橋りょう・トンネル】&#10;一人当たり有形固定資産（償却資産）額"/>
        <xdr:cNvSpPr txBox="1"/>
      </xdr:nvSpPr>
      <xdr:spPr>
        <a:xfrm>
          <a:off x="9359411" y="1072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100303</xdr:rowOff>
    </xdr:from>
    <xdr:ext cx="534377" cy="259045"/>
    <xdr:sp macro="" textlink="">
      <xdr:nvSpPr>
        <xdr:cNvPr id="218" name="n_2mainValue【橋りょう・トンネル】&#10;一人当たり有形固定資産（償却資産）額"/>
        <xdr:cNvSpPr txBox="1"/>
      </xdr:nvSpPr>
      <xdr:spPr>
        <a:xfrm>
          <a:off x="8483111" y="1073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9" name="テキスト ボックス 22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9" name="テキスト ボックス 23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1" name="テキスト ボックス 24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129539</xdr:rowOff>
    </xdr:from>
    <xdr:to>
      <xdr:col>24</xdr:col>
      <xdr:colOff>62865</xdr:colOff>
      <xdr:row>87</xdr:row>
      <xdr:rowOff>3811</xdr:rowOff>
    </xdr:to>
    <xdr:cxnSp macro="">
      <xdr:nvCxnSpPr>
        <xdr:cNvPr id="243" name="直線コネクタ 242"/>
        <xdr:cNvCxnSpPr/>
      </xdr:nvCxnSpPr>
      <xdr:spPr>
        <a:xfrm flipV="1">
          <a:off x="4634865" y="13331189"/>
          <a:ext cx="0" cy="158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7638</xdr:rowOff>
    </xdr:from>
    <xdr:ext cx="405111" cy="259045"/>
    <xdr:sp macro="" textlink="">
      <xdr:nvSpPr>
        <xdr:cNvPr id="244" name="【公営住宅】&#10;有形固定資産減価償却率最小値テキスト"/>
        <xdr:cNvSpPr txBox="1"/>
      </xdr:nvSpPr>
      <xdr:spPr>
        <a:xfrm>
          <a:off x="4673600" y="1492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3811</xdr:rowOff>
    </xdr:from>
    <xdr:to>
      <xdr:col>24</xdr:col>
      <xdr:colOff>152400</xdr:colOff>
      <xdr:row>87</xdr:row>
      <xdr:rowOff>3811</xdr:rowOff>
    </xdr:to>
    <xdr:cxnSp macro="">
      <xdr:nvCxnSpPr>
        <xdr:cNvPr id="245" name="直線コネクタ 244"/>
        <xdr:cNvCxnSpPr/>
      </xdr:nvCxnSpPr>
      <xdr:spPr>
        <a:xfrm>
          <a:off x="4546600" y="1491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76216</xdr:rowOff>
    </xdr:from>
    <xdr:ext cx="405111" cy="259045"/>
    <xdr:sp macro="" textlink="">
      <xdr:nvSpPr>
        <xdr:cNvPr id="246" name="【公営住宅】&#10;有形固定資産減価償却率最大値テキスト"/>
        <xdr:cNvSpPr txBox="1"/>
      </xdr:nvSpPr>
      <xdr:spPr>
        <a:xfrm>
          <a:off x="4673600" y="1310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129539</xdr:rowOff>
    </xdr:from>
    <xdr:to>
      <xdr:col>24</xdr:col>
      <xdr:colOff>152400</xdr:colOff>
      <xdr:row>77</xdr:row>
      <xdr:rowOff>129539</xdr:rowOff>
    </xdr:to>
    <xdr:cxnSp macro="">
      <xdr:nvCxnSpPr>
        <xdr:cNvPr id="247" name="直線コネクタ 246"/>
        <xdr:cNvCxnSpPr/>
      </xdr:nvCxnSpPr>
      <xdr:spPr>
        <a:xfrm>
          <a:off x="4546600" y="1333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34307</xdr:rowOff>
    </xdr:from>
    <xdr:ext cx="405111" cy="259045"/>
    <xdr:sp macro="" textlink="">
      <xdr:nvSpPr>
        <xdr:cNvPr id="248" name="【公営住宅】&#10;有形固定資産減価償却率平均値テキスト"/>
        <xdr:cNvSpPr txBox="1"/>
      </xdr:nvSpPr>
      <xdr:spPr>
        <a:xfrm>
          <a:off x="4673600" y="1392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55880</xdr:rowOff>
    </xdr:from>
    <xdr:to>
      <xdr:col>24</xdr:col>
      <xdr:colOff>114300</xdr:colOff>
      <xdr:row>81</xdr:row>
      <xdr:rowOff>157480</xdr:rowOff>
    </xdr:to>
    <xdr:sp macro="" textlink="">
      <xdr:nvSpPr>
        <xdr:cNvPr id="249" name="フローチャート: 判断 248"/>
        <xdr:cNvSpPr/>
      </xdr:nvSpPr>
      <xdr:spPr>
        <a:xfrm>
          <a:off x="45847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50" name="フローチャート: 判断 249"/>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139700</xdr:rowOff>
    </xdr:from>
    <xdr:to>
      <xdr:col>15</xdr:col>
      <xdr:colOff>101600</xdr:colOff>
      <xdr:row>82</xdr:row>
      <xdr:rowOff>69850</xdr:rowOff>
    </xdr:to>
    <xdr:sp macro="" textlink="">
      <xdr:nvSpPr>
        <xdr:cNvPr id="251" name="フローチャート: 判断 250"/>
        <xdr:cNvSpPr/>
      </xdr:nvSpPr>
      <xdr:spPr>
        <a:xfrm>
          <a:off x="2857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2539</xdr:rowOff>
    </xdr:from>
    <xdr:to>
      <xdr:col>24</xdr:col>
      <xdr:colOff>114300</xdr:colOff>
      <xdr:row>80</xdr:row>
      <xdr:rowOff>104139</xdr:rowOff>
    </xdr:to>
    <xdr:sp macro="" textlink="">
      <xdr:nvSpPr>
        <xdr:cNvPr id="257" name="楕円 256"/>
        <xdr:cNvSpPr/>
      </xdr:nvSpPr>
      <xdr:spPr>
        <a:xfrm>
          <a:off x="4584700" y="1371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25416</xdr:rowOff>
    </xdr:from>
    <xdr:ext cx="405111" cy="259045"/>
    <xdr:sp macro="" textlink="">
      <xdr:nvSpPr>
        <xdr:cNvPr id="258" name="【公営住宅】&#10;有形固定資産減価償却率該当値テキスト"/>
        <xdr:cNvSpPr txBox="1"/>
      </xdr:nvSpPr>
      <xdr:spPr>
        <a:xfrm>
          <a:off x="4673600"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63500</xdr:rowOff>
    </xdr:from>
    <xdr:to>
      <xdr:col>20</xdr:col>
      <xdr:colOff>38100</xdr:colOff>
      <xdr:row>80</xdr:row>
      <xdr:rowOff>165100</xdr:rowOff>
    </xdr:to>
    <xdr:sp macro="" textlink="">
      <xdr:nvSpPr>
        <xdr:cNvPr id="259" name="楕円 258"/>
        <xdr:cNvSpPr/>
      </xdr:nvSpPr>
      <xdr:spPr>
        <a:xfrm>
          <a:off x="3746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53339</xdr:rowOff>
    </xdr:from>
    <xdr:to>
      <xdr:col>24</xdr:col>
      <xdr:colOff>63500</xdr:colOff>
      <xdr:row>80</xdr:row>
      <xdr:rowOff>114300</xdr:rowOff>
    </xdr:to>
    <xdr:cxnSp macro="">
      <xdr:nvCxnSpPr>
        <xdr:cNvPr id="260" name="直線コネクタ 259"/>
        <xdr:cNvCxnSpPr/>
      </xdr:nvCxnSpPr>
      <xdr:spPr>
        <a:xfrm flipV="1">
          <a:off x="3797300" y="1376933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48261</xdr:rowOff>
    </xdr:from>
    <xdr:to>
      <xdr:col>15</xdr:col>
      <xdr:colOff>101600</xdr:colOff>
      <xdr:row>80</xdr:row>
      <xdr:rowOff>149861</xdr:rowOff>
    </xdr:to>
    <xdr:sp macro="" textlink="">
      <xdr:nvSpPr>
        <xdr:cNvPr id="261" name="楕円 260"/>
        <xdr:cNvSpPr/>
      </xdr:nvSpPr>
      <xdr:spPr>
        <a:xfrm>
          <a:off x="28575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99061</xdr:rowOff>
    </xdr:from>
    <xdr:to>
      <xdr:col>19</xdr:col>
      <xdr:colOff>177800</xdr:colOff>
      <xdr:row>80</xdr:row>
      <xdr:rowOff>114300</xdr:rowOff>
    </xdr:to>
    <xdr:cxnSp macro="">
      <xdr:nvCxnSpPr>
        <xdr:cNvPr id="262" name="直線コネクタ 261"/>
        <xdr:cNvCxnSpPr/>
      </xdr:nvCxnSpPr>
      <xdr:spPr>
        <a:xfrm>
          <a:off x="2908300" y="138150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26688</xdr:rowOff>
    </xdr:from>
    <xdr:ext cx="405111" cy="259045"/>
    <xdr:sp macro="" textlink="">
      <xdr:nvSpPr>
        <xdr:cNvPr id="263" name="n_1aveValue【公営住宅】&#10;有形固定資産減価償却率"/>
        <xdr:cNvSpPr txBox="1"/>
      </xdr:nvSpPr>
      <xdr:spPr>
        <a:xfrm>
          <a:off x="3582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60977</xdr:rowOff>
    </xdr:from>
    <xdr:ext cx="405111" cy="259045"/>
    <xdr:sp macro="" textlink="">
      <xdr:nvSpPr>
        <xdr:cNvPr id="264" name="n_2aveValue【公営住宅】&#10;有形固定資産減価償却率"/>
        <xdr:cNvSpPr txBox="1"/>
      </xdr:nvSpPr>
      <xdr:spPr>
        <a:xfrm>
          <a:off x="2705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10177</xdr:rowOff>
    </xdr:from>
    <xdr:ext cx="405111" cy="259045"/>
    <xdr:sp macro="" textlink="">
      <xdr:nvSpPr>
        <xdr:cNvPr id="265" name="n_1mainValue【公営住宅】&#10;有形固定資産減価償却率"/>
        <xdr:cNvSpPr txBox="1"/>
      </xdr:nvSpPr>
      <xdr:spPr>
        <a:xfrm>
          <a:off x="358204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166388</xdr:rowOff>
    </xdr:from>
    <xdr:ext cx="405111" cy="259045"/>
    <xdr:sp macro="" textlink="">
      <xdr:nvSpPr>
        <xdr:cNvPr id="266" name="n_2mainValue【公営住宅】&#10;有形固定資産減価償却率"/>
        <xdr:cNvSpPr txBox="1"/>
      </xdr:nvSpPr>
      <xdr:spPr>
        <a:xfrm>
          <a:off x="27057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7" name="直線コネクタ 27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8" name="テキスト ボックス 27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9" name="直線コネクタ 27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0" name="テキスト ボックス 27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1" name="直線コネクタ 28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2" name="テキスト ボックス 28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3" name="直線コネクタ 28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4" name="テキスト ボックス 28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6" name="テキスト ボックス 28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77876</xdr:rowOff>
    </xdr:from>
    <xdr:to>
      <xdr:col>54</xdr:col>
      <xdr:colOff>189865</xdr:colOff>
      <xdr:row>86</xdr:row>
      <xdr:rowOff>33528</xdr:rowOff>
    </xdr:to>
    <xdr:cxnSp macro="">
      <xdr:nvCxnSpPr>
        <xdr:cNvPr id="288" name="直線コネクタ 287"/>
        <xdr:cNvCxnSpPr/>
      </xdr:nvCxnSpPr>
      <xdr:spPr>
        <a:xfrm flipV="1">
          <a:off x="10476865" y="13279526"/>
          <a:ext cx="0"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89" name="【公営住宅】&#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90" name="直線コネクタ 289"/>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24553</xdr:rowOff>
    </xdr:from>
    <xdr:ext cx="469744" cy="259045"/>
    <xdr:sp macro="" textlink="">
      <xdr:nvSpPr>
        <xdr:cNvPr id="291" name="【公営住宅】&#10;一人当たり面積最大値テキスト"/>
        <xdr:cNvSpPr txBox="1"/>
      </xdr:nvSpPr>
      <xdr:spPr>
        <a:xfrm>
          <a:off x="10515600" y="1305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77876</xdr:rowOff>
    </xdr:from>
    <xdr:to>
      <xdr:col>55</xdr:col>
      <xdr:colOff>88900</xdr:colOff>
      <xdr:row>77</xdr:row>
      <xdr:rowOff>77876</xdr:rowOff>
    </xdr:to>
    <xdr:cxnSp macro="">
      <xdr:nvCxnSpPr>
        <xdr:cNvPr id="292" name="直線コネクタ 291"/>
        <xdr:cNvCxnSpPr/>
      </xdr:nvCxnSpPr>
      <xdr:spPr>
        <a:xfrm>
          <a:off x="10388600" y="1327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18763</xdr:rowOff>
    </xdr:from>
    <xdr:ext cx="469744" cy="259045"/>
    <xdr:sp macro="" textlink="">
      <xdr:nvSpPr>
        <xdr:cNvPr id="293" name="【公営住宅】&#10;一人当たり面積平均値テキスト"/>
        <xdr:cNvSpPr txBox="1"/>
      </xdr:nvSpPr>
      <xdr:spPr>
        <a:xfrm>
          <a:off x="10515600" y="14077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40336</xdr:rowOff>
    </xdr:from>
    <xdr:to>
      <xdr:col>55</xdr:col>
      <xdr:colOff>50800</xdr:colOff>
      <xdr:row>82</xdr:row>
      <xdr:rowOff>141936</xdr:rowOff>
    </xdr:to>
    <xdr:sp macro="" textlink="">
      <xdr:nvSpPr>
        <xdr:cNvPr id="294" name="フローチャート: 判断 293"/>
        <xdr:cNvSpPr/>
      </xdr:nvSpPr>
      <xdr:spPr>
        <a:xfrm>
          <a:off x="10426700" y="1409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46737</xdr:rowOff>
    </xdr:from>
    <xdr:to>
      <xdr:col>50</xdr:col>
      <xdr:colOff>165100</xdr:colOff>
      <xdr:row>82</xdr:row>
      <xdr:rowOff>148337</xdr:rowOff>
    </xdr:to>
    <xdr:sp macro="" textlink="">
      <xdr:nvSpPr>
        <xdr:cNvPr id="295" name="フローチャート: 判断 294"/>
        <xdr:cNvSpPr/>
      </xdr:nvSpPr>
      <xdr:spPr>
        <a:xfrm>
          <a:off x="9588500" y="1410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61367</xdr:rowOff>
    </xdr:from>
    <xdr:to>
      <xdr:col>46</xdr:col>
      <xdr:colOff>38100</xdr:colOff>
      <xdr:row>82</xdr:row>
      <xdr:rowOff>162967</xdr:rowOff>
    </xdr:to>
    <xdr:sp macro="" textlink="">
      <xdr:nvSpPr>
        <xdr:cNvPr id="296" name="フローチャート: 判断 295"/>
        <xdr:cNvSpPr/>
      </xdr:nvSpPr>
      <xdr:spPr>
        <a:xfrm>
          <a:off x="8699500" y="14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7" name="テキスト ボックス 29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116687</xdr:rowOff>
    </xdr:from>
    <xdr:to>
      <xdr:col>55</xdr:col>
      <xdr:colOff>50800</xdr:colOff>
      <xdr:row>78</xdr:row>
      <xdr:rowOff>46837</xdr:rowOff>
    </xdr:to>
    <xdr:sp macro="" textlink="">
      <xdr:nvSpPr>
        <xdr:cNvPr id="302" name="楕円 301"/>
        <xdr:cNvSpPr/>
      </xdr:nvSpPr>
      <xdr:spPr>
        <a:xfrm>
          <a:off x="10426700" y="1331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31614</xdr:rowOff>
    </xdr:from>
    <xdr:ext cx="469744" cy="259045"/>
    <xdr:sp macro="" textlink="">
      <xdr:nvSpPr>
        <xdr:cNvPr id="303" name="【公営住宅】&#10;一人当たり面積該当値テキスト"/>
        <xdr:cNvSpPr txBox="1"/>
      </xdr:nvSpPr>
      <xdr:spPr>
        <a:xfrm>
          <a:off x="10515600" y="13233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124918</xdr:rowOff>
    </xdr:from>
    <xdr:to>
      <xdr:col>50</xdr:col>
      <xdr:colOff>165100</xdr:colOff>
      <xdr:row>78</xdr:row>
      <xdr:rowOff>55068</xdr:rowOff>
    </xdr:to>
    <xdr:sp macro="" textlink="">
      <xdr:nvSpPr>
        <xdr:cNvPr id="304" name="楕円 303"/>
        <xdr:cNvSpPr/>
      </xdr:nvSpPr>
      <xdr:spPr>
        <a:xfrm>
          <a:off x="9588500" y="1332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167487</xdr:rowOff>
    </xdr:from>
    <xdr:to>
      <xdr:col>55</xdr:col>
      <xdr:colOff>0</xdr:colOff>
      <xdr:row>78</xdr:row>
      <xdr:rowOff>4268</xdr:rowOff>
    </xdr:to>
    <xdr:cxnSp macro="">
      <xdr:nvCxnSpPr>
        <xdr:cNvPr id="305" name="直線コネクタ 304"/>
        <xdr:cNvCxnSpPr/>
      </xdr:nvCxnSpPr>
      <xdr:spPr>
        <a:xfrm flipV="1">
          <a:off x="9639300" y="13369137"/>
          <a:ext cx="838200" cy="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131318</xdr:rowOff>
    </xdr:from>
    <xdr:to>
      <xdr:col>46</xdr:col>
      <xdr:colOff>38100</xdr:colOff>
      <xdr:row>78</xdr:row>
      <xdr:rowOff>61468</xdr:rowOff>
    </xdr:to>
    <xdr:sp macro="" textlink="">
      <xdr:nvSpPr>
        <xdr:cNvPr id="306" name="楕円 305"/>
        <xdr:cNvSpPr/>
      </xdr:nvSpPr>
      <xdr:spPr>
        <a:xfrm>
          <a:off x="8699500" y="1333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4268</xdr:rowOff>
    </xdr:from>
    <xdr:to>
      <xdr:col>50</xdr:col>
      <xdr:colOff>114300</xdr:colOff>
      <xdr:row>78</xdr:row>
      <xdr:rowOff>10668</xdr:rowOff>
    </xdr:to>
    <xdr:cxnSp macro="">
      <xdr:nvCxnSpPr>
        <xdr:cNvPr id="307" name="直線コネクタ 306"/>
        <xdr:cNvCxnSpPr/>
      </xdr:nvCxnSpPr>
      <xdr:spPr>
        <a:xfrm flipV="1">
          <a:off x="8750300" y="13377368"/>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139464</xdr:rowOff>
    </xdr:from>
    <xdr:ext cx="469744" cy="259045"/>
    <xdr:sp macro="" textlink="">
      <xdr:nvSpPr>
        <xdr:cNvPr id="308" name="n_1aveValue【公営住宅】&#10;一人当たり面積"/>
        <xdr:cNvSpPr txBox="1"/>
      </xdr:nvSpPr>
      <xdr:spPr>
        <a:xfrm>
          <a:off x="9391727" y="1419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154094</xdr:rowOff>
    </xdr:from>
    <xdr:ext cx="469744" cy="259045"/>
    <xdr:sp macro="" textlink="">
      <xdr:nvSpPr>
        <xdr:cNvPr id="309" name="n_2aveValue【公営住宅】&#10;一人当たり面積"/>
        <xdr:cNvSpPr txBox="1"/>
      </xdr:nvSpPr>
      <xdr:spPr>
        <a:xfrm>
          <a:off x="8515427" y="14212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71595</xdr:rowOff>
    </xdr:from>
    <xdr:ext cx="469744" cy="259045"/>
    <xdr:sp macro="" textlink="">
      <xdr:nvSpPr>
        <xdr:cNvPr id="310" name="n_1mainValue【公営住宅】&#10;一人当たり面積"/>
        <xdr:cNvSpPr txBox="1"/>
      </xdr:nvSpPr>
      <xdr:spPr>
        <a:xfrm>
          <a:off x="9391727" y="13101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77995</xdr:rowOff>
    </xdr:from>
    <xdr:ext cx="469744" cy="259045"/>
    <xdr:sp macro="" textlink="">
      <xdr:nvSpPr>
        <xdr:cNvPr id="311" name="n_2mainValue【公営住宅】&#10;一人当たり面積"/>
        <xdr:cNvSpPr txBox="1"/>
      </xdr:nvSpPr>
      <xdr:spPr>
        <a:xfrm>
          <a:off x="8515427" y="1310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2" name="正方形/長方形 31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3" name="正方形/長方形 31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4" name="正方形/長方形 31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5" name="正方形/長方形 31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6" name="正方形/長方形 31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7" name="正方形/長方形 31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8" name="正方形/長方形 31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9" name="正方形/長方形 31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0" name="正方形/長方形 3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1" name="正方形/長方形 32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2" name="正方形/長方形 32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3" name="正方形/長方形 32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4" name="正方形/長方形 32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5" name="正方形/長方形 32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6" name="正方形/長方形 32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7" name="正方形/長方形 32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8" name="正方形/長方形 32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9" name="正方形/長方形 32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0" name="正方形/長方形 32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1" name="正方形/長方形 33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2" name="正方形/長方形 33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3" name="正方形/長方形 33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4" name="正方形/長方形 33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5" name="正方形/長方形 33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6" name="テキスト ボックス 33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7" name="直線コネクタ 33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8" name="テキスト ボックス 33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39" name="直線コネクタ 338"/>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40" name="テキスト ボックス 339"/>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41" name="直線コネクタ 340"/>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42" name="テキスト ボックス 341"/>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43" name="直線コネクタ 342"/>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44" name="テキスト ボックス 343"/>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45" name="直線コネクタ 344"/>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46" name="テキスト ボックス 345"/>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7" name="直線コネクタ 34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8" name="テキスト ボックス 34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32766</xdr:rowOff>
    </xdr:from>
    <xdr:to>
      <xdr:col>85</xdr:col>
      <xdr:colOff>126364</xdr:colOff>
      <xdr:row>40</xdr:row>
      <xdr:rowOff>51054</xdr:rowOff>
    </xdr:to>
    <xdr:cxnSp macro="">
      <xdr:nvCxnSpPr>
        <xdr:cNvPr id="350" name="直線コネクタ 349"/>
        <xdr:cNvCxnSpPr/>
      </xdr:nvCxnSpPr>
      <xdr:spPr>
        <a:xfrm flipV="1">
          <a:off x="16318864" y="5690616"/>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54881</xdr:rowOff>
    </xdr:from>
    <xdr:ext cx="405111" cy="259045"/>
    <xdr:sp macro="" textlink="">
      <xdr:nvSpPr>
        <xdr:cNvPr id="351" name="【認定こども園・幼稚園・保育所】&#10;有形固定資産減価償却率最小値テキスト"/>
        <xdr:cNvSpPr txBox="1"/>
      </xdr:nvSpPr>
      <xdr:spPr>
        <a:xfrm>
          <a:off x="16357600" y="691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51054</xdr:rowOff>
    </xdr:from>
    <xdr:to>
      <xdr:col>86</xdr:col>
      <xdr:colOff>25400</xdr:colOff>
      <xdr:row>40</xdr:row>
      <xdr:rowOff>51054</xdr:rowOff>
    </xdr:to>
    <xdr:cxnSp macro="">
      <xdr:nvCxnSpPr>
        <xdr:cNvPr id="352" name="直線コネクタ 351"/>
        <xdr:cNvCxnSpPr/>
      </xdr:nvCxnSpPr>
      <xdr:spPr>
        <a:xfrm>
          <a:off x="16230600" y="690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150893</xdr:rowOff>
    </xdr:from>
    <xdr:ext cx="405111" cy="259045"/>
    <xdr:sp macro="" textlink="">
      <xdr:nvSpPr>
        <xdr:cNvPr id="353" name="【認定こども園・幼稚園・保育所】&#10;有形固定資産減価償却率最大値テキスト"/>
        <xdr:cNvSpPr txBox="1"/>
      </xdr:nvSpPr>
      <xdr:spPr>
        <a:xfrm>
          <a:off x="16357600" y="546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32766</xdr:rowOff>
    </xdr:from>
    <xdr:to>
      <xdr:col>86</xdr:col>
      <xdr:colOff>25400</xdr:colOff>
      <xdr:row>33</xdr:row>
      <xdr:rowOff>32766</xdr:rowOff>
    </xdr:to>
    <xdr:cxnSp macro="">
      <xdr:nvCxnSpPr>
        <xdr:cNvPr id="354" name="直線コネクタ 353"/>
        <xdr:cNvCxnSpPr/>
      </xdr:nvCxnSpPr>
      <xdr:spPr>
        <a:xfrm>
          <a:off x="16230600" y="569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51833</xdr:rowOff>
    </xdr:from>
    <xdr:ext cx="405111" cy="259045"/>
    <xdr:sp macro="" textlink="">
      <xdr:nvSpPr>
        <xdr:cNvPr id="355" name="【認定こども園・幼稚園・保育所】&#10;有形固定資産減価償却率平均値テキスト"/>
        <xdr:cNvSpPr txBox="1"/>
      </xdr:nvSpPr>
      <xdr:spPr>
        <a:xfrm>
          <a:off x="16357600" y="6224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73406</xdr:rowOff>
    </xdr:from>
    <xdr:to>
      <xdr:col>85</xdr:col>
      <xdr:colOff>177800</xdr:colOff>
      <xdr:row>37</xdr:row>
      <xdr:rowOff>3556</xdr:rowOff>
    </xdr:to>
    <xdr:sp macro="" textlink="">
      <xdr:nvSpPr>
        <xdr:cNvPr id="356" name="フローチャート: 判断 355"/>
        <xdr:cNvSpPr/>
      </xdr:nvSpPr>
      <xdr:spPr>
        <a:xfrm>
          <a:off x="16268700" y="624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39116</xdr:rowOff>
    </xdr:from>
    <xdr:to>
      <xdr:col>81</xdr:col>
      <xdr:colOff>101600</xdr:colOff>
      <xdr:row>36</xdr:row>
      <xdr:rowOff>140716</xdr:rowOff>
    </xdr:to>
    <xdr:sp macro="" textlink="">
      <xdr:nvSpPr>
        <xdr:cNvPr id="357" name="フローチャート: 判断 356"/>
        <xdr:cNvSpPr/>
      </xdr:nvSpPr>
      <xdr:spPr>
        <a:xfrm>
          <a:off x="15430500" y="621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148844</xdr:rowOff>
    </xdr:from>
    <xdr:to>
      <xdr:col>76</xdr:col>
      <xdr:colOff>165100</xdr:colOff>
      <xdr:row>36</xdr:row>
      <xdr:rowOff>78994</xdr:rowOff>
    </xdr:to>
    <xdr:sp macro="" textlink="">
      <xdr:nvSpPr>
        <xdr:cNvPr id="358" name="フローチャート: 判断 357"/>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9" name="テキスト ボックス 3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0" name="テキスト ボックス 3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1" name="テキスト ボックス 3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2" name="テキスト ボックス 3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3" name="テキスト ボックス 3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2540</xdr:rowOff>
    </xdr:from>
    <xdr:to>
      <xdr:col>85</xdr:col>
      <xdr:colOff>177800</xdr:colOff>
      <xdr:row>34</xdr:row>
      <xdr:rowOff>104140</xdr:rowOff>
    </xdr:to>
    <xdr:sp macro="" textlink="">
      <xdr:nvSpPr>
        <xdr:cNvPr id="364" name="楕円 363"/>
        <xdr:cNvSpPr/>
      </xdr:nvSpPr>
      <xdr:spPr>
        <a:xfrm>
          <a:off x="162687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25417</xdr:rowOff>
    </xdr:from>
    <xdr:ext cx="405111" cy="259045"/>
    <xdr:sp macro="" textlink="">
      <xdr:nvSpPr>
        <xdr:cNvPr id="365" name="【認定こども園・幼稚園・保育所】&#10;有形固定資産減価償却率該当値テキスト"/>
        <xdr:cNvSpPr txBox="1"/>
      </xdr:nvSpPr>
      <xdr:spPr>
        <a:xfrm>
          <a:off x="16357600" y="568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27686</xdr:rowOff>
    </xdr:from>
    <xdr:to>
      <xdr:col>81</xdr:col>
      <xdr:colOff>101600</xdr:colOff>
      <xdr:row>34</xdr:row>
      <xdr:rowOff>129286</xdr:rowOff>
    </xdr:to>
    <xdr:sp macro="" textlink="">
      <xdr:nvSpPr>
        <xdr:cNvPr id="366" name="楕円 365"/>
        <xdr:cNvSpPr/>
      </xdr:nvSpPr>
      <xdr:spPr>
        <a:xfrm>
          <a:off x="15430500" y="585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53340</xdr:rowOff>
    </xdr:from>
    <xdr:to>
      <xdr:col>85</xdr:col>
      <xdr:colOff>127000</xdr:colOff>
      <xdr:row>34</xdr:row>
      <xdr:rowOff>78486</xdr:rowOff>
    </xdr:to>
    <xdr:cxnSp macro="">
      <xdr:nvCxnSpPr>
        <xdr:cNvPr id="367" name="直線コネクタ 366"/>
        <xdr:cNvCxnSpPr/>
      </xdr:nvCxnSpPr>
      <xdr:spPr>
        <a:xfrm flipV="1">
          <a:off x="15481300" y="5882640"/>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20828</xdr:rowOff>
    </xdr:from>
    <xdr:to>
      <xdr:col>76</xdr:col>
      <xdr:colOff>165100</xdr:colOff>
      <xdr:row>34</xdr:row>
      <xdr:rowOff>122428</xdr:rowOff>
    </xdr:to>
    <xdr:sp macro="" textlink="">
      <xdr:nvSpPr>
        <xdr:cNvPr id="368" name="楕円 367"/>
        <xdr:cNvSpPr/>
      </xdr:nvSpPr>
      <xdr:spPr>
        <a:xfrm>
          <a:off x="14541500" y="585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71628</xdr:rowOff>
    </xdr:from>
    <xdr:to>
      <xdr:col>81</xdr:col>
      <xdr:colOff>50800</xdr:colOff>
      <xdr:row>34</xdr:row>
      <xdr:rowOff>78486</xdr:rowOff>
    </xdr:to>
    <xdr:cxnSp macro="">
      <xdr:nvCxnSpPr>
        <xdr:cNvPr id="369" name="直線コネクタ 368"/>
        <xdr:cNvCxnSpPr/>
      </xdr:nvCxnSpPr>
      <xdr:spPr>
        <a:xfrm>
          <a:off x="14592300" y="590092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131843</xdr:rowOff>
    </xdr:from>
    <xdr:ext cx="405111" cy="259045"/>
    <xdr:sp macro="" textlink="">
      <xdr:nvSpPr>
        <xdr:cNvPr id="370" name="n_1aveValue【認定こども園・幼稚園・保育所】&#10;有形固定資産減価償却率"/>
        <xdr:cNvSpPr txBox="1"/>
      </xdr:nvSpPr>
      <xdr:spPr>
        <a:xfrm>
          <a:off x="15266044" y="6304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70121</xdr:rowOff>
    </xdr:from>
    <xdr:ext cx="405111" cy="259045"/>
    <xdr:sp macro="" textlink="">
      <xdr:nvSpPr>
        <xdr:cNvPr id="371" name="n_2aveValue【認定こども園・幼稚園・保育所】&#10;有形固定資産減価償却率"/>
        <xdr:cNvSpPr txBox="1"/>
      </xdr:nvSpPr>
      <xdr:spPr>
        <a:xfrm>
          <a:off x="14389744" y="624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145813</xdr:rowOff>
    </xdr:from>
    <xdr:ext cx="405111" cy="259045"/>
    <xdr:sp macro="" textlink="">
      <xdr:nvSpPr>
        <xdr:cNvPr id="372" name="n_1mainValue【認定こども園・幼稚園・保育所】&#10;有形固定資産減価償却率"/>
        <xdr:cNvSpPr txBox="1"/>
      </xdr:nvSpPr>
      <xdr:spPr>
        <a:xfrm>
          <a:off x="15266044" y="563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138955</xdr:rowOff>
    </xdr:from>
    <xdr:ext cx="405111" cy="259045"/>
    <xdr:sp macro="" textlink="">
      <xdr:nvSpPr>
        <xdr:cNvPr id="373" name="n_2mainValue【認定こども園・幼稚園・保育所】&#10;有形固定資産減価償却率"/>
        <xdr:cNvSpPr txBox="1"/>
      </xdr:nvSpPr>
      <xdr:spPr>
        <a:xfrm>
          <a:off x="14389744" y="562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4" name="正方形/長方形 3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5" name="正方形/長方形 3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6" name="正方形/長方形 3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7" name="正方形/長方形 3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8" name="正方形/長方形 3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9" name="正方形/長方形 3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0" name="正方形/長方形 3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1" name="正方形/長方形 38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2" name="テキスト ボックス 3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3" name="直線コネクタ 3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4" name="直線コネクタ 38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85" name="テキスト ボックス 38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86" name="直線コネクタ 38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87" name="テキスト ボックス 38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88" name="直線コネクタ 38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89" name="テキスト ボックス 38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0" name="直線コネクタ 38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1" name="テキスト ボックス 39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2" name="直線コネクタ 39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93" name="テキスト ボックス 39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4" name="直線コネクタ 39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5" name="テキスト ボックス 39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15240</xdr:rowOff>
    </xdr:from>
    <xdr:to>
      <xdr:col>116</xdr:col>
      <xdr:colOff>62864</xdr:colOff>
      <xdr:row>41</xdr:row>
      <xdr:rowOff>163830</xdr:rowOff>
    </xdr:to>
    <xdr:cxnSp macro="">
      <xdr:nvCxnSpPr>
        <xdr:cNvPr id="397" name="直線コネクタ 396"/>
        <xdr:cNvCxnSpPr/>
      </xdr:nvCxnSpPr>
      <xdr:spPr>
        <a:xfrm flipV="1">
          <a:off x="22160864" y="5844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398"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399" name="直線コネクタ 398"/>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133367</xdr:rowOff>
    </xdr:from>
    <xdr:ext cx="469744" cy="259045"/>
    <xdr:sp macro="" textlink="">
      <xdr:nvSpPr>
        <xdr:cNvPr id="400" name="【認定こども園・幼稚園・保育所】&#10;一人当たり面積最大値テキスト"/>
        <xdr:cNvSpPr txBox="1"/>
      </xdr:nvSpPr>
      <xdr:spPr>
        <a:xfrm>
          <a:off x="22199600" y="561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15240</xdr:rowOff>
    </xdr:from>
    <xdr:to>
      <xdr:col>116</xdr:col>
      <xdr:colOff>152400</xdr:colOff>
      <xdr:row>34</xdr:row>
      <xdr:rowOff>15240</xdr:rowOff>
    </xdr:to>
    <xdr:cxnSp macro="">
      <xdr:nvCxnSpPr>
        <xdr:cNvPr id="401" name="直線コネクタ 400"/>
        <xdr:cNvCxnSpPr/>
      </xdr:nvCxnSpPr>
      <xdr:spPr>
        <a:xfrm>
          <a:off x="22072600" y="584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13987</xdr:rowOff>
    </xdr:from>
    <xdr:ext cx="469744" cy="259045"/>
    <xdr:sp macro="" textlink="">
      <xdr:nvSpPr>
        <xdr:cNvPr id="402" name="【認定こども園・幼稚園・保育所】&#10;一人当たり面積平均値テキスト"/>
        <xdr:cNvSpPr txBox="1"/>
      </xdr:nvSpPr>
      <xdr:spPr>
        <a:xfrm>
          <a:off x="22199600" y="6529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03" name="フローチャート: 判断 402"/>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21590</xdr:rowOff>
    </xdr:from>
    <xdr:to>
      <xdr:col>112</xdr:col>
      <xdr:colOff>38100</xdr:colOff>
      <xdr:row>39</xdr:row>
      <xdr:rowOff>123190</xdr:rowOff>
    </xdr:to>
    <xdr:sp macro="" textlink="">
      <xdr:nvSpPr>
        <xdr:cNvPr id="404" name="フローチャート: 判断 403"/>
        <xdr:cNvSpPr/>
      </xdr:nvSpPr>
      <xdr:spPr>
        <a:xfrm>
          <a:off x="21272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405" name="フローチャート: 判断 404"/>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6" name="テキスト ボックス 40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7" name="テキスト ボックス 40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8" name="テキスト ボックス 40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9" name="テキスト ボックス 40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0" name="テキスト ボックス 40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166370</xdr:rowOff>
    </xdr:from>
    <xdr:to>
      <xdr:col>116</xdr:col>
      <xdr:colOff>114300</xdr:colOff>
      <xdr:row>40</xdr:row>
      <xdr:rowOff>96520</xdr:rowOff>
    </xdr:to>
    <xdr:sp macro="" textlink="">
      <xdr:nvSpPr>
        <xdr:cNvPr id="411" name="楕円 410"/>
        <xdr:cNvSpPr/>
      </xdr:nvSpPr>
      <xdr:spPr>
        <a:xfrm>
          <a:off x="221107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144797</xdr:rowOff>
    </xdr:from>
    <xdr:ext cx="469744" cy="259045"/>
    <xdr:sp macro="" textlink="">
      <xdr:nvSpPr>
        <xdr:cNvPr id="412" name="【認定こども園・幼稚園・保育所】&#10;一人当たり面積該当値テキスト"/>
        <xdr:cNvSpPr txBox="1"/>
      </xdr:nvSpPr>
      <xdr:spPr>
        <a:xfrm>
          <a:off x="22199600"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135890</xdr:rowOff>
    </xdr:from>
    <xdr:to>
      <xdr:col>112</xdr:col>
      <xdr:colOff>38100</xdr:colOff>
      <xdr:row>40</xdr:row>
      <xdr:rowOff>66040</xdr:rowOff>
    </xdr:to>
    <xdr:sp macro="" textlink="">
      <xdr:nvSpPr>
        <xdr:cNvPr id="413" name="楕円 412"/>
        <xdr:cNvSpPr/>
      </xdr:nvSpPr>
      <xdr:spPr>
        <a:xfrm>
          <a:off x="21272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15240</xdr:rowOff>
    </xdr:from>
    <xdr:to>
      <xdr:col>116</xdr:col>
      <xdr:colOff>63500</xdr:colOff>
      <xdr:row>40</xdr:row>
      <xdr:rowOff>45720</xdr:rowOff>
    </xdr:to>
    <xdr:cxnSp macro="">
      <xdr:nvCxnSpPr>
        <xdr:cNvPr id="414" name="直線コネクタ 413"/>
        <xdr:cNvCxnSpPr/>
      </xdr:nvCxnSpPr>
      <xdr:spPr>
        <a:xfrm>
          <a:off x="21323300" y="68732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44450</xdr:rowOff>
    </xdr:from>
    <xdr:to>
      <xdr:col>107</xdr:col>
      <xdr:colOff>101600</xdr:colOff>
      <xdr:row>39</xdr:row>
      <xdr:rowOff>146050</xdr:rowOff>
    </xdr:to>
    <xdr:sp macro="" textlink="">
      <xdr:nvSpPr>
        <xdr:cNvPr id="415" name="楕円 414"/>
        <xdr:cNvSpPr/>
      </xdr:nvSpPr>
      <xdr:spPr>
        <a:xfrm>
          <a:off x="20383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95250</xdr:rowOff>
    </xdr:from>
    <xdr:to>
      <xdr:col>111</xdr:col>
      <xdr:colOff>177800</xdr:colOff>
      <xdr:row>40</xdr:row>
      <xdr:rowOff>15240</xdr:rowOff>
    </xdr:to>
    <xdr:cxnSp macro="">
      <xdr:nvCxnSpPr>
        <xdr:cNvPr id="416" name="直線コネクタ 415"/>
        <xdr:cNvCxnSpPr/>
      </xdr:nvCxnSpPr>
      <xdr:spPr>
        <a:xfrm>
          <a:off x="20434300" y="67818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139717</xdr:rowOff>
    </xdr:from>
    <xdr:ext cx="469744" cy="259045"/>
    <xdr:sp macro="" textlink="">
      <xdr:nvSpPr>
        <xdr:cNvPr id="417" name="n_1aveValue【認定こども園・幼稚園・保育所】&#10;一人当たり面積"/>
        <xdr:cNvSpPr txBox="1"/>
      </xdr:nvSpPr>
      <xdr:spPr>
        <a:xfrm>
          <a:off x="210757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154957</xdr:rowOff>
    </xdr:from>
    <xdr:ext cx="469744" cy="259045"/>
    <xdr:sp macro="" textlink="">
      <xdr:nvSpPr>
        <xdr:cNvPr id="418" name="n_2aveValue【認定こども園・幼稚園・保育所】&#10;一人当たり面積"/>
        <xdr:cNvSpPr txBox="1"/>
      </xdr:nvSpPr>
      <xdr:spPr>
        <a:xfrm>
          <a:off x="20199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57167</xdr:rowOff>
    </xdr:from>
    <xdr:ext cx="469744" cy="259045"/>
    <xdr:sp macro="" textlink="">
      <xdr:nvSpPr>
        <xdr:cNvPr id="419" name="n_1mainValue【認定こども園・幼稚園・保育所】&#10;一人当たり面積"/>
        <xdr:cNvSpPr txBox="1"/>
      </xdr:nvSpPr>
      <xdr:spPr>
        <a:xfrm>
          <a:off x="210757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137177</xdr:rowOff>
    </xdr:from>
    <xdr:ext cx="469744" cy="259045"/>
    <xdr:sp macro="" textlink="">
      <xdr:nvSpPr>
        <xdr:cNvPr id="420" name="n_2mainValue【認定こども園・幼稚園・保育所】&#10;一人当たり面積"/>
        <xdr:cNvSpPr txBox="1"/>
      </xdr:nvSpPr>
      <xdr:spPr>
        <a:xfrm>
          <a:off x="20199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1" name="正方形/長方形 42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2" name="正方形/長方形 42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3" name="正方形/長方形 42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4" name="正方形/長方形 42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5" name="正方形/長方形 42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6" name="正方形/長方形 42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7" name="正方形/長方形 42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8" name="正方形/長方形 42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9" name="テキスト ボックス 42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0" name="直線コネクタ 42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1" name="テキスト ボックス 43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2" name="直線コネクタ 43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3" name="テキスト ボックス 43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4" name="直線コネクタ 43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5" name="テキスト ボックス 43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6" name="直線コネクタ 43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7" name="テキスト ボックス 43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8" name="直線コネクタ 43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9" name="テキスト ボックス 43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0" name="直線コネクタ 43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1" name="テキスト ボックス 44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2" name="直線コネクタ 44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43" name="テキスト ボックス 44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63</xdr:row>
      <xdr:rowOff>11430</xdr:rowOff>
    </xdr:to>
    <xdr:cxnSp macro="">
      <xdr:nvCxnSpPr>
        <xdr:cNvPr id="445" name="直線コネクタ 444"/>
        <xdr:cNvCxnSpPr/>
      </xdr:nvCxnSpPr>
      <xdr:spPr>
        <a:xfrm flipV="1">
          <a:off x="16318864" y="94792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15257</xdr:rowOff>
    </xdr:from>
    <xdr:ext cx="405111" cy="259045"/>
    <xdr:sp macro="" textlink="">
      <xdr:nvSpPr>
        <xdr:cNvPr id="446" name="【学校施設】&#10;有形固定資産減価償却率最小値テキスト"/>
        <xdr:cNvSpPr txBox="1"/>
      </xdr:nvSpPr>
      <xdr:spPr>
        <a:xfrm>
          <a:off x="163576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xdr:rowOff>
    </xdr:from>
    <xdr:to>
      <xdr:col>86</xdr:col>
      <xdr:colOff>25400</xdr:colOff>
      <xdr:row>63</xdr:row>
      <xdr:rowOff>11430</xdr:rowOff>
    </xdr:to>
    <xdr:cxnSp macro="">
      <xdr:nvCxnSpPr>
        <xdr:cNvPr id="447" name="直線コネクタ 446"/>
        <xdr:cNvCxnSpPr/>
      </xdr:nvCxnSpPr>
      <xdr:spPr>
        <a:xfrm>
          <a:off x="16230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448" name="【学校施設】&#10;有形固定資産減価償却率最大値テキスト"/>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449" name="直線コネクタ 448"/>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166387</xdr:rowOff>
    </xdr:from>
    <xdr:ext cx="405111" cy="259045"/>
    <xdr:sp macro="" textlink="">
      <xdr:nvSpPr>
        <xdr:cNvPr id="450" name="【学校施設】&#10;有形固定資産減価償却率平均値テキスト"/>
        <xdr:cNvSpPr txBox="1"/>
      </xdr:nvSpPr>
      <xdr:spPr>
        <a:xfrm>
          <a:off x="16357600" y="9939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451" name="フローチャート: 判断 450"/>
        <xdr:cNvSpPr/>
      </xdr:nvSpPr>
      <xdr:spPr>
        <a:xfrm>
          <a:off x="16268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135890</xdr:rowOff>
    </xdr:from>
    <xdr:to>
      <xdr:col>81</xdr:col>
      <xdr:colOff>101600</xdr:colOff>
      <xdr:row>59</xdr:row>
      <xdr:rowOff>66040</xdr:rowOff>
    </xdr:to>
    <xdr:sp macro="" textlink="">
      <xdr:nvSpPr>
        <xdr:cNvPr id="452" name="フローチャート: 判断 451"/>
        <xdr:cNvSpPr/>
      </xdr:nvSpPr>
      <xdr:spPr>
        <a:xfrm>
          <a:off x="15430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453" name="フローチャート: 判断 452"/>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4" name="テキスト ボックス 45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5" name="テキスト ボックス 45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6" name="テキスト ボックス 45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7" name="テキスト ボックス 45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8" name="テキスト ボックス 45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459" name="楕円 458"/>
        <xdr:cNvSpPr/>
      </xdr:nvSpPr>
      <xdr:spPr>
        <a:xfrm>
          <a:off x="162687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102887</xdr:rowOff>
    </xdr:from>
    <xdr:ext cx="405111" cy="259045"/>
    <xdr:sp macro="" textlink="">
      <xdr:nvSpPr>
        <xdr:cNvPr id="460" name="【学校施設】&#10;有形固定資産減価償却率該当値テキスト"/>
        <xdr:cNvSpPr txBox="1"/>
      </xdr:nvSpPr>
      <xdr:spPr>
        <a:xfrm>
          <a:off x="16357600"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109220</xdr:rowOff>
    </xdr:from>
    <xdr:to>
      <xdr:col>81</xdr:col>
      <xdr:colOff>101600</xdr:colOff>
      <xdr:row>62</xdr:row>
      <xdr:rowOff>39370</xdr:rowOff>
    </xdr:to>
    <xdr:sp macro="" textlink="">
      <xdr:nvSpPr>
        <xdr:cNvPr id="461" name="楕円 460"/>
        <xdr:cNvSpPr/>
      </xdr:nvSpPr>
      <xdr:spPr>
        <a:xfrm>
          <a:off x="15430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160020</xdr:rowOff>
    </xdr:from>
    <xdr:to>
      <xdr:col>85</xdr:col>
      <xdr:colOff>127000</xdr:colOff>
      <xdr:row>62</xdr:row>
      <xdr:rowOff>3810</xdr:rowOff>
    </xdr:to>
    <xdr:cxnSp macro="">
      <xdr:nvCxnSpPr>
        <xdr:cNvPr id="462" name="直線コネクタ 461"/>
        <xdr:cNvCxnSpPr/>
      </xdr:nvCxnSpPr>
      <xdr:spPr>
        <a:xfrm>
          <a:off x="15481300" y="1061847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29210</xdr:rowOff>
    </xdr:from>
    <xdr:to>
      <xdr:col>76</xdr:col>
      <xdr:colOff>165100</xdr:colOff>
      <xdr:row>61</xdr:row>
      <xdr:rowOff>130810</xdr:rowOff>
    </xdr:to>
    <xdr:sp macro="" textlink="">
      <xdr:nvSpPr>
        <xdr:cNvPr id="463" name="楕円 462"/>
        <xdr:cNvSpPr/>
      </xdr:nvSpPr>
      <xdr:spPr>
        <a:xfrm>
          <a:off x="14541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80010</xdr:rowOff>
    </xdr:from>
    <xdr:to>
      <xdr:col>81</xdr:col>
      <xdr:colOff>50800</xdr:colOff>
      <xdr:row>61</xdr:row>
      <xdr:rowOff>160020</xdr:rowOff>
    </xdr:to>
    <xdr:cxnSp macro="">
      <xdr:nvCxnSpPr>
        <xdr:cNvPr id="464" name="直線コネクタ 463"/>
        <xdr:cNvCxnSpPr/>
      </xdr:nvCxnSpPr>
      <xdr:spPr>
        <a:xfrm>
          <a:off x="14592300" y="1053846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82567</xdr:rowOff>
    </xdr:from>
    <xdr:ext cx="405111" cy="259045"/>
    <xdr:sp macro="" textlink="">
      <xdr:nvSpPr>
        <xdr:cNvPr id="465" name="n_1aveValue【学校施設】&#10;有形固定資産減価償却率"/>
        <xdr:cNvSpPr txBox="1"/>
      </xdr:nvSpPr>
      <xdr:spPr>
        <a:xfrm>
          <a:off x="152660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466" name="n_2aveValue【学校施設】&#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30497</xdr:rowOff>
    </xdr:from>
    <xdr:ext cx="405111" cy="259045"/>
    <xdr:sp macro="" textlink="">
      <xdr:nvSpPr>
        <xdr:cNvPr id="467" name="n_1mainValue【学校施設】&#10;有形固定資産減価償却率"/>
        <xdr:cNvSpPr txBox="1"/>
      </xdr:nvSpPr>
      <xdr:spPr>
        <a:xfrm>
          <a:off x="152660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121937</xdr:rowOff>
    </xdr:from>
    <xdr:ext cx="405111" cy="259045"/>
    <xdr:sp macro="" textlink="">
      <xdr:nvSpPr>
        <xdr:cNvPr id="468" name="n_2mainValue【学校施設】&#10;有形固定資産減価償却率"/>
        <xdr:cNvSpPr txBox="1"/>
      </xdr:nvSpPr>
      <xdr:spPr>
        <a:xfrm>
          <a:off x="14389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9" name="テキスト ボックス 47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0" name="直線コネクタ 47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1" name="テキスト ボックス 48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2" name="直線コネクタ 48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3" name="テキスト ボックス 48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4" name="直線コネクタ 48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5" name="テキスト ボックス 48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6" name="直線コネクタ 48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7" name="テキスト ボックス 48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8" name="直線コネクタ 48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9" name="テキスト ボックス 48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0" name="直線コネクタ 48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1" name="テキスト ボックス 49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3" name="テキスト ボックス 4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21227</xdr:rowOff>
    </xdr:from>
    <xdr:to>
      <xdr:col>116</xdr:col>
      <xdr:colOff>62864</xdr:colOff>
      <xdr:row>63</xdr:row>
      <xdr:rowOff>73478</xdr:rowOff>
    </xdr:to>
    <xdr:cxnSp macro="">
      <xdr:nvCxnSpPr>
        <xdr:cNvPr id="495" name="直線コネクタ 494"/>
        <xdr:cNvCxnSpPr/>
      </xdr:nvCxnSpPr>
      <xdr:spPr>
        <a:xfrm flipV="1">
          <a:off x="22160864" y="9622427"/>
          <a:ext cx="0" cy="1252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77305</xdr:rowOff>
    </xdr:from>
    <xdr:ext cx="469744" cy="259045"/>
    <xdr:sp macro="" textlink="">
      <xdr:nvSpPr>
        <xdr:cNvPr id="496" name="【学校施設】&#10;一人当たり面積最小値テキスト"/>
        <xdr:cNvSpPr txBox="1"/>
      </xdr:nvSpPr>
      <xdr:spPr>
        <a:xfrm>
          <a:off x="221996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73478</xdr:rowOff>
    </xdr:from>
    <xdr:to>
      <xdr:col>116</xdr:col>
      <xdr:colOff>152400</xdr:colOff>
      <xdr:row>63</xdr:row>
      <xdr:rowOff>73478</xdr:rowOff>
    </xdr:to>
    <xdr:cxnSp macro="">
      <xdr:nvCxnSpPr>
        <xdr:cNvPr id="497" name="直線コネクタ 496"/>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139354</xdr:rowOff>
    </xdr:from>
    <xdr:ext cx="469744" cy="259045"/>
    <xdr:sp macro="" textlink="">
      <xdr:nvSpPr>
        <xdr:cNvPr id="498" name="【学校施設】&#10;一人当たり面積最大値テキスト"/>
        <xdr:cNvSpPr txBox="1"/>
      </xdr:nvSpPr>
      <xdr:spPr>
        <a:xfrm>
          <a:off x="22199600" y="939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21227</xdr:rowOff>
    </xdr:from>
    <xdr:to>
      <xdr:col>116</xdr:col>
      <xdr:colOff>152400</xdr:colOff>
      <xdr:row>56</xdr:row>
      <xdr:rowOff>21227</xdr:rowOff>
    </xdr:to>
    <xdr:cxnSp macro="">
      <xdr:nvCxnSpPr>
        <xdr:cNvPr id="499" name="直線コネクタ 498"/>
        <xdr:cNvCxnSpPr/>
      </xdr:nvCxnSpPr>
      <xdr:spPr>
        <a:xfrm>
          <a:off x="22072600" y="962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150058</xdr:rowOff>
    </xdr:from>
    <xdr:ext cx="469744" cy="259045"/>
    <xdr:sp macro="" textlink="">
      <xdr:nvSpPr>
        <xdr:cNvPr id="500" name="【学校施設】&#10;一人当たり面積平均値テキスト"/>
        <xdr:cNvSpPr txBox="1"/>
      </xdr:nvSpPr>
      <xdr:spPr>
        <a:xfrm>
          <a:off x="22199600" y="10094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127181</xdr:rowOff>
    </xdr:from>
    <xdr:to>
      <xdr:col>116</xdr:col>
      <xdr:colOff>114300</xdr:colOff>
      <xdr:row>60</xdr:row>
      <xdr:rowOff>57331</xdr:rowOff>
    </xdr:to>
    <xdr:sp macro="" textlink="">
      <xdr:nvSpPr>
        <xdr:cNvPr id="501" name="フローチャート: 判断 500"/>
        <xdr:cNvSpPr/>
      </xdr:nvSpPr>
      <xdr:spPr>
        <a:xfrm>
          <a:off x="22110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55335</xdr:rowOff>
    </xdr:from>
    <xdr:to>
      <xdr:col>112</xdr:col>
      <xdr:colOff>38100</xdr:colOff>
      <xdr:row>59</xdr:row>
      <xdr:rowOff>156935</xdr:rowOff>
    </xdr:to>
    <xdr:sp macro="" textlink="">
      <xdr:nvSpPr>
        <xdr:cNvPr id="502" name="フローチャート: 判断 501"/>
        <xdr:cNvSpPr/>
      </xdr:nvSpPr>
      <xdr:spPr>
        <a:xfrm>
          <a:off x="2127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27577</xdr:rowOff>
    </xdr:from>
    <xdr:to>
      <xdr:col>107</xdr:col>
      <xdr:colOff>101600</xdr:colOff>
      <xdr:row>60</xdr:row>
      <xdr:rowOff>129177</xdr:rowOff>
    </xdr:to>
    <xdr:sp macro="" textlink="">
      <xdr:nvSpPr>
        <xdr:cNvPr id="503" name="フローチャート: 判断 502"/>
        <xdr:cNvSpPr/>
      </xdr:nvSpPr>
      <xdr:spPr>
        <a:xfrm>
          <a:off x="20383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50437</xdr:rowOff>
    </xdr:from>
    <xdr:to>
      <xdr:col>116</xdr:col>
      <xdr:colOff>114300</xdr:colOff>
      <xdr:row>60</xdr:row>
      <xdr:rowOff>152037</xdr:rowOff>
    </xdr:to>
    <xdr:sp macro="" textlink="">
      <xdr:nvSpPr>
        <xdr:cNvPr id="509" name="楕円 508"/>
        <xdr:cNvSpPr/>
      </xdr:nvSpPr>
      <xdr:spPr>
        <a:xfrm>
          <a:off x="221107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28864</xdr:rowOff>
    </xdr:from>
    <xdr:ext cx="469744" cy="259045"/>
    <xdr:sp macro="" textlink="">
      <xdr:nvSpPr>
        <xdr:cNvPr id="510" name="【学校施設】&#10;一人当たり面積該当値テキスト"/>
        <xdr:cNvSpPr txBox="1"/>
      </xdr:nvSpPr>
      <xdr:spPr>
        <a:xfrm>
          <a:off x="22199600" y="1031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119017</xdr:rowOff>
    </xdr:from>
    <xdr:to>
      <xdr:col>112</xdr:col>
      <xdr:colOff>38100</xdr:colOff>
      <xdr:row>61</xdr:row>
      <xdr:rowOff>49167</xdr:rowOff>
    </xdr:to>
    <xdr:sp macro="" textlink="">
      <xdr:nvSpPr>
        <xdr:cNvPr id="511" name="楕円 510"/>
        <xdr:cNvSpPr/>
      </xdr:nvSpPr>
      <xdr:spPr>
        <a:xfrm>
          <a:off x="21272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101237</xdr:rowOff>
    </xdr:from>
    <xdr:to>
      <xdr:col>116</xdr:col>
      <xdr:colOff>63500</xdr:colOff>
      <xdr:row>60</xdr:row>
      <xdr:rowOff>169817</xdr:rowOff>
    </xdr:to>
    <xdr:cxnSp macro="">
      <xdr:nvCxnSpPr>
        <xdr:cNvPr id="512" name="直線コネクタ 511"/>
        <xdr:cNvCxnSpPr/>
      </xdr:nvCxnSpPr>
      <xdr:spPr>
        <a:xfrm flipV="1">
          <a:off x="21323300" y="10388237"/>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9616</xdr:rowOff>
    </xdr:from>
    <xdr:to>
      <xdr:col>107</xdr:col>
      <xdr:colOff>101600</xdr:colOff>
      <xdr:row>61</xdr:row>
      <xdr:rowOff>111216</xdr:rowOff>
    </xdr:to>
    <xdr:sp macro="" textlink="">
      <xdr:nvSpPr>
        <xdr:cNvPr id="513" name="楕円 512"/>
        <xdr:cNvSpPr/>
      </xdr:nvSpPr>
      <xdr:spPr>
        <a:xfrm>
          <a:off x="20383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169817</xdr:rowOff>
    </xdr:from>
    <xdr:to>
      <xdr:col>111</xdr:col>
      <xdr:colOff>177800</xdr:colOff>
      <xdr:row>61</xdr:row>
      <xdr:rowOff>60416</xdr:rowOff>
    </xdr:to>
    <xdr:cxnSp macro="">
      <xdr:nvCxnSpPr>
        <xdr:cNvPr id="514" name="直線コネクタ 513"/>
        <xdr:cNvCxnSpPr/>
      </xdr:nvCxnSpPr>
      <xdr:spPr>
        <a:xfrm flipV="1">
          <a:off x="20434300" y="1045681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2012</xdr:rowOff>
    </xdr:from>
    <xdr:ext cx="469744" cy="259045"/>
    <xdr:sp macro="" textlink="">
      <xdr:nvSpPr>
        <xdr:cNvPr id="515" name="n_1aveValue【学校施設】&#10;一人当たり面積"/>
        <xdr:cNvSpPr txBox="1"/>
      </xdr:nvSpPr>
      <xdr:spPr>
        <a:xfrm>
          <a:off x="210757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145704</xdr:rowOff>
    </xdr:from>
    <xdr:ext cx="469744" cy="259045"/>
    <xdr:sp macro="" textlink="">
      <xdr:nvSpPr>
        <xdr:cNvPr id="516" name="n_2aveValue【学校施設】&#10;一人当たり面積"/>
        <xdr:cNvSpPr txBox="1"/>
      </xdr:nvSpPr>
      <xdr:spPr>
        <a:xfrm>
          <a:off x="20199427"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40294</xdr:rowOff>
    </xdr:from>
    <xdr:ext cx="469744" cy="259045"/>
    <xdr:sp macro="" textlink="">
      <xdr:nvSpPr>
        <xdr:cNvPr id="517" name="n_1mainValue【学校施設】&#10;一人当たり面積"/>
        <xdr:cNvSpPr txBox="1"/>
      </xdr:nvSpPr>
      <xdr:spPr>
        <a:xfrm>
          <a:off x="21075727" y="1049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102343</xdr:rowOff>
    </xdr:from>
    <xdr:ext cx="469744" cy="259045"/>
    <xdr:sp macro="" textlink="">
      <xdr:nvSpPr>
        <xdr:cNvPr id="518" name="n_2mainValue【学校施設】&#10;一人当たり面積"/>
        <xdr:cNvSpPr txBox="1"/>
      </xdr:nvSpPr>
      <xdr:spPr>
        <a:xfrm>
          <a:off x="20199427" y="1056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7" name="正方形/長方形 5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8" name="正方形/長方形 5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9" name="正方形/長方形 5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0" name="正方形/長方形 5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1" name="正方形/長方形 5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2" name="正方形/長方形 5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3" name="正方形/長方形 5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4" name="正方形/長方形 53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5" name="正方形/長方形 5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6" name="正方形/長方形 5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7" name="正方形/長方形 5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8" name="正方形/長方形 5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9" name="正方形/長方形 5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0" name="正方形/長方形 5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1" name="正方形/長方形 5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2" name="正方形/長方形 5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3" name="テキスト ボックス 5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4" name="直線コネクタ 5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45" name="テキスト ボックス 54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46" name="直線コネクタ 54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47" name="テキスト ボックス 54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48" name="直線コネクタ 54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49" name="テキスト ボックス 54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0" name="直線コネクタ 54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1" name="テキスト ボックス 55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2" name="直線コネクタ 55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3" name="テキスト ボックス 55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4" name="直線コネクタ 55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55" name="テキスト ボックス 55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6" name="直線コネクタ 5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7" name="テキスト ボックス 55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41911</xdr:rowOff>
    </xdr:to>
    <xdr:cxnSp macro="">
      <xdr:nvCxnSpPr>
        <xdr:cNvPr id="559" name="直線コネクタ 558"/>
        <xdr:cNvCxnSpPr/>
      </xdr:nvCxnSpPr>
      <xdr:spPr>
        <a:xfrm flipV="1">
          <a:off x="16318864" y="17145000"/>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45738</xdr:rowOff>
    </xdr:from>
    <xdr:ext cx="405111" cy="259045"/>
    <xdr:sp macro="" textlink="">
      <xdr:nvSpPr>
        <xdr:cNvPr id="560" name="【公民館】&#10;有形固定資産減価償却率最小値テキスト"/>
        <xdr:cNvSpPr txBox="1"/>
      </xdr:nvSpPr>
      <xdr:spPr>
        <a:xfrm>
          <a:off x="16357600" y="1839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41911</xdr:rowOff>
    </xdr:from>
    <xdr:to>
      <xdr:col>86</xdr:col>
      <xdr:colOff>25400</xdr:colOff>
      <xdr:row>107</xdr:row>
      <xdr:rowOff>41911</xdr:rowOff>
    </xdr:to>
    <xdr:cxnSp macro="">
      <xdr:nvCxnSpPr>
        <xdr:cNvPr id="561" name="直線コネクタ 560"/>
        <xdr:cNvCxnSpPr/>
      </xdr:nvCxnSpPr>
      <xdr:spPr>
        <a:xfrm>
          <a:off x="16230600" y="1838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62"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63" name="直線コネクタ 562"/>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125747</xdr:rowOff>
    </xdr:from>
    <xdr:ext cx="405111" cy="259045"/>
    <xdr:sp macro="" textlink="">
      <xdr:nvSpPr>
        <xdr:cNvPr id="564" name="【公民館】&#10;有形固定資産減価償却率平均値テキスト"/>
        <xdr:cNvSpPr txBox="1"/>
      </xdr:nvSpPr>
      <xdr:spPr>
        <a:xfrm>
          <a:off x="16357600" y="1795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565" name="フローチャート: 判断 564"/>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153036</xdr:rowOff>
    </xdr:from>
    <xdr:to>
      <xdr:col>81</xdr:col>
      <xdr:colOff>101600</xdr:colOff>
      <xdr:row>105</xdr:row>
      <xdr:rowOff>83186</xdr:rowOff>
    </xdr:to>
    <xdr:sp macro="" textlink="">
      <xdr:nvSpPr>
        <xdr:cNvPr id="566" name="フローチャート: 判断 565"/>
        <xdr:cNvSpPr/>
      </xdr:nvSpPr>
      <xdr:spPr>
        <a:xfrm>
          <a:off x="15430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154939</xdr:rowOff>
    </xdr:from>
    <xdr:to>
      <xdr:col>76</xdr:col>
      <xdr:colOff>165100</xdr:colOff>
      <xdr:row>105</xdr:row>
      <xdr:rowOff>85089</xdr:rowOff>
    </xdr:to>
    <xdr:sp macro="" textlink="">
      <xdr:nvSpPr>
        <xdr:cNvPr id="567" name="フローチャート: 判断 566"/>
        <xdr:cNvSpPr/>
      </xdr:nvSpPr>
      <xdr:spPr>
        <a:xfrm>
          <a:off x="14541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8" name="テキスト ボックス 5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9" name="テキスト ボックス 5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0" name="テキスト ボックス 5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1" name="テキスト ボックス 5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2" name="テキスト ボックス 5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21589</xdr:rowOff>
    </xdr:from>
    <xdr:to>
      <xdr:col>85</xdr:col>
      <xdr:colOff>177800</xdr:colOff>
      <xdr:row>104</xdr:row>
      <xdr:rowOff>123189</xdr:rowOff>
    </xdr:to>
    <xdr:sp macro="" textlink="">
      <xdr:nvSpPr>
        <xdr:cNvPr id="573" name="楕円 572"/>
        <xdr:cNvSpPr/>
      </xdr:nvSpPr>
      <xdr:spPr>
        <a:xfrm>
          <a:off x="16268700" y="1785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44466</xdr:rowOff>
    </xdr:from>
    <xdr:ext cx="405111" cy="259045"/>
    <xdr:sp macro="" textlink="">
      <xdr:nvSpPr>
        <xdr:cNvPr id="574" name="【公民館】&#10;有形固定資産減価償却率該当値テキスト"/>
        <xdr:cNvSpPr txBox="1"/>
      </xdr:nvSpPr>
      <xdr:spPr>
        <a:xfrm>
          <a:off x="16357600"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53975</xdr:rowOff>
    </xdr:from>
    <xdr:to>
      <xdr:col>81</xdr:col>
      <xdr:colOff>101600</xdr:colOff>
      <xdr:row>104</xdr:row>
      <xdr:rowOff>155575</xdr:rowOff>
    </xdr:to>
    <xdr:sp macro="" textlink="">
      <xdr:nvSpPr>
        <xdr:cNvPr id="575" name="楕円 574"/>
        <xdr:cNvSpPr/>
      </xdr:nvSpPr>
      <xdr:spPr>
        <a:xfrm>
          <a:off x="15430500" y="178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72389</xdr:rowOff>
    </xdr:from>
    <xdr:to>
      <xdr:col>85</xdr:col>
      <xdr:colOff>127000</xdr:colOff>
      <xdr:row>104</xdr:row>
      <xdr:rowOff>104775</xdr:rowOff>
    </xdr:to>
    <xdr:cxnSp macro="">
      <xdr:nvCxnSpPr>
        <xdr:cNvPr id="576" name="直線コネクタ 575"/>
        <xdr:cNvCxnSpPr/>
      </xdr:nvCxnSpPr>
      <xdr:spPr>
        <a:xfrm flipV="1">
          <a:off x="15481300" y="17903189"/>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86361</xdr:rowOff>
    </xdr:from>
    <xdr:to>
      <xdr:col>76</xdr:col>
      <xdr:colOff>165100</xdr:colOff>
      <xdr:row>105</xdr:row>
      <xdr:rowOff>16511</xdr:rowOff>
    </xdr:to>
    <xdr:sp macro="" textlink="">
      <xdr:nvSpPr>
        <xdr:cNvPr id="577" name="楕円 576"/>
        <xdr:cNvSpPr/>
      </xdr:nvSpPr>
      <xdr:spPr>
        <a:xfrm>
          <a:off x="14541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104775</xdr:rowOff>
    </xdr:from>
    <xdr:to>
      <xdr:col>81</xdr:col>
      <xdr:colOff>50800</xdr:colOff>
      <xdr:row>104</xdr:row>
      <xdr:rowOff>137161</xdr:rowOff>
    </xdr:to>
    <xdr:cxnSp macro="">
      <xdr:nvCxnSpPr>
        <xdr:cNvPr id="578" name="直線コネクタ 577"/>
        <xdr:cNvCxnSpPr/>
      </xdr:nvCxnSpPr>
      <xdr:spPr>
        <a:xfrm flipV="1">
          <a:off x="14592300" y="17935575"/>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74313</xdr:rowOff>
    </xdr:from>
    <xdr:ext cx="405111" cy="259045"/>
    <xdr:sp macro="" textlink="">
      <xdr:nvSpPr>
        <xdr:cNvPr id="579" name="n_1aveValue【公民館】&#10;有形固定資産減価償却率"/>
        <xdr:cNvSpPr txBox="1"/>
      </xdr:nvSpPr>
      <xdr:spPr>
        <a:xfrm>
          <a:off x="15266044" y="1807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76216</xdr:rowOff>
    </xdr:from>
    <xdr:ext cx="405111" cy="259045"/>
    <xdr:sp macro="" textlink="">
      <xdr:nvSpPr>
        <xdr:cNvPr id="580" name="n_2aveValue【公民館】&#10;有形固定資産減価償却率"/>
        <xdr:cNvSpPr txBox="1"/>
      </xdr:nvSpPr>
      <xdr:spPr>
        <a:xfrm>
          <a:off x="14389744"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652</xdr:rowOff>
    </xdr:from>
    <xdr:ext cx="405111" cy="259045"/>
    <xdr:sp macro="" textlink="">
      <xdr:nvSpPr>
        <xdr:cNvPr id="581" name="n_1mainValue【公民館】&#10;有形固定資産減価償却率"/>
        <xdr:cNvSpPr txBox="1"/>
      </xdr:nvSpPr>
      <xdr:spPr>
        <a:xfrm>
          <a:off x="15266044" y="1766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33038</xdr:rowOff>
    </xdr:from>
    <xdr:ext cx="405111" cy="259045"/>
    <xdr:sp macro="" textlink="">
      <xdr:nvSpPr>
        <xdr:cNvPr id="582" name="n_2mainValue【公民館】&#10;有形固定資産減価償却率"/>
        <xdr:cNvSpPr txBox="1"/>
      </xdr:nvSpPr>
      <xdr:spPr>
        <a:xfrm>
          <a:off x="143897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3" name="正方形/長方形 58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4" name="正方形/長方形 58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5" name="正方形/長方形 58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6" name="正方形/長方形 58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7" name="正方形/長方形 58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8" name="正方形/長方形 58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9" name="正方形/長方形 58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0" name="正方形/長方形 58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1" name="テキスト ボックス 59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2" name="直線コネクタ 59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3" name="直線コネクタ 59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4" name="テキスト ボックス 59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5" name="直線コネクタ 59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6" name="テキスト ボックス 59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7" name="直線コネクタ 59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8" name="テキスト ボックス 59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99" name="直線コネクタ 59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0" name="テキスト ボックス 59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1" name="直線コネクタ 60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2" name="テキスト ボックス 60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3" name="直線コネクタ 60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4" name="テキスト ボックス 60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148589</xdr:rowOff>
    </xdr:from>
    <xdr:to>
      <xdr:col>116</xdr:col>
      <xdr:colOff>62864</xdr:colOff>
      <xdr:row>108</xdr:row>
      <xdr:rowOff>45720</xdr:rowOff>
    </xdr:to>
    <xdr:cxnSp macro="">
      <xdr:nvCxnSpPr>
        <xdr:cNvPr id="606" name="直線コネクタ 605"/>
        <xdr:cNvCxnSpPr/>
      </xdr:nvCxnSpPr>
      <xdr:spPr>
        <a:xfrm flipV="1">
          <a:off x="22160864" y="171221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49547</xdr:rowOff>
    </xdr:from>
    <xdr:ext cx="469744" cy="259045"/>
    <xdr:sp macro="" textlink="">
      <xdr:nvSpPr>
        <xdr:cNvPr id="607" name="【公民館】&#10;一人当たり面積最小値テキスト"/>
        <xdr:cNvSpPr txBox="1"/>
      </xdr:nvSpPr>
      <xdr:spPr>
        <a:xfrm>
          <a:off x="22199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45720</xdr:rowOff>
    </xdr:from>
    <xdr:to>
      <xdr:col>116</xdr:col>
      <xdr:colOff>152400</xdr:colOff>
      <xdr:row>108</xdr:row>
      <xdr:rowOff>45720</xdr:rowOff>
    </xdr:to>
    <xdr:cxnSp macro="">
      <xdr:nvCxnSpPr>
        <xdr:cNvPr id="608" name="直線コネクタ 607"/>
        <xdr:cNvCxnSpPr/>
      </xdr:nvCxnSpPr>
      <xdr:spPr>
        <a:xfrm>
          <a:off x="22072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95266</xdr:rowOff>
    </xdr:from>
    <xdr:ext cx="469744" cy="259045"/>
    <xdr:sp macro="" textlink="">
      <xdr:nvSpPr>
        <xdr:cNvPr id="609" name="【公民館】&#10;一人当たり面積最大値テキスト"/>
        <xdr:cNvSpPr txBox="1"/>
      </xdr:nvSpPr>
      <xdr:spPr>
        <a:xfrm>
          <a:off x="221996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148589</xdr:rowOff>
    </xdr:from>
    <xdr:to>
      <xdr:col>116</xdr:col>
      <xdr:colOff>152400</xdr:colOff>
      <xdr:row>99</xdr:row>
      <xdr:rowOff>148589</xdr:rowOff>
    </xdr:to>
    <xdr:cxnSp macro="">
      <xdr:nvCxnSpPr>
        <xdr:cNvPr id="610" name="直線コネクタ 609"/>
        <xdr:cNvCxnSpPr/>
      </xdr:nvCxnSpPr>
      <xdr:spPr>
        <a:xfrm>
          <a:off x="22072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611" name="【公民館】&#10;一人当たり面積平均値テキスト"/>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612" name="フローチャート: 判断 611"/>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613" name="フローチャート: 判断 612"/>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614" name="フローチャート: 判断 613"/>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5" name="テキスト ボックス 61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6" name="テキスト ボックス 61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7" name="テキスト ボックス 61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8" name="テキスト ボックス 61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9" name="テキスト ボックス 61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90170</xdr:rowOff>
    </xdr:from>
    <xdr:to>
      <xdr:col>116</xdr:col>
      <xdr:colOff>114300</xdr:colOff>
      <xdr:row>108</xdr:row>
      <xdr:rowOff>20320</xdr:rowOff>
    </xdr:to>
    <xdr:sp macro="" textlink="">
      <xdr:nvSpPr>
        <xdr:cNvPr id="620" name="楕円 619"/>
        <xdr:cNvSpPr/>
      </xdr:nvSpPr>
      <xdr:spPr>
        <a:xfrm>
          <a:off x="221107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5097</xdr:rowOff>
    </xdr:from>
    <xdr:ext cx="469744" cy="259045"/>
    <xdr:sp macro="" textlink="">
      <xdr:nvSpPr>
        <xdr:cNvPr id="621" name="【公民館】&#10;一人当たり面積該当値テキスト"/>
        <xdr:cNvSpPr txBox="1"/>
      </xdr:nvSpPr>
      <xdr:spPr>
        <a:xfrm>
          <a:off x="22199600" y="183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90170</xdr:rowOff>
    </xdr:from>
    <xdr:to>
      <xdr:col>112</xdr:col>
      <xdr:colOff>38100</xdr:colOff>
      <xdr:row>108</xdr:row>
      <xdr:rowOff>20320</xdr:rowOff>
    </xdr:to>
    <xdr:sp macro="" textlink="">
      <xdr:nvSpPr>
        <xdr:cNvPr id="622" name="楕円 621"/>
        <xdr:cNvSpPr/>
      </xdr:nvSpPr>
      <xdr:spPr>
        <a:xfrm>
          <a:off x="21272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140970</xdr:rowOff>
    </xdr:from>
    <xdr:to>
      <xdr:col>116</xdr:col>
      <xdr:colOff>63500</xdr:colOff>
      <xdr:row>107</xdr:row>
      <xdr:rowOff>140970</xdr:rowOff>
    </xdr:to>
    <xdr:cxnSp macro="">
      <xdr:nvCxnSpPr>
        <xdr:cNvPr id="623" name="直線コネクタ 622"/>
        <xdr:cNvCxnSpPr/>
      </xdr:nvCxnSpPr>
      <xdr:spPr>
        <a:xfrm>
          <a:off x="21323300" y="18486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90170</xdr:rowOff>
    </xdr:from>
    <xdr:to>
      <xdr:col>107</xdr:col>
      <xdr:colOff>101600</xdr:colOff>
      <xdr:row>108</xdr:row>
      <xdr:rowOff>20320</xdr:rowOff>
    </xdr:to>
    <xdr:sp macro="" textlink="">
      <xdr:nvSpPr>
        <xdr:cNvPr id="624" name="楕円 623"/>
        <xdr:cNvSpPr/>
      </xdr:nvSpPr>
      <xdr:spPr>
        <a:xfrm>
          <a:off x="20383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140970</xdr:rowOff>
    </xdr:from>
    <xdr:to>
      <xdr:col>111</xdr:col>
      <xdr:colOff>177800</xdr:colOff>
      <xdr:row>107</xdr:row>
      <xdr:rowOff>140970</xdr:rowOff>
    </xdr:to>
    <xdr:cxnSp macro="">
      <xdr:nvCxnSpPr>
        <xdr:cNvPr id="625" name="直線コネクタ 624"/>
        <xdr:cNvCxnSpPr/>
      </xdr:nvCxnSpPr>
      <xdr:spPr>
        <a:xfrm>
          <a:off x="20434300" y="18486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52088</xdr:rowOff>
    </xdr:from>
    <xdr:ext cx="469744" cy="259045"/>
    <xdr:sp macro="" textlink="">
      <xdr:nvSpPr>
        <xdr:cNvPr id="626" name="n_1aveValue【公民館】&#10;一人当たり面積"/>
        <xdr:cNvSpPr txBox="1"/>
      </xdr:nvSpPr>
      <xdr:spPr>
        <a:xfrm>
          <a:off x="21075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627" name="n_2aveValue【公民館】&#10;一人当たり面積"/>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11447</xdr:rowOff>
    </xdr:from>
    <xdr:ext cx="469744" cy="259045"/>
    <xdr:sp macro="" textlink="">
      <xdr:nvSpPr>
        <xdr:cNvPr id="628" name="n_1mainValue【公民館】&#10;一人当たり面積"/>
        <xdr:cNvSpPr txBox="1"/>
      </xdr:nvSpPr>
      <xdr:spPr>
        <a:xfrm>
          <a:off x="210757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11447</xdr:rowOff>
    </xdr:from>
    <xdr:ext cx="469744" cy="259045"/>
    <xdr:sp macro="" textlink="">
      <xdr:nvSpPr>
        <xdr:cNvPr id="629" name="n_2mainValue【公民館】&#10;一人当たり面積"/>
        <xdr:cNvSpPr txBox="1"/>
      </xdr:nvSpPr>
      <xdr:spPr>
        <a:xfrm>
          <a:off x="201994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0" name="正方形/長方形 62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1" name="正方形/長方形 63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2" name="テキスト ボックス 63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有形固定資産減価償却率については、類似団体と比較して、全体的に高い水準になっている。中でも、道路、認定こども園・幼稚園・保育所が高い状況にある。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本市の施設については、高度経済成長期からバブル経済期にかけて整備されたものが多いことから、建築後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年を経過した施設が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％を超えており、老朽化した施設についての建替えや改修等の対応が大きな課題になっている。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今後においても、「尼崎市公共施設マネジメント計画」に基づく圧縮と再編の取組などを進めていくことで、身の丈に合った施設保有量・施設規模となるようマネジメントしていく必要がある。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兵庫県尼崎市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462,744
451,593
50.72
198,149,679
197,732,423
183,557
98,573,387
251,449,177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102.6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121920</xdr:rowOff>
    </xdr:from>
    <xdr:to>
      <xdr:col>24</xdr:col>
      <xdr:colOff>62865</xdr:colOff>
      <xdr:row>41</xdr:row>
      <xdr:rowOff>100965</xdr:rowOff>
    </xdr:to>
    <xdr:cxnSp macro="">
      <xdr:nvCxnSpPr>
        <xdr:cNvPr id="55" name="直線コネクタ 54"/>
        <xdr:cNvCxnSpPr/>
      </xdr:nvCxnSpPr>
      <xdr:spPr>
        <a:xfrm flipV="1">
          <a:off x="4634865" y="560832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104792</xdr:rowOff>
    </xdr:from>
    <xdr:ext cx="340478" cy="259045"/>
    <xdr:sp macro="" textlink="">
      <xdr:nvSpPr>
        <xdr:cNvPr id="56" name="【図書館】&#10;有形固定資産減価償却率最小値テキスト"/>
        <xdr:cNvSpPr txBox="1"/>
      </xdr:nvSpPr>
      <xdr:spPr>
        <a:xfrm>
          <a:off x="4673600" y="71342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100965</xdr:rowOff>
    </xdr:from>
    <xdr:to>
      <xdr:col>24</xdr:col>
      <xdr:colOff>152400</xdr:colOff>
      <xdr:row>41</xdr:row>
      <xdr:rowOff>100965</xdr:rowOff>
    </xdr:to>
    <xdr:cxnSp macro="">
      <xdr:nvCxnSpPr>
        <xdr:cNvPr id="57" name="直線コネクタ 56"/>
        <xdr:cNvCxnSpPr/>
      </xdr:nvCxnSpPr>
      <xdr:spPr>
        <a:xfrm>
          <a:off x="4546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68597</xdr:rowOff>
    </xdr:from>
    <xdr:ext cx="405111" cy="259045"/>
    <xdr:sp macro="" textlink="">
      <xdr:nvSpPr>
        <xdr:cNvPr id="58" name="【図書館】&#10;有形固定資産減価償却率最大値テキスト"/>
        <xdr:cNvSpPr txBox="1"/>
      </xdr:nvSpPr>
      <xdr:spPr>
        <a:xfrm>
          <a:off x="4673600" y="538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121920</xdr:rowOff>
    </xdr:from>
    <xdr:to>
      <xdr:col>24</xdr:col>
      <xdr:colOff>152400</xdr:colOff>
      <xdr:row>32</xdr:row>
      <xdr:rowOff>121920</xdr:rowOff>
    </xdr:to>
    <xdr:cxnSp macro="">
      <xdr:nvCxnSpPr>
        <xdr:cNvPr id="59" name="直線コネクタ 58"/>
        <xdr:cNvCxnSpPr/>
      </xdr:nvCxnSpPr>
      <xdr:spPr>
        <a:xfrm>
          <a:off x="4546600" y="560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30497</xdr:rowOff>
    </xdr:from>
    <xdr:ext cx="405111" cy="259045"/>
    <xdr:sp macro="" textlink="">
      <xdr:nvSpPr>
        <xdr:cNvPr id="60" name="【図書館】&#10;有形固定資産減価償却率平均値テキスト"/>
        <xdr:cNvSpPr txBox="1"/>
      </xdr:nvSpPr>
      <xdr:spPr>
        <a:xfrm>
          <a:off x="4673600" y="637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1" name="フローチャート: 判断 60"/>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25400</xdr:rowOff>
    </xdr:from>
    <xdr:to>
      <xdr:col>20</xdr:col>
      <xdr:colOff>38100</xdr:colOff>
      <xdr:row>37</xdr:row>
      <xdr:rowOff>127000</xdr:rowOff>
    </xdr:to>
    <xdr:sp macro="" textlink="">
      <xdr:nvSpPr>
        <xdr:cNvPr id="62" name="フローチャート: 判断 61"/>
        <xdr:cNvSpPr/>
      </xdr:nvSpPr>
      <xdr:spPr>
        <a:xfrm>
          <a:off x="3746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166370</xdr:rowOff>
    </xdr:from>
    <xdr:to>
      <xdr:col>15</xdr:col>
      <xdr:colOff>101600</xdr:colOff>
      <xdr:row>37</xdr:row>
      <xdr:rowOff>96520</xdr:rowOff>
    </xdr:to>
    <xdr:sp macro="" textlink="">
      <xdr:nvSpPr>
        <xdr:cNvPr id="63" name="フローチャート: 判断 62"/>
        <xdr:cNvSpPr/>
      </xdr:nvSpPr>
      <xdr:spPr>
        <a:xfrm>
          <a:off x="2857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156845</xdr:rowOff>
    </xdr:from>
    <xdr:to>
      <xdr:col>24</xdr:col>
      <xdr:colOff>114300</xdr:colOff>
      <xdr:row>35</xdr:row>
      <xdr:rowOff>86995</xdr:rowOff>
    </xdr:to>
    <xdr:sp macro="" textlink="">
      <xdr:nvSpPr>
        <xdr:cNvPr id="69" name="楕円 68"/>
        <xdr:cNvSpPr/>
      </xdr:nvSpPr>
      <xdr:spPr>
        <a:xfrm>
          <a:off x="4584700" y="598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8272</xdr:rowOff>
    </xdr:from>
    <xdr:ext cx="405111" cy="259045"/>
    <xdr:sp macro="" textlink="">
      <xdr:nvSpPr>
        <xdr:cNvPr id="70" name="【図書館】&#10;有形固定資産減価償却率該当値テキスト"/>
        <xdr:cNvSpPr txBox="1"/>
      </xdr:nvSpPr>
      <xdr:spPr>
        <a:xfrm>
          <a:off x="4673600" y="583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33020</xdr:rowOff>
    </xdr:from>
    <xdr:to>
      <xdr:col>20</xdr:col>
      <xdr:colOff>38100</xdr:colOff>
      <xdr:row>35</xdr:row>
      <xdr:rowOff>134620</xdr:rowOff>
    </xdr:to>
    <xdr:sp macro="" textlink="">
      <xdr:nvSpPr>
        <xdr:cNvPr id="71" name="楕円 70"/>
        <xdr:cNvSpPr/>
      </xdr:nvSpPr>
      <xdr:spPr>
        <a:xfrm>
          <a:off x="3746500" y="60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36195</xdr:rowOff>
    </xdr:from>
    <xdr:to>
      <xdr:col>24</xdr:col>
      <xdr:colOff>63500</xdr:colOff>
      <xdr:row>35</xdr:row>
      <xdr:rowOff>83820</xdr:rowOff>
    </xdr:to>
    <xdr:cxnSp macro="">
      <xdr:nvCxnSpPr>
        <xdr:cNvPr id="72" name="直線コネクタ 71"/>
        <xdr:cNvCxnSpPr/>
      </xdr:nvCxnSpPr>
      <xdr:spPr>
        <a:xfrm flipV="1">
          <a:off x="3797300" y="603694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82550</xdr:rowOff>
    </xdr:from>
    <xdr:to>
      <xdr:col>15</xdr:col>
      <xdr:colOff>101600</xdr:colOff>
      <xdr:row>36</xdr:row>
      <xdr:rowOff>12700</xdr:rowOff>
    </xdr:to>
    <xdr:sp macro="" textlink="">
      <xdr:nvSpPr>
        <xdr:cNvPr id="73" name="楕円 72"/>
        <xdr:cNvSpPr/>
      </xdr:nvSpPr>
      <xdr:spPr>
        <a:xfrm>
          <a:off x="2857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83820</xdr:rowOff>
    </xdr:from>
    <xdr:to>
      <xdr:col>19</xdr:col>
      <xdr:colOff>177800</xdr:colOff>
      <xdr:row>35</xdr:row>
      <xdr:rowOff>133350</xdr:rowOff>
    </xdr:to>
    <xdr:cxnSp macro="">
      <xdr:nvCxnSpPr>
        <xdr:cNvPr id="74" name="直線コネクタ 73"/>
        <xdr:cNvCxnSpPr/>
      </xdr:nvCxnSpPr>
      <xdr:spPr>
        <a:xfrm flipV="1">
          <a:off x="2908300" y="60845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118127</xdr:rowOff>
    </xdr:from>
    <xdr:ext cx="405111" cy="259045"/>
    <xdr:sp macro="" textlink="">
      <xdr:nvSpPr>
        <xdr:cNvPr id="75" name="n_1aveValue【図書館】&#10;有形固定資産減価償却率"/>
        <xdr:cNvSpPr txBox="1"/>
      </xdr:nvSpPr>
      <xdr:spPr>
        <a:xfrm>
          <a:off x="35820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87647</xdr:rowOff>
    </xdr:from>
    <xdr:ext cx="405111" cy="259045"/>
    <xdr:sp macro="" textlink="">
      <xdr:nvSpPr>
        <xdr:cNvPr id="76" name="n_2aveValue【図書館】&#10;有形固定資産減価償却率"/>
        <xdr:cNvSpPr txBox="1"/>
      </xdr:nvSpPr>
      <xdr:spPr>
        <a:xfrm>
          <a:off x="27057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151147</xdr:rowOff>
    </xdr:from>
    <xdr:ext cx="405111" cy="259045"/>
    <xdr:sp macro="" textlink="">
      <xdr:nvSpPr>
        <xdr:cNvPr id="77" name="n_1mainValue【図書館】&#10;有形固定資産減価償却率"/>
        <xdr:cNvSpPr txBox="1"/>
      </xdr:nvSpPr>
      <xdr:spPr>
        <a:xfrm>
          <a:off x="3582044" y="58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29227</xdr:rowOff>
    </xdr:from>
    <xdr:ext cx="405111" cy="259045"/>
    <xdr:sp macro="" textlink="">
      <xdr:nvSpPr>
        <xdr:cNvPr id="78" name="n_2mainValue【図書館】&#10;有形固定資産減価償却率"/>
        <xdr:cNvSpPr txBox="1"/>
      </xdr:nvSpPr>
      <xdr:spPr>
        <a:xfrm>
          <a:off x="2705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9" name="直線コネクタ 8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0" name="テキスト ボックス 8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1" name="直線コネクタ 9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2" name="テキスト ボックス 9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3" name="直線コネクタ 9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4" name="テキスト ボックス 9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5" name="直線コネクタ 9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6" name="テキスト ボックス 9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7" name="直線コネクタ 9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8" name="テキスト ボックス 9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9" name="直線コネクタ 9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0" name="テキスト ボックス 9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141514</xdr:rowOff>
    </xdr:from>
    <xdr:to>
      <xdr:col>54</xdr:col>
      <xdr:colOff>189865</xdr:colOff>
      <xdr:row>41</xdr:row>
      <xdr:rowOff>68035</xdr:rowOff>
    </xdr:to>
    <xdr:cxnSp macro="">
      <xdr:nvCxnSpPr>
        <xdr:cNvPr id="104" name="直線コネクタ 103"/>
        <xdr:cNvCxnSpPr/>
      </xdr:nvCxnSpPr>
      <xdr:spPr>
        <a:xfrm flipV="1">
          <a:off x="10476865" y="5627914"/>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71862</xdr:rowOff>
    </xdr:from>
    <xdr:ext cx="469744" cy="259045"/>
    <xdr:sp macro="" textlink="">
      <xdr:nvSpPr>
        <xdr:cNvPr id="105" name="【図書館】&#10;一人当たり面積最小値テキスト"/>
        <xdr:cNvSpPr txBox="1"/>
      </xdr:nvSpPr>
      <xdr:spPr>
        <a:xfrm>
          <a:off x="10515600" y="71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68035</xdr:rowOff>
    </xdr:from>
    <xdr:to>
      <xdr:col>55</xdr:col>
      <xdr:colOff>88900</xdr:colOff>
      <xdr:row>41</xdr:row>
      <xdr:rowOff>68035</xdr:rowOff>
    </xdr:to>
    <xdr:cxnSp macro="">
      <xdr:nvCxnSpPr>
        <xdr:cNvPr id="106" name="直線コネクタ 105"/>
        <xdr:cNvCxnSpPr/>
      </xdr:nvCxnSpPr>
      <xdr:spPr>
        <a:xfrm>
          <a:off x="10388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88191</xdr:rowOff>
    </xdr:from>
    <xdr:ext cx="469744" cy="259045"/>
    <xdr:sp macro="" textlink="">
      <xdr:nvSpPr>
        <xdr:cNvPr id="107" name="【図書館】&#10;一人当たり面積最大値テキスト"/>
        <xdr:cNvSpPr txBox="1"/>
      </xdr:nvSpPr>
      <xdr:spPr>
        <a:xfrm>
          <a:off x="10515600"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141514</xdr:rowOff>
    </xdr:from>
    <xdr:to>
      <xdr:col>55</xdr:col>
      <xdr:colOff>88900</xdr:colOff>
      <xdr:row>32</xdr:row>
      <xdr:rowOff>141514</xdr:rowOff>
    </xdr:to>
    <xdr:cxnSp macro="">
      <xdr:nvCxnSpPr>
        <xdr:cNvPr id="108" name="直線コネクタ 107"/>
        <xdr:cNvCxnSpPr/>
      </xdr:nvCxnSpPr>
      <xdr:spPr>
        <a:xfrm>
          <a:off x="10388600" y="562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105427</xdr:rowOff>
    </xdr:from>
    <xdr:ext cx="469744" cy="259045"/>
    <xdr:sp macro="" textlink="">
      <xdr:nvSpPr>
        <xdr:cNvPr id="109" name="【図書館】&#10;一人当たり面積平均値テキスト"/>
        <xdr:cNvSpPr txBox="1"/>
      </xdr:nvSpPr>
      <xdr:spPr>
        <a:xfrm>
          <a:off x="10515600" y="627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10" name="フローチャート: 判断 109"/>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115207</xdr:rowOff>
    </xdr:from>
    <xdr:to>
      <xdr:col>50</xdr:col>
      <xdr:colOff>165100</xdr:colOff>
      <xdr:row>38</xdr:row>
      <xdr:rowOff>45357</xdr:rowOff>
    </xdr:to>
    <xdr:sp macro="" textlink="">
      <xdr:nvSpPr>
        <xdr:cNvPr id="111" name="フローチャート: 判断 110"/>
        <xdr:cNvSpPr/>
      </xdr:nvSpPr>
      <xdr:spPr>
        <a:xfrm>
          <a:off x="9588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115207</xdr:rowOff>
    </xdr:from>
    <xdr:to>
      <xdr:col>46</xdr:col>
      <xdr:colOff>38100</xdr:colOff>
      <xdr:row>38</xdr:row>
      <xdr:rowOff>45357</xdr:rowOff>
    </xdr:to>
    <xdr:sp macro="" textlink="">
      <xdr:nvSpPr>
        <xdr:cNvPr id="112" name="フローチャート: 判断 111"/>
        <xdr:cNvSpPr/>
      </xdr:nvSpPr>
      <xdr:spPr>
        <a:xfrm>
          <a:off x="8699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33565</xdr:rowOff>
    </xdr:from>
    <xdr:to>
      <xdr:col>55</xdr:col>
      <xdr:colOff>50800</xdr:colOff>
      <xdr:row>39</xdr:row>
      <xdr:rowOff>135165</xdr:rowOff>
    </xdr:to>
    <xdr:sp macro="" textlink="">
      <xdr:nvSpPr>
        <xdr:cNvPr id="118" name="楕円 117"/>
        <xdr:cNvSpPr/>
      </xdr:nvSpPr>
      <xdr:spPr>
        <a:xfrm>
          <a:off x="104267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11992</xdr:rowOff>
    </xdr:from>
    <xdr:ext cx="469744" cy="259045"/>
    <xdr:sp macro="" textlink="">
      <xdr:nvSpPr>
        <xdr:cNvPr id="119" name="【図書館】&#10;一人当たり面積該当値テキスト"/>
        <xdr:cNvSpPr txBox="1"/>
      </xdr:nvSpPr>
      <xdr:spPr>
        <a:xfrm>
          <a:off x="10515600" y="669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33565</xdr:rowOff>
    </xdr:from>
    <xdr:to>
      <xdr:col>50</xdr:col>
      <xdr:colOff>165100</xdr:colOff>
      <xdr:row>39</xdr:row>
      <xdr:rowOff>135165</xdr:rowOff>
    </xdr:to>
    <xdr:sp macro="" textlink="">
      <xdr:nvSpPr>
        <xdr:cNvPr id="120" name="楕円 119"/>
        <xdr:cNvSpPr/>
      </xdr:nvSpPr>
      <xdr:spPr>
        <a:xfrm>
          <a:off x="9588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84365</xdr:rowOff>
    </xdr:from>
    <xdr:to>
      <xdr:col>55</xdr:col>
      <xdr:colOff>0</xdr:colOff>
      <xdr:row>39</xdr:row>
      <xdr:rowOff>84365</xdr:rowOff>
    </xdr:to>
    <xdr:cxnSp macro="">
      <xdr:nvCxnSpPr>
        <xdr:cNvPr id="121" name="直線コネクタ 120"/>
        <xdr:cNvCxnSpPr/>
      </xdr:nvCxnSpPr>
      <xdr:spPr>
        <a:xfrm>
          <a:off x="9639300" y="67709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33565</xdr:rowOff>
    </xdr:from>
    <xdr:to>
      <xdr:col>46</xdr:col>
      <xdr:colOff>38100</xdr:colOff>
      <xdr:row>39</xdr:row>
      <xdr:rowOff>135165</xdr:rowOff>
    </xdr:to>
    <xdr:sp macro="" textlink="">
      <xdr:nvSpPr>
        <xdr:cNvPr id="122" name="楕円 121"/>
        <xdr:cNvSpPr/>
      </xdr:nvSpPr>
      <xdr:spPr>
        <a:xfrm>
          <a:off x="8699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84365</xdr:rowOff>
    </xdr:from>
    <xdr:to>
      <xdr:col>50</xdr:col>
      <xdr:colOff>114300</xdr:colOff>
      <xdr:row>39</xdr:row>
      <xdr:rowOff>84365</xdr:rowOff>
    </xdr:to>
    <xdr:cxnSp macro="">
      <xdr:nvCxnSpPr>
        <xdr:cNvPr id="123" name="直線コネクタ 122"/>
        <xdr:cNvCxnSpPr/>
      </xdr:nvCxnSpPr>
      <xdr:spPr>
        <a:xfrm>
          <a:off x="8750300" y="6770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61884</xdr:rowOff>
    </xdr:from>
    <xdr:ext cx="469744" cy="259045"/>
    <xdr:sp macro="" textlink="">
      <xdr:nvSpPr>
        <xdr:cNvPr id="124" name="n_1aveValue【図書館】&#10;一人当たり面積"/>
        <xdr:cNvSpPr txBox="1"/>
      </xdr:nvSpPr>
      <xdr:spPr>
        <a:xfrm>
          <a:off x="93917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61884</xdr:rowOff>
    </xdr:from>
    <xdr:ext cx="469744" cy="259045"/>
    <xdr:sp macro="" textlink="">
      <xdr:nvSpPr>
        <xdr:cNvPr id="125" name="n_2aveValue【図書館】&#10;一人当たり面積"/>
        <xdr:cNvSpPr txBox="1"/>
      </xdr:nvSpPr>
      <xdr:spPr>
        <a:xfrm>
          <a:off x="85154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126292</xdr:rowOff>
    </xdr:from>
    <xdr:ext cx="469744" cy="259045"/>
    <xdr:sp macro="" textlink="">
      <xdr:nvSpPr>
        <xdr:cNvPr id="126" name="n_1mainValue【図書館】&#10;一人当たり面積"/>
        <xdr:cNvSpPr txBox="1"/>
      </xdr:nvSpPr>
      <xdr:spPr>
        <a:xfrm>
          <a:off x="9391727" y="681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126292</xdr:rowOff>
    </xdr:from>
    <xdr:ext cx="469744" cy="259045"/>
    <xdr:sp macro="" textlink="">
      <xdr:nvSpPr>
        <xdr:cNvPr id="127" name="n_2mainValue【図書館】&#10;一人当たり面積"/>
        <xdr:cNvSpPr txBox="1"/>
      </xdr:nvSpPr>
      <xdr:spPr>
        <a:xfrm>
          <a:off x="8515427" y="681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9" name="直線コネクタ 13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0" name="テキスト ボックス 13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1" name="直線コネクタ 14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2" name="テキスト ボックス 14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3" name="直線コネクタ 14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4" name="テキスト ボックス 14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5" name="直線コネクタ 14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6" name="テキスト ボックス 14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155448</xdr:rowOff>
    </xdr:from>
    <xdr:to>
      <xdr:col>24</xdr:col>
      <xdr:colOff>62865</xdr:colOff>
      <xdr:row>63</xdr:row>
      <xdr:rowOff>144018</xdr:rowOff>
    </xdr:to>
    <xdr:cxnSp macro="">
      <xdr:nvCxnSpPr>
        <xdr:cNvPr id="150" name="直線コネクタ 149"/>
        <xdr:cNvCxnSpPr/>
      </xdr:nvCxnSpPr>
      <xdr:spPr>
        <a:xfrm flipV="1">
          <a:off x="4634865" y="9756648"/>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147845</xdr:rowOff>
    </xdr:from>
    <xdr:ext cx="405111" cy="259045"/>
    <xdr:sp macro="" textlink="">
      <xdr:nvSpPr>
        <xdr:cNvPr id="151" name="【体育館・プール】&#10;有形固定資産減価償却率最小値テキスト"/>
        <xdr:cNvSpPr txBox="1"/>
      </xdr:nvSpPr>
      <xdr:spPr>
        <a:xfrm>
          <a:off x="4673600" y="1094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144018</xdr:rowOff>
    </xdr:from>
    <xdr:to>
      <xdr:col>24</xdr:col>
      <xdr:colOff>152400</xdr:colOff>
      <xdr:row>63</xdr:row>
      <xdr:rowOff>144018</xdr:rowOff>
    </xdr:to>
    <xdr:cxnSp macro="">
      <xdr:nvCxnSpPr>
        <xdr:cNvPr id="152" name="直線コネクタ 151"/>
        <xdr:cNvCxnSpPr/>
      </xdr:nvCxnSpPr>
      <xdr:spPr>
        <a:xfrm>
          <a:off x="4546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102125</xdr:rowOff>
    </xdr:from>
    <xdr:ext cx="405111" cy="259045"/>
    <xdr:sp macro="" textlink="">
      <xdr:nvSpPr>
        <xdr:cNvPr id="153" name="【体育館・プール】&#10;有形固定資産減価償却率最大値テキスト"/>
        <xdr:cNvSpPr txBox="1"/>
      </xdr:nvSpPr>
      <xdr:spPr>
        <a:xfrm>
          <a:off x="4673600" y="953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155448</xdr:rowOff>
    </xdr:from>
    <xdr:to>
      <xdr:col>24</xdr:col>
      <xdr:colOff>152400</xdr:colOff>
      <xdr:row>56</xdr:row>
      <xdr:rowOff>155448</xdr:rowOff>
    </xdr:to>
    <xdr:cxnSp macro="">
      <xdr:nvCxnSpPr>
        <xdr:cNvPr id="154" name="直線コネクタ 153"/>
        <xdr:cNvCxnSpPr/>
      </xdr:nvCxnSpPr>
      <xdr:spPr>
        <a:xfrm>
          <a:off x="4546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149369</xdr:rowOff>
    </xdr:from>
    <xdr:ext cx="405111" cy="259045"/>
    <xdr:sp macro="" textlink="">
      <xdr:nvSpPr>
        <xdr:cNvPr id="155" name="【体育館・プール】&#10;有形固定資産減価償却率平均値テキスト"/>
        <xdr:cNvSpPr txBox="1"/>
      </xdr:nvSpPr>
      <xdr:spPr>
        <a:xfrm>
          <a:off x="4673600" y="10264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170942</xdr:rowOff>
    </xdr:from>
    <xdr:to>
      <xdr:col>24</xdr:col>
      <xdr:colOff>114300</xdr:colOff>
      <xdr:row>60</xdr:row>
      <xdr:rowOff>101092</xdr:rowOff>
    </xdr:to>
    <xdr:sp macro="" textlink="">
      <xdr:nvSpPr>
        <xdr:cNvPr id="156" name="フローチャート: 判断 155"/>
        <xdr:cNvSpPr/>
      </xdr:nvSpPr>
      <xdr:spPr>
        <a:xfrm>
          <a:off x="45847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118364</xdr:rowOff>
    </xdr:from>
    <xdr:to>
      <xdr:col>20</xdr:col>
      <xdr:colOff>38100</xdr:colOff>
      <xdr:row>60</xdr:row>
      <xdr:rowOff>48514</xdr:rowOff>
    </xdr:to>
    <xdr:sp macro="" textlink="">
      <xdr:nvSpPr>
        <xdr:cNvPr id="157" name="フローチャート: 判断 156"/>
        <xdr:cNvSpPr/>
      </xdr:nvSpPr>
      <xdr:spPr>
        <a:xfrm>
          <a:off x="3746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72644</xdr:rowOff>
    </xdr:from>
    <xdr:to>
      <xdr:col>15</xdr:col>
      <xdr:colOff>101600</xdr:colOff>
      <xdr:row>60</xdr:row>
      <xdr:rowOff>2794</xdr:rowOff>
    </xdr:to>
    <xdr:sp macro="" textlink="">
      <xdr:nvSpPr>
        <xdr:cNvPr id="158" name="フローチャート: 判断 157"/>
        <xdr:cNvSpPr/>
      </xdr:nvSpPr>
      <xdr:spPr>
        <a:xfrm>
          <a:off x="2857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65786</xdr:rowOff>
    </xdr:from>
    <xdr:to>
      <xdr:col>24</xdr:col>
      <xdr:colOff>114300</xdr:colOff>
      <xdr:row>57</xdr:row>
      <xdr:rowOff>167386</xdr:rowOff>
    </xdr:to>
    <xdr:sp macro="" textlink="">
      <xdr:nvSpPr>
        <xdr:cNvPr id="164" name="楕円 163"/>
        <xdr:cNvSpPr/>
      </xdr:nvSpPr>
      <xdr:spPr>
        <a:xfrm>
          <a:off x="4584700" y="983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88663</xdr:rowOff>
    </xdr:from>
    <xdr:ext cx="405111" cy="259045"/>
    <xdr:sp macro="" textlink="">
      <xdr:nvSpPr>
        <xdr:cNvPr id="165" name="【体育館・プール】&#10;有形固定資産減価償却率該当値テキスト"/>
        <xdr:cNvSpPr txBox="1"/>
      </xdr:nvSpPr>
      <xdr:spPr>
        <a:xfrm>
          <a:off x="4673600" y="968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116078</xdr:rowOff>
    </xdr:from>
    <xdr:to>
      <xdr:col>20</xdr:col>
      <xdr:colOff>38100</xdr:colOff>
      <xdr:row>58</xdr:row>
      <xdr:rowOff>46228</xdr:rowOff>
    </xdr:to>
    <xdr:sp macro="" textlink="">
      <xdr:nvSpPr>
        <xdr:cNvPr id="166" name="楕円 165"/>
        <xdr:cNvSpPr/>
      </xdr:nvSpPr>
      <xdr:spPr>
        <a:xfrm>
          <a:off x="3746500" y="988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116586</xdr:rowOff>
    </xdr:from>
    <xdr:to>
      <xdr:col>24</xdr:col>
      <xdr:colOff>63500</xdr:colOff>
      <xdr:row>57</xdr:row>
      <xdr:rowOff>166878</xdr:rowOff>
    </xdr:to>
    <xdr:cxnSp macro="">
      <xdr:nvCxnSpPr>
        <xdr:cNvPr id="167" name="直線コネクタ 166"/>
        <xdr:cNvCxnSpPr/>
      </xdr:nvCxnSpPr>
      <xdr:spPr>
        <a:xfrm flipV="1">
          <a:off x="3797300" y="988923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13208</xdr:rowOff>
    </xdr:from>
    <xdr:to>
      <xdr:col>15</xdr:col>
      <xdr:colOff>101600</xdr:colOff>
      <xdr:row>58</xdr:row>
      <xdr:rowOff>114808</xdr:rowOff>
    </xdr:to>
    <xdr:sp macro="" textlink="">
      <xdr:nvSpPr>
        <xdr:cNvPr id="168" name="楕円 167"/>
        <xdr:cNvSpPr/>
      </xdr:nvSpPr>
      <xdr:spPr>
        <a:xfrm>
          <a:off x="2857500" y="995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166878</xdr:rowOff>
    </xdr:from>
    <xdr:to>
      <xdr:col>19</xdr:col>
      <xdr:colOff>177800</xdr:colOff>
      <xdr:row>58</xdr:row>
      <xdr:rowOff>64008</xdr:rowOff>
    </xdr:to>
    <xdr:cxnSp macro="">
      <xdr:nvCxnSpPr>
        <xdr:cNvPr id="169" name="直線コネクタ 168"/>
        <xdr:cNvCxnSpPr/>
      </xdr:nvCxnSpPr>
      <xdr:spPr>
        <a:xfrm flipV="1">
          <a:off x="2908300" y="993952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39641</xdr:rowOff>
    </xdr:from>
    <xdr:ext cx="405111" cy="259045"/>
    <xdr:sp macro="" textlink="">
      <xdr:nvSpPr>
        <xdr:cNvPr id="170" name="n_1aveValue【体育館・プール】&#10;有形固定資産減価償却率"/>
        <xdr:cNvSpPr txBox="1"/>
      </xdr:nvSpPr>
      <xdr:spPr>
        <a:xfrm>
          <a:off x="3582044" y="1032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165371</xdr:rowOff>
    </xdr:from>
    <xdr:ext cx="405111" cy="259045"/>
    <xdr:sp macro="" textlink="">
      <xdr:nvSpPr>
        <xdr:cNvPr id="171" name="n_2aveValue【体育館・プール】&#10;有形固定資産減価償却率"/>
        <xdr:cNvSpPr txBox="1"/>
      </xdr:nvSpPr>
      <xdr:spPr>
        <a:xfrm>
          <a:off x="2705744" y="1028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62755</xdr:rowOff>
    </xdr:from>
    <xdr:ext cx="405111" cy="259045"/>
    <xdr:sp macro="" textlink="">
      <xdr:nvSpPr>
        <xdr:cNvPr id="172" name="n_1mainValue【体育館・プール】&#10;有形固定資産減価償却率"/>
        <xdr:cNvSpPr txBox="1"/>
      </xdr:nvSpPr>
      <xdr:spPr>
        <a:xfrm>
          <a:off x="3582044" y="966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131335</xdr:rowOff>
    </xdr:from>
    <xdr:ext cx="405111" cy="259045"/>
    <xdr:sp macro="" textlink="">
      <xdr:nvSpPr>
        <xdr:cNvPr id="173" name="n_2mainValue【体育館・プール】&#10;有形固定資産減価償却率"/>
        <xdr:cNvSpPr txBox="1"/>
      </xdr:nvSpPr>
      <xdr:spPr>
        <a:xfrm>
          <a:off x="2705744" y="973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4" name="直線コネクタ 18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5" name="テキスト ボックス 18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6" name="直線コネクタ 18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7" name="テキスト ボックス 18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8" name="直線コネクタ 18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9" name="テキスト ボックス 18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0" name="直線コネクタ 18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1" name="テキスト ボックス 19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164592</xdr:rowOff>
    </xdr:from>
    <xdr:to>
      <xdr:col>54</xdr:col>
      <xdr:colOff>189865</xdr:colOff>
      <xdr:row>63</xdr:row>
      <xdr:rowOff>84582</xdr:rowOff>
    </xdr:to>
    <xdr:cxnSp macro="">
      <xdr:nvCxnSpPr>
        <xdr:cNvPr id="195" name="直線コネクタ 194"/>
        <xdr:cNvCxnSpPr/>
      </xdr:nvCxnSpPr>
      <xdr:spPr>
        <a:xfrm flipV="1">
          <a:off x="10476865" y="9765792"/>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96"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197" name="直線コネクタ 196"/>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111269</xdr:rowOff>
    </xdr:from>
    <xdr:ext cx="469744" cy="259045"/>
    <xdr:sp macro="" textlink="">
      <xdr:nvSpPr>
        <xdr:cNvPr id="198" name="【体育館・プール】&#10;一人当たり面積最大値テキスト"/>
        <xdr:cNvSpPr txBox="1"/>
      </xdr:nvSpPr>
      <xdr:spPr>
        <a:xfrm>
          <a:off x="10515600" y="954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164592</xdr:rowOff>
    </xdr:from>
    <xdr:to>
      <xdr:col>55</xdr:col>
      <xdr:colOff>88900</xdr:colOff>
      <xdr:row>56</xdr:row>
      <xdr:rowOff>164592</xdr:rowOff>
    </xdr:to>
    <xdr:cxnSp macro="">
      <xdr:nvCxnSpPr>
        <xdr:cNvPr id="199" name="直線コネクタ 198"/>
        <xdr:cNvCxnSpPr/>
      </xdr:nvCxnSpPr>
      <xdr:spPr>
        <a:xfrm>
          <a:off x="10388600" y="976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38371</xdr:rowOff>
    </xdr:from>
    <xdr:ext cx="469744" cy="259045"/>
    <xdr:sp macro="" textlink="">
      <xdr:nvSpPr>
        <xdr:cNvPr id="200" name="【体育館・プール】&#10;一人当たり面積平均値テキスト"/>
        <xdr:cNvSpPr txBox="1"/>
      </xdr:nvSpPr>
      <xdr:spPr>
        <a:xfrm>
          <a:off x="10515600" y="1032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15494</xdr:rowOff>
    </xdr:from>
    <xdr:to>
      <xdr:col>55</xdr:col>
      <xdr:colOff>50800</xdr:colOff>
      <xdr:row>61</xdr:row>
      <xdr:rowOff>117094</xdr:rowOff>
    </xdr:to>
    <xdr:sp macro="" textlink="">
      <xdr:nvSpPr>
        <xdr:cNvPr id="201" name="フローチャート: 判断 200"/>
        <xdr:cNvSpPr/>
      </xdr:nvSpPr>
      <xdr:spPr>
        <a:xfrm>
          <a:off x="104267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1778</xdr:rowOff>
    </xdr:from>
    <xdr:to>
      <xdr:col>50</xdr:col>
      <xdr:colOff>165100</xdr:colOff>
      <xdr:row>61</xdr:row>
      <xdr:rowOff>103378</xdr:rowOff>
    </xdr:to>
    <xdr:sp macro="" textlink="">
      <xdr:nvSpPr>
        <xdr:cNvPr id="202" name="フローチャート: 判断 201"/>
        <xdr:cNvSpPr/>
      </xdr:nvSpPr>
      <xdr:spPr>
        <a:xfrm>
          <a:off x="9588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70358</xdr:rowOff>
    </xdr:from>
    <xdr:to>
      <xdr:col>46</xdr:col>
      <xdr:colOff>38100</xdr:colOff>
      <xdr:row>62</xdr:row>
      <xdr:rowOff>508</xdr:rowOff>
    </xdr:to>
    <xdr:sp macro="" textlink="">
      <xdr:nvSpPr>
        <xdr:cNvPr id="203" name="フローチャート: 判断 202"/>
        <xdr:cNvSpPr/>
      </xdr:nvSpPr>
      <xdr:spPr>
        <a:xfrm>
          <a:off x="8699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58928</xdr:rowOff>
    </xdr:from>
    <xdr:to>
      <xdr:col>55</xdr:col>
      <xdr:colOff>50800</xdr:colOff>
      <xdr:row>62</xdr:row>
      <xdr:rowOff>160528</xdr:rowOff>
    </xdr:to>
    <xdr:sp macro="" textlink="">
      <xdr:nvSpPr>
        <xdr:cNvPr id="209" name="楕円 208"/>
        <xdr:cNvSpPr/>
      </xdr:nvSpPr>
      <xdr:spPr>
        <a:xfrm>
          <a:off x="104267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37355</xdr:rowOff>
    </xdr:from>
    <xdr:ext cx="469744" cy="259045"/>
    <xdr:sp macro="" textlink="">
      <xdr:nvSpPr>
        <xdr:cNvPr id="210" name="【体育館・プール】&#10;一人当たり面積該当値テキスト"/>
        <xdr:cNvSpPr txBox="1"/>
      </xdr:nvSpPr>
      <xdr:spPr>
        <a:xfrm>
          <a:off x="10515600"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58928</xdr:rowOff>
    </xdr:from>
    <xdr:to>
      <xdr:col>50</xdr:col>
      <xdr:colOff>165100</xdr:colOff>
      <xdr:row>62</xdr:row>
      <xdr:rowOff>160528</xdr:rowOff>
    </xdr:to>
    <xdr:sp macro="" textlink="">
      <xdr:nvSpPr>
        <xdr:cNvPr id="211" name="楕円 210"/>
        <xdr:cNvSpPr/>
      </xdr:nvSpPr>
      <xdr:spPr>
        <a:xfrm>
          <a:off x="95885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109728</xdr:rowOff>
    </xdr:from>
    <xdr:to>
      <xdr:col>55</xdr:col>
      <xdr:colOff>0</xdr:colOff>
      <xdr:row>62</xdr:row>
      <xdr:rowOff>109728</xdr:rowOff>
    </xdr:to>
    <xdr:cxnSp macro="">
      <xdr:nvCxnSpPr>
        <xdr:cNvPr id="212" name="直線コネクタ 211"/>
        <xdr:cNvCxnSpPr/>
      </xdr:nvCxnSpPr>
      <xdr:spPr>
        <a:xfrm>
          <a:off x="9639300" y="10739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58928</xdr:rowOff>
    </xdr:from>
    <xdr:to>
      <xdr:col>46</xdr:col>
      <xdr:colOff>38100</xdr:colOff>
      <xdr:row>62</xdr:row>
      <xdr:rowOff>160528</xdr:rowOff>
    </xdr:to>
    <xdr:sp macro="" textlink="">
      <xdr:nvSpPr>
        <xdr:cNvPr id="213" name="楕円 212"/>
        <xdr:cNvSpPr/>
      </xdr:nvSpPr>
      <xdr:spPr>
        <a:xfrm>
          <a:off x="86995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109728</xdr:rowOff>
    </xdr:from>
    <xdr:to>
      <xdr:col>50</xdr:col>
      <xdr:colOff>114300</xdr:colOff>
      <xdr:row>62</xdr:row>
      <xdr:rowOff>109728</xdr:rowOff>
    </xdr:to>
    <xdr:cxnSp macro="">
      <xdr:nvCxnSpPr>
        <xdr:cNvPr id="214" name="直線コネクタ 213"/>
        <xdr:cNvCxnSpPr/>
      </xdr:nvCxnSpPr>
      <xdr:spPr>
        <a:xfrm>
          <a:off x="8750300" y="10739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119905</xdr:rowOff>
    </xdr:from>
    <xdr:ext cx="469744" cy="259045"/>
    <xdr:sp macro="" textlink="">
      <xdr:nvSpPr>
        <xdr:cNvPr id="215" name="n_1aveValue【体育館・プール】&#10;一人当たり面積"/>
        <xdr:cNvSpPr txBox="1"/>
      </xdr:nvSpPr>
      <xdr:spPr>
        <a:xfrm>
          <a:off x="9391727" y="1023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17035</xdr:rowOff>
    </xdr:from>
    <xdr:ext cx="469744" cy="259045"/>
    <xdr:sp macro="" textlink="">
      <xdr:nvSpPr>
        <xdr:cNvPr id="216" name="n_2aveValue【体育館・プール】&#10;一人当たり面積"/>
        <xdr:cNvSpPr txBox="1"/>
      </xdr:nvSpPr>
      <xdr:spPr>
        <a:xfrm>
          <a:off x="8515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151655</xdr:rowOff>
    </xdr:from>
    <xdr:ext cx="469744" cy="259045"/>
    <xdr:sp macro="" textlink="">
      <xdr:nvSpPr>
        <xdr:cNvPr id="217" name="n_1mainValue【体育館・プール】&#10;一人当たり面積"/>
        <xdr:cNvSpPr txBox="1"/>
      </xdr:nvSpPr>
      <xdr:spPr>
        <a:xfrm>
          <a:off x="9391727" y="1078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151655</xdr:rowOff>
    </xdr:from>
    <xdr:ext cx="469744" cy="259045"/>
    <xdr:sp macro="" textlink="">
      <xdr:nvSpPr>
        <xdr:cNvPr id="218" name="n_2mainValue【体育館・プール】&#10;一人当たり面積"/>
        <xdr:cNvSpPr txBox="1"/>
      </xdr:nvSpPr>
      <xdr:spPr>
        <a:xfrm>
          <a:off x="8515427" y="1078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0" name="直線コネクタ 22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1" name="テキスト ボックス 23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2" name="直線コネクタ 23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3" name="テキスト ボックス 23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4" name="直線コネクタ 23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5" name="テキスト ボックス 23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6" name="直線コネクタ 23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37" name="テキスト ボックス 23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76963</xdr:rowOff>
    </xdr:from>
    <xdr:to>
      <xdr:col>24</xdr:col>
      <xdr:colOff>62865</xdr:colOff>
      <xdr:row>84</xdr:row>
      <xdr:rowOff>56387</xdr:rowOff>
    </xdr:to>
    <xdr:cxnSp macro="">
      <xdr:nvCxnSpPr>
        <xdr:cNvPr id="241" name="直線コネクタ 240"/>
        <xdr:cNvCxnSpPr/>
      </xdr:nvCxnSpPr>
      <xdr:spPr>
        <a:xfrm flipV="1">
          <a:off x="4634865" y="13278613"/>
          <a:ext cx="0" cy="1179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60214</xdr:rowOff>
    </xdr:from>
    <xdr:ext cx="405111" cy="259045"/>
    <xdr:sp macro="" textlink="">
      <xdr:nvSpPr>
        <xdr:cNvPr id="242" name="【福祉施設】&#10;有形固定資産減価償却率最小値テキスト"/>
        <xdr:cNvSpPr txBox="1"/>
      </xdr:nvSpPr>
      <xdr:spPr>
        <a:xfrm>
          <a:off x="4673600" y="14462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56387</xdr:rowOff>
    </xdr:from>
    <xdr:to>
      <xdr:col>24</xdr:col>
      <xdr:colOff>152400</xdr:colOff>
      <xdr:row>84</xdr:row>
      <xdr:rowOff>56387</xdr:rowOff>
    </xdr:to>
    <xdr:cxnSp macro="">
      <xdr:nvCxnSpPr>
        <xdr:cNvPr id="243" name="直線コネクタ 242"/>
        <xdr:cNvCxnSpPr/>
      </xdr:nvCxnSpPr>
      <xdr:spPr>
        <a:xfrm>
          <a:off x="4546600" y="14458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23640</xdr:rowOff>
    </xdr:from>
    <xdr:ext cx="405111" cy="259045"/>
    <xdr:sp macro="" textlink="">
      <xdr:nvSpPr>
        <xdr:cNvPr id="244" name="【福祉施設】&#10;有形固定資産減価償却率最大値テキスト"/>
        <xdr:cNvSpPr txBox="1"/>
      </xdr:nvSpPr>
      <xdr:spPr>
        <a:xfrm>
          <a:off x="4673600" y="13053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76963</xdr:rowOff>
    </xdr:from>
    <xdr:to>
      <xdr:col>24</xdr:col>
      <xdr:colOff>152400</xdr:colOff>
      <xdr:row>77</xdr:row>
      <xdr:rowOff>76963</xdr:rowOff>
    </xdr:to>
    <xdr:cxnSp macro="">
      <xdr:nvCxnSpPr>
        <xdr:cNvPr id="245" name="直線コネクタ 244"/>
        <xdr:cNvCxnSpPr/>
      </xdr:nvCxnSpPr>
      <xdr:spPr>
        <a:xfrm>
          <a:off x="4546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100601</xdr:rowOff>
    </xdr:from>
    <xdr:ext cx="405111" cy="259045"/>
    <xdr:sp macro="" textlink="">
      <xdr:nvSpPr>
        <xdr:cNvPr id="246" name="【福祉施設】&#10;有形固定資産減価償却率平均値テキスト"/>
        <xdr:cNvSpPr txBox="1"/>
      </xdr:nvSpPr>
      <xdr:spPr>
        <a:xfrm>
          <a:off x="4673600" y="1398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122174</xdr:rowOff>
    </xdr:from>
    <xdr:to>
      <xdr:col>24</xdr:col>
      <xdr:colOff>114300</xdr:colOff>
      <xdr:row>82</xdr:row>
      <xdr:rowOff>52324</xdr:rowOff>
    </xdr:to>
    <xdr:sp macro="" textlink="">
      <xdr:nvSpPr>
        <xdr:cNvPr id="247" name="フローチャート: 判断 246"/>
        <xdr:cNvSpPr/>
      </xdr:nvSpPr>
      <xdr:spPr>
        <a:xfrm>
          <a:off x="45847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48" name="フローチャート: 判断 247"/>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xdr:rowOff>
    </xdr:from>
    <xdr:to>
      <xdr:col>15</xdr:col>
      <xdr:colOff>101600</xdr:colOff>
      <xdr:row>82</xdr:row>
      <xdr:rowOff>104902</xdr:rowOff>
    </xdr:to>
    <xdr:sp macro="" textlink="">
      <xdr:nvSpPr>
        <xdr:cNvPr id="249" name="フローチャート: 判断 248"/>
        <xdr:cNvSpPr/>
      </xdr:nvSpPr>
      <xdr:spPr>
        <a:xfrm>
          <a:off x="2857500" y="140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115315</xdr:rowOff>
    </xdr:from>
    <xdr:to>
      <xdr:col>24</xdr:col>
      <xdr:colOff>114300</xdr:colOff>
      <xdr:row>80</xdr:row>
      <xdr:rowOff>45465</xdr:rowOff>
    </xdr:to>
    <xdr:sp macro="" textlink="">
      <xdr:nvSpPr>
        <xdr:cNvPr id="255" name="楕円 254"/>
        <xdr:cNvSpPr/>
      </xdr:nvSpPr>
      <xdr:spPr>
        <a:xfrm>
          <a:off x="4584700" y="1365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138192</xdr:rowOff>
    </xdr:from>
    <xdr:ext cx="405111" cy="259045"/>
    <xdr:sp macro="" textlink="">
      <xdr:nvSpPr>
        <xdr:cNvPr id="256" name="【福祉施設】&#10;有形固定資産減価償却率該当値テキスト"/>
        <xdr:cNvSpPr txBox="1"/>
      </xdr:nvSpPr>
      <xdr:spPr>
        <a:xfrm>
          <a:off x="4673600" y="1351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170180</xdr:rowOff>
    </xdr:from>
    <xdr:to>
      <xdr:col>20</xdr:col>
      <xdr:colOff>38100</xdr:colOff>
      <xdr:row>80</xdr:row>
      <xdr:rowOff>100330</xdr:rowOff>
    </xdr:to>
    <xdr:sp macro="" textlink="">
      <xdr:nvSpPr>
        <xdr:cNvPr id="257" name="楕円 256"/>
        <xdr:cNvSpPr/>
      </xdr:nvSpPr>
      <xdr:spPr>
        <a:xfrm>
          <a:off x="3746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166115</xdr:rowOff>
    </xdr:from>
    <xdr:to>
      <xdr:col>24</xdr:col>
      <xdr:colOff>63500</xdr:colOff>
      <xdr:row>80</xdr:row>
      <xdr:rowOff>49530</xdr:rowOff>
    </xdr:to>
    <xdr:cxnSp macro="">
      <xdr:nvCxnSpPr>
        <xdr:cNvPr id="258" name="直線コネクタ 257"/>
        <xdr:cNvCxnSpPr/>
      </xdr:nvCxnSpPr>
      <xdr:spPr>
        <a:xfrm flipV="1">
          <a:off x="3797300" y="13710665"/>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28448</xdr:rowOff>
    </xdr:from>
    <xdr:to>
      <xdr:col>15</xdr:col>
      <xdr:colOff>101600</xdr:colOff>
      <xdr:row>79</xdr:row>
      <xdr:rowOff>130048</xdr:rowOff>
    </xdr:to>
    <xdr:sp macro="" textlink="">
      <xdr:nvSpPr>
        <xdr:cNvPr id="259" name="楕円 258"/>
        <xdr:cNvSpPr/>
      </xdr:nvSpPr>
      <xdr:spPr>
        <a:xfrm>
          <a:off x="2857500" y="1357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79248</xdr:rowOff>
    </xdr:from>
    <xdr:to>
      <xdr:col>19</xdr:col>
      <xdr:colOff>177800</xdr:colOff>
      <xdr:row>80</xdr:row>
      <xdr:rowOff>49530</xdr:rowOff>
    </xdr:to>
    <xdr:cxnSp macro="">
      <xdr:nvCxnSpPr>
        <xdr:cNvPr id="260" name="直線コネクタ 259"/>
        <xdr:cNvCxnSpPr/>
      </xdr:nvCxnSpPr>
      <xdr:spPr>
        <a:xfrm>
          <a:off x="2908300" y="1362379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75455</xdr:rowOff>
    </xdr:from>
    <xdr:ext cx="405111" cy="259045"/>
    <xdr:sp macro="" textlink="">
      <xdr:nvSpPr>
        <xdr:cNvPr id="261" name="n_1aveValue【福祉施設】&#10;有形固定資産減価償却率"/>
        <xdr:cNvSpPr txBox="1"/>
      </xdr:nvSpPr>
      <xdr:spPr>
        <a:xfrm>
          <a:off x="3582044"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96029</xdr:rowOff>
    </xdr:from>
    <xdr:ext cx="405111" cy="259045"/>
    <xdr:sp macro="" textlink="">
      <xdr:nvSpPr>
        <xdr:cNvPr id="262" name="n_2aveValue【福祉施設】&#10;有形固定資産減価償却率"/>
        <xdr:cNvSpPr txBox="1"/>
      </xdr:nvSpPr>
      <xdr:spPr>
        <a:xfrm>
          <a:off x="2705744" y="1415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116857</xdr:rowOff>
    </xdr:from>
    <xdr:ext cx="405111" cy="259045"/>
    <xdr:sp macro="" textlink="">
      <xdr:nvSpPr>
        <xdr:cNvPr id="263" name="n_1mainValue【福祉施設】&#10;有形固定資産減価償却率"/>
        <xdr:cNvSpPr txBox="1"/>
      </xdr:nvSpPr>
      <xdr:spPr>
        <a:xfrm>
          <a:off x="35820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146575</xdr:rowOff>
    </xdr:from>
    <xdr:ext cx="405111" cy="259045"/>
    <xdr:sp macro="" textlink="">
      <xdr:nvSpPr>
        <xdr:cNvPr id="264" name="n_2mainValue【福祉施設】&#10;有形固定資産減価償却率"/>
        <xdr:cNvSpPr txBox="1"/>
      </xdr:nvSpPr>
      <xdr:spPr>
        <a:xfrm>
          <a:off x="2705744" y="1334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5" name="直線コネクタ 27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6" name="テキスト ボックス 27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7" name="直線コネクタ 27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8" name="テキスト ボックス 27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9" name="直線コネクタ 27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0" name="テキスト ボックス 27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1" name="直線コネクタ 28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2" name="テキスト ボックス 28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3" name="直線コネクタ 28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4" name="テキスト ボックス 28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6" name="テキスト ボックス 28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63500</xdr:rowOff>
    </xdr:from>
    <xdr:to>
      <xdr:col>54</xdr:col>
      <xdr:colOff>189865</xdr:colOff>
      <xdr:row>86</xdr:row>
      <xdr:rowOff>25400</xdr:rowOff>
    </xdr:to>
    <xdr:cxnSp macro="">
      <xdr:nvCxnSpPr>
        <xdr:cNvPr id="288" name="直線コネクタ 287"/>
        <xdr:cNvCxnSpPr/>
      </xdr:nvCxnSpPr>
      <xdr:spPr>
        <a:xfrm flipV="1">
          <a:off x="10476865" y="13436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29227</xdr:rowOff>
    </xdr:from>
    <xdr:ext cx="469744" cy="259045"/>
    <xdr:sp macro="" textlink="">
      <xdr:nvSpPr>
        <xdr:cNvPr id="289" name="【福祉施設】&#10;一人当たり面積最小値テキスト"/>
        <xdr:cNvSpPr txBox="1"/>
      </xdr:nvSpPr>
      <xdr:spPr>
        <a:xfrm>
          <a:off x="10515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25400</xdr:rowOff>
    </xdr:from>
    <xdr:to>
      <xdr:col>55</xdr:col>
      <xdr:colOff>88900</xdr:colOff>
      <xdr:row>86</xdr:row>
      <xdr:rowOff>25400</xdr:rowOff>
    </xdr:to>
    <xdr:cxnSp macro="">
      <xdr:nvCxnSpPr>
        <xdr:cNvPr id="290" name="直線コネクタ 289"/>
        <xdr:cNvCxnSpPr/>
      </xdr:nvCxnSpPr>
      <xdr:spPr>
        <a:xfrm>
          <a:off x="10388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10177</xdr:rowOff>
    </xdr:from>
    <xdr:ext cx="469744" cy="259045"/>
    <xdr:sp macro="" textlink="">
      <xdr:nvSpPr>
        <xdr:cNvPr id="291" name="【福祉施設】&#10;一人当たり面積最大値テキスト"/>
        <xdr:cNvSpPr txBox="1"/>
      </xdr:nvSpPr>
      <xdr:spPr>
        <a:xfrm>
          <a:off x="10515600"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63500</xdr:rowOff>
    </xdr:from>
    <xdr:to>
      <xdr:col>55</xdr:col>
      <xdr:colOff>88900</xdr:colOff>
      <xdr:row>78</xdr:row>
      <xdr:rowOff>63500</xdr:rowOff>
    </xdr:to>
    <xdr:cxnSp macro="">
      <xdr:nvCxnSpPr>
        <xdr:cNvPr id="292" name="直線コネクタ 291"/>
        <xdr:cNvCxnSpPr/>
      </xdr:nvCxnSpPr>
      <xdr:spPr>
        <a:xfrm>
          <a:off x="10388600" y="1343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3827</xdr:rowOff>
    </xdr:from>
    <xdr:ext cx="469744" cy="259045"/>
    <xdr:sp macro="" textlink="">
      <xdr:nvSpPr>
        <xdr:cNvPr id="293" name="【福祉施設】&#10;一人当たり面積平均値テキスト"/>
        <xdr:cNvSpPr txBox="1"/>
      </xdr:nvSpPr>
      <xdr:spPr>
        <a:xfrm>
          <a:off x="10515600" y="1406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152400</xdr:rowOff>
    </xdr:from>
    <xdr:to>
      <xdr:col>55</xdr:col>
      <xdr:colOff>50800</xdr:colOff>
      <xdr:row>83</xdr:row>
      <xdr:rowOff>82550</xdr:rowOff>
    </xdr:to>
    <xdr:sp macro="" textlink="">
      <xdr:nvSpPr>
        <xdr:cNvPr id="294" name="フローチャート: 判断 293"/>
        <xdr:cNvSpPr/>
      </xdr:nvSpPr>
      <xdr:spPr>
        <a:xfrm>
          <a:off x="104267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127000</xdr:rowOff>
    </xdr:from>
    <xdr:to>
      <xdr:col>50</xdr:col>
      <xdr:colOff>165100</xdr:colOff>
      <xdr:row>83</xdr:row>
      <xdr:rowOff>57150</xdr:rowOff>
    </xdr:to>
    <xdr:sp macro="" textlink="">
      <xdr:nvSpPr>
        <xdr:cNvPr id="295" name="フローチャート: 判断 294"/>
        <xdr:cNvSpPr/>
      </xdr:nvSpPr>
      <xdr:spPr>
        <a:xfrm>
          <a:off x="9588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165100</xdr:rowOff>
    </xdr:from>
    <xdr:to>
      <xdr:col>46</xdr:col>
      <xdr:colOff>38100</xdr:colOff>
      <xdr:row>83</xdr:row>
      <xdr:rowOff>95250</xdr:rowOff>
    </xdr:to>
    <xdr:sp macro="" textlink="">
      <xdr:nvSpPr>
        <xdr:cNvPr id="296" name="フローチャート: 判断 295"/>
        <xdr:cNvSpPr/>
      </xdr:nvSpPr>
      <xdr:spPr>
        <a:xfrm>
          <a:off x="8699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7" name="テキスト ボックス 29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133350</xdr:rowOff>
    </xdr:from>
    <xdr:to>
      <xdr:col>55</xdr:col>
      <xdr:colOff>50800</xdr:colOff>
      <xdr:row>84</xdr:row>
      <xdr:rowOff>63500</xdr:rowOff>
    </xdr:to>
    <xdr:sp macro="" textlink="">
      <xdr:nvSpPr>
        <xdr:cNvPr id="302" name="楕円 301"/>
        <xdr:cNvSpPr/>
      </xdr:nvSpPr>
      <xdr:spPr>
        <a:xfrm>
          <a:off x="104267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111777</xdr:rowOff>
    </xdr:from>
    <xdr:ext cx="469744" cy="259045"/>
    <xdr:sp macro="" textlink="">
      <xdr:nvSpPr>
        <xdr:cNvPr id="303" name="【福祉施設】&#10;一人当たり面積該当値テキスト"/>
        <xdr:cNvSpPr txBox="1"/>
      </xdr:nvSpPr>
      <xdr:spPr>
        <a:xfrm>
          <a:off x="10515600"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146050</xdr:rowOff>
    </xdr:from>
    <xdr:to>
      <xdr:col>50</xdr:col>
      <xdr:colOff>165100</xdr:colOff>
      <xdr:row>84</xdr:row>
      <xdr:rowOff>76200</xdr:rowOff>
    </xdr:to>
    <xdr:sp macro="" textlink="">
      <xdr:nvSpPr>
        <xdr:cNvPr id="304" name="楕円 303"/>
        <xdr:cNvSpPr/>
      </xdr:nvSpPr>
      <xdr:spPr>
        <a:xfrm>
          <a:off x="9588500" y="1437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12700</xdr:rowOff>
    </xdr:from>
    <xdr:to>
      <xdr:col>55</xdr:col>
      <xdr:colOff>0</xdr:colOff>
      <xdr:row>84</xdr:row>
      <xdr:rowOff>25400</xdr:rowOff>
    </xdr:to>
    <xdr:cxnSp macro="">
      <xdr:nvCxnSpPr>
        <xdr:cNvPr id="305" name="直線コネクタ 304"/>
        <xdr:cNvCxnSpPr/>
      </xdr:nvCxnSpPr>
      <xdr:spPr>
        <a:xfrm flipV="1">
          <a:off x="9639300" y="14414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107950</xdr:rowOff>
    </xdr:from>
    <xdr:to>
      <xdr:col>46</xdr:col>
      <xdr:colOff>38100</xdr:colOff>
      <xdr:row>84</xdr:row>
      <xdr:rowOff>38100</xdr:rowOff>
    </xdr:to>
    <xdr:sp macro="" textlink="">
      <xdr:nvSpPr>
        <xdr:cNvPr id="306" name="楕円 305"/>
        <xdr:cNvSpPr/>
      </xdr:nvSpPr>
      <xdr:spPr>
        <a:xfrm>
          <a:off x="86995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158750</xdr:rowOff>
    </xdr:from>
    <xdr:to>
      <xdr:col>50</xdr:col>
      <xdr:colOff>114300</xdr:colOff>
      <xdr:row>84</xdr:row>
      <xdr:rowOff>25400</xdr:rowOff>
    </xdr:to>
    <xdr:cxnSp macro="">
      <xdr:nvCxnSpPr>
        <xdr:cNvPr id="307" name="直線コネクタ 306"/>
        <xdr:cNvCxnSpPr/>
      </xdr:nvCxnSpPr>
      <xdr:spPr>
        <a:xfrm>
          <a:off x="8750300" y="1438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73677</xdr:rowOff>
    </xdr:from>
    <xdr:ext cx="469744" cy="259045"/>
    <xdr:sp macro="" textlink="">
      <xdr:nvSpPr>
        <xdr:cNvPr id="308" name="n_1aveValue【福祉施設】&#10;一人当たり面積"/>
        <xdr:cNvSpPr txBox="1"/>
      </xdr:nvSpPr>
      <xdr:spPr>
        <a:xfrm>
          <a:off x="9391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111777</xdr:rowOff>
    </xdr:from>
    <xdr:ext cx="469744" cy="259045"/>
    <xdr:sp macro="" textlink="">
      <xdr:nvSpPr>
        <xdr:cNvPr id="309" name="n_2aveValue【福祉施設】&#10;一人当たり面積"/>
        <xdr:cNvSpPr txBox="1"/>
      </xdr:nvSpPr>
      <xdr:spPr>
        <a:xfrm>
          <a:off x="8515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67327</xdr:rowOff>
    </xdr:from>
    <xdr:ext cx="469744" cy="259045"/>
    <xdr:sp macro="" textlink="">
      <xdr:nvSpPr>
        <xdr:cNvPr id="310" name="n_1mainValue【福祉施設】&#10;一人当たり面積"/>
        <xdr:cNvSpPr txBox="1"/>
      </xdr:nvSpPr>
      <xdr:spPr>
        <a:xfrm>
          <a:off x="9391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29227</xdr:rowOff>
    </xdr:from>
    <xdr:ext cx="469744" cy="259045"/>
    <xdr:sp macro="" textlink="">
      <xdr:nvSpPr>
        <xdr:cNvPr id="311" name="n_2mainValue【福祉施設】&#10;一人当たり面積"/>
        <xdr:cNvSpPr txBox="1"/>
      </xdr:nvSpPr>
      <xdr:spPr>
        <a:xfrm>
          <a:off x="85154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2" name="正方形/長方形 31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3" name="正方形/長方形 31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4" name="正方形/長方形 31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5" name="正方形/長方形 31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6" name="正方形/長方形 31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7" name="正方形/長方形 31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8" name="正方形/長方形 31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9" name="正方形/長方形 31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0" name="テキスト ボックス 31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1" name="直線コネクタ 32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2" name="テキスト ボックス 32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3" name="直線コネクタ 32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4" name="テキスト ボックス 32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5" name="直線コネクタ 32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6" name="テキスト ボックス 32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7" name="直線コネクタ 32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8" name="テキスト ボックス 32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9" name="直線コネクタ 32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0" name="テキスト ボックス 32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1" name="直線コネクタ 33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2" name="テキスト ボックス 331"/>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3" name="直線コネクタ 33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4" name="テキスト ボックス 33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129539</xdr:rowOff>
    </xdr:to>
    <xdr:cxnSp macro="">
      <xdr:nvCxnSpPr>
        <xdr:cNvPr id="336" name="直線コネクタ 335"/>
        <xdr:cNvCxnSpPr/>
      </xdr:nvCxnSpPr>
      <xdr:spPr>
        <a:xfrm flipV="1">
          <a:off x="4634865" y="17145000"/>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133366</xdr:rowOff>
    </xdr:from>
    <xdr:ext cx="405111" cy="259045"/>
    <xdr:sp macro="" textlink="">
      <xdr:nvSpPr>
        <xdr:cNvPr id="337" name="【市民会館】&#10;有形固定資産減価償却率最小値テキスト"/>
        <xdr:cNvSpPr txBox="1"/>
      </xdr:nvSpPr>
      <xdr:spPr>
        <a:xfrm>
          <a:off x="4673600"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129539</xdr:rowOff>
    </xdr:from>
    <xdr:to>
      <xdr:col>24</xdr:col>
      <xdr:colOff>152400</xdr:colOff>
      <xdr:row>108</xdr:row>
      <xdr:rowOff>129539</xdr:rowOff>
    </xdr:to>
    <xdr:cxnSp macro="">
      <xdr:nvCxnSpPr>
        <xdr:cNvPr id="338" name="直線コネクタ 337"/>
        <xdr:cNvCxnSpPr/>
      </xdr:nvCxnSpPr>
      <xdr:spPr>
        <a:xfrm>
          <a:off x="4546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39"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40" name="直線コネクタ 339"/>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11447</xdr:rowOff>
    </xdr:from>
    <xdr:ext cx="405111" cy="259045"/>
    <xdr:sp macro="" textlink="">
      <xdr:nvSpPr>
        <xdr:cNvPr id="341" name="【市民会館】&#10;有形固定資産減価償却率平均値テキスト"/>
        <xdr:cNvSpPr txBox="1"/>
      </xdr:nvSpPr>
      <xdr:spPr>
        <a:xfrm>
          <a:off x="4673600" y="1801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33020</xdr:rowOff>
    </xdr:from>
    <xdr:to>
      <xdr:col>24</xdr:col>
      <xdr:colOff>114300</xdr:colOff>
      <xdr:row>105</xdr:row>
      <xdr:rowOff>134620</xdr:rowOff>
    </xdr:to>
    <xdr:sp macro="" textlink="">
      <xdr:nvSpPr>
        <xdr:cNvPr id="342" name="フローチャート: 判断 341"/>
        <xdr:cNvSpPr/>
      </xdr:nvSpPr>
      <xdr:spPr>
        <a:xfrm>
          <a:off x="4584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78739</xdr:rowOff>
    </xdr:from>
    <xdr:to>
      <xdr:col>20</xdr:col>
      <xdr:colOff>38100</xdr:colOff>
      <xdr:row>106</xdr:row>
      <xdr:rowOff>8889</xdr:rowOff>
    </xdr:to>
    <xdr:sp macro="" textlink="">
      <xdr:nvSpPr>
        <xdr:cNvPr id="343" name="フローチャート: 判断 342"/>
        <xdr:cNvSpPr/>
      </xdr:nvSpPr>
      <xdr:spPr>
        <a:xfrm>
          <a:off x="3746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2539</xdr:rowOff>
    </xdr:from>
    <xdr:to>
      <xdr:col>15</xdr:col>
      <xdr:colOff>101600</xdr:colOff>
      <xdr:row>105</xdr:row>
      <xdr:rowOff>104139</xdr:rowOff>
    </xdr:to>
    <xdr:sp macro="" textlink="">
      <xdr:nvSpPr>
        <xdr:cNvPr id="344" name="フローチャート: 判断 343"/>
        <xdr:cNvSpPr/>
      </xdr:nvSpPr>
      <xdr:spPr>
        <a:xfrm>
          <a:off x="2857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5" name="テキスト ボックス 34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6" name="テキスト ボックス 34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7" name="テキスト ボックス 34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8" name="テキスト ボックス 34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9" name="テキスト ボックス 34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133986</xdr:rowOff>
    </xdr:from>
    <xdr:to>
      <xdr:col>24</xdr:col>
      <xdr:colOff>114300</xdr:colOff>
      <xdr:row>104</xdr:row>
      <xdr:rowOff>64136</xdr:rowOff>
    </xdr:to>
    <xdr:sp macro="" textlink="">
      <xdr:nvSpPr>
        <xdr:cNvPr id="350" name="楕円 349"/>
        <xdr:cNvSpPr/>
      </xdr:nvSpPr>
      <xdr:spPr>
        <a:xfrm>
          <a:off x="4584700" y="1779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156863</xdr:rowOff>
    </xdr:from>
    <xdr:ext cx="405111" cy="259045"/>
    <xdr:sp macro="" textlink="">
      <xdr:nvSpPr>
        <xdr:cNvPr id="351" name="【市民会館】&#10;有形固定資産減価償却率該当値テキスト"/>
        <xdr:cNvSpPr txBox="1"/>
      </xdr:nvSpPr>
      <xdr:spPr>
        <a:xfrm>
          <a:off x="4673600" y="1764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141605</xdr:rowOff>
    </xdr:from>
    <xdr:to>
      <xdr:col>20</xdr:col>
      <xdr:colOff>38100</xdr:colOff>
      <xdr:row>104</xdr:row>
      <xdr:rowOff>71755</xdr:rowOff>
    </xdr:to>
    <xdr:sp macro="" textlink="">
      <xdr:nvSpPr>
        <xdr:cNvPr id="352" name="楕円 351"/>
        <xdr:cNvSpPr/>
      </xdr:nvSpPr>
      <xdr:spPr>
        <a:xfrm>
          <a:off x="3746500" y="1780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13336</xdr:rowOff>
    </xdr:from>
    <xdr:to>
      <xdr:col>24</xdr:col>
      <xdr:colOff>63500</xdr:colOff>
      <xdr:row>104</xdr:row>
      <xdr:rowOff>20955</xdr:rowOff>
    </xdr:to>
    <xdr:cxnSp macro="">
      <xdr:nvCxnSpPr>
        <xdr:cNvPr id="353" name="直線コネクタ 352"/>
        <xdr:cNvCxnSpPr/>
      </xdr:nvCxnSpPr>
      <xdr:spPr>
        <a:xfrm flipV="1">
          <a:off x="3797300" y="17844136"/>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50164</xdr:rowOff>
    </xdr:from>
    <xdr:to>
      <xdr:col>15</xdr:col>
      <xdr:colOff>101600</xdr:colOff>
      <xdr:row>102</xdr:row>
      <xdr:rowOff>151764</xdr:rowOff>
    </xdr:to>
    <xdr:sp macro="" textlink="">
      <xdr:nvSpPr>
        <xdr:cNvPr id="354" name="楕円 353"/>
        <xdr:cNvSpPr/>
      </xdr:nvSpPr>
      <xdr:spPr>
        <a:xfrm>
          <a:off x="2857500" y="1753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100964</xdr:rowOff>
    </xdr:from>
    <xdr:to>
      <xdr:col>19</xdr:col>
      <xdr:colOff>177800</xdr:colOff>
      <xdr:row>104</xdr:row>
      <xdr:rowOff>20955</xdr:rowOff>
    </xdr:to>
    <xdr:cxnSp macro="">
      <xdr:nvCxnSpPr>
        <xdr:cNvPr id="355" name="直線コネクタ 354"/>
        <xdr:cNvCxnSpPr/>
      </xdr:nvCxnSpPr>
      <xdr:spPr>
        <a:xfrm>
          <a:off x="2908300" y="17588864"/>
          <a:ext cx="889000" cy="26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16</xdr:rowOff>
    </xdr:from>
    <xdr:ext cx="405111" cy="259045"/>
    <xdr:sp macro="" textlink="">
      <xdr:nvSpPr>
        <xdr:cNvPr id="356" name="n_1aveValue【市民会館】&#10;有形固定資産減価償却率"/>
        <xdr:cNvSpPr txBox="1"/>
      </xdr:nvSpPr>
      <xdr:spPr>
        <a:xfrm>
          <a:off x="3582044" y="181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95266</xdr:rowOff>
    </xdr:from>
    <xdr:ext cx="405111" cy="259045"/>
    <xdr:sp macro="" textlink="">
      <xdr:nvSpPr>
        <xdr:cNvPr id="357" name="n_2aveValue【市民会館】&#10;有形固定資産減価償却率"/>
        <xdr:cNvSpPr txBox="1"/>
      </xdr:nvSpPr>
      <xdr:spPr>
        <a:xfrm>
          <a:off x="2705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88282</xdr:rowOff>
    </xdr:from>
    <xdr:ext cx="405111" cy="259045"/>
    <xdr:sp macro="" textlink="">
      <xdr:nvSpPr>
        <xdr:cNvPr id="358" name="n_1mainValue【市民会館】&#10;有形固定資産減価償却率"/>
        <xdr:cNvSpPr txBox="1"/>
      </xdr:nvSpPr>
      <xdr:spPr>
        <a:xfrm>
          <a:off x="35820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168291</xdr:rowOff>
    </xdr:from>
    <xdr:ext cx="405111" cy="259045"/>
    <xdr:sp macro="" textlink="">
      <xdr:nvSpPr>
        <xdr:cNvPr id="359" name="n_2mainValue【市民会館】&#10;有形固定資産減価償却率"/>
        <xdr:cNvSpPr txBox="1"/>
      </xdr:nvSpPr>
      <xdr:spPr>
        <a:xfrm>
          <a:off x="2705744" y="1731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0" name="正方形/長方形 35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1" name="正方形/長方形 36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2" name="正方形/長方形 36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3" name="正方形/長方形 36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4" name="正方形/長方形 36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5" name="正方形/長方形 36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6" name="正方形/長方形 36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7" name="正方形/長方形 36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8" name="テキスト ボックス 36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9" name="直線コネクタ 36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0" name="直線コネクタ 36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1" name="テキスト ボックス 37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2" name="直線コネクタ 37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3" name="テキスト ボックス 37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4" name="直線コネクタ 37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5" name="テキスト ボックス 37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6" name="直線コネクタ 37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7" name="テキスト ボックス 37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8" name="直線コネクタ 37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79" name="テキスト ボックス 37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0" name="直線コネクタ 37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1" name="テキスト ボックス 38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114300</xdr:rowOff>
    </xdr:to>
    <xdr:cxnSp macro="">
      <xdr:nvCxnSpPr>
        <xdr:cNvPr id="383" name="直線コネクタ 382"/>
        <xdr:cNvCxnSpPr/>
      </xdr:nvCxnSpPr>
      <xdr:spPr>
        <a:xfrm flipV="1">
          <a:off x="10476865" y="171754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84"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85" name="直線コネクタ 384"/>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386" name="【市民会館】&#10;一人当たり面積最大値テキスト"/>
        <xdr:cNvSpPr txBox="1"/>
      </xdr:nvSpPr>
      <xdr:spPr>
        <a:xfrm>
          <a:off x="10515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387" name="直線コネクタ 386"/>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67327</xdr:rowOff>
    </xdr:from>
    <xdr:ext cx="469744" cy="259045"/>
    <xdr:sp macro="" textlink="">
      <xdr:nvSpPr>
        <xdr:cNvPr id="388" name="【市民会館】&#10;一人当たり面積平均値テキスト"/>
        <xdr:cNvSpPr txBox="1"/>
      </xdr:nvSpPr>
      <xdr:spPr>
        <a:xfrm>
          <a:off x="10515600" y="1789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44450</xdr:rowOff>
    </xdr:from>
    <xdr:to>
      <xdr:col>55</xdr:col>
      <xdr:colOff>50800</xdr:colOff>
      <xdr:row>105</xdr:row>
      <xdr:rowOff>146050</xdr:rowOff>
    </xdr:to>
    <xdr:sp macro="" textlink="">
      <xdr:nvSpPr>
        <xdr:cNvPr id="389" name="フローチャート: 判断 388"/>
        <xdr:cNvSpPr/>
      </xdr:nvSpPr>
      <xdr:spPr>
        <a:xfrm>
          <a:off x="104267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59689</xdr:rowOff>
    </xdr:from>
    <xdr:to>
      <xdr:col>50</xdr:col>
      <xdr:colOff>165100</xdr:colOff>
      <xdr:row>105</xdr:row>
      <xdr:rowOff>161289</xdr:rowOff>
    </xdr:to>
    <xdr:sp macro="" textlink="">
      <xdr:nvSpPr>
        <xdr:cNvPr id="390" name="フローチャート: 判断 389"/>
        <xdr:cNvSpPr/>
      </xdr:nvSpPr>
      <xdr:spPr>
        <a:xfrm>
          <a:off x="9588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74930</xdr:rowOff>
    </xdr:from>
    <xdr:to>
      <xdr:col>46</xdr:col>
      <xdr:colOff>38100</xdr:colOff>
      <xdr:row>106</xdr:row>
      <xdr:rowOff>5080</xdr:rowOff>
    </xdr:to>
    <xdr:sp macro="" textlink="">
      <xdr:nvSpPr>
        <xdr:cNvPr id="391" name="フローチャート: 判断 390"/>
        <xdr:cNvSpPr/>
      </xdr:nvSpPr>
      <xdr:spPr>
        <a:xfrm>
          <a:off x="8699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2" name="テキスト ボックス 39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3" name="テキスト ボックス 39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4" name="テキスト ボックス 39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5" name="テキスト ボックス 39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6" name="テキスト ボックス 39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63500</xdr:rowOff>
    </xdr:from>
    <xdr:to>
      <xdr:col>55</xdr:col>
      <xdr:colOff>50800</xdr:colOff>
      <xdr:row>108</xdr:row>
      <xdr:rowOff>165100</xdr:rowOff>
    </xdr:to>
    <xdr:sp macro="" textlink="">
      <xdr:nvSpPr>
        <xdr:cNvPr id="397" name="楕円 396"/>
        <xdr:cNvSpPr/>
      </xdr:nvSpPr>
      <xdr:spPr>
        <a:xfrm>
          <a:off x="104267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149877</xdr:rowOff>
    </xdr:from>
    <xdr:ext cx="469744" cy="259045"/>
    <xdr:sp macro="" textlink="">
      <xdr:nvSpPr>
        <xdr:cNvPr id="398" name="【市民会館】&#10;一人当たり面積該当値テキスト"/>
        <xdr:cNvSpPr txBox="1"/>
      </xdr:nvSpPr>
      <xdr:spPr>
        <a:xfrm>
          <a:off x="10515600" y="1849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63500</xdr:rowOff>
    </xdr:from>
    <xdr:to>
      <xdr:col>50</xdr:col>
      <xdr:colOff>165100</xdr:colOff>
      <xdr:row>108</xdr:row>
      <xdr:rowOff>165100</xdr:rowOff>
    </xdr:to>
    <xdr:sp macro="" textlink="">
      <xdr:nvSpPr>
        <xdr:cNvPr id="399" name="楕円 398"/>
        <xdr:cNvSpPr/>
      </xdr:nvSpPr>
      <xdr:spPr>
        <a:xfrm>
          <a:off x="9588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114300</xdr:rowOff>
    </xdr:from>
    <xdr:to>
      <xdr:col>55</xdr:col>
      <xdr:colOff>0</xdr:colOff>
      <xdr:row>108</xdr:row>
      <xdr:rowOff>114300</xdr:rowOff>
    </xdr:to>
    <xdr:cxnSp macro="">
      <xdr:nvCxnSpPr>
        <xdr:cNvPr id="400" name="直線コネクタ 399"/>
        <xdr:cNvCxnSpPr/>
      </xdr:nvCxnSpPr>
      <xdr:spPr>
        <a:xfrm>
          <a:off x="9639300" y="1863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63500</xdr:rowOff>
    </xdr:from>
    <xdr:to>
      <xdr:col>46</xdr:col>
      <xdr:colOff>38100</xdr:colOff>
      <xdr:row>108</xdr:row>
      <xdr:rowOff>165100</xdr:rowOff>
    </xdr:to>
    <xdr:sp macro="" textlink="">
      <xdr:nvSpPr>
        <xdr:cNvPr id="401" name="楕円 400"/>
        <xdr:cNvSpPr/>
      </xdr:nvSpPr>
      <xdr:spPr>
        <a:xfrm>
          <a:off x="8699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114300</xdr:rowOff>
    </xdr:from>
    <xdr:to>
      <xdr:col>50</xdr:col>
      <xdr:colOff>114300</xdr:colOff>
      <xdr:row>108</xdr:row>
      <xdr:rowOff>114300</xdr:rowOff>
    </xdr:to>
    <xdr:cxnSp macro="">
      <xdr:nvCxnSpPr>
        <xdr:cNvPr id="402" name="直線コネクタ 401"/>
        <xdr:cNvCxnSpPr/>
      </xdr:nvCxnSpPr>
      <xdr:spPr>
        <a:xfrm>
          <a:off x="8750300" y="1863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6366</xdr:rowOff>
    </xdr:from>
    <xdr:ext cx="469744" cy="259045"/>
    <xdr:sp macro="" textlink="">
      <xdr:nvSpPr>
        <xdr:cNvPr id="403" name="n_1aveValue【市民会館】&#10;一人当たり面積"/>
        <xdr:cNvSpPr txBox="1"/>
      </xdr:nvSpPr>
      <xdr:spPr>
        <a:xfrm>
          <a:off x="9391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21607</xdr:rowOff>
    </xdr:from>
    <xdr:ext cx="469744" cy="259045"/>
    <xdr:sp macro="" textlink="">
      <xdr:nvSpPr>
        <xdr:cNvPr id="404" name="n_2aveValue【市民会館】&#10;一人当たり面積"/>
        <xdr:cNvSpPr txBox="1"/>
      </xdr:nvSpPr>
      <xdr:spPr>
        <a:xfrm>
          <a:off x="8515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156227</xdr:rowOff>
    </xdr:from>
    <xdr:ext cx="469744" cy="259045"/>
    <xdr:sp macro="" textlink="">
      <xdr:nvSpPr>
        <xdr:cNvPr id="405" name="n_1mainValue【市民会館】&#10;一人当たり面積"/>
        <xdr:cNvSpPr txBox="1"/>
      </xdr:nvSpPr>
      <xdr:spPr>
        <a:xfrm>
          <a:off x="9391727"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156227</xdr:rowOff>
    </xdr:from>
    <xdr:ext cx="469744" cy="259045"/>
    <xdr:sp macro="" textlink="">
      <xdr:nvSpPr>
        <xdr:cNvPr id="406" name="n_2mainValue【市民会館】&#10;一人当たり面積"/>
        <xdr:cNvSpPr txBox="1"/>
      </xdr:nvSpPr>
      <xdr:spPr>
        <a:xfrm>
          <a:off x="8515427"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7" name="正方形/長方形 40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8" name="正方形/長方形 40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9" name="正方形/長方形 40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0" name="正方形/長方形 40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1" name="正方形/長方形 41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2" name="正方形/長方形 41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3" name="正方形/長方形 41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正方形/長方形 41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5" name="テキスト ボックス 41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6" name="直線コネクタ 41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7" name="テキスト ボックス 41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8" name="直線コネクタ 41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19" name="テキスト ボックス 41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0" name="直線コネクタ 41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1" name="テキスト ボックス 42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2" name="直線コネクタ 42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3" name="テキスト ボックス 42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4" name="直線コネクタ 42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5" name="テキスト ボックス 42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6" name="直線コネクタ 42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27" name="テキスト ボックス 42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8" name="直線コネクタ 42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9" name="テキスト ボックス 42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120015</xdr:rowOff>
    </xdr:from>
    <xdr:to>
      <xdr:col>85</xdr:col>
      <xdr:colOff>126364</xdr:colOff>
      <xdr:row>41</xdr:row>
      <xdr:rowOff>15240</xdr:rowOff>
    </xdr:to>
    <xdr:cxnSp macro="">
      <xdr:nvCxnSpPr>
        <xdr:cNvPr id="431" name="直線コネクタ 430"/>
        <xdr:cNvCxnSpPr/>
      </xdr:nvCxnSpPr>
      <xdr:spPr>
        <a:xfrm flipV="1">
          <a:off x="16318864" y="5949315"/>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432" name="【一般廃棄物処理施設】&#10;有形固定資産減価償却率最小値テキスト"/>
        <xdr:cNvSpPr txBox="1"/>
      </xdr:nvSpPr>
      <xdr:spPr>
        <a:xfrm>
          <a:off x="163576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433" name="直線コネクタ 432"/>
        <xdr:cNvCxnSpPr/>
      </xdr:nvCxnSpPr>
      <xdr:spPr>
        <a:xfrm>
          <a:off x="16230600" y="704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66692</xdr:rowOff>
    </xdr:from>
    <xdr:ext cx="405111" cy="259045"/>
    <xdr:sp macro="" textlink="">
      <xdr:nvSpPr>
        <xdr:cNvPr id="434" name="【一般廃棄物処理施設】&#10;有形固定資産減価償却率最大値テキスト"/>
        <xdr:cNvSpPr txBox="1"/>
      </xdr:nvSpPr>
      <xdr:spPr>
        <a:xfrm>
          <a:off x="16357600"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120015</xdr:rowOff>
    </xdr:from>
    <xdr:to>
      <xdr:col>86</xdr:col>
      <xdr:colOff>25400</xdr:colOff>
      <xdr:row>34</xdr:row>
      <xdr:rowOff>120015</xdr:rowOff>
    </xdr:to>
    <xdr:cxnSp macro="">
      <xdr:nvCxnSpPr>
        <xdr:cNvPr id="435" name="直線コネクタ 434"/>
        <xdr:cNvCxnSpPr/>
      </xdr:nvCxnSpPr>
      <xdr:spPr>
        <a:xfrm>
          <a:off x="16230600" y="594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76217</xdr:rowOff>
    </xdr:from>
    <xdr:ext cx="405111" cy="259045"/>
    <xdr:sp macro="" textlink="">
      <xdr:nvSpPr>
        <xdr:cNvPr id="436" name="【一般廃棄物処理施設】&#10;有形固定資産減価償却率平均値テキスト"/>
        <xdr:cNvSpPr txBox="1"/>
      </xdr:nvSpPr>
      <xdr:spPr>
        <a:xfrm>
          <a:off x="16357600" y="6419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97790</xdr:rowOff>
    </xdr:from>
    <xdr:to>
      <xdr:col>85</xdr:col>
      <xdr:colOff>177800</xdr:colOff>
      <xdr:row>38</xdr:row>
      <xdr:rowOff>27940</xdr:rowOff>
    </xdr:to>
    <xdr:sp macro="" textlink="">
      <xdr:nvSpPr>
        <xdr:cNvPr id="437" name="フローチャート: 判断 436"/>
        <xdr:cNvSpPr/>
      </xdr:nvSpPr>
      <xdr:spPr>
        <a:xfrm>
          <a:off x="162687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438" name="フローチャート: 判断 437"/>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97790</xdr:rowOff>
    </xdr:from>
    <xdr:to>
      <xdr:col>76</xdr:col>
      <xdr:colOff>165100</xdr:colOff>
      <xdr:row>38</xdr:row>
      <xdr:rowOff>27940</xdr:rowOff>
    </xdr:to>
    <xdr:sp macro="" textlink="">
      <xdr:nvSpPr>
        <xdr:cNvPr id="439" name="フローチャート: 判断 438"/>
        <xdr:cNvSpPr/>
      </xdr:nvSpPr>
      <xdr:spPr>
        <a:xfrm>
          <a:off x="14541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0" name="テキスト ボックス 43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1" name="テキスト ボックス 44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2" name="テキスト ボックス 44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3" name="テキスト ボックス 44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4" name="テキスト ボックス 44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38735</xdr:rowOff>
    </xdr:from>
    <xdr:to>
      <xdr:col>85</xdr:col>
      <xdr:colOff>177800</xdr:colOff>
      <xdr:row>36</xdr:row>
      <xdr:rowOff>140335</xdr:rowOff>
    </xdr:to>
    <xdr:sp macro="" textlink="">
      <xdr:nvSpPr>
        <xdr:cNvPr id="445" name="楕円 444"/>
        <xdr:cNvSpPr/>
      </xdr:nvSpPr>
      <xdr:spPr>
        <a:xfrm>
          <a:off x="1626870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61612</xdr:rowOff>
    </xdr:from>
    <xdr:ext cx="405111" cy="259045"/>
    <xdr:sp macro="" textlink="">
      <xdr:nvSpPr>
        <xdr:cNvPr id="446" name="【一般廃棄物処理施設】&#10;有形固定資産減価償却率該当値テキスト"/>
        <xdr:cNvSpPr txBox="1"/>
      </xdr:nvSpPr>
      <xdr:spPr>
        <a:xfrm>
          <a:off x="16357600"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116840</xdr:rowOff>
    </xdr:from>
    <xdr:to>
      <xdr:col>81</xdr:col>
      <xdr:colOff>101600</xdr:colOff>
      <xdr:row>37</xdr:row>
      <xdr:rowOff>46990</xdr:rowOff>
    </xdr:to>
    <xdr:sp macro="" textlink="">
      <xdr:nvSpPr>
        <xdr:cNvPr id="447" name="楕円 446"/>
        <xdr:cNvSpPr/>
      </xdr:nvSpPr>
      <xdr:spPr>
        <a:xfrm>
          <a:off x="15430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89535</xdr:rowOff>
    </xdr:from>
    <xdr:to>
      <xdr:col>85</xdr:col>
      <xdr:colOff>127000</xdr:colOff>
      <xdr:row>36</xdr:row>
      <xdr:rowOff>167640</xdr:rowOff>
    </xdr:to>
    <xdr:cxnSp macro="">
      <xdr:nvCxnSpPr>
        <xdr:cNvPr id="448" name="直線コネクタ 447"/>
        <xdr:cNvCxnSpPr/>
      </xdr:nvCxnSpPr>
      <xdr:spPr>
        <a:xfrm flipV="1">
          <a:off x="15481300" y="6261735"/>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10160</xdr:rowOff>
    </xdr:from>
    <xdr:to>
      <xdr:col>76</xdr:col>
      <xdr:colOff>165100</xdr:colOff>
      <xdr:row>37</xdr:row>
      <xdr:rowOff>111760</xdr:rowOff>
    </xdr:to>
    <xdr:sp macro="" textlink="">
      <xdr:nvSpPr>
        <xdr:cNvPr id="449" name="楕円 448"/>
        <xdr:cNvSpPr/>
      </xdr:nvSpPr>
      <xdr:spPr>
        <a:xfrm>
          <a:off x="14541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167640</xdr:rowOff>
    </xdr:from>
    <xdr:to>
      <xdr:col>81</xdr:col>
      <xdr:colOff>50800</xdr:colOff>
      <xdr:row>37</xdr:row>
      <xdr:rowOff>60960</xdr:rowOff>
    </xdr:to>
    <xdr:cxnSp macro="">
      <xdr:nvCxnSpPr>
        <xdr:cNvPr id="450" name="直線コネクタ 449"/>
        <xdr:cNvCxnSpPr/>
      </xdr:nvCxnSpPr>
      <xdr:spPr>
        <a:xfrm flipV="1">
          <a:off x="14592300" y="633984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83837</xdr:rowOff>
    </xdr:from>
    <xdr:ext cx="405111" cy="259045"/>
    <xdr:sp macro="" textlink="">
      <xdr:nvSpPr>
        <xdr:cNvPr id="451" name="n_1aveValue【一般廃棄物処理施設】&#10;有形固定資産減価償却率"/>
        <xdr:cNvSpPr txBox="1"/>
      </xdr:nvSpPr>
      <xdr:spPr>
        <a:xfrm>
          <a:off x="15266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19067</xdr:rowOff>
    </xdr:from>
    <xdr:ext cx="405111" cy="259045"/>
    <xdr:sp macro="" textlink="">
      <xdr:nvSpPr>
        <xdr:cNvPr id="452" name="n_2aveValue【一般廃棄物処理施設】&#10;有形固定資産減価償却率"/>
        <xdr:cNvSpPr txBox="1"/>
      </xdr:nvSpPr>
      <xdr:spPr>
        <a:xfrm>
          <a:off x="14389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63517</xdr:rowOff>
    </xdr:from>
    <xdr:ext cx="405111" cy="259045"/>
    <xdr:sp macro="" textlink="">
      <xdr:nvSpPr>
        <xdr:cNvPr id="453" name="n_1mainValue【一般廃棄物処理施設】&#10;有形固定資産減価償却率"/>
        <xdr:cNvSpPr txBox="1"/>
      </xdr:nvSpPr>
      <xdr:spPr>
        <a:xfrm>
          <a:off x="152660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128287</xdr:rowOff>
    </xdr:from>
    <xdr:ext cx="405111" cy="259045"/>
    <xdr:sp macro="" textlink="">
      <xdr:nvSpPr>
        <xdr:cNvPr id="454" name="n_2mainValue【一般廃棄物処理施設】&#10;有形固定資産減価償却率"/>
        <xdr:cNvSpPr txBox="1"/>
      </xdr:nvSpPr>
      <xdr:spPr>
        <a:xfrm>
          <a:off x="14389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6" name="テキスト ボックス 46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68" name="テキスト ボックス 46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70" name="テキスト ボックス 469"/>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72" name="テキスト ボックス 471"/>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4" name="テキスト ボックス 47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6" name="テキスト ボックス 4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164376</xdr:rowOff>
    </xdr:from>
    <xdr:to>
      <xdr:col>116</xdr:col>
      <xdr:colOff>62864</xdr:colOff>
      <xdr:row>42</xdr:row>
      <xdr:rowOff>4369</xdr:rowOff>
    </xdr:to>
    <xdr:cxnSp macro="">
      <xdr:nvCxnSpPr>
        <xdr:cNvPr id="478" name="直線コネクタ 477"/>
        <xdr:cNvCxnSpPr/>
      </xdr:nvCxnSpPr>
      <xdr:spPr>
        <a:xfrm flipV="1">
          <a:off x="22160864" y="5650776"/>
          <a:ext cx="0" cy="155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8196</xdr:rowOff>
    </xdr:from>
    <xdr:ext cx="469744" cy="259045"/>
    <xdr:sp macro="" textlink="">
      <xdr:nvSpPr>
        <xdr:cNvPr id="479" name="【一般廃棄物処理施設】&#10;一人当たり有形固定資産（償却資産）額最小値テキスト"/>
        <xdr:cNvSpPr txBox="1"/>
      </xdr:nvSpPr>
      <xdr:spPr>
        <a:xfrm>
          <a:off x="22199600" y="720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4369</xdr:rowOff>
    </xdr:from>
    <xdr:to>
      <xdr:col>116</xdr:col>
      <xdr:colOff>152400</xdr:colOff>
      <xdr:row>42</xdr:row>
      <xdr:rowOff>4369</xdr:rowOff>
    </xdr:to>
    <xdr:cxnSp macro="">
      <xdr:nvCxnSpPr>
        <xdr:cNvPr id="480" name="直線コネクタ 479"/>
        <xdr:cNvCxnSpPr/>
      </xdr:nvCxnSpPr>
      <xdr:spPr>
        <a:xfrm>
          <a:off x="22072600" y="720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111053</xdr:rowOff>
    </xdr:from>
    <xdr:ext cx="599010" cy="259045"/>
    <xdr:sp macro="" textlink="">
      <xdr:nvSpPr>
        <xdr:cNvPr id="481" name="【一般廃棄物処理施設】&#10;一人当たり有形固定資産（償却資産）額最大値テキスト"/>
        <xdr:cNvSpPr txBox="1"/>
      </xdr:nvSpPr>
      <xdr:spPr>
        <a:xfrm>
          <a:off x="22199600" y="542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164376</xdr:rowOff>
    </xdr:from>
    <xdr:to>
      <xdr:col>116</xdr:col>
      <xdr:colOff>152400</xdr:colOff>
      <xdr:row>32</xdr:row>
      <xdr:rowOff>164376</xdr:rowOff>
    </xdr:to>
    <xdr:cxnSp macro="">
      <xdr:nvCxnSpPr>
        <xdr:cNvPr id="482" name="直線コネクタ 481"/>
        <xdr:cNvCxnSpPr/>
      </xdr:nvCxnSpPr>
      <xdr:spPr>
        <a:xfrm>
          <a:off x="22072600" y="565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57078</xdr:rowOff>
    </xdr:from>
    <xdr:ext cx="534377" cy="259045"/>
    <xdr:sp macro="" textlink="">
      <xdr:nvSpPr>
        <xdr:cNvPr id="483" name="【一般廃棄物処理施設】&#10;一人当たり有形固定資産（償却資産）額平均値テキスト"/>
        <xdr:cNvSpPr txBox="1"/>
      </xdr:nvSpPr>
      <xdr:spPr>
        <a:xfrm>
          <a:off x="22199600" y="640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78651</xdr:rowOff>
    </xdr:from>
    <xdr:to>
      <xdr:col>116</xdr:col>
      <xdr:colOff>114300</xdr:colOff>
      <xdr:row>38</xdr:row>
      <xdr:rowOff>8801</xdr:rowOff>
    </xdr:to>
    <xdr:sp macro="" textlink="">
      <xdr:nvSpPr>
        <xdr:cNvPr id="484" name="フローチャート: 判断 483"/>
        <xdr:cNvSpPr/>
      </xdr:nvSpPr>
      <xdr:spPr>
        <a:xfrm>
          <a:off x="22110700" y="642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80277</xdr:rowOff>
    </xdr:from>
    <xdr:to>
      <xdr:col>112</xdr:col>
      <xdr:colOff>38100</xdr:colOff>
      <xdr:row>38</xdr:row>
      <xdr:rowOff>10427</xdr:rowOff>
    </xdr:to>
    <xdr:sp macro="" textlink="">
      <xdr:nvSpPr>
        <xdr:cNvPr id="485" name="フローチャート: 判断 484"/>
        <xdr:cNvSpPr/>
      </xdr:nvSpPr>
      <xdr:spPr>
        <a:xfrm>
          <a:off x="21272500" y="642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12179</xdr:rowOff>
    </xdr:from>
    <xdr:to>
      <xdr:col>107</xdr:col>
      <xdr:colOff>101600</xdr:colOff>
      <xdr:row>37</xdr:row>
      <xdr:rowOff>113779</xdr:rowOff>
    </xdr:to>
    <xdr:sp macro="" textlink="">
      <xdr:nvSpPr>
        <xdr:cNvPr id="486" name="フローチャート: 判断 485"/>
        <xdr:cNvSpPr/>
      </xdr:nvSpPr>
      <xdr:spPr>
        <a:xfrm>
          <a:off x="20383500" y="635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147993</xdr:rowOff>
    </xdr:from>
    <xdr:to>
      <xdr:col>116</xdr:col>
      <xdr:colOff>114300</xdr:colOff>
      <xdr:row>34</xdr:row>
      <xdr:rowOff>78143</xdr:rowOff>
    </xdr:to>
    <xdr:sp macro="" textlink="">
      <xdr:nvSpPr>
        <xdr:cNvPr id="492" name="楕円 491"/>
        <xdr:cNvSpPr/>
      </xdr:nvSpPr>
      <xdr:spPr>
        <a:xfrm>
          <a:off x="22110700" y="58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170870</xdr:rowOff>
    </xdr:from>
    <xdr:ext cx="599010" cy="259045"/>
    <xdr:sp macro="" textlink="">
      <xdr:nvSpPr>
        <xdr:cNvPr id="493" name="【一般廃棄物処理施設】&#10;一人当たり有形固定資産（償却資産）額該当値テキスト"/>
        <xdr:cNvSpPr txBox="1"/>
      </xdr:nvSpPr>
      <xdr:spPr>
        <a:xfrm>
          <a:off x="22199600" y="565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153530</xdr:rowOff>
    </xdr:from>
    <xdr:to>
      <xdr:col>112</xdr:col>
      <xdr:colOff>38100</xdr:colOff>
      <xdr:row>34</xdr:row>
      <xdr:rowOff>83680</xdr:rowOff>
    </xdr:to>
    <xdr:sp macro="" textlink="">
      <xdr:nvSpPr>
        <xdr:cNvPr id="494" name="楕円 493"/>
        <xdr:cNvSpPr/>
      </xdr:nvSpPr>
      <xdr:spPr>
        <a:xfrm>
          <a:off x="21272500" y="581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27343</xdr:rowOff>
    </xdr:from>
    <xdr:to>
      <xdr:col>116</xdr:col>
      <xdr:colOff>63500</xdr:colOff>
      <xdr:row>34</xdr:row>
      <xdr:rowOff>32880</xdr:rowOff>
    </xdr:to>
    <xdr:cxnSp macro="">
      <xdr:nvCxnSpPr>
        <xdr:cNvPr id="495" name="直線コネクタ 494"/>
        <xdr:cNvCxnSpPr/>
      </xdr:nvCxnSpPr>
      <xdr:spPr>
        <a:xfrm flipV="1">
          <a:off x="21323300" y="5856643"/>
          <a:ext cx="838200" cy="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5347</xdr:rowOff>
    </xdr:from>
    <xdr:to>
      <xdr:col>107</xdr:col>
      <xdr:colOff>101600</xdr:colOff>
      <xdr:row>34</xdr:row>
      <xdr:rowOff>106947</xdr:rowOff>
    </xdr:to>
    <xdr:sp macro="" textlink="">
      <xdr:nvSpPr>
        <xdr:cNvPr id="496" name="楕円 495"/>
        <xdr:cNvSpPr/>
      </xdr:nvSpPr>
      <xdr:spPr>
        <a:xfrm>
          <a:off x="20383500" y="583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32880</xdr:rowOff>
    </xdr:from>
    <xdr:to>
      <xdr:col>111</xdr:col>
      <xdr:colOff>177800</xdr:colOff>
      <xdr:row>34</xdr:row>
      <xdr:rowOff>56147</xdr:rowOff>
    </xdr:to>
    <xdr:cxnSp macro="">
      <xdr:nvCxnSpPr>
        <xdr:cNvPr id="497" name="直線コネクタ 496"/>
        <xdr:cNvCxnSpPr/>
      </xdr:nvCxnSpPr>
      <xdr:spPr>
        <a:xfrm flipV="1">
          <a:off x="20434300" y="5862180"/>
          <a:ext cx="889000" cy="2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1553</xdr:rowOff>
    </xdr:from>
    <xdr:ext cx="534377" cy="259045"/>
    <xdr:sp macro="" textlink="">
      <xdr:nvSpPr>
        <xdr:cNvPr id="498" name="n_1aveValue【一般廃棄物処理施設】&#10;一人当たり有形固定資産（償却資産）額"/>
        <xdr:cNvSpPr txBox="1"/>
      </xdr:nvSpPr>
      <xdr:spPr>
        <a:xfrm>
          <a:off x="21043411" y="6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104906</xdr:rowOff>
    </xdr:from>
    <xdr:ext cx="534377" cy="259045"/>
    <xdr:sp macro="" textlink="">
      <xdr:nvSpPr>
        <xdr:cNvPr id="499" name="n_2aveValue【一般廃棄物処理施設】&#10;一人当たり有形固定資産（償却資産）額"/>
        <xdr:cNvSpPr txBox="1"/>
      </xdr:nvSpPr>
      <xdr:spPr>
        <a:xfrm>
          <a:off x="20167111" y="644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100207</xdr:rowOff>
    </xdr:from>
    <xdr:ext cx="599010" cy="259045"/>
    <xdr:sp macro="" textlink="">
      <xdr:nvSpPr>
        <xdr:cNvPr id="500" name="n_1mainValue【一般廃棄物処理施設】&#10;一人当たり有形固定資産（償却資産）額"/>
        <xdr:cNvSpPr txBox="1"/>
      </xdr:nvSpPr>
      <xdr:spPr>
        <a:xfrm>
          <a:off x="21011095" y="558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123474</xdr:rowOff>
    </xdr:from>
    <xdr:ext cx="599010" cy="259045"/>
    <xdr:sp macro="" textlink="">
      <xdr:nvSpPr>
        <xdr:cNvPr id="501" name="n_2mainValue【一般廃棄物処理施設】&#10;一人当たり有形固定資産（償却資産）額"/>
        <xdr:cNvSpPr txBox="1"/>
      </xdr:nvSpPr>
      <xdr:spPr>
        <a:xfrm>
          <a:off x="20134795" y="5609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2" name="テキスト ボックス 51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3" name="直線コネクタ 51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4" name="テキスト ボックス 51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5" name="直線コネクタ 51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6" name="テキスト ボックス 51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7" name="直線コネクタ 51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8" name="テキスト ボックス 51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9" name="直線コネクタ 51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0" name="テキスト ボックス 51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1" name="直線コネクタ 52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2" name="テキスト ボックス 52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3" name="直線コネクタ 52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4" name="テキスト ボックス 52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6" name="テキスト ボックス 5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53884</xdr:rowOff>
    </xdr:from>
    <xdr:to>
      <xdr:col>85</xdr:col>
      <xdr:colOff>126364</xdr:colOff>
      <xdr:row>64</xdr:row>
      <xdr:rowOff>94706</xdr:rowOff>
    </xdr:to>
    <xdr:cxnSp macro="">
      <xdr:nvCxnSpPr>
        <xdr:cNvPr id="528" name="直線コネクタ 527"/>
        <xdr:cNvCxnSpPr/>
      </xdr:nvCxnSpPr>
      <xdr:spPr>
        <a:xfrm flipV="1">
          <a:off x="16318864" y="9483634"/>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98533</xdr:rowOff>
    </xdr:from>
    <xdr:ext cx="405111" cy="259045"/>
    <xdr:sp macro="" textlink="">
      <xdr:nvSpPr>
        <xdr:cNvPr id="529" name="【保健センター・保健所】&#10;有形固定資産減価償却率最小値テキスト"/>
        <xdr:cNvSpPr txBox="1"/>
      </xdr:nvSpPr>
      <xdr:spPr>
        <a:xfrm>
          <a:off x="16357600" y="1107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94706</xdr:rowOff>
    </xdr:from>
    <xdr:to>
      <xdr:col>86</xdr:col>
      <xdr:colOff>25400</xdr:colOff>
      <xdr:row>64</xdr:row>
      <xdr:rowOff>94706</xdr:rowOff>
    </xdr:to>
    <xdr:cxnSp macro="">
      <xdr:nvCxnSpPr>
        <xdr:cNvPr id="530" name="直線コネクタ 529"/>
        <xdr:cNvCxnSpPr/>
      </xdr:nvCxnSpPr>
      <xdr:spPr>
        <a:xfrm>
          <a:off x="16230600" y="1106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561</xdr:rowOff>
    </xdr:from>
    <xdr:ext cx="405111" cy="259045"/>
    <xdr:sp macro="" textlink="">
      <xdr:nvSpPr>
        <xdr:cNvPr id="531" name="【保健センター・保健所】&#10;有形固定資産減価償却率最大値テキスト"/>
        <xdr:cNvSpPr txBox="1"/>
      </xdr:nvSpPr>
      <xdr:spPr>
        <a:xfrm>
          <a:off x="16357600" y="925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53884</xdr:rowOff>
    </xdr:from>
    <xdr:to>
      <xdr:col>86</xdr:col>
      <xdr:colOff>25400</xdr:colOff>
      <xdr:row>55</xdr:row>
      <xdr:rowOff>53884</xdr:rowOff>
    </xdr:to>
    <xdr:cxnSp macro="">
      <xdr:nvCxnSpPr>
        <xdr:cNvPr id="532" name="直線コネクタ 531"/>
        <xdr:cNvCxnSpPr/>
      </xdr:nvCxnSpPr>
      <xdr:spPr>
        <a:xfrm>
          <a:off x="16230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48821</xdr:rowOff>
    </xdr:from>
    <xdr:ext cx="405111" cy="259045"/>
    <xdr:sp macro="" textlink="">
      <xdr:nvSpPr>
        <xdr:cNvPr id="533" name="【保健センター・保健所】&#10;有形固定資産減価償却率平均値テキスト"/>
        <xdr:cNvSpPr txBox="1"/>
      </xdr:nvSpPr>
      <xdr:spPr>
        <a:xfrm>
          <a:off x="16357600" y="99929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25944</xdr:rowOff>
    </xdr:from>
    <xdr:to>
      <xdr:col>85</xdr:col>
      <xdr:colOff>177800</xdr:colOff>
      <xdr:row>59</xdr:row>
      <xdr:rowOff>127544</xdr:rowOff>
    </xdr:to>
    <xdr:sp macro="" textlink="">
      <xdr:nvSpPr>
        <xdr:cNvPr id="534" name="フローチャート: 判断 533"/>
        <xdr:cNvSpPr/>
      </xdr:nvSpPr>
      <xdr:spPr>
        <a:xfrm>
          <a:off x="162687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35" name="フローチャート: 判断 534"/>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79828</xdr:rowOff>
    </xdr:from>
    <xdr:to>
      <xdr:col>76</xdr:col>
      <xdr:colOff>165100</xdr:colOff>
      <xdr:row>61</xdr:row>
      <xdr:rowOff>9978</xdr:rowOff>
    </xdr:to>
    <xdr:sp macro="" textlink="">
      <xdr:nvSpPr>
        <xdr:cNvPr id="536" name="フローチャート: 判断 535"/>
        <xdr:cNvSpPr/>
      </xdr:nvSpPr>
      <xdr:spPr>
        <a:xfrm>
          <a:off x="14541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7" name="テキスト ボックス 5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8" name="テキスト ボックス 5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9" name="テキスト ボックス 5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0" name="テキスト ボックス 5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1" name="テキスト ボックス 5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87993</xdr:rowOff>
    </xdr:from>
    <xdr:to>
      <xdr:col>85</xdr:col>
      <xdr:colOff>177800</xdr:colOff>
      <xdr:row>60</xdr:row>
      <xdr:rowOff>18143</xdr:rowOff>
    </xdr:to>
    <xdr:sp macro="" textlink="">
      <xdr:nvSpPr>
        <xdr:cNvPr id="542" name="楕円 541"/>
        <xdr:cNvSpPr/>
      </xdr:nvSpPr>
      <xdr:spPr>
        <a:xfrm>
          <a:off x="162687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66420</xdr:rowOff>
    </xdr:from>
    <xdr:ext cx="405111" cy="259045"/>
    <xdr:sp macro="" textlink="">
      <xdr:nvSpPr>
        <xdr:cNvPr id="543" name="【保健センター・保健所】&#10;有形固定資産減価償却率該当値テキスト"/>
        <xdr:cNvSpPr txBox="1"/>
      </xdr:nvSpPr>
      <xdr:spPr>
        <a:xfrm>
          <a:off x="16357600" y="1018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153307</xdr:rowOff>
    </xdr:from>
    <xdr:to>
      <xdr:col>81</xdr:col>
      <xdr:colOff>101600</xdr:colOff>
      <xdr:row>60</xdr:row>
      <xdr:rowOff>83457</xdr:rowOff>
    </xdr:to>
    <xdr:sp macro="" textlink="">
      <xdr:nvSpPr>
        <xdr:cNvPr id="544" name="楕円 543"/>
        <xdr:cNvSpPr/>
      </xdr:nvSpPr>
      <xdr:spPr>
        <a:xfrm>
          <a:off x="15430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138793</xdr:rowOff>
    </xdr:from>
    <xdr:to>
      <xdr:col>85</xdr:col>
      <xdr:colOff>127000</xdr:colOff>
      <xdr:row>60</xdr:row>
      <xdr:rowOff>32657</xdr:rowOff>
    </xdr:to>
    <xdr:cxnSp macro="">
      <xdr:nvCxnSpPr>
        <xdr:cNvPr id="545" name="直線コネクタ 544"/>
        <xdr:cNvCxnSpPr/>
      </xdr:nvCxnSpPr>
      <xdr:spPr>
        <a:xfrm flipV="1">
          <a:off x="15481300" y="102543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47172</xdr:rowOff>
    </xdr:from>
    <xdr:to>
      <xdr:col>76</xdr:col>
      <xdr:colOff>165100</xdr:colOff>
      <xdr:row>60</xdr:row>
      <xdr:rowOff>148772</xdr:rowOff>
    </xdr:to>
    <xdr:sp macro="" textlink="">
      <xdr:nvSpPr>
        <xdr:cNvPr id="546" name="楕円 545"/>
        <xdr:cNvSpPr/>
      </xdr:nvSpPr>
      <xdr:spPr>
        <a:xfrm>
          <a:off x="14541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32657</xdr:rowOff>
    </xdr:from>
    <xdr:to>
      <xdr:col>81</xdr:col>
      <xdr:colOff>50800</xdr:colOff>
      <xdr:row>60</xdr:row>
      <xdr:rowOff>97972</xdr:rowOff>
    </xdr:to>
    <xdr:cxnSp macro="">
      <xdr:nvCxnSpPr>
        <xdr:cNvPr id="547" name="直線コネクタ 546"/>
        <xdr:cNvCxnSpPr/>
      </xdr:nvCxnSpPr>
      <xdr:spPr>
        <a:xfrm flipV="1">
          <a:off x="14592300" y="103196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548" name="n_1aveValue【保健センター・保健所】&#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xdr:rowOff>
    </xdr:from>
    <xdr:ext cx="405111" cy="259045"/>
    <xdr:sp macro="" textlink="">
      <xdr:nvSpPr>
        <xdr:cNvPr id="549" name="n_2aveValue【保健センター・保健所】&#10;有形固定資産減価償却率"/>
        <xdr:cNvSpPr txBox="1"/>
      </xdr:nvSpPr>
      <xdr:spPr>
        <a:xfrm>
          <a:off x="14389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74584</xdr:rowOff>
    </xdr:from>
    <xdr:ext cx="405111" cy="259045"/>
    <xdr:sp macro="" textlink="">
      <xdr:nvSpPr>
        <xdr:cNvPr id="550" name="n_1mainValue【保健センター・保健所】&#10;有形固定資産減価償却率"/>
        <xdr:cNvSpPr txBox="1"/>
      </xdr:nvSpPr>
      <xdr:spPr>
        <a:xfrm>
          <a:off x="152660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165299</xdr:rowOff>
    </xdr:from>
    <xdr:ext cx="405111" cy="259045"/>
    <xdr:sp macro="" textlink="">
      <xdr:nvSpPr>
        <xdr:cNvPr id="551" name="n_2mainValue【保健センター・保健所】&#10;有形固定資産減価償却率"/>
        <xdr:cNvSpPr txBox="1"/>
      </xdr:nvSpPr>
      <xdr:spPr>
        <a:xfrm>
          <a:off x="14389744" y="1010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2" name="正方形/長方形 5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3" name="正方形/長方形 5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4" name="正方形/長方形 5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5" name="正方形/長方形 5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6" name="正方形/長方形 5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7" name="正方形/長方形 5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8" name="正方形/長方形 5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9" name="正方形/長方形 5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0" name="テキスト ボックス 5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1" name="直線コネクタ 5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2" name="直線コネクタ 56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3" name="テキスト ボックス 56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4" name="直線コネクタ 56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5" name="テキスト ボックス 56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6" name="直線コネクタ 56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7" name="テキスト ボックス 56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8" name="直線コネクタ 56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9" name="テキスト ボックス 56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0" name="直線コネクタ 56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1" name="テキスト ボックス 57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2" name="直線コネクタ 5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3" name="テキスト ボックス 57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575" name="直線コネクタ 574"/>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76"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77" name="直線コネクタ 576"/>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78"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79" name="直線コネクタ 578"/>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67327</xdr:rowOff>
    </xdr:from>
    <xdr:ext cx="469744" cy="259045"/>
    <xdr:sp macro="" textlink="">
      <xdr:nvSpPr>
        <xdr:cNvPr id="580" name="【保健センター・保健所】&#10;一人当たり面積平均値テキスト"/>
        <xdr:cNvSpPr txBox="1"/>
      </xdr:nvSpPr>
      <xdr:spPr>
        <a:xfrm>
          <a:off x="2219960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581" name="フローチャート: 判断 580"/>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82550</xdr:rowOff>
    </xdr:from>
    <xdr:to>
      <xdr:col>112</xdr:col>
      <xdr:colOff>38100</xdr:colOff>
      <xdr:row>62</xdr:row>
      <xdr:rowOff>12700</xdr:rowOff>
    </xdr:to>
    <xdr:sp macro="" textlink="">
      <xdr:nvSpPr>
        <xdr:cNvPr id="582" name="フローチャート: 判断 581"/>
        <xdr:cNvSpPr/>
      </xdr:nvSpPr>
      <xdr:spPr>
        <a:xfrm>
          <a:off x="21272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158750</xdr:rowOff>
    </xdr:from>
    <xdr:to>
      <xdr:col>107</xdr:col>
      <xdr:colOff>101600</xdr:colOff>
      <xdr:row>61</xdr:row>
      <xdr:rowOff>88900</xdr:rowOff>
    </xdr:to>
    <xdr:sp macro="" textlink="">
      <xdr:nvSpPr>
        <xdr:cNvPr id="583" name="フローチャート: 判断 582"/>
        <xdr:cNvSpPr/>
      </xdr:nvSpPr>
      <xdr:spPr>
        <a:xfrm>
          <a:off x="20383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4" name="テキスト ボックス 5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5" name="テキスト ボックス 5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6" name="テキスト ボックス 5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7" name="テキスト ボックス 5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8" name="テキスト ボックス 5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xdr:rowOff>
    </xdr:from>
    <xdr:to>
      <xdr:col>116</xdr:col>
      <xdr:colOff>114300</xdr:colOff>
      <xdr:row>62</xdr:row>
      <xdr:rowOff>107950</xdr:rowOff>
    </xdr:to>
    <xdr:sp macro="" textlink="">
      <xdr:nvSpPr>
        <xdr:cNvPr id="589" name="楕円 588"/>
        <xdr:cNvSpPr/>
      </xdr:nvSpPr>
      <xdr:spPr>
        <a:xfrm>
          <a:off x="221107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156227</xdr:rowOff>
    </xdr:from>
    <xdr:ext cx="469744" cy="259045"/>
    <xdr:sp macro="" textlink="">
      <xdr:nvSpPr>
        <xdr:cNvPr id="590" name="【保健センター・保健所】&#10;一人当たり面積該当値テキスト"/>
        <xdr:cNvSpPr txBox="1"/>
      </xdr:nvSpPr>
      <xdr:spPr>
        <a:xfrm>
          <a:off x="22199600"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101600</xdr:rowOff>
    </xdr:from>
    <xdr:to>
      <xdr:col>112</xdr:col>
      <xdr:colOff>38100</xdr:colOff>
      <xdr:row>64</xdr:row>
      <xdr:rowOff>31750</xdr:rowOff>
    </xdr:to>
    <xdr:sp macro="" textlink="">
      <xdr:nvSpPr>
        <xdr:cNvPr id="591" name="楕円 590"/>
        <xdr:cNvSpPr/>
      </xdr:nvSpPr>
      <xdr:spPr>
        <a:xfrm>
          <a:off x="21272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57150</xdr:rowOff>
    </xdr:from>
    <xdr:to>
      <xdr:col>116</xdr:col>
      <xdr:colOff>63500</xdr:colOff>
      <xdr:row>63</xdr:row>
      <xdr:rowOff>152400</xdr:rowOff>
    </xdr:to>
    <xdr:cxnSp macro="">
      <xdr:nvCxnSpPr>
        <xdr:cNvPr id="592" name="直線コネクタ 591"/>
        <xdr:cNvCxnSpPr/>
      </xdr:nvCxnSpPr>
      <xdr:spPr>
        <a:xfrm flipV="1">
          <a:off x="21323300" y="1068705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101600</xdr:rowOff>
    </xdr:from>
    <xdr:to>
      <xdr:col>107</xdr:col>
      <xdr:colOff>101600</xdr:colOff>
      <xdr:row>64</xdr:row>
      <xdr:rowOff>31750</xdr:rowOff>
    </xdr:to>
    <xdr:sp macro="" textlink="">
      <xdr:nvSpPr>
        <xdr:cNvPr id="593" name="楕円 592"/>
        <xdr:cNvSpPr/>
      </xdr:nvSpPr>
      <xdr:spPr>
        <a:xfrm>
          <a:off x="20383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152400</xdr:rowOff>
    </xdr:from>
    <xdr:to>
      <xdr:col>111</xdr:col>
      <xdr:colOff>177800</xdr:colOff>
      <xdr:row>63</xdr:row>
      <xdr:rowOff>152400</xdr:rowOff>
    </xdr:to>
    <xdr:cxnSp macro="">
      <xdr:nvCxnSpPr>
        <xdr:cNvPr id="594" name="直線コネクタ 593"/>
        <xdr:cNvCxnSpPr/>
      </xdr:nvCxnSpPr>
      <xdr:spPr>
        <a:xfrm>
          <a:off x="20434300" y="1095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29227</xdr:rowOff>
    </xdr:from>
    <xdr:ext cx="469744" cy="259045"/>
    <xdr:sp macro="" textlink="">
      <xdr:nvSpPr>
        <xdr:cNvPr id="595" name="n_1aveValue【保健センター・保健所】&#10;一人当たり面積"/>
        <xdr:cNvSpPr txBox="1"/>
      </xdr:nvSpPr>
      <xdr:spPr>
        <a:xfrm>
          <a:off x="210757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105427</xdr:rowOff>
    </xdr:from>
    <xdr:ext cx="469744" cy="259045"/>
    <xdr:sp macro="" textlink="">
      <xdr:nvSpPr>
        <xdr:cNvPr id="596" name="n_2aveValue【保健センター・保健所】&#10;一人当たり面積"/>
        <xdr:cNvSpPr txBox="1"/>
      </xdr:nvSpPr>
      <xdr:spPr>
        <a:xfrm>
          <a:off x="20199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22877</xdr:rowOff>
    </xdr:from>
    <xdr:ext cx="469744" cy="259045"/>
    <xdr:sp macro="" textlink="">
      <xdr:nvSpPr>
        <xdr:cNvPr id="597" name="n_1mainValue【保健センター・保健所】&#10;一人当たり面積"/>
        <xdr:cNvSpPr txBox="1"/>
      </xdr:nvSpPr>
      <xdr:spPr>
        <a:xfrm>
          <a:off x="21075727"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22877</xdr:rowOff>
    </xdr:from>
    <xdr:ext cx="469744" cy="259045"/>
    <xdr:sp macro="" textlink="">
      <xdr:nvSpPr>
        <xdr:cNvPr id="598" name="n_2mainValue【保健センター・保健所】&#10;一人当たり面積"/>
        <xdr:cNvSpPr txBox="1"/>
      </xdr:nvSpPr>
      <xdr:spPr>
        <a:xfrm>
          <a:off x="20199427"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9" name="正方形/長方形 5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0" name="正方形/長方形 5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1" name="正方形/長方形 6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2" name="正方形/長方形 6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3" name="正方形/長方形 6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4" name="正方形/長方形 6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5" name="正方形/長方形 6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6" name="正方形/長方形 60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7" name="テキスト ボックス 60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8" name="直線コネクタ 60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9" name="テキスト ボックス 60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10" name="直線コネクタ 60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11" name="テキスト ボックス 61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12" name="直線コネクタ 61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13" name="テキスト ボックス 61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14" name="直線コネクタ 61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15" name="テキスト ボックス 61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16" name="直線コネクタ 61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17" name="テキスト ボックス 61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8" name="直線コネクタ 61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9" name="テキスト ボックス 61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108965</xdr:rowOff>
    </xdr:from>
    <xdr:to>
      <xdr:col>85</xdr:col>
      <xdr:colOff>126364</xdr:colOff>
      <xdr:row>86</xdr:row>
      <xdr:rowOff>72389</xdr:rowOff>
    </xdr:to>
    <xdr:cxnSp macro="">
      <xdr:nvCxnSpPr>
        <xdr:cNvPr id="621" name="直線コネクタ 620"/>
        <xdr:cNvCxnSpPr/>
      </xdr:nvCxnSpPr>
      <xdr:spPr>
        <a:xfrm flipV="1">
          <a:off x="16318864" y="13482065"/>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76216</xdr:rowOff>
    </xdr:from>
    <xdr:ext cx="405111" cy="259045"/>
    <xdr:sp macro="" textlink="">
      <xdr:nvSpPr>
        <xdr:cNvPr id="622" name="【消防施設】&#10;有形固定資産減価償却率最小値テキスト"/>
        <xdr:cNvSpPr txBox="1"/>
      </xdr:nvSpPr>
      <xdr:spPr>
        <a:xfrm>
          <a:off x="16357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72389</xdr:rowOff>
    </xdr:from>
    <xdr:to>
      <xdr:col>86</xdr:col>
      <xdr:colOff>25400</xdr:colOff>
      <xdr:row>86</xdr:row>
      <xdr:rowOff>72389</xdr:rowOff>
    </xdr:to>
    <xdr:cxnSp macro="">
      <xdr:nvCxnSpPr>
        <xdr:cNvPr id="623" name="直線コネクタ 622"/>
        <xdr:cNvCxnSpPr/>
      </xdr:nvCxnSpPr>
      <xdr:spPr>
        <a:xfrm>
          <a:off x="16230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55642</xdr:rowOff>
    </xdr:from>
    <xdr:ext cx="405111" cy="259045"/>
    <xdr:sp macro="" textlink="">
      <xdr:nvSpPr>
        <xdr:cNvPr id="624" name="【消防施設】&#10;有形固定資産減価償却率最大値テキスト"/>
        <xdr:cNvSpPr txBox="1"/>
      </xdr:nvSpPr>
      <xdr:spPr>
        <a:xfrm>
          <a:off x="16357600" y="13257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108965</xdr:rowOff>
    </xdr:from>
    <xdr:to>
      <xdr:col>86</xdr:col>
      <xdr:colOff>25400</xdr:colOff>
      <xdr:row>78</xdr:row>
      <xdr:rowOff>108965</xdr:rowOff>
    </xdr:to>
    <xdr:cxnSp macro="">
      <xdr:nvCxnSpPr>
        <xdr:cNvPr id="625" name="直線コネクタ 624"/>
        <xdr:cNvCxnSpPr/>
      </xdr:nvCxnSpPr>
      <xdr:spPr>
        <a:xfrm>
          <a:off x="16230600" y="1348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93742</xdr:rowOff>
    </xdr:from>
    <xdr:ext cx="405111" cy="259045"/>
    <xdr:sp macro="" textlink="">
      <xdr:nvSpPr>
        <xdr:cNvPr id="626" name="【消防施設】&#10;有形固定資産減価償却率平均値テキスト"/>
        <xdr:cNvSpPr txBox="1"/>
      </xdr:nvSpPr>
      <xdr:spPr>
        <a:xfrm>
          <a:off x="16357600" y="13981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115315</xdr:rowOff>
    </xdr:from>
    <xdr:to>
      <xdr:col>85</xdr:col>
      <xdr:colOff>177800</xdr:colOff>
      <xdr:row>82</xdr:row>
      <xdr:rowOff>45465</xdr:rowOff>
    </xdr:to>
    <xdr:sp macro="" textlink="">
      <xdr:nvSpPr>
        <xdr:cNvPr id="627" name="フローチャート: 判断 626"/>
        <xdr:cNvSpPr/>
      </xdr:nvSpPr>
      <xdr:spPr>
        <a:xfrm>
          <a:off x="162687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113030</xdr:rowOff>
    </xdr:from>
    <xdr:to>
      <xdr:col>81</xdr:col>
      <xdr:colOff>101600</xdr:colOff>
      <xdr:row>82</xdr:row>
      <xdr:rowOff>43180</xdr:rowOff>
    </xdr:to>
    <xdr:sp macro="" textlink="">
      <xdr:nvSpPr>
        <xdr:cNvPr id="628" name="フローチャート: 判断 627"/>
        <xdr:cNvSpPr/>
      </xdr:nvSpPr>
      <xdr:spPr>
        <a:xfrm>
          <a:off x="15430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29" name="フローチャート: 判断 628"/>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0" name="テキスト ボックス 6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1" name="テキスト ボックス 6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2" name="テキスト ボックス 6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3" name="テキスト ボックス 6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4" name="テキスト ボックス 6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51308</xdr:rowOff>
    </xdr:from>
    <xdr:to>
      <xdr:col>85</xdr:col>
      <xdr:colOff>177800</xdr:colOff>
      <xdr:row>79</xdr:row>
      <xdr:rowOff>152908</xdr:rowOff>
    </xdr:to>
    <xdr:sp macro="" textlink="">
      <xdr:nvSpPr>
        <xdr:cNvPr id="635" name="楕円 634"/>
        <xdr:cNvSpPr/>
      </xdr:nvSpPr>
      <xdr:spPr>
        <a:xfrm>
          <a:off x="16268700" y="1359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74185</xdr:rowOff>
    </xdr:from>
    <xdr:ext cx="405111" cy="259045"/>
    <xdr:sp macro="" textlink="">
      <xdr:nvSpPr>
        <xdr:cNvPr id="636" name="【消防施設】&#10;有形固定資産減価償却率該当値テキスト"/>
        <xdr:cNvSpPr txBox="1"/>
      </xdr:nvSpPr>
      <xdr:spPr>
        <a:xfrm>
          <a:off x="16357600" y="13447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83313</xdr:rowOff>
    </xdr:from>
    <xdr:to>
      <xdr:col>81</xdr:col>
      <xdr:colOff>101600</xdr:colOff>
      <xdr:row>80</xdr:row>
      <xdr:rowOff>13463</xdr:rowOff>
    </xdr:to>
    <xdr:sp macro="" textlink="">
      <xdr:nvSpPr>
        <xdr:cNvPr id="637" name="楕円 636"/>
        <xdr:cNvSpPr/>
      </xdr:nvSpPr>
      <xdr:spPr>
        <a:xfrm>
          <a:off x="15430500" y="1362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102108</xdr:rowOff>
    </xdr:from>
    <xdr:to>
      <xdr:col>85</xdr:col>
      <xdr:colOff>127000</xdr:colOff>
      <xdr:row>79</xdr:row>
      <xdr:rowOff>134113</xdr:rowOff>
    </xdr:to>
    <xdr:cxnSp macro="">
      <xdr:nvCxnSpPr>
        <xdr:cNvPr id="638" name="直線コネクタ 637"/>
        <xdr:cNvCxnSpPr/>
      </xdr:nvCxnSpPr>
      <xdr:spPr>
        <a:xfrm flipV="1">
          <a:off x="15481300" y="13646658"/>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129032</xdr:rowOff>
    </xdr:from>
    <xdr:to>
      <xdr:col>76</xdr:col>
      <xdr:colOff>165100</xdr:colOff>
      <xdr:row>80</xdr:row>
      <xdr:rowOff>59182</xdr:rowOff>
    </xdr:to>
    <xdr:sp macro="" textlink="">
      <xdr:nvSpPr>
        <xdr:cNvPr id="639" name="楕円 638"/>
        <xdr:cNvSpPr/>
      </xdr:nvSpPr>
      <xdr:spPr>
        <a:xfrm>
          <a:off x="14541500" y="1367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134113</xdr:rowOff>
    </xdr:from>
    <xdr:to>
      <xdr:col>81</xdr:col>
      <xdr:colOff>50800</xdr:colOff>
      <xdr:row>80</xdr:row>
      <xdr:rowOff>8382</xdr:rowOff>
    </xdr:to>
    <xdr:cxnSp macro="">
      <xdr:nvCxnSpPr>
        <xdr:cNvPr id="640" name="直線コネクタ 639"/>
        <xdr:cNvCxnSpPr/>
      </xdr:nvCxnSpPr>
      <xdr:spPr>
        <a:xfrm flipV="1">
          <a:off x="14592300" y="1367866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34307</xdr:rowOff>
    </xdr:from>
    <xdr:ext cx="405111" cy="259045"/>
    <xdr:sp macro="" textlink="">
      <xdr:nvSpPr>
        <xdr:cNvPr id="641" name="n_1aveValue【消防施設】&#10;有形固定資産減価償却率"/>
        <xdr:cNvSpPr txBox="1"/>
      </xdr:nvSpPr>
      <xdr:spPr>
        <a:xfrm>
          <a:off x="152660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102888</xdr:rowOff>
    </xdr:from>
    <xdr:ext cx="405111" cy="259045"/>
    <xdr:sp macro="" textlink="">
      <xdr:nvSpPr>
        <xdr:cNvPr id="642" name="n_2aveValue【消防施設】&#10;有形固定資産減価償却率"/>
        <xdr:cNvSpPr txBox="1"/>
      </xdr:nvSpPr>
      <xdr:spPr>
        <a:xfrm>
          <a:off x="14389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29990</xdr:rowOff>
    </xdr:from>
    <xdr:ext cx="405111" cy="259045"/>
    <xdr:sp macro="" textlink="">
      <xdr:nvSpPr>
        <xdr:cNvPr id="643" name="n_1mainValue【消防施設】&#10;有形固定資産減価償却率"/>
        <xdr:cNvSpPr txBox="1"/>
      </xdr:nvSpPr>
      <xdr:spPr>
        <a:xfrm>
          <a:off x="15266044" y="1340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75709</xdr:rowOff>
    </xdr:from>
    <xdr:ext cx="405111" cy="259045"/>
    <xdr:sp macro="" textlink="">
      <xdr:nvSpPr>
        <xdr:cNvPr id="644" name="n_2mainValue【消防施設】&#10;有形固定資産減価償却率"/>
        <xdr:cNvSpPr txBox="1"/>
      </xdr:nvSpPr>
      <xdr:spPr>
        <a:xfrm>
          <a:off x="14389744" y="1344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5" name="正方形/長方形 6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6" name="正方形/長方形 6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7" name="正方形/長方形 6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8" name="正方形/長方形 6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9" name="正方形/長方形 6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0" name="正方形/長方形 6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1" name="正方形/長方形 6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2" name="正方形/長方形 65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3" name="テキスト ボックス 65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4" name="直線コネクタ 65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55" name="直線コネクタ 65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56" name="テキスト ボックス 65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57" name="直線コネクタ 65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58" name="テキスト ボックス 65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59" name="直線コネクタ 65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0" name="テキスト ボックス 65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1" name="直線コネクタ 66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2" name="テキスト ボックス 66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3" name="直線コネクタ 66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4" name="テキスト ボックス 66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65" name="直線コネクタ 66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66" name="テキスト ボックス 66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21771</xdr:rowOff>
    </xdr:to>
    <xdr:cxnSp macro="">
      <xdr:nvCxnSpPr>
        <xdr:cNvPr id="670" name="直線コネクタ 669"/>
        <xdr:cNvCxnSpPr/>
      </xdr:nvCxnSpPr>
      <xdr:spPr>
        <a:xfrm flipV="1">
          <a:off x="22160864" y="13378543"/>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25598</xdr:rowOff>
    </xdr:from>
    <xdr:ext cx="469744" cy="259045"/>
    <xdr:sp macro="" textlink="">
      <xdr:nvSpPr>
        <xdr:cNvPr id="671" name="【消防施設】&#10;一人当たり面積最小値テキスト"/>
        <xdr:cNvSpPr txBox="1"/>
      </xdr:nvSpPr>
      <xdr:spPr>
        <a:xfrm>
          <a:off x="22199600"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21771</xdr:rowOff>
    </xdr:from>
    <xdr:to>
      <xdr:col>116</xdr:col>
      <xdr:colOff>152400</xdr:colOff>
      <xdr:row>86</xdr:row>
      <xdr:rowOff>21771</xdr:rowOff>
    </xdr:to>
    <xdr:cxnSp macro="">
      <xdr:nvCxnSpPr>
        <xdr:cNvPr id="672" name="直線コネクタ 671"/>
        <xdr:cNvCxnSpPr/>
      </xdr:nvCxnSpPr>
      <xdr:spPr>
        <a:xfrm>
          <a:off x="22072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73" name="【消防施設】&#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74" name="直線コネクタ 673"/>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14713</xdr:rowOff>
    </xdr:from>
    <xdr:ext cx="469744" cy="259045"/>
    <xdr:sp macro="" textlink="">
      <xdr:nvSpPr>
        <xdr:cNvPr id="675" name="【消防施設】&#10;一人当たり面積平均値テキスト"/>
        <xdr:cNvSpPr txBox="1"/>
      </xdr:nvSpPr>
      <xdr:spPr>
        <a:xfrm>
          <a:off x="22199600" y="14073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36286</xdr:rowOff>
    </xdr:from>
    <xdr:to>
      <xdr:col>116</xdr:col>
      <xdr:colOff>114300</xdr:colOff>
      <xdr:row>82</xdr:row>
      <xdr:rowOff>137886</xdr:rowOff>
    </xdr:to>
    <xdr:sp macro="" textlink="">
      <xdr:nvSpPr>
        <xdr:cNvPr id="676" name="フローチャート: 判断 675"/>
        <xdr:cNvSpPr/>
      </xdr:nvSpPr>
      <xdr:spPr>
        <a:xfrm>
          <a:off x="221107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52614</xdr:rowOff>
    </xdr:from>
    <xdr:to>
      <xdr:col>112</xdr:col>
      <xdr:colOff>38100</xdr:colOff>
      <xdr:row>82</xdr:row>
      <xdr:rowOff>154214</xdr:rowOff>
    </xdr:to>
    <xdr:sp macro="" textlink="">
      <xdr:nvSpPr>
        <xdr:cNvPr id="677" name="フローチャート: 判断 676"/>
        <xdr:cNvSpPr/>
      </xdr:nvSpPr>
      <xdr:spPr>
        <a:xfrm>
          <a:off x="2127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117929</xdr:rowOff>
    </xdr:from>
    <xdr:to>
      <xdr:col>107</xdr:col>
      <xdr:colOff>101600</xdr:colOff>
      <xdr:row>83</xdr:row>
      <xdr:rowOff>48079</xdr:rowOff>
    </xdr:to>
    <xdr:sp macro="" textlink="">
      <xdr:nvSpPr>
        <xdr:cNvPr id="678" name="フローチャート: 判断 677"/>
        <xdr:cNvSpPr/>
      </xdr:nvSpPr>
      <xdr:spPr>
        <a:xfrm>
          <a:off x="20383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9" name="テキスト ボックス 67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0" name="テキスト ボックス 67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1" name="テキスト ボックス 68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2" name="テキスト ボックス 68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3" name="テキスト ボックス 68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3629</xdr:rowOff>
    </xdr:from>
    <xdr:to>
      <xdr:col>116</xdr:col>
      <xdr:colOff>114300</xdr:colOff>
      <xdr:row>82</xdr:row>
      <xdr:rowOff>105229</xdr:rowOff>
    </xdr:to>
    <xdr:sp macro="" textlink="">
      <xdr:nvSpPr>
        <xdr:cNvPr id="684" name="楕円 683"/>
        <xdr:cNvSpPr/>
      </xdr:nvSpPr>
      <xdr:spPr>
        <a:xfrm>
          <a:off x="22110700" y="140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26506</xdr:rowOff>
    </xdr:from>
    <xdr:ext cx="469744" cy="259045"/>
    <xdr:sp macro="" textlink="">
      <xdr:nvSpPr>
        <xdr:cNvPr id="685" name="【消防施設】&#10;一人当たり面積該当値テキスト"/>
        <xdr:cNvSpPr txBox="1"/>
      </xdr:nvSpPr>
      <xdr:spPr>
        <a:xfrm>
          <a:off x="22199600" y="1391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3629</xdr:rowOff>
    </xdr:from>
    <xdr:to>
      <xdr:col>112</xdr:col>
      <xdr:colOff>38100</xdr:colOff>
      <xdr:row>82</xdr:row>
      <xdr:rowOff>105229</xdr:rowOff>
    </xdr:to>
    <xdr:sp macro="" textlink="">
      <xdr:nvSpPr>
        <xdr:cNvPr id="686" name="楕円 685"/>
        <xdr:cNvSpPr/>
      </xdr:nvSpPr>
      <xdr:spPr>
        <a:xfrm>
          <a:off x="21272500" y="140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54429</xdr:rowOff>
    </xdr:from>
    <xdr:to>
      <xdr:col>116</xdr:col>
      <xdr:colOff>63500</xdr:colOff>
      <xdr:row>82</xdr:row>
      <xdr:rowOff>54429</xdr:rowOff>
    </xdr:to>
    <xdr:cxnSp macro="">
      <xdr:nvCxnSpPr>
        <xdr:cNvPr id="687" name="直線コネクタ 686"/>
        <xdr:cNvCxnSpPr/>
      </xdr:nvCxnSpPr>
      <xdr:spPr>
        <a:xfrm>
          <a:off x="21323300" y="141133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77107</xdr:rowOff>
    </xdr:from>
    <xdr:to>
      <xdr:col>107</xdr:col>
      <xdr:colOff>101600</xdr:colOff>
      <xdr:row>84</xdr:row>
      <xdr:rowOff>7257</xdr:rowOff>
    </xdr:to>
    <xdr:sp macro="" textlink="">
      <xdr:nvSpPr>
        <xdr:cNvPr id="688" name="楕円 687"/>
        <xdr:cNvSpPr/>
      </xdr:nvSpPr>
      <xdr:spPr>
        <a:xfrm>
          <a:off x="20383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54429</xdr:rowOff>
    </xdr:from>
    <xdr:to>
      <xdr:col>111</xdr:col>
      <xdr:colOff>177800</xdr:colOff>
      <xdr:row>83</xdr:row>
      <xdr:rowOff>127907</xdr:rowOff>
    </xdr:to>
    <xdr:cxnSp macro="">
      <xdr:nvCxnSpPr>
        <xdr:cNvPr id="689" name="直線コネクタ 688"/>
        <xdr:cNvCxnSpPr/>
      </xdr:nvCxnSpPr>
      <xdr:spPr>
        <a:xfrm flipV="1">
          <a:off x="20434300" y="14113329"/>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145341</xdr:rowOff>
    </xdr:from>
    <xdr:ext cx="469744" cy="259045"/>
    <xdr:sp macro="" textlink="">
      <xdr:nvSpPr>
        <xdr:cNvPr id="690" name="n_1aveValue【消防施設】&#10;一人当たり面積"/>
        <xdr:cNvSpPr txBox="1"/>
      </xdr:nvSpPr>
      <xdr:spPr>
        <a:xfrm>
          <a:off x="21075727" y="1420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64606</xdr:rowOff>
    </xdr:from>
    <xdr:ext cx="469744" cy="259045"/>
    <xdr:sp macro="" textlink="">
      <xdr:nvSpPr>
        <xdr:cNvPr id="691" name="n_2aveValue【消防施設】&#10;一人当たり面積"/>
        <xdr:cNvSpPr txBox="1"/>
      </xdr:nvSpPr>
      <xdr:spPr>
        <a:xfrm>
          <a:off x="201994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121756</xdr:rowOff>
    </xdr:from>
    <xdr:ext cx="469744" cy="259045"/>
    <xdr:sp macro="" textlink="">
      <xdr:nvSpPr>
        <xdr:cNvPr id="692" name="n_1mainValue【消防施設】&#10;一人当たり面積"/>
        <xdr:cNvSpPr txBox="1"/>
      </xdr:nvSpPr>
      <xdr:spPr>
        <a:xfrm>
          <a:off x="21075727" y="1383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169834</xdr:rowOff>
    </xdr:from>
    <xdr:ext cx="469744" cy="259045"/>
    <xdr:sp macro="" textlink="">
      <xdr:nvSpPr>
        <xdr:cNvPr id="693" name="n_2mainValue【消防施設】&#10;一人当たり面積"/>
        <xdr:cNvSpPr txBox="1"/>
      </xdr:nvSpPr>
      <xdr:spPr>
        <a:xfrm>
          <a:off x="201994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4" name="正方形/長方形 6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5" name="正方形/長方形 6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6" name="正方形/長方形 6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7" name="正方形/長方形 6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8" name="正方形/長方形 6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9" name="正方形/長方形 6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0" name="正方形/長方形 6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1" name="正方形/長方形 7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2" name="テキスト ボックス 7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3" name="直線コネクタ 7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04" name="テキスト ボックス 70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5" name="直線コネクタ 70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06" name="テキスト ボックス 70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7" name="直線コネクタ 70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8" name="テキスト ボックス 70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9" name="直線コネクタ 70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0" name="テキスト ボックス 70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1" name="直線コネクタ 71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2" name="テキスト ボックス 71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3" name="直線コネクタ 71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14" name="テキスト ボックス 71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5" name="直線コネクタ 7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6" name="テキスト ボックス 71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30480</xdr:rowOff>
    </xdr:to>
    <xdr:cxnSp macro="">
      <xdr:nvCxnSpPr>
        <xdr:cNvPr id="718" name="直線コネクタ 717"/>
        <xdr:cNvCxnSpPr/>
      </xdr:nvCxnSpPr>
      <xdr:spPr>
        <a:xfrm flipV="1">
          <a:off x="16318864" y="1730121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719"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720" name="直線コネクタ 719"/>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721" name="【庁舎】&#10;有形固定資産減価償却率最大値テキスト"/>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722" name="直線コネクタ 721"/>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110507</xdr:rowOff>
    </xdr:from>
    <xdr:ext cx="405111" cy="259045"/>
    <xdr:sp macro="" textlink="">
      <xdr:nvSpPr>
        <xdr:cNvPr id="723" name="【庁舎】&#10;有形固定資産減価償却率平均値テキスト"/>
        <xdr:cNvSpPr txBox="1"/>
      </xdr:nvSpPr>
      <xdr:spPr>
        <a:xfrm>
          <a:off x="16357600" y="17941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132080</xdr:rowOff>
    </xdr:from>
    <xdr:to>
      <xdr:col>85</xdr:col>
      <xdr:colOff>177800</xdr:colOff>
      <xdr:row>105</xdr:row>
      <xdr:rowOff>62230</xdr:rowOff>
    </xdr:to>
    <xdr:sp macro="" textlink="">
      <xdr:nvSpPr>
        <xdr:cNvPr id="724" name="フローチャート: 判断 723"/>
        <xdr:cNvSpPr/>
      </xdr:nvSpPr>
      <xdr:spPr>
        <a:xfrm>
          <a:off x="16268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158750</xdr:rowOff>
    </xdr:from>
    <xdr:to>
      <xdr:col>81</xdr:col>
      <xdr:colOff>101600</xdr:colOff>
      <xdr:row>105</xdr:row>
      <xdr:rowOff>88900</xdr:rowOff>
    </xdr:to>
    <xdr:sp macro="" textlink="">
      <xdr:nvSpPr>
        <xdr:cNvPr id="725" name="フローチャート: 判断 724"/>
        <xdr:cNvSpPr/>
      </xdr:nvSpPr>
      <xdr:spPr>
        <a:xfrm>
          <a:off x="15430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135889</xdr:rowOff>
    </xdr:from>
    <xdr:to>
      <xdr:col>76</xdr:col>
      <xdr:colOff>165100</xdr:colOff>
      <xdr:row>105</xdr:row>
      <xdr:rowOff>66039</xdr:rowOff>
    </xdr:to>
    <xdr:sp macro="" textlink="">
      <xdr:nvSpPr>
        <xdr:cNvPr id="726" name="フローチャート: 判断 725"/>
        <xdr:cNvSpPr/>
      </xdr:nvSpPr>
      <xdr:spPr>
        <a:xfrm>
          <a:off x="14541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7" name="テキスト ボックス 7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8" name="テキスト ボックス 7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9" name="テキスト ボックス 7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0" name="テキスト ボックス 7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1" name="テキスト ボックス 7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636</xdr:rowOff>
    </xdr:from>
    <xdr:to>
      <xdr:col>85</xdr:col>
      <xdr:colOff>177800</xdr:colOff>
      <xdr:row>104</xdr:row>
      <xdr:rowOff>102236</xdr:rowOff>
    </xdr:to>
    <xdr:sp macro="" textlink="">
      <xdr:nvSpPr>
        <xdr:cNvPr id="732" name="楕円 731"/>
        <xdr:cNvSpPr/>
      </xdr:nvSpPr>
      <xdr:spPr>
        <a:xfrm>
          <a:off x="16268700" y="1783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23513</xdr:rowOff>
    </xdr:from>
    <xdr:ext cx="405111" cy="259045"/>
    <xdr:sp macro="" textlink="">
      <xdr:nvSpPr>
        <xdr:cNvPr id="733" name="【庁舎】&#10;有形固定資産減価償却率該当値テキスト"/>
        <xdr:cNvSpPr txBox="1"/>
      </xdr:nvSpPr>
      <xdr:spPr>
        <a:xfrm>
          <a:off x="16357600" y="17682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78739</xdr:rowOff>
    </xdr:from>
    <xdr:to>
      <xdr:col>81</xdr:col>
      <xdr:colOff>101600</xdr:colOff>
      <xdr:row>103</xdr:row>
      <xdr:rowOff>8889</xdr:rowOff>
    </xdr:to>
    <xdr:sp macro="" textlink="">
      <xdr:nvSpPr>
        <xdr:cNvPr id="734" name="楕円 733"/>
        <xdr:cNvSpPr/>
      </xdr:nvSpPr>
      <xdr:spPr>
        <a:xfrm>
          <a:off x="15430500" y="17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129539</xdr:rowOff>
    </xdr:from>
    <xdr:to>
      <xdr:col>85</xdr:col>
      <xdr:colOff>127000</xdr:colOff>
      <xdr:row>104</xdr:row>
      <xdr:rowOff>51436</xdr:rowOff>
    </xdr:to>
    <xdr:cxnSp macro="">
      <xdr:nvCxnSpPr>
        <xdr:cNvPr id="735" name="直線コネクタ 734"/>
        <xdr:cNvCxnSpPr/>
      </xdr:nvCxnSpPr>
      <xdr:spPr>
        <a:xfrm>
          <a:off x="15481300" y="17617439"/>
          <a:ext cx="838200" cy="26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34925</xdr:rowOff>
    </xdr:from>
    <xdr:to>
      <xdr:col>76</xdr:col>
      <xdr:colOff>165100</xdr:colOff>
      <xdr:row>102</xdr:row>
      <xdr:rowOff>136525</xdr:rowOff>
    </xdr:to>
    <xdr:sp macro="" textlink="">
      <xdr:nvSpPr>
        <xdr:cNvPr id="736" name="楕円 735"/>
        <xdr:cNvSpPr/>
      </xdr:nvSpPr>
      <xdr:spPr>
        <a:xfrm>
          <a:off x="14541500" y="1752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85725</xdr:rowOff>
    </xdr:from>
    <xdr:to>
      <xdr:col>81</xdr:col>
      <xdr:colOff>50800</xdr:colOff>
      <xdr:row>102</xdr:row>
      <xdr:rowOff>129539</xdr:rowOff>
    </xdr:to>
    <xdr:cxnSp macro="">
      <xdr:nvCxnSpPr>
        <xdr:cNvPr id="737" name="直線コネクタ 736"/>
        <xdr:cNvCxnSpPr/>
      </xdr:nvCxnSpPr>
      <xdr:spPr>
        <a:xfrm>
          <a:off x="14592300" y="1757362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80027</xdr:rowOff>
    </xdr:from>
    <xdr:ext cx="405111" cy="259045"/>
    <xdr:sp macro="" textlink="">
      <xdr:nvSpPr>
        <xdr:cNvPr id="738" name="n_1aveValue【庁舎】&#10;有形固定資産減価償却率"/>
        <xdr:cNvSpPr txBox="1"/>
      </xdr:nvSpPr>
      <xdr:spPr>
        <a:xfrm>
          <a:off x="152660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57166</xdr:rowOff>
    </xdr:from>
    <xdr:ext cx="405111" cy="259045"/>
    <xdr:sp macro="" textlink="">
      <xdr:nvSpPr>
        <xdr:cNvPr id="739" name="n_2aveValue【庁舎】&#10;有形固定資産減価償却率"/>
        <xdr:cNvSpPr txBox="1"/>
      </xdr:nvSpPr>
      <xdr:spPr>
        <a:xfrm>
          <a:off x="14389744"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25416</xdr:rowOff>
    </xdr:from>
    <xdr:ext cx="405111" cy="259045"/>
    <xdr:sp macro="" textlink="">
      <xdr:nvSpPr>
        <xdr:cNvPr id="740" name="n_1mainValue【庁舎】&#10;有形固定資産減価償却率"/>
        <xdr:cNvSpPr txBox="1"/>
      </xdr:nvSpPr>
      <xdr:spPr>
        <a:xfrm>
          <a:off x="15266044" y="1734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153052</xdr:rowOff>
    </xdr:from>
    <xdr:ext cx="405111" cy="259045"/>
    <xdr:sp macro="" textlink="">
      <xdr:nvSpPr>
        <xdr:cNvPr id="741" name="n_2mainValue【庁舎】&#10;有形固定資産減価償却率"/>
        <xdr:cNvSpPr txBox="1"/>
      </xdr:nvSpPr>
      <xdr:spPr>
        <a:xfrm>
          <a:off x="14389744" y="1729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2" name="正方形/長方形 7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3" name="正方形/長方形 74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4" name="正方形/長方形 74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5" name="正方形/長方形 74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6" name="正方形/長方形 74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7" name="正方形/長方形 74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8" name="正方形/長方形 74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9" name="正方形/長方形 74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0" name="テキスト ボックス 74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1" name="直線コネクタ 75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2" name="直線コネクタ 75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53" name="テキスト ボックス 75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54" name="直線コネクタ 75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5" name="テキスト ボックス 75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56" name="直線コネクタ 75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57" name="テキスト ボックス 75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58" name="直線コネクタ 75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9" name="テキスト ボックス 75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0" name="直線コネクタ 75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1" name="テキスト ボックス 76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128778</xdr:rowOff>
    </xdr:from>
    <xdr:to>
      <xdr:col>116</xdr:col>
      <xdr:colOff>62864</xdr:colOff>
      <xdr:row>108</xdr:row>
      <xdr:rowOff>3048</xdr:rowOff>
    </xdr:to>
    <xdr:cxnSp macro="">
      <xdr:nvCxnSpPr>
        <xdr:cNvPr id="763" name="直線コネクタ 762"/>
        <xdr:cNvCxnSpPr/>
      </xdr:nvCxnSpPr>
      <xdr:spPr>
        <a:xfrm flipV="1">
          <a:off x="22160864" y="174452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764" name="【庁舎】&#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765" name="直線コネクタ 764"/>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75455</xdr:rowOff>
    </xdr:from>
    <xdr:ext cx="469744" cy="259045"/>
    <xdr:sp macro="" textlink="">
      <xdr:nvSpPr>
        <xdr:cNvPr id="766" name="【庁舎】&#10;一人当たり面積最大値テキスト"/>
        <xdr:cNvSpPr txBox="1"/>
      </xdr:nvSpPr>
      <xdr:spPr>
        <a:xfrm>
          <a:off x="22199600" y="1722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128778</xdr:rowOff>
    </xdr:from>
    <xdr:to>
      <xdr:col>116</xdr:col>
      <xdr:colOff>152400</xdr:colOff>
      <xdr:row>101</xdr:row>
      <xdr:rowOff>128778</xdr:rowOff>
    </xdr:to>
    <xdr:cxnSp macro="">
      <xdr:nvCxnSpPr>
        <xdr:cNvPr id="767" name="直線コネクタ 766"/>
        <xdr:cNvCxnSpPr/>
      </xdr:nvCxnSpPr>
      <xdr:spPr>
        <a:xfrm>
          <a:off x="22072600" y="1744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144290</xdr:rowOff>
    </xdr:from>
    <xdr:ext cx="469744" cy="259045"/>
    <xdr:sp macro="" textlink="">
      <xdr:nvSpPr>
        <xdr:cNvPr id="768" name="【庁舎】&#10;一人当たり面積平均値テキスト"/>
        <xdr:cNvSpPr txBox="1"/>
      </xdr:nvSpPr>
      <xdr:spPr>
        <a:xfrm>
          <a:off x="22199600" y="17803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121413</xdr:rowOff>
    </xdr:from>
    <xdr:to>
      <xdr:col>116</xdr:col>
      <xdr:colOff>114300</xdr:colOff>
      <xdr:row>105</xdr:row>
      <xdr:rowOff>51563</xdr:rowOff>
    </xdr:to>
    <xdr:sp macro="" textlink="">
      <xdr:nvSpPr>
        <xdr:cNvPr id="769" name="フローチャート: 判断 768"/>
        <xdr:cNvSpPr/>
      </xdr:nvSpPr>
      <xdr:spPr>
        <a:xfrm>
          <a:off x="221107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84837</xdr:rowOff>
    </xdr:from>
    <xdr:to>
      <xdr:col>112</xdr:col>
      <xdr:colOff>38100</xdr:colOff>
      <xdr:row>105</xdr:row>
      <xdr:rowOff>14987</xdr:rowOff>
    </xdr:to>
    <xdr:sp macro="" textlink="">
      <xdr:nvSpPr>
        <xdr:cNvPr id="770" name="フローチャート: 判断 769"/>
        <xdr:cNvSpPr/>
      </xdr:nvSpPr>
      <xdr:spPr>
        <a:xfrm>
          <a:off x="21272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112268</xdr:rowOff>
    </xdr:from>
    <xdr:to>
      <xdr:col>107</xdr:col>
      <xdr:colOff>101600</xdr:colOff>
      <xdr:row>105</xdr:row>
      <xdr:rowOff>42418</xdr:rowOff>
    </xdr:to>
    <xdr:sp macro="" textlink="">
      <xdr:nvSpPr>
        <xdr:cNvPr id="771" name="フローチャート: 判断 770"/>
        <xdr:cNvSpPr/>
      </xdr:nvSpPr>
      <xdr:spPr>
        <a:xfrm>
          <a:off x="20383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2" name="テキスト ボックス 7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3" name="テキスト ボックス 7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4" name="テキスト ボックス 7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5" name="テキスト ボックス 7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6" name="テキスト ボックス 7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39115</xdr:rowOff>
    </xdr:from>
    <xdr:to>
      <xdr:col>116</xdr:col>
      <xdr:colOff>114300</xdr:colOff>
      <xdr:row>106</xdr:row>
      <xdr:rowOff>140715</xdr:rowOff>
    </xdr:to>
    <xdr:sp macro="" textlink="">
      <xdr:nvSpPr>
        <xdr:cNvPr id="777" name="楕円 776"/>
        <xdr:cNvSpPr/>
      </xdr:nvSpPr>
      <xdr:spPr>
        <a:xfrm>
          <a:off x="221107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17542</xdr:rowOff>
    </xdr:from>
    <xdr:ext cx="469744" cy="259045"/>
    <xdr:sp macro="" textlink="">
      <xdr:nvSpPr>
        <xdr:cNvPr id="778" name="【庁舎】&#10;一人当たり面積該当値テキスト"/>
        <xdr:cNvSpPr txBox="1"/>
      </xdr:nvSpPr>
      <xdr:spPr>
        <a:xfrm>
          <a:off x="22199600"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93980</xdr:rowOff>
    </xdr:from>
    <xdr:to>
      <xdr:col>112</xdr:col>
      <xdr:colOff>38100</xdr:colOff>
      <xdr:row>107</xdr:row>
      <xdr:rowOff>24130</xdr:rowOff>
    </xdr:to>
    <xdr:sp macro="" textlink="">
      <xdr:nvSpPr>
        <xdr:cNvPr id="779" name="楕円 778"/>
        <xdr:cNvSpPr/>
      </xdr:nvSpPr>
      <xdr:spPr>
        <a:xfrm>
          <a:off x="2127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89915</xdr:rowOff>
    </xdr:from>
    <xdr:to>
      <xdr:col>116</xdr:col>
      <xdr:colOff>63500</xdr:colOff>
      <xdr:row>106</xdr:row>
      <xdr:rowOff>144780</xdr:rowOff>
    </xdr:to>
    <xdr:cxnSp macro="">
      <xdr:nvCxnSpPr>
        <xdr:cNvPr id="780" name="直線コネクタ 779"/>
        <xdr:cNvCxnSpPr/>
      </xdr:nvCxnSpPr>
      <xdr:spPr>
        <a:xfrm flipV="1">
          <a:off x="21323300" y="18263615"/>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93980</xdr:rowOff>
    </xdr:from>
    <xdr:to>
      <xdr:col>107</xdr:col>
      <xdr:colOff>101600</xdr:colOff>
      <xdr:row>107</xdr:row>
      <xdr:rowOff>24130</xdr:rowOff>
    </xdr:to>
    <xdr:sp macro="" textlink="">
      <xdr:nvSpPr>
        <xdr:cNvPr id="781" name="楕円 780"/>
        <xdr:cNvSpPr/>
      </xdr:nvSpPr>
      <xdr:spPr>
        <a:xfrm>
          <a:off x="20383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144780</xdr:rowOff>
    </xdr:from>
    <xdr:to>
      <xdr:col>111</xdr:col>
      <xdr:colOff>177800</xdr:colOff>
      <xdr:row>106</xdr:row>
      <xdr:rowOff>144780</xdr:rowOff>
    </xdr:to>
    <xdr:cxnSp macro="">
      <xdr:nvCxnSpPr>
        <xdr:cNvPr id="782" name="直線コネクタ 781"/>
        <xdr:cNvCxnSpPr/>
      </xdr:nvCxnSpPr>
      <xdr:spPr>
        <a:xfrm>
          <a:off x="20434300" y="1831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31514</xdr:rowOff>
    </xdr:from>
    <xdr:ext cx="469744" cy="259045"/>
    <xdr:sp macro="" textlink="">
      <xdr:nvSpPr>
        <xdr:cNvPr id="783" name="n_1aveValue【庁舎】&#10;一人当たり面積"/>
        <xdr:cNvSpPr txBox="1"/>
      </xdr:nvSpPr>
      <xdr:spPr>
        <a:xfrm>
          <a:off x="210757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58945</xdr:rowOff>
    </xdr:from>
    <xdr:ext cx="469744" cy="259045"/>
    <xdr:sp macro="" textlink="">
      <xdr:nvSpPr>
        <xdr:cNvPr id="784" name="n_2aveValue【庁舎】&#10;一人当たり面積"/>
        <xdr:cNvSpPr txBox="1"/>
      </xdr:nvSpPr>
      <xdr:spPr>
        <a:xfrm>
          <a:off x="20199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15257</xdr:rowOff>
    </xdr:from>
    <xdr:ext cx="469744" cy="259045"/>
    <xdr:sp macro="" textlink="">
      <xdr:nvSpPr>
        <xdr:cNvPr id="785" name="n_1mainValue【庁舎】&#10;一人当たり面積"/>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786" name="n_2mainValue【庁舎】&#10;一人当たり面積"/>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7" name="正方形/長方形 78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8" name="正方形/長方形 78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9" name="テキスト ボックス 78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有形固定資産減価償却率については、類似団体と比較して、全体的に高い水準になっている。中でも、体育館・プール、福祉施設、図書館が高い状況にある。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本市の施設については、高度経済成長期からバブル経済期にかけて整備されたものが多いことから、建築後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年を経過した施設が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％を超えており、老朽化した施設についての建替えや改修等の対応が大きな課題になっている。</a:t>
          </a:r>
        </a:p>
        <a:p>
          <a:r>
            <a:rPr kumimoji="1" lang="ja-JP" altLang="en-US" sz="1300">
              <a:latin typeface="ＭＳ Ｐゴシック" panose="020B0600070205080204" pitchFamily="50" charset="-128"/>
              <a:ea typeface="ＭＳ Ｐゴシック" panose="020B0600070205080204" pitchFamily="50" charset="-128"/>
            </a:rPr>
            <a:t>今後においても、「尼崎市公共施設マネジメント計画」に基づく圧縮と再編の取組などを進めていくことで、身の丈に合った施設保有量・施設規模となるようマネジメントしていく必要がある。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兵庫県尼崎市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462,744
451,593
50.72
198,149,679
197,732,423
183,557
98,573,387
251,449,177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102.6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近年は、社会保障関係経費や公債費の増により基準財政需要額は増加傾向にあり、市民税や固定資産税の増により基準財政収入額も増加傾向にある。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今後については、収支面で厳しい状況が見込まれることから、より一層の税源のかん養と公債費負担の抑制に向けて取り組んでいく。</a:t>
          </a:r>
        </a:p>
        <a:p>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17639</xdr:rowOff>
    </xdr:to>
    <xdr:cxnSp macro="">
      <xdr:nvCxnSpPr>
        <xdr:cNvPr id="64" name="直線コネクタ 63"/>
        <xdr:cNvCxnSpPr/>
      </xdr:nvCxnSpPr>
      <xdr:spPr>
        <a:xfrm flipV="1">
          <a:off x="4953000" y="61538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49389</xdr:rowOff>
    </xdr:from>
    <xdr:to>
      <xdr:col>23</xdr:col>
      <xdr:colOff>133350</xdr:colOff>
      <xdr:row>41</xdr:row>
      <xdr:rowOff>62795</xdr:rowOff>
    </xdr:to>
    <xdr:cxnSp macro="">
      <xdr:nvCxnSpPr>
        <xdr:cNvPr id="69" name="直線コネクタ 68"/>
        <xdr:cNvCxnSpPr/>
      </xdr:nvCxnSpPr>
      <xdr:spPr>
        <a:xfrm flipV="1">
          <a:off x="4114800" y="70788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62795</xdr:rowOff>
    </xdr:from>
    <xdr:to>
      <xdr:col>19</xdr:col>
      <xdr:colOff>133350</xdr:colOff>
      <xdr:row>41</xdr:row>
      <xdr:rowOff>62795</xdr:rowOff>
    </xdr:to>
    <xdr:cxnSp macro="">
      <xdr:nvCxnSpPr>
        <xdr:cNvPr id="72" name="直線コネクタ 71"/>
        <xdr:cNvCxnSpPr/>
      </xdr:nvCxnSpPr>
      <xdr:spPr>
        <a:xfrm>
          <a:off x="3225800" y="70922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138588</xdr:rowOff>
    </xdr:from>
    <xdr:ext cx="736600" cy="259045"/>
    <xdr:sp macro="" textlink="">
      <xdr:nvSpPr>
        <xdr:cNvPr id="74" name="テキスト ボックス 73"/>
        <xdr:cNvSpPr txBox="1"/>
      </xdr:nvSpPr>
      <xdr:spPr>
        <a:xfrm>
          <a:off x="3733800" y="71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62795</xdr:rowOff>
    </xdr:from>
    <xdr:to>
      <xdr:col>15</xdr:col>
      <xdr:colOff>82550</xdr:colOff>
      <xdr:row>41</xdr:row>
      <xdr:rowOff>62795</xdr:rowOff>
    </xdr:to>
    <xdr:cxnSp macro="">
      <xdr:nvCxnSpPr>
        <xdr:cNvPr id="75" name="直線コネクタ 74"/>
        <xdr:cNvCxnSpPr/>
      </xdr:nvCxnSpPr>
      <xdr:spPr>
        <a:xfrm>
          <a:off x="2336800" y="70922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62795</xdr:rowOff>
    </xdr:from>
    <xdr:to>
      <xdr:col>11</xdr:col>
      <xdr:colOff>31750</xdr:colOff>
      <xdr:row>41</xdr:row>
      <xdr:rowOff>62795</xdr:rowOff>
    </xdr:to>
    <xdr:cxnSp macro="">
      <xdr:nvCxnSpPr>
        <xdr:cNvPr id="78" name="直線コネクタ 77"/>
        <xdr:cNvCxnSpPr/>
      </xdr:nvCxnSpPr>
      <xdr:spPr>
        <a:xfrm>
          <a:off x="1447800" y="70922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92428</xdr:rowOff>
    </xdr:from>
    <xdr:to>
      <xdr:col>11</xdr:col>
      <xdr:colOff>82550</xdr:colOff>
      <xdr:row>42</xdr:row>
      <xdr:rowOff>22578</xdr:rowOff>
    </xdr:to>
    <xdr:sp macro="" textlink="">
      <xdr:nvSpPr>
        <xdr:cNvPr id="79" name="フローチャート: 判断 78"/>
        <xdr:cNvSpPr/>
      </xdr:nvSpPr>
      <xdr:spPr>
        <a:xfrm>
          <a:off x="2286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7355</xdr:rowOff>
    </xdr:from>
    <xdr:ext cx="762000" cy="259045"/>
    <xdr:sp macro="" textlink="">
      <xdr:nvSpPr>
        <xdr:cNvPr id="80" name="テキスト ボックス 79"/>
        <xdr:cNvSpPr txBox="1"/>
      </xdr:nvSpPr>
      <xdr:spPr>
        <a:xfrm>
          <a:off x="1955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7355</xdr:rowOff>
    </xdr:from>
    <xdr:ext cx="762000" cy="259045"/>
    <xdr:sp macro="" textlink="">
      <xdr:nvSpPr>
        <xdr:cNvPr id="82" name="テキスト ボックス 81"/>
        <xdr:cNvSpPr txBox="1"/>
      </xdr:nvSpPr>
      <xdr:spPr>
        <a:xfrm>
          <a:off x="1066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170039</xdr:rowOff>
    </xdr:from>
    <xdr:to>
      <xdr:col>23</xdr:col>
      <xdr:colOff>184150</xdr:colOff>
      <xdr:row>41</xdr:row>
      <xdr:rowOff>100189</xdr:rowOff>
    </xdr:to>
    <xdr:sp macro="" textlink="">
      <xdr:nvSpPr>
        <xdr:cNvPr id="88" name="楕円 87"/>
        <xdr:cNvSpPr/>
      </xdr:nvSpPr>
      <xdr:spPr>
        <a:xfrm>
          <a:off x="49022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15116</xdr:rowOff>
    </xdr:from>
    <xdr:ext cx="762000" cy="259045"/>
    <xdr:sp macro="" textlink="">
      <xdr:nvSpPr>
        <xdr:cNvPr id="89" name="財政力該当値テキスト"/>
        <xdr:cNvSpPr txBox="1"/>
      </xdr:nvSpPr>
      <xdr:spPr>
        <a:xfrm>
          <a:off x="5041900" y="687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11995</xdr:rowOff>
    </xdr:from>
    <xdr:to>
      <xdr:col>19</xdr:col>
      <xdr:colOff>184150</xdr:colOff>
      <xdr:row>41</xdr:row>
      <xdr:rowOff>113595</xdr:rowOff>
    </xdr:to>
    <xdr:sp macro="" textlink="">
      <xdr:nvSpPr>
        <xdr:cNvPr id="90" name="楕円 89"/>
        <xdr:cNvSpPr/>
      </xdr:nvSpPr>
      <xdr:spPr>
        <a:xfrm>
          <a:off x="4064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123772</xdr:rowOff>
    </xdr:from>
    <xdr:ext cx="736600" cy="259045"/>
    <xdr:sp macro="" textlink="">
      <xdr:nvSpPr>
        <xdr:cNvPr id="91" name="テキスト ボックス 90"/>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11995</xdr:rowOff>
    </xdr:from>
    <xdr:to>
      <xdr:col>15</xdr:col>
      <xdr:colOff>133350</xdr:colOff>
      <xdr:row>41</xdr:row>
      <xdr:rowOff>113595</xdr:rowOff>
    </xdr:to>
    <xdr:sp macro="" textlink="">
      <xdr:nvSpPr>
        <xdr:cNvPr id="92" name="楕円 91"/>
        <xdr:cNvSpPr/>
      </xdr:nvSpPr>
      <xdr:spPr>
        <a:xfrm>
          <a:off x="3175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123772</xdr:rowOff>
    </xdr:from>
    <xdr:ext cx="762000" cy="259045"/>
    <xdr:sp macro="" textlink="">
      <xdr:nvSpPr>
        <xdr:cNvPr id="93" name="テキスト ボックス 92"/>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11995</xdr:rowOff>
    </xdr:from>
    <xdr:to>
      <xdr:col>11</xdr:col>
      <xdr:colOff>82550</xdr:colOff>
      <xdr:row>41</xdr:row>
      <xdr:rowOff>113595</xdr:rowOff>
    </xdr:to>
    <xdr:sp macro="" textlink="">
      <xdr:nvSpPr>
        <xdr:cNvPr id="94" name="楕円 93"/>
        <xdr:cNvSpPr/>
      </xdr:nvSpPr>
      <xdr:spPr>
        <a:xfrm>
          <a:off x="2286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123772</xdr:rowOff>
    </xdr:from>
    <xdr:ext cx="762000" cy="259045"/>
    <xdr:sp macro="" textlink="">
      <xdr:nvSpPr>
        <xdr:cNvPr id="95" name="テキスト ボックス 94"/>
        <xdr:cNvSpPr txBox="1"/>
      </xdr:nvSpPr>
      <xdr:spPr>
        <a:xfrm>
          <a:off x="1955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96" name="楕円 95"/>
        <xdr:cNvSpPr/>
      </xdr:nvSpPr>
      <xdr:spPr>
        <a:xfrm>
          <a:off x="1397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123772</xdr:rowOff>
    </xdr:from>
    <xdr:ext cx="762000" cy="259045"/>
    <xdr:sp macro="" textlink="">
      <xdr:nvSpPr>
        <xdr:cNvPr id="97" name="テキスト ボックス 96"/>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歳入では地方交付税等の経常一般財源が減少し、歳出では社会保障関係経費等の増に伴い扶助費に係る経常的な一般財源が増となったことから、前年度と比べ</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も経常収支比率の内訳で多くを占めている扶助費等の社会保障関係経費や公債費は高い水準で推移することが見込まれることから、市税等の経常一般財源の確保や経常的な一般財源が充当される公債費の縮減などの財政構造の改善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92964</xdr:rowOff>
    </xdr:from>
    <xdr:to>
      <xdr:col>23</xdr:col>
      <xdr:colOff>133350</xdr:colOff>
      <xdr:row>67</xdr:row>
      <xdr:rowOff>65532</xdr:rowOff>
    </xdr:to>
    <xdr:cxnSp macro="">
      <xdr:nvCxnSpPr>
        <xdr:cNvPr id="125" name="直線コネクタ 124"/>
        <xdr:cNvCxnSpPr/>
      </xdr:nvCxnSpPr>
      <xdr:spPr>
        <a:xfrm flipV="1">
          <a:off x="4953000" y="10379964"/>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6"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7" name="直線コネクタ 126"/>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7891</xdr:rowOff>
    </xdr:from>
    <xdr:ext cx="762000" cy="259045"/>
    <xdr:sp macro="" textlink="">
      <xdr:nvSpPr>
        <xdr:cNvPr id="128"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92964</xdr:rowOff>
    </xdr:from>
    <xdr:to>
      <xdr:col>24</xdr:col>
      <xdr:colOff>12700</xdr:colOff>
      <xdr:row>60</xdr:row>
      <xdr:rowOff>92964</xdr:rowOff>
    </xdr:to>
    <xdr:cxnSp macro="">
      <xdr:nvCxnSpPr>
        <xdr:cNvPr id="129" name="直線コネクタ 128"/>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72898</xdr:rowOff>
    </xdr:from>
    <xdr:to>
      <xdr:col>23</xdr:col>
      <xdr:colOff>133350</xdr:colOff>
      <xdr:row>67</xdr:row>
      <xdr:rowOff>2794</xdr:rowOff>
    </xdr:to>
    <xdr:cxnSp macro="">
      <xdr:nvCxnSpPr>
        <xdr:cNvPr id="130" name="直線コネクタ 129"/>
        <xdr:cNvCxnSpPr/>
      </xdr:nvCxnSpPr>
      <xdr:spPr>
        <a:xfrm>
          <a:off x="4114800" y="11388598"/>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135399</xdr:rowOff>
    </xdr:from>
    <xdr:ext cx="762000" cy="259045"/>
    <xdr:sp macro="" textlink="">
      <xdr:nvSpPr>
        <xdr:cNvPr id="131" name="財政構造の弾力性平均値テキスト"/>
        <xdr:cNvSpPr txBox="1"/>
      </xdr:nvSpPr>
      <xdr:spPr>
        <a:xfrm>
          <a:off x="5041900" y="10936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152654</xdr:rowOff>
    </xdr:from>
    <xdr:to>
      <xdr:col>19</xdr:col>
      <xdr:colOff>133350</xdr:colOff>
      <xdr:row>66</xdr:row>
      <xdr:rowOff>72898</xdr:rowOff>
    </xdr:to>
    <xdr:cxnSp macro="">
      <xdr:nvCxnSpPr>
        <xdr:cNvPr id="133" name="直線コネクタ 132"/>
        <xdr:cNvCxnSpPr/>
      </xdr:nvCxnSpPr>
      <xdr:spPr>
        <a:xfrm>
          <a:off x="3225800" y="1129690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104394</xdr:rowOff>
    </xdr:from>
    <xdr:to>
      <xdr:col>19</xdr:col>
      <xdr:colOff>184150</xdr:colOff>
      <xdr:row>65</xdr:row>
      <xdr:rowOff>34544</xdr:rowOff>
    </xdr:to>
    <xdr:sp macro="" textlink="">
      <xdr:nvSpPr>
        <xdr:cNvPr id="134" name="フローチャート: 判断 133"/>
        <xdr:cNvSpPr/>
      </xdr:nvSpPr>
      <xdr:spPr>
        <a:xfrm>
          <a:off x="4064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44721</xdr:rowOff>
    </xdr:from>
    <xdr:ext cx="736600" cy="259045"/>
    <xdr:sp macro="" textlink="">
      <xdr:nvSpPr>
        <xdr:cNvPr id="135" name="テキスト ボックス 134"/>
        <xdr:cNvSpPr txBox="1"/>
      </xdr:nvSpPr>
      <xdr:spPr>
        <a:xfrm>
          <a:off x="3733800" y="10846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152654</xdr:rowOff>
    </xdr:from>
    <xdr:to>
      <xdr:col>15</xdr:col>
      <xdr:colOff>82550</xdr:colOff>
      <xdr:row>66</xdr:row>
      <xdr:rowOff>19812</xdr:rowOff>
    </xdr:to>
    <xdr:cxnSp macro="">
      <xdr:nvCxnSpPr>
        <xdr:cNvPr id="136" name="直線コネクタ 135"/>
        <xdr:cNvCxnSpPr/>
      </xdr:nvCxnSpPr>
      <xdr:spPr>
        <a:xfrm flipV="1">
          <a:off x="2336800" y="1129690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160020</xdr:rowOff>
    </xdr:from>
    <xdr:to>
      <xdr:col>15</xdr:col>
      <xdr:colOff>133350</xdr:colOff>
      <xdr:row>64</xdr:row>
      <xdr:rowOff>90170</xdr:rowOff>
    </xdr:to>
    <xdr:sp macro="" textlink="">
      <xdr:nvSpPr>
        <xdr:cNvPr id="137" name="フローチャート: 判断 136"/>
        <xdr:cNvSpPr/>
      </xdr:nvSpPr>
      <xdr:spPr>
        <a:xfrm>
          <a:off x="3175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100347</xdr:rowOff>
    </xdr:from>
    <xdr:ext cx="762000" cy="259045"/>
    <xdr:sp macro="" textlink="">
      <xdr:nvSpPr>
        <xdr:cNvPr id="138" name="テキスト ボックス 137"/>
        <xdr:cNvSpPr txBox="1"/>
      </xdr:nvSpPr>
      <xdr:spPr>
        <a:xfrm>
          <a:off x="2844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143002</xdr:rowOff>
    </xdr:from>
    <xdr:to>
      <xdr:col>11</xdr:col>
      <xdr:colOff>31750</xdr:colOff>
      <xdr:row>66</xdr:row>
      <xdr:rowOff>19812</xdr:rowOff>
    </xdr:to>
    <xdr:cxnSp macro="">
      <xdr:nvCxnSpPr>
        <xdr:cNvPr id="139" name="直線コネクタ 138"/>
        <xdr:cNvCxnSpPr/>
      </xdr:nvCxnSpPr>
      <xdr:spPr>
        <a:xfrm>
          <a:off x="1447800" y="1128725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32004</xdr:rowOff>
    </xdr:from>
    <xdr:to>
      <xdr:col>11</xdr:col>
      <xdr:colOff>82550</xdr:colOff>
      <xdr:row>64</xdr:row>
      <xdr:rowOff>133604</xdr:rowOff>
    </xdr:to>
    <xdr:sp macro="" textlink="">
      <xdr:nvSpPr>
        <xdr:cNvPr id="140" name="フローチャート: 判断 139"/>
        <xdr:cNvSpPr/>
      </xdr:nvSpPr>
      <xdr:spPr>
        <a:xfrm>
          <a:off x="2286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143781</xdr:rowOff>
    </xdr:from>
    <xdr:ext cx="762000" cy="259045"/>
    <xdr:sp macro="" textlink="">
      <xdr:nvSpPr>
        <xdr:cNvPr id="141" name="テキスト ボックス 140"/>
        <xdr:cNvSpPr txBox="1"/>
      </xdr:nvSpPr>
      <xdr:spPr>
        <a:xfrm>
          <a:off x="1955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2" name="フローチャート: 判断 141"/>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119651</xdr:rowOff>
    </xdr:from>
    <xdr:ext cx="762000" cy="259045"/>
    <xdr:sp macro="" textlink="">
      <xdr:nvSpPr>
        <xdr:cNvPr id="143" name="テキスト ボックス 142"/>
        <xdr:cNvSpPr txBox="1"/>
      </xdr:nvSpPr>
      <xdr:spPr>
        <a:xfrm>
          <a:off x="1066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123444</xdr:rowOff>
    </xdr:from>
    <xdr:to>
      <xdr:col>23</xdr:col>
      <xdr:colOff>184150</xdr:colOff>
      <xdr:row>67</xdr:row>
      <xdr:rowOff>53594</xdr:rowOff>
    </xdr:to>
    <xdr:sp macro="" textlink="">
      <xdr:nvSpPr>
        <xdr:cNvPr id="149" name="楕円 148"/>
        <xdr:cNvSpPr/>
      </xdr:nvSpPr>
      <xdr:spPr>
        <a:xfrm>
          <a:off x="4902200" y="1143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19321</xdr:rowOff>
    </xdr:from>
    <xdr:ext cx="762000" cy="259045"/>
    <xdr:sp macro="" textlink="">
      <xdr:nvSpPr>
        <xdr:cNvPr id="150" name="財政構造の弾力性該当値テキスト"/>
        <xdr:cNvSpPr txBox="1"/>
      </xdr:nvSpPr>
      <xdr:spPr>
        <a:xfrm>
          <a:off x="5041900" y="11335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22098</xdr:rowOff>
    </xdr:from>
    <xdr:to>
      <xdr:col>19</xdr:col>
      <xdr:colOff>184150</xdr:colOff>
      <xdr:row>66</xdr:row>
      <xdr:rowOff>123698</xdr:rowOff>
    </xdr:to>
    <xdr:sp macro="" textlink="">
      <xdr:nvSpPr>
        <xdr:cNvPr id="151" name="楕円 150"/>
        <xdr:cNvSpPr/>
      </xdr:nvSpPr>
      <xdr:spPr>
        <a:xfrm>
          <a:off x="4064000" y="1133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108475</xdr:rowOff>
    </xdr:from>
    <xdr:ext cx="736600" cy="259045"/>
    <xdr:sp macro="" textlink="">
      <xdr:nvSpPr>
        <xdr:cNvPr id="152" name="テキスト ボックス 151"/>
        <xdr:cNvSpPr txBox="1"/>
      </xdr:nvSpPr>
      <xdr:spPr>
        <a:xfrm>
          <a:off x="3733800" y="11424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101854</xdr:rowOff>
    </xdr:from>
    <xdr:to>
      <xdr:col>15</xdr:col>
      <xdr:colOff>133350</xdr:colOff>
      <xdr:row>66</xdr:row>
      <xdr:rowOff>32004</xdr:rowOff>
    </xdr:to>
    <xdr:sp macro="" textlink="">
      <xdr:nvSpPr>
        <xdr:cNvPr id="153" name="楕円 152"/>
        <xdr:cNvSpPr/>
      </xdr:nvSpPr>
      <xdr:spPr>
        <a:xfrm>
          <a:off x="3175000" y="112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16781</xdr:rowOff>
    </xdr:from>
    <xdr:ext cx="762000" cy="259045"/>
    <xdr:sp macro="" textlink="">
      <xdr:nvSpPr>
        <xdr:cNvPr id="154" name="テキスト ボックス 153"/>
        <xdr:cNvSpPr txBox="1"/>
      </xdr:nvSpPr>
      <xdr:spPr>
        <a:xfrm>
          <a:off x="2844800" y="1133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140462</xdr:rowOff>
    </xdr:from>
    <xdr:to>
      <xdr:col>11</xdr:col>
      <xdr:colOff>82550</xdr:colOff>
      <xdr:row>66</xdr:row>
      <xdr:rowOff>70612</xdr:rowOff>
    </xdr:to>
    <xdr:sp macro="" textlink="">
      <xdr:nvSpPr>
        <xdr:cNvPr id="155" name="楕円 154"/>
        <xdr:cNvSpPr/>
      </xdr:nvSpPr>
      <xdr:spPr>
        <a:xfrm>
          <a:off x="22860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55389</xdr:rowOff>
    </xdr:from>
    <xdr:ext cx="762000" cy="259045"/>
    <xdr:sp macro="" textlink="">
      <xdr:nvSpPr>
        <xdr:cNvPr id="156" name="テキスト ボックス 155"/>
        <xdr:cNvSpPr txBox="1"/>
      </xdr:nvSpPr>
      <xdr:spPr>
        <a:xfrm>
          <a:off x="1955800" y="1137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92202</xdr:rowOff>
    </xdr:from>
    <xdr:to>
      <xdr:col>7</xdr:col>
      <xdr:colOff>31750</xdr:colOff>
      <xdr:row>66</xdr:row>
      <xdr:rowOff>22352</xdr:rowOff>
    </xdr:to>
    <xdr:sp macro="" textlink="">
      <xdr:nvSpPr>
        <xdr:cNvPr id="157" name="楕円 156"/>
        <xdr:cNvSpPr/>
      </xdr:nvSpPr>
      <xdr:spPr>
        <a:xfrm>
          <a:off x="1397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7129</xdr:rowOff>
    </xdr:from>
    <xdr:ext cx="762000" cy="259045"/>
    <xdr:sp macro="" textlink="">
      <xdr:nvSpPr>
        <xdr:cNvPr id="158" name="テキスト ボックス 157"/>
        <xdr:cNvSpPr txBox="1"/>
      </xdr:nvSpPr>
      <xdr:spPr>
        <a:xfrm>
          <a:off x="1066800" y="1132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全国や兵庫県、類似団体の平均と比較して低額となっているのは、これまでに行ってきた職員定数の削減や給与等の抑制、効率的なアウトソーシングの効果である。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今後についても引き続き経費の縮減に努めていく。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144125</xdr:rowOff>
    </xdr:from>
    <xdr:to>
      <xdr:col>23</xdr:col>
      <xdr:colOff>133350</xdr:colOff>
      <xdr:row>89</xdr:row>
      <xdr:rowOff>54166</xdr:rowOff>
    </xdr:to>
    <xdr:cxnSp macro="">
      <xdr:nvCxnSpPr>
        <xdr:cNvPr id="186" name="直線コネクタ 185"/>
        <xdr:cNvCxnSpPr/>
      </xdr:nvCxnSpPr>
      <xdr:spPr>
        <a:xfrm flipV="1">
          <a:off x="4953000" y="14031575"/>
          <a:ext cx="0" cy="1281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26243</xdr:rowOff>
    </xdr:from>
    <xdr:ext cx="762000" cy="259045"/>
    <xdr:sp macro="" textlink="">
      <xdr:nvSpPr>
        <xdr:cNvPr id="187" name="人件費・物件費等の状況最小値テキスト"/>
        <xdr:cNvSpPr txBox="1"/>
      </xdr:nvSpPr>
      <xdr:spPr>
        <a:xfrm>
          <a:off x="5041900" y="1528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54166</xdr:rowOff>
    </xdr:from>
    <xdr:to>
      <xdr:col>24</xdr:col>
      <xdr:colOff>12700</xdr:colOff>
      <xdr:row>89</xdr:row>
      <xdr:rowOff>54166</xdr:rowOff>
    </xdr:to>
    <xdr:cxnSp macro="">
      <xdr:nvCxnSpPr>
        <xdr:cNvPr id="188" name="直線コネクタ 187"/>
        <xdr:cNvCxnSpPr/>
      </xdr:nvCxnSpPr>
      <xdr:spPr>
        <a:xfrm>
          <a:off x="4864100" y="1531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59052</xdr:rowOff>
    </xdr:from>
    <xdr:ext cx="762000" cy="259045"/>
    <xdr:sp macro="" textlink="">
      <xdr:nvSpPr>
        <xdr:cNvPr id="189" name="人件費・物件費等の状況最大値テキスト"/>
        <xdr:cNvSpPr txBox="1"/>
      </xdr:nvSpPr>
      <xdr:spPr>
        <a:xfrm>
          <a:off x="5041900" y="1377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144125</xdr:rowOff>
    </xdr:from>
    <xdr:to>
      <xdr:col>24</xdr:col>
      <xdr:colOff>12700</xdr:colOff>
      <xdr:row>81</xdr:row>
      <xdr:rowOff>144125</xdr:rowOff>
    </xdr:to>
    <xdr:cxnSp macro="">
      <xdr:nvCxnSpPr>
        <xdr:cNvPr id="190" name="直線コネクタ 189"/>
        <xdr:cNvCxnSpPr/>
      </xdr:nvCxnSpPr>
      <xdr:spPr>
        <a:xfrm>
          <a:off x="4864100" y="1403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77271</xdr:rowOff>
    </xdr:from>
    <xdr:to>
      <xdr:col>23</xdr:col>
      <xdr:colOff>133350</xdr:colOff>
      <xdr:row>83</xdr:row>
      <xdr:rowOff>111344</xdr:rowOff>
    </xdr:to>
    <xdr:cxnSp macro="">
      <xdr:nvCxnSpPr>
        <xdr:cNvPr id="191" name="直線コネクタ 190"/>
        <xdr:cNvCxnSpPr/>
      </xdr:nvCxnSpPr>
      <xdr:spPr>
        <a:xfrm>
          <a:off x="4114800" y="14307621"/>
          <a:ext cx="838200" cy="3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28560</xdr:rowOff>
    </xdr:from>
    <xdr:ext cx="762000" cy="259045"/>
    <xdr:sp macro="" textlink="">
      <xdr:nvSpPr>
        <xdr:cNvPr id="192" name="人件費・物件費等の状況平均値テキスト"/>
        <xdr:cNvSpPr txBox="1"/>
      </xdr:nvSpPr>
      <xdr:spPr>
        <a:xfrm>
          <a:off x="5041900" y="1443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56483</xdr:rowOff>
    </xdr:from>
    <xdr:to>
      <xdr:col>23</xdr:col>
      <xdr:colOff>184150</xdr:colOff>
      <xdr:row>84</xdr:row>
      <xdr:rowOff>158083</xdr:rowOff>
    </xdr:to>
    <xdr:sp macro="" textlink="">
      <xdr:nvSpPr>
        <xdr:cNvPr id="193" name="フローチャート: 判断 192"/>
        <xdr:cNvSpPr/>
      </xdr:nvSpPr>
      <xdr:spPr>
        <a:xfrm>
          <a:off x="4902200" y="1445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69382</xdr:rowOff>
    </xdr:from>
    <xdr:to>
      <xdr:col>19</xdr:col>
      <xdr:colOff>133350</xdr:colOff>
      <xdr:row>83</xdr:row>
      <xdr:rowOff>77271</xdr:rowOff>
    </xdr:to>
    <xdr:cxnSp macro="">
      <xdr:nvCxnSpPr>
        <xdr:cNvPr id="194" name="直線コネクタ 193"/>
        <xdr:cNvCxnSpPr/>
      </xdr:nvCxnSpPr>
      <xdr:spPr>
        <a:xfrm>
          <a:off x="3225800" y="14299732"/>
          <a:ext cx="889000" cy="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68862</xdr:rowOff>
    </xdr:from>
    <xdr:to>
      <xdr:col>19</xdr:col>
      <xdr:colOff>184150</xdr:colOff>
      <xdr:row>84</xdr:row>
      <xdr:rowOff>170462</xdr:rowOff>
    </xdr:to>
    <xdr:sp macro="" textlink="">
      <xdr:nvSpPr>
        <xdr:cNvPr id="195" name="フローチャート: 判断 194"/>
        <xdr:cNvSpPr/>
      </xdr:nvSpPr>
      <xdr:spPr>
        <a:xfrm>
          <a:off x="4064000" y="1447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155239</xdr:rowOff>
    </xdr:from>
    <xdr:ext cx="736600" cy="259045"/>
    <xdr:sp macro="" textlink="">
      <xdr:nvSpPr>
        <xdr:cNvPr id="196" name="テキスト ボックス 195"/>
        <xdr:cNvSpPr txBox="1"/>
      </xdr:nvSpPr>
      <xdr:spPr>
        <a:xfrm>
          <a:off x="3733800" y="14557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27998</xdr:rowOff>
    </xdr:from>
    <xdr:to>
      <xdr:col>15</xdr:col>
      <xdr:colOff>82550</xdr:colOff>
      <xdr:row>83</xdr:row>
      <xdr:rowOff>69382</xdr:rowOff>
    </xdr:to>
    <xdr:cxnSp macro="">
      <xdr:nvCxnSpPr>
        <xdr:cNvPr id="197" name="直線コネクタ 196"/>
        <xdr:cNvCxnSpPr/>
      </xdr:nvCxnSpPr>
      <xdr:spPr>
        <a:xfrm>
          <a:off x="2336800" y="14258348"/>
          <a:ext cx="889000" cy="4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54794</xdr:rowOff>
    </xdr:from>
    <xdr:to>
      <xdr:col>15</xdr:col>
      <xdr:colOff>133350</xdr:colOff>
      <xdr:row>84</xdr:row>
      <xdr:rowOff>156394</xdr:rowOff>
    </xdr:to>
    <xdr:sp macro="" textlink="">
      <xdr:nvSpPr>
        <xdr:cNvPr id="198" name="フローチャート: 判断 197"/>
        <xdr:cNvSpPr/>
      </xdr:nvSpPr>
      <xdr:spPr>
        <a:xfrm>
          <a:off x="3175000" y="1445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141171</xdr:rowOff>
    </xdr:from>
    <xdr:ext cx="762000" cy="259045"/>
    <xdr:sp macro="" textlink="">
      <xdr:nvSpPr>
        <xdr:cNvPr id="199" name="テキスト ボックス 198"/>
        <xdr:cNvSpPr txBox="1"/>
      </xdr:nvSpPr>
      <xdr:spPr>
        <a:xfrm>
          <a:off x="2844800" y="1454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150320</xdr:rowOff>
    </xdr:from>
    <xdr:to>
      <xdr:col>11</xdr:col>
      <xdr:colOff>31750</xdr:colOff>
      <xdr:row>83</xdr:row>
      <xdr:rowOff>27998</xdr:rowOff>
    </xdr:to>
    <xdr:cxnSp macro="">
      <xdr:nvCxnSpPr>
        <xdr:cNvPr id="200" name="直線コネクタ 199"/>
        <xdr:cNvCxnSpPr/>
      </xdr:nvCxnSpPr>
      <xdr:spPr>
        <a:xfrm>
          <a:off x="1447800" y="14209220"/>
          <a:ext cx="889000" cy="4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41016</xdr:rowOff>
    </xdr:from>
    <xdr:to>
      <xdr:col>11</xdr:col>
      <xdr:colOff>82550</xdr:colOff>
      <xdr:row>84</xdr:row>
      <xdr:rowOff>142616</xdr:rowOff>
    </xdr:to>
    <xdr:sp macro="" textlink="">
      <xdr:nvSpPr>
        <xdr:cNvPr id="201" name="フローチャート: 判断 200"/>
        <xdr:cNvSpPr/>
      </xdr:nvSpPr>
      <xdr:spPr>
        <a:xfrm>
          <a:off x="2286000" y="1444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127393</xdr:rowOff>
    </xdr:from>
    <xdr:ext cx="762000" cy="259045"/>
    <xdr:sp macro="" textlink="">
      <xdr:nvSpPr>
        <xdr:cNvPr id="202" name="テキスト ボックス 201"/>
        <xdr:cNvSpPr txBox="1"/>
      </xdr:nvSpPr>
      <xdr:spPr>
        <a:xfrm>
          <a:off x="1955800" y="1452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114088</xdr:rowOff>
    </xdr:from>
    <xdr:to>
      <xdr:col>7</xdr:col>
      <xdr:colOff>31750</xdr:colOff>
      <xdr:row>84</xdr:row>
      <xdr:rowOff>44238</xdr:rowOff>
    </xdr:to>
    <xdr:sp macro="" textlink="">
      <xdr:nvSpPr>
        <xdr:cNvPr id="203" name="フローチャート: 判断 202"/>
        <xdr:cNvSpPr/>
      </xdr:nvSpPr>
      <xdr:spPr>
        <a:xfrm>
          <a:off x="1397000" y="1434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29015</xdr:rowOff>
    </xdr:from>
    <xdr:ext cx="762000" cy="259045"/>
    <xdr:sp macro="" textlink="">
      <xdr:nvSpPr>
        <xdr:cNvPr id="204" name="テキスト ボックス 203"/>
        <xdr:cNvSpPr txBox="1"/>
      </xdr:nvSpPr>
      <xdr:spPr>
        <a:xfrm>
          <a:off x="1066800" y="1443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60544</xdr:rowOff>
    </xdr:from>
    <xdr:to>
      <xdr:col>23</xdr:col>
      <xdr:colOff>184150</xdr:colOff>
      <xdr:row>83</xdr:row>
      <xdr:rowOff>162144</xdr:rowOff>
    </xdr:to>
    <xdr:sp macro="" textlink="">
      <xdr:nvSpPr>
        <xdr:cNvPr id="210" name="楕円 209"/>
        <xdr:cNvSpPr/>
      </xdr:nvSpPr>
      <xdr:spPr>
        <a:xfrm>
          <a:off x="4902200" y="1429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77071</xdr:rowOff>
    </xdr:from>
    <xdr:ext cx="762000" cy="259045"/>
    <xdr:sp macro="" textlink="">
      <xdr:nvSpPr>
        <xdr:cNvPr id="211" name="人件費・物件費等の状況該当値テキスト"/>
        <xdr:cNvSpPr txBox="1"/>
      </xdr:nvSpPr>
      <xdr:spPr>
        <a:xfrm>
          <a:off x="5041900" y="14135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26471</xdr:rowOff>
    </xdr:from>
    <xdr:to>
      <xdr:col>19</xdr:col>
      <xdr:colOff>184150</xdr:colOff>
      <xdr:row>83</xdr:row>
      <xdr:rowOff>128071</xdr:rowOff>
    </xdr:to>
    <xdr:sp macro="" textlink="">
      <xdr:nvSpPr>
        <xdr:cNvPr id="212" name="楕円 211"/>
        <xdr:cNvSpPr/>
      </xdr:nvSpPr>
      <xdr:spPr>
        <a:xfrm>
          <a:off x="4064000" y="1425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138248</xdr:rowOff>
    </xdr:from>
    <xdr:ext cx="736600" cy="259045"/>
    <xdr:sp macro="" textlink="">
      <xdr:nvSpPr>
        <xdr:cNvPr id="213" name="テキスト ボックス 212"/>
        <xdr:cNvSpPr txBox="1"/>
      </xdr:nvSpPr>
      <xdr:spPr>
        <a:xfrm>
          <a:off x="3733800" y="1402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18582</xdr:rowOff>
    </xdr:from>
    <xdr:to>
      <xdr:col>15</xdr:col>
      <xdr:colOff>133350</xdr:colOff>
      <xdr:row>83</xdr:row>
      <xdr:rowOff>120182</xdr:rowOff>
    </xdr:to>
    <xdr:sp macro="" textlink="">
      <xdr:nvSpPr>
        <xdr:cNvPr id="214" name="楕円 213"/>
        <xdr:cNvSpPr/>
      </xdr:nvSpPr>
      <xdr:spPr>
        <a:xfrm>
          <a:off x="3175000" y="1424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130359</xdr:rowOff>
    </xdr:from>
    <xdr:ext cx="762000" cy="259045"/>
    <xdr:sp macro="" textlink="">
      <xdr:nvSpPr>
        <xdr:cNvPr id="215" name="テキスト ボックス 214"/>
        <xdr:cNvSpPr txBox="1"/>
      </xdr:nvSpPr>
      <xdr:spPr>
        <a:xfrm>
          <a:off x="2844800" y="1401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148648</xdr:rowOff>
    </xdr:from>
    <xdr:to>
      <xdr:col>11</xdr:col>
      <xdr:colOff>82550</xdr:colOff>
      <xdr:row>83</xdr:row>
      <xdr:rowOff>78798</xdr:rowOff>
    </xdr:to>
    <xdr:sp macro="" textlink="">
      <xdr:nvSpPr>
        <xdr:cNvPr id="216" name="楕円 215"/>
        <xdr:cNvSpPr/>
      </xdr:nvSpPr>
      <xdr:spPr>
        <a:xfrm>
          <a:off x="2286000" y="1420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88975</xdr:rowOff>
    </xdr:from>
    <xdr:ext cx="762000" cy="259045"/>
    <xdr:sp macro="" textlink="">
      <xdr:nvSpPr>
        <xdr:cNvPr id="217" name="テキスト ボックス 216"/>
        <xdr:cNvSpPr txBox="1"/>
      </xdr:nvSpPr>
      <xdr:spPr>
        <a:xfrm>
          <a:off x="1955800" y="13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99520</xdr:rowOff>
    </xdr:from>
    <xdr:to>
      <xdr:col>7</xdr:col>
      <xdr:colOff>31750</xdr:colOff>
      <xdr:row>83</xdr:row>
      <xdr:rowOff>29670</xdr:rowOff>
    </xdr:to>
    <xdr:sp macro="" textlink="">
      <xdr:nvSpPr>
        <xdr:cNvPr id="218" name="楕円 217"/>
        <xdr:cNvSpPr/>
      </xdr:nvSpPr>
      <xdr:spPr>
        <a:xfrm>
          <a:off x="1397000" y="1415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39847</xdr:rowOff>
    </xdr:from>
    <xdr:ext cx="762000" cy="259045"/>
    <xdr:sp macro="" textlink="">
      <xdr:nvSpPr>
        <xdr:cNvPr id="219" name="テキスト ボックス 218"/>
        <xdr:cNvSpPr txBox="1"/>
      </xdr:nvSpPr>
      <xdr:spPr>
        <a:xfrm>
          <a:off x="1066800" y="1392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これまでの職員給与適正化の計画的な実施や職員給与の削減措置を実施しており、近年の本市のラスパイレス指数は、平成</a:t>
          </a:r>
          <a:r>
            <a:rPr kumimoji="1" lang="en-US" altLang="ja-JP" sz="900">
              <a:latin typeface="ＭＳ Ｐゴシック" panose="020B0600070205080204" pitchFamily="50" charset="-128"/>
              <a:ea typeface="ＭＳ Ｐゴシック" panose="020B0600070205080204" pitchFamily="50" charset="-128"/>
            </a:rPr>
            <a:t>28</a:t>
          </a:r>
          <a:r>
            <a:rPr kumimoji="1" lang="ja-JP" altLang="en-US" sz="900">
              <a:latin typeface="ＭＳ Ｐゴシック" panose="020B0600070205080204" pitchFamily="50" charset="-128"/>
              <a:ea typeface="ＭＳ Ｐゴシック" panose="020B0600070205080204" pitchFamily="50" charset="-128"/>
            </a:rPr>
            <a:t>年度に向けて新たに実施した給与制度の総合的見直しにより、一時的な削減措置をせずとも</a:t>
          </a:r>
          <a:r>
            <a:rPr kumimoji="1" lang="en-US" altLang="ja-JP" sz="900">
              <a:latin typeface="ＭＳ Ｐゴシック" panose="020B0600070205080204" pitchFamily="50" charset="-128"/>
              <a:ea typeface="ＭＳ Ｐゴシック" panose="020B0600070205080204" pitchFamily="50" charset="-128"/>
            </a:rPr>
            <a:t>100</a:t>
          </a:r>
          <a:r>
            <a:rPr kumimoji="1" lang="ja-JP" altLang="en-US" sz="900">
              <a:latin typeface="ＭＳ Ｐゴシック" panose="020B0600070205080204" pitchFamily="50" charset="-128"/>
              <a:ea typeface="ＭＳ Ｐゴシック" panose="020B0600070205080204" pitchFamily="50" charset="-128"/>
            </a:rPr>
            <a:t>を下回る状況となっている。</a:t>
          </a:r>
          <a:br>
            <a:rPr kumimoji="1" lang="ja-JP" altLang="en-US" sz="900">
              <a:latin typeface="ＭＳ Ｐゴシック" panose="020B0600070205080204" pitchFamily="50" charset="-128"/>
              <a:ea typeface="ＭＳ Ｐゴシック" panose="020B0600070205080204" pitchFamily="50" charset="-128"/>
            </a:rPr>
          </a:br>
          <a:r>
            <a:rPr kumimoji="1" lang="ja-JP" altLang="en-US" sz="900">
              <a:latin typeface="ＭＳ Ｐゴシック" panose="020B0600070205080204" pitchFamily="50" charset="-128"/>
              <a:ea typeface="ＭＳ Ｐゴシック" panose="020B0600070205080204" pitchFamily="50" charset="-128"/>
            </a:rPr>
            <a:t>≪本市の給与削減措置の概要≫</a:t>
          </a:r>
        </a:p>
        <a:p>
          <a:r>
            <a:rPr kumimoji="1" lang="en-US" altLang="ja-JP" sz="900">
              <a:latin typeface="ＭＳ Ｐゴシック" panose="020B0600070205080204" pitchFamily="50" charset="-128"/>
              <a:ea typeface="ＭＳ Ｐゴシック" panose="020B0600070205080204" pitchFamily="50" charset="-128"/>
            </a:rPr>
            <a:t>H14</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15</a:t>
          </a:r>
          <a:r>
            <a:rPr kumimoji="1" lang="ja-JP" altLang="en-US" sz="900">
              <a:latin typeface="ＭＳ Ｐゴシック" panose="020B0600070205080204" pitchFamily="50" charset="-128"/>
              <a:ea typeface="ＭＳ Ｐゴシック" panose="020B0600070205080204" pitchFamily="50" charset="-128"/>
            </a:rPr>
            <a:t>年度：給料削減（△</a:t>
          </a:r>
          <a:r>
            <a:rPr kumimoji="1" lang="en-US" altLang="ja-JP" sz="900">
              <a:latin typeface="ＭＳ Ｐゴシック" panose="020B0600070205080204" pitchFamily="50" charset="-128"/>
              <a:ea typeface="ＭＳ Ｐゴシック" panose="020B0600070205080204" pitchFamily="50" charset="-128"/>
            </a:rPr>
            <a:t>15</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a:t>
          </a:r>
        </a:p>
        <a:p>
          <a:r>
            <a:rPr kumimoji="1" lang="en-US" altLang="ja-JP" sz="900">
              <a:latin typeface="ＭＳ Ｐゴシック" panose="020B0600070205080204" pitchFamily="50" charset="-128"/>
              <a:ea typeface="ＭＳ Ｐゴシック" panose="020B0600070205080204" pitchFamily="50" charset="-128"/>
            </a:rPr>
            <a:t>H16</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19</a:t>
          </a:r>
          <a:r>
            <a:rPr kumimoji="1" lang="ja-JP" altLang="en-US" sz="900">
              <a:latin typeface="ＭＳ Ｐゴシック" panose="020B0600070205080204" pitchFamily="50" charset="-128"/>
              <a:ea typeface="ＭＳ Ｐゴシック" panose="020B0600070205080204" pitchFamily="50" charset="-128"/>
            </a:rPr>
            <a:t>年度：給料削減（△</a:t>
          </a:r>
          <a:r>
            <a:rPr kumimoji="1" lang="en-US" altLang="ja-JP" sz="900">
              <a:latin typeface="ＭＳ Ｐゴシック" panose="020B0600070205080204" pitchFamily="50" charset="-128"/>
              <a:ea typeface="ＭＳ Ｐゴシック" panose="020B0600070205080204" pitchFamily="50" charset="-128"/>
            </a:rPr>
            <a:t>10</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％）、管理職手当削減（△</a:t>
          </a:r>
          <a:r>
            <a:rPr kumimoji="1" lang="en-US" altLang="ja-JP" sz="900">
              <a:latin typeface="ＭＳ Ｐゴシック" panose="020B0600070205080204" pitchFamily="50" charset="-128"/>
              <a:ea typeface="ＭＳ Ｐゴシック" panose="020B0600070205080204" pitchFamily="50" charset="-128"/>
            </a:rPr>
            <a:t>20</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10</a:t>
          </a:r>
          <a:r>
            <a:rPr kumimoji="1" lang="ja-JP" altLang="en-US" sz="900">
              <a:latin typeface="ＭＳ Ｐゴシック" panose="020B0600070205080204" pitchFamily="50" charset="-128"/>
              <a:ea typeface="ＭＳ Ｐゴシック" panose="020B0600070205080204" pitchFamily="50" charset="-128"/>
            </a:rPr>
            <a:t>％）</a:t>
          </a:r>
        </a:p>
        <a:p>
          <a:r>
            <a:rPr kumimoji="1" lang="en-US" altLang="ja-JP" sz="900">
              <a:latin typeface="ＭＳ Ｐゴシック" panose="020B0600070205080204" pitchFamily="50" charset="-128"/>
              <a:ea typeface="ＭＳ Ｐゴシック" panose="020B0600070205080204" pitchFamily="50" charset="-128"/>
            </a:rPr>
            <a:t>H20</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22</a:t>
          </a:r>
          <a:r>
            <a:rPr kumimoji="1" lang="ja-JP" altLang="en-US" sz="900">
              <a:latin typeface="ＭＳ Ｐゴシック" panose="020B0600070205080204" pitchFamily="50" charset="-128"/>
              <a:ea typeface="ＭＳ Ｐゴシック" panose="020B0600070205080204" pitchFamily="50" charset="-128"/>
            </a:rPr>
            <a:t>年度：地域手当削減措置（△</a:t>
          </a:r>
          <a:r>
            <a:rPr kumimoji="1" lang="en-US" altLang="ja-JP" sz="900">
              <a:latin typeface="ＭＳ Ｐゴシック" panose="020B0600070205080204" pitchFamily="50" charset="-128"/>
              <a:ea typeface="ＭＳ Ｐゴシック" panose="020B0600070205080204" pitchFamily="50" charset="-128"/>
            </a:rPr>
            <a:t>20</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85</a:t>
          </a:r>
          <a:r>
            <a:rPr kumimoji="1" lang="ja-JP" altLang="en-US" sz="900">
              <a:latin typeface="ＭＳ Ｐゴシック" panose="020B0600070205080204" pitchFamily="50" charset="-128"/>
              <a:ea typeface="ＭＳ Ｐゴシック" panose="020B0600070205080204" pitchFamily="50" charset="-128"/>
            </a:rPr>
            <a:t>％）</a:t>
          </a:r>
        </a:p>
        <a:p>
          <a:r>
            <a:rPr kumimoji="1" lang="en-US" altLang="ja-JP" sz="900">
              <a:latin typeface="ＭＳ Ｐゴシック" panose="020B0600070205080204" pitchFamily="50" charset="-128"/>
              <a:ea typeface="ＭＳ Ｐゴシック" panose="020B0600070205080204" pitchFamily="50" charset="-128"/>
            </a:rPr>
            <a:t>H23</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24</a:t>
          </a:r>
          <a:r>
            <a:rPr kumimoji="1" lang="ja-JP" altLang="en-US" sz="900">
              <a:latin typeface="ＭＳ Ｐゴシック" panose="020B0600070205080204" pitchFamily="50" charset="-128"/>
              <a:ea typeface="ＭＳ Ｐゴシック" panose="020B0600070205080204" pitchFamily="50" charset="-128"/>
            </a:rPr>
            <a:t>年度：給料削減（△</a:t>
          </a:r>
          <a:r>
            <a:rPr kumimoji="1" lang="en-US" altLang="ja-JP" sz="900">
              <a:latin typeface="ＭＳ Ｐゴシック" panose="020B0600070205080204" pitchFamily="50" charset="-128"/>
              <a:ea typeface="ＭＳ Ｐゴシック" panose="020B0600070205080204" pitchFamily="50" charset="-128"/>
            </a:rPr>
            <a:t>8</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1</a:t>
          </a:r>
          <a:r>
            <a:rPr kumimoji="1" lang="ja-JP" altLang="en-US" sz="900">
              <a:latin typeface="ＭＳ Ｐゴシック" panose="020B0600070205080204" pitchFamily="50" charset="-128"/>
              <a:ea typeface="ＭＳ Ｐゴシック" panose="020B0600070205080204" pitchFamily="50" charset="-128"/>
            </a:rPr>
            <a:t>％）</a:t>
          </a:r>
        </a:p>
        <a:p>
          <a:r>
            <a:rPr kumimoji="1" lang="en-US" altLang="ja-JP" sz="900">
              <a:latin typeface="ＭＳ Ｐゴシック" panose="020B0600070205080204" pitchFamily="50" charset="-128"/>
              <a:ea typeface="ＭＳ Ｐゴシック" panose="020B0600070205080204" pitchFamily="50" charset="-128"/>
            </a:rPr>
            <a:t>H22</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24</a:t>
          </a:r>
          <a:r>
            <a:rPr kumimoji="1" lang="ja-JP" altLang="en-US" sz="900">
              <a:latin typeface="ＭＳ Ｐゴシック" panose="020B0600070205080204" pitchFamily="50" charset="-128"/>
              <a:ea typeface="ＭＳ Ｐゴシック" panose="020B0600070205080204" pitchFamily="50" charset="-128"/>
            </a:rPr>
            <a:t>年度：期末・勤勉手当削減（△</a:t>
          </a:r>
          <a:r>
            <a:rPr kumimoji="1" lang="en-US" altLang="ja-JP" sz="900">
              <a:latin typeface="ＭＳ Ｐゴシック" panose="020B0600070205080204" pitchFamily="50" charset="-128"/>
              <a:ea typeface="ＭＳ Ｐゴシック" panose="020B0600070205080204" pitchFamily="50" charset="-128"/>
            </a:rPr>
            <a:t>25</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18</a:t>
          </a:r>
          <a:r>
            <a:rPr kumimoji="1" lang="ja-JP" altLang="en-US" sz="900">
              <a:latin typeface="ＭＳ Ｐゴシック" panose="020B0600070205080204" pitchFamily="50" charset="-128"/>
              <a:ea typeface="ＭＳ Ｐゴシック" panose="020B0600070205080204" pitchFamily="50" charset="-128"/>
            </a:rPr>
            <a:t>％）</a:t>
          </a:r>
        </a:p>
        <a:p>
          <a:r>
            <a:rPr kumimoji="1" lang="en-US" altLang="ja-JP" sz="900">
              <a:latin typeface="ＭＳ Ｐゴシック" panose="020B0600070205080204" pitchFamily="50" charset="-128"/>
              <a:ea typeface="ＭＳ Ｐゴシック" panose="020B0600070205080204" pitchFamily="50" charset="-128"/>
            </a:rPr>
            <a:t>H25</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27</a:t>
          </a:r>
          <a:r>
            <a:rPr kumimoji="1" lang="ja-JP" altLang="en-US" sz="900">
              <a:latin typeface="ＭＳ Ｐゴシック" panose="020B0600070205080204" pitchFamily="50" charset="-128"/>
              <a:ea typeface="ＭＳ Ｐゴシック" panose="020B0600070205080204" pitchFamily="50" charset="-128"/>
            </a:rPr>
            <a:t>年度：給料削減（△</a:t>
          </a:r>
          <a:r>
            <a:rPr kumimoji="1" lang="en-US" altLang="ja-JP" sz="900">
              <a:latin typeface="ＭＳ Ｐゴシック" panose="020B0600070205080204" pitchFamily="50" charset="-128"/>
              <a:ea typeface="ＭＳ Ｐゴシック" panose="020B0600070205080204" pitchFamily="50" charset="-128"/>
            </a:rPr>
            <a:t>5</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156029</xdr:rowOff>
    </xdr:to>
    <xdr:cxnSp macro="">
      <xdr:nvCxnSpPr>
        <xdr:cNvPr id="250" name="直線コネクタ 249"/>
        <xdr:cNvCxnSpPr/>
      </xdr:nvCxnSpPr>
      <xdr:spPr>
        <a:xfrm flipV="1">
          <a:off x="17018000" y="1382939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128106</xdr:rowOff>
    </xdr:from>
    <xdr:ext cx="762000" cy="259045"/>
    <xdr:sp macro="" textlink="">
      <xdr:nvSpPr>
        <xdr:cNvPr id="251" name="給与水準   （国との比較）最小値テキスト"/>
        <xdr:cNvSpPr txBox="1"/>
      </xdr:nvSpPr>
      <xdr:spPr>
        <a:xfrm>
          <a:off x="17106900" y="15387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156029</xdr:rowOff>
    </xdr:from>
    <xdr:to>
      <xdr:col>81</xdr:col>
      <xdr:colOff>133350</xdr:colOff>
      <xdr:row>89</xdr:row>
      <xdr:rowOff>156029</xdr:rowOff>
    </xdr:to>
    <xdr:cxnSp macro="">
      <xdr:nvCxnSpPr>
        <xdr:cNvPr id="252" name="直線コネクタ 251"/>
        <xdr:cNvCxnSpPr/>
      </xdr:nvCxnSpPr>
      <xdr:spPr>
        <a:xfrm>
          <a:off x="16929100" y="1541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14514</xdr:rowOff>
    </xdr:from>
    <xdr:to>
      <xdr:col>81</xdr:col>
      <xdr:colOff>44450</xdr:colOff>
      <xdr:row>85</xdr:row>
      <xdr:rowOff>14514</xdr:rowOff>
    </xdr:to>
    <xdr:cxnSp macro="">
      <xdr:nvCxnSpPr>
        <xdr:cNvPr id="255" name="直線コネクタ 254"/>
        <xdr:cNvCxnSpPr/>
      </xdr:nvCxnSpPr>
      <xdr:spPr>
        <a:xfrm>
          <a:off x="16179800" y="145877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56" name="給与水準   （国との比較）平均値テキスト"/>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57" name="フローチャート: 判断 256"/>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14514</xdr:rowOff>
    </xdr:from>
    <xdr:to>
      <xdr:col>77</xdr:col>
      <xdr:colOff>44450</xdr:colOff>
      <xdr:row>85</xdr:row>
      <xdr:rowOff>135164</xdr:rowOff>
    </xdr:to>
    <xdr:cxnSp macro="">
      <xdr:nvCxnSpPr>
        <xdr:cNvPr id="258" name="直線コネクタ 257"/>
        <xdr:cNvCxnSpPr/>
      </xdr:nvCxnSpPr>
      <xdr:spPr>
        <a:xfrm flipV="1">
          <a:off x="15290800" y="1458776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59" name="フローチャート: 判断 258"/>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60" name="テキスト ボックス 259"/>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64407</xdr:rowOff>
    </xdr:from>
    <xdr:to>
      <xdr:col>72</xdr:col>
      <xdr:colOff>203200</xdr:colOff>
      <xdr:row>85</xdr:row>
      <xdr:rowOff>135164</xdr:rowOff>
    </xdr:to>
    <xdr:cxnSp macro="">
      <xdr:nvCxnSpPr>
        <xdr:cNvPr id="261" name="直線コネクタ 260"/>
        <xdr:cNvCxnSpPr/>
      </xdr:nvCxnSpPr>
      <xdr:spPr>
        <a:xfrm>
          <a:off x="14401800" y="14294757"/>
          <a:ext cx="889000" cy="4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2" name="フローチャート: 判断 261"/>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3" name="テキスト ボックス 262"/>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64407</xdr:rowOff>
    </xdr:from>
    <xdr:to>
      <xdr:col>68</xdr:col>
      <xdr:colOff>152400</xdr:colOff>
      <xdr:row>84</xdr:row>
      <xdr:rowOff>13607</xdr:rowOff>
    </xdr:to>
    <xdr:cxnSp macro="">
      <xdr:nvCxnSpPr>
        <xdr:cNvPr id="264" name="直線コネクタ 263"/>
        <xdr:cNvCxnSpPr/>
      </xdr:nvCxnSpPr>
      <xdr:spPr>
        <a:xfrm flipV="1">
          <a:off x="13512800" y="1429475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5" name="フローチャート: 判断 264"/>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66" name="テキスト ボックス 265"/>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7" name="フローチャート: 判断 266"/>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68" name="テキスト ボックス 267"/>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74" name="楕円 273"/>
        <xdr:cNvSpPr/>
      </xdr:nvSpPr>
      <xdr:spPr>
        <a:xfrm>
          <a:off x="169672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151691</xdr:rowOff>
    </xdr:from>
    <xdr:ext cx="762000" cy="259045"/>
    <xdr:sp macro="" textlink="">
      <xdr:nvSpPr>
        <xdr:cNvPr id="275" name="給与水準   （国との比較）該当値テキスト"/>
        <xdr:cNvSpPr txBox="1"/>
      </xdr:nvSpPr>
      <xdr:spPr>
        <a:xfrm>
          <a:off x="17106900" y="143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135164</xdr:rowOff>
    </xdr:from>
    <xdr:to>
      <xdr:col>77</xdr:col>
      <xdr:colOff>95250</xdr:colOff>
      <xdr:row>85</xdr:row>
      <xdr:rowOff>65314</xdr:rowOff>
    </xdr:to>
    <xdr:sp macro="" textlink="">
      <xdr:nvSpPr>
        <xdr:cNvPr id="276" name="楕円 275"/>
        <xdr:cNvSpPr/>
      </xdr:nvSpPr>
      <xdr:spPr>
        <a:xfrm>
          <a:off x="16129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75491</xdr:rowOff>
    </xdr:from>
    <xdr:ext cx="736600" cy="259045"/>
    <xdr:sp macro="" textlink="">
      <xdr:nvSpPr>
        <xdr:cNvPr id="277" name="テキスト ボックス 276"/>
        <xdr:cNvSpPr txBox="1"/>
      </xdr:nvSpPr>
      <xdr:spPr>
        <a:xfrm>
          <a:off x="15798800" y="1430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84364</xdr:rowOff>
    </xdr:from>
    <xdr:to>
      <xdr:col>73</xdr:col>
      <xdr:colOff>44450</xdr:colOff>
      <xdr:row>86</xdr:row>
      <xdr:rowOff>14514</xdr:rowOff>
    </xdr:to>
    <xdr:sp macro="" textlink="">
      <xdr:nvSpPr>
        <xdr:cNvPr id="278" name="楕円 277"/>
        <xdr:cNvSpPr/>
      </xdr:nvSpPr>
      <xdr:spPr>
        <a:xfrm>
          <a:off x="15240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79" name="テキスト ボックス 278"/>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13607</xdr:rowOff>
    </xdr:from>
    <xdr:to>
      <xdr:col>68</xdr:col>
      <xdr:colOff>203200</xdr:colOff>
      <xdr:row>83</xdr:row>
      <xdr:rowOff>115207</xdr:rowOff>
    </xdr:to>
    <xdr:sp macro="" textlink="">
      <xdr:nvSpPr>
        <xdr:cNvPr id="280" name="楕円 279"/>
        <xdr:cNvSpPr/>
      </xdr:nvSpPr>
      <xdr:spPr>
        <a:xfrm>
          <a:off x="14351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125384</xdr:rowOff>
    </xdr:from>
    <xdr:ext cx="762000" cy="259045"/>
    <xdr:sp macro="" textlink="">
      <xdr:nvSpPr>
        <xdr:cNvPr id="281" name="テキスト ボックス 280"/>
        <xdr:cNvSpPr txBox="1"/>
      </xdr:nvSpPr>
      <xdr:spPr>
        <a:xfrm>
          <a:off x="14020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134257</xdr:rowOff>
    </xdr:from>
    <xdr:to>
      <xdr:col>64</xdr:col>
      <xdr:colOff>152400</xdr:colOff>
      <xdr:row>84</xdr:row>
      <xdr:rowOff>64407</xdr:rowOff>
    </xdr:to>
    <xdr:sp macro="" textlink="">
      <xdr:nvSpPr>
        <xdr:cNvPr id="282" name="楕円 281"/>
        <xdr:cNvSpPr/>
      </xdr:nvSpPr>
      <xdr:spPr>
        <a:xfrm>
          <a:off x="13462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74584</xdr:rowOff>
    </xdr:from>
    <xdr:ext cx="762000" cy="259045"/>
    <xdr:sp macro="" textlink="">
      <xdr:nvSpPr>
        <xdr:cNvPr id="283" name="テキスト ボックス 282"/>
        <xdr:cNvSpPr txBox="1"/>
      </xdr:nvSpPr>
      <xdr:spPr>
        <a:xfrm>
          <a:off x="13131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概ね同水準で推移している。</a:t>
          </a:r>
        </a:p>
        <a:p>
          <a:r>
            <a:rPr kumimoji="1" lang="ja-JP" altLang="en-US" sz="1100">
              <a:latin typeface="ＭＳ Ｐゴシック" panose="020B0600070205080204" pitchFamily="50" charset="-128"/>
              <a:ea typeface="ＭＳ Ｐゴシック" panose="020B0600070205080204" pitchFamily="50" charset="-128"/>
            </a:rPr>
            <a:t>　今後についても、</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あまがさき「未来へつなぐ」プロジェクト</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において事務事業の見直しを行うとともに、今後、少子高齢化の進展に伴い増加・多様化する行政ニーズに対応していくため、業務の効率化や民間事業者の活用等、業務執行体制の見直しを図る中で、引き続き適正な定員管理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42333</xdr:rowOff>
    </xdr:to>
    <xdr:cxnSp macro="">
      <xdr:nvCxnSpPr>
        <xdr:cNvPr id="313" name="直線コネクタ 312"/>
        <xdr:cNvCxnSpPr/>
      </xdr:nvCxnSpPr>
      <xdr:spPr>
        <a:xfrm flipV="1">
          <a:off x="17018000" y="9906212"/>
          <a:ext cx="0" cy="14518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14410</xdr:rowOff>
    </xdr:from>
    <xdr:ext cx="762000" cy="259045"/>
    <xdr:sp macro="" textlink="">
      <xdr:nvSpPr>
        <xdr:cNvPr id="314" name="定員管理の状況最小値テキスト"/>
        <xdr:cNvSpPr txBox="1"/>
      </xdr:nvSpPr>
      <xdr:spPr>
        <a:xfrm>
          <a:off x="17106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42333</xdr:rowOff>
    </xdr:from>
    <xdr:to>
      <xdr:col>81</xdr:col>
      <xdr:colOff>133350</xdr:colOff>
      <xdr:row>66</xdr:row>
      <xdr:rowOff>42333</xdr:rowOff>
    </xdr:to>
    <xdr:cxnSp macro="">
      <xdr:nvCxnSpPr>
        <xdr:cNvPr id="315" name="直線コネクタ 314"/>
        <xdr:cNvCxnSpPr/>
      </xdr:nvCxnSpPr>
      <xdr:spPr>
        <a:xfrm>
          <a:off x="16929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16"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17" name="直線コネクタ 316"/>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101812</xdr:rowOff>
    </xdr:from>
    <xdr:to>
      <xdr:col>81</xdr:col>
      <xdr:colOff>44450</xdr:colOff>
      <xdr:row>60</xdr:row>
      <xdr:rowOff>101812</xdr:rowOff>
    </xdr:to>
    <xdr:cxnSp macro="">
      <xdr:nvCxnSpPr>
        <xdr:cNvPr id="318" name="直線コネクタ 317"/>
        <xdr:cNvCxnSpPr/>
      </xdr:nvCxnSpPr>
      <xdr:spPr>
        <a:xfrm>
          <a:off x="16179800" y="103888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107544</xdr:rowOff>
    </xdr:from>
    <xdr:ext cx="762000" cy="259045"/>
    <xdr:sp macro="" textlink="">
      <xdr:nvSpPr>
        <xdr:cNvPr id="319" name="定員管理の状況平均値テキスト"/>
        <xdr:cNvSpPr txBox="1"/>
      </xdr:nvSpPr>
      <xdr:spPr>
        <a:xfrm>
          <a:off x="17106900" y="10394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135467</xdr:rowOff>
    </xdr:from>
    <xdr:to>
      <xdr:col>81</xdr:col>
      <xdr:colOff>95250</xdr:colOff>
      <xdr:row>61</xdr:row>
      <xdr:rowOff>65617</xdr:rowOff>
    </xdr:to>
    <xdr:sp macro="" textlink="">
      <xdr:nvSpPr>
        <xdr:cNvPr id="320" name="フローチャート: 判断 319"/>
        <xdr:cNvSpPr/>
      </xdr:nvSpPr>
      <xdr:spPr>
        <a:xfrm>
          <a:off x="169672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57573</xdr:rowOff>
    </xdr:from>
    <xdr:to>
      <xdr:col>77</xdr:col>
      <xdr:colOff>44450</xdr:colOff>
      <xdr:row>60</xdr:row>
      <xdr:rowOff>101812</xdr:rowOff>
    </xdr:to>
    <xdr:cxnSp macro="">
      <xdr:nvCxnSpPr>
        <xdr:cNvPr id="321" name="直線コネクタ 320"/>
        <xdr:cNvCxnSpPr/>
      </xdr:nvCxnSpPr>
      <xdr:spPr>
        <a:xfrm>
          <a:off x="15290800" y="10344573"/>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2" name="フローチャート: 判断 321"/>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3" name="テキスト ボックス 322"/>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21379</xdr:rowOff>
    </xdr:from>
    <xdr:to>
      <xdr:col>72</xdr:col>
      <xdr:colOff>203200</xdr:colOff>
      <xdr:row>60</xdr:row>
      <xdr:rowOff>57573</xdr:rowOff>
    </xdr:to>
    <xdr:cxnSp macro="">
      <xdr:nvCxnSpPr>
        <xdr:cNvPr id="324" name="直線コネクタ 323"/>
        <xdr:cNvCxnSpPr/>
      </xdr:nvCxnSpPr>
      <xdr:spPr>
        <a:xfrm>
          <a:off x="14401800" y="10308379"/>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107315</xdr:rowOff>
    </xdr:from>
    <xdr:to>
      <xdr:col>73</xdr:col>
      <xdr:colOff>44450</xdr:colOff>
      <xdr:row>61</xdr:row>
      <xdr:rowOff>37465</xdr:rowOff>
    </xdr:to>
    <xdr:sp macro="" textlink="">
      <xdr:nvSpPr>
        <xdr:cNvPr id="325" name="フローチャート: 判断 324"/>
        <xdr:cNvSpPr/>
      </xdr:nvSpPr>
      <xdr:spPr>
        <a:xfrm>
          <a:off x="15240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22242</xdr:rowOff>
    </xdr:from>
    <xdr:ext cx="762000" cy="259045"/>
    <xdr:sp macro="" textlink="">
      <xdr:nvSpPr>
        <xdr:cNvPr id="326" name="テキスト ボックス 325"/>
        <xdr:cNvSpPr txBox="1"/>
      </xdr:nvSpPr>
      <xdr:spPr>
        <a:xfrm>
          <a:off x="14909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5292</xdr:rowOff>
    </xdr:from>
    <xdr:to>
      <xdr:col>68</xdr:col>
      <xdr:colOff>152400</xdr:colOff>
      <xdr:row>60</xdr:row>
      <xdr:rowOff>21379</xdr:rowOff>
    </xdr:to>
    <xdr:cxnSp macro="">
      <xdr:nvCxnSpPr>
        <xdr:cNvPr id="327" name="直線コネクタ 326"/>
        <xdr:cNvCxnSpPr/>
      </xdr:nvCxnSpPr>
      <xdr:spPr>
        <a:xfrm>
          <a:off x="13512800" y="10292292"/>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119380</xdr:rowOff>
    </xdr:from>
    <xdr:to>
      <xdr:col>68</xdr:col>
      <xdr:colOff>203200</xdr:colOff>
      <xdr:row>61</xdr:row>
      <xdr:rowOff>49530</xdr:rowOff>
    </xdr:to>
    <xdr:sp macro="" textlink="">
      <xdr:nvSpPr>
        <xdr:cNvPr id="328" name="フローチャート: 判断 327"/>
        <xdr:cNvSpPr/>
      </xdr:nvSpPr>
      <xdr:spPr>
        <a:xfrm>
          <a:off x="14351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34307</xdr:rowOff>
    </xdr:from>
    <xdr:ext cx="762000" cy="259045"/>
    <xdr:sp macro="" textlink="">
      <xdr:nvSpPr>
        <xdr:cNvPr id="329" name="テキスト ボックス 328"/>
        <xdr:cNvSpPr txBox="1"/>
      </xdr:nvSpPr>
      <xdr:spPr>
        <a:xfrm>
          <a:off x="14020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0" name="フローチャート: 判断 329"/>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38329</xdr:rowOff>
    </xdr:from>
    <xdr:ext cx="762000" cy="259045"/>
    <xdr:sp macro="" textlink="">
      <xdr:nvSpPr>
        <xdr:cNvPr id="331" name="テキスト ボックス 330"/>
        <xdr:cNvSpPr txBox="1"/>
      </xdr:nvSpPr>
      <xdr:spPr>
        <a:xfrm>
          <a:off x="13131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51012</xdr:rowOff>
    </xdr:from>
    <xdr:to>
      <xdr:col>81</xdr:col>
      <xdr:colOff>95250</xdr:colOff>
      <xdr:row>60</xdr:row>
      <xdr:rowOff>152612</xdr:rowOff>
    </xdr:to>
    <xdr:sp macro="" textlink="">
      <xdr:nvSpPr>
        <xdr:cNvPr id="337" name="楕円 336"/>
        <xdr:cNvSpPr/>
      </xdr:nvSpPr>
      <xdr:spPr>
        <a:xfrm>
          <a:off x="169672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67539</xdr:rowOff>
    </xdr:from>
    <xdr:ext cx="762000" cy="259045"/>
    <xdr:sp macro="" textlink="">
      <xdr:nvSpPr>
        <xdr:cNvPr id="338" name="定員管理の状況該当値テキスト"/>
        <xdr:cNvSpPr txBox="1"/>
      </xdr:nvSpPr>
      <xdr:spPr>
        <a:xfrm>
          <a:off x="17106900" y="1018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51012</xdr:rowOff>
    </xdr:from>
    <xdr:to>
      <xdr:col>77</xdr:col>
      <xdr:colOff>95250</xdr:colOff>
      <xdr:row>60</xdr:row>
      <xdr:rowOff>152612</xdr:rowOff>
    </xdr:to>
    <xdr:sp macro="" textlink="">
      <xdr:nvSpPr>
        <xdr:cNvPr id="339" name="楕円 338"/>
        <xdr:cNvSpPr/>
      </xdr:nvSpPr>
      <xdr:spPr>
        <a:xfrm>
          <a:off x="161290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162789</xdr:rowOff>
    </xdr:from>
    <xdr:ext cx="736600" cy="259045"/>
    <xdr:sp macro="" textlink="">
      <xdr:nvSpPr>
        <xdr:cNvPr id="340" name="テキスト ボックス 339"/>
        <xdr:cNvSpPr txBox="1"/>
      </xdr:nvSpPr>
      <xdr:spPr>
        <a:xfrm>
          <a:off x="15798800" y="10106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6773</xdr:rowOff>
    </xdr:from>
    <xdr:to>
      <xdr:col>73</xdr:col>
      <xdr:colOff>44450</xdr:colOff>
      <xdr:row>60</xdr:row>
      <xdr:rowOff>108373</xdr:rowOff>
    </xdr:to>
    <xdr:sp macro="" textlink="">
      <xdr:nvSpPr>
        <xdr:cNvPr id="341" name="楕円 340"/>
        <xdr:cNvSpPr/>
      </xdr:nvSpPr>
      <xdr:spPr>
        <a:xfrm>
          <a:off x="15240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118550</xdr:rowOff>
    </xdr:from>
    <xdr:ext cx="762000" cy="259045"/>
    <xdr:sp macro="" textlink="">
      <xdr:nvSpPr>
        <xdr:cNvPr id="342" name="テキスト ボックス 341"/>
        <xdr:cNvSpPr txBox="1"/>
      </xdr:nvSpPr>
      <xdr:spPr>
        <a:xfrm>
          <a:off x="14909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142029</xdr:rowOff>
    </xdr:from>
    <xdr:to>
      <xdr:col>68</xdr:col>
      <xdr:colOff>203200</xdr:colOff>
      <xdr:row>60</xdr:row>
      <xdr:rowOff>72179</xdr:rowOff>
    </xdr:to>
    <xdr:sp macro="" textlink="">
      <xdr:nvSpPr>
        <xdr:cNvPr id="343" name="楕円 342"/>
        <xdr:cNvSpPr/>
      </xdr:nvSpPr>
      <xdr:spPr>
        <a:xfrm>
          <a:off x="14351000" y="1025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82356</xdr:rowOff>
    </xdr:from>
    <xdr:ext cx="762000" cy="259045"/>
    <xdr:sp macro="" textlink="">
      <xdr:nvSpPr>
        <xdr:cNvPr id="344" name="テキスト ボックス 343"/>
        <xdr:cNvSpPr txBox="1"/>
      </xdr:nvSpPr>
      <xdr:spPr>
        <a:xfrm>
          <a:off x="14020800" y="10026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125942</xdr:rowOff>
    </xdr:from>
    <xdr:to>
      <xdr:col>64</xdr:col>
      <xdr:colOff>152400</xdr:colOff>
      <xdr:row>60</xdr:row>
      <xdr:rowOff>56092</xdr:rowOff>
    </xdr:to>
    <xdr:sp macro="" textlink="">
      <xdr:nvSpPr>
        <xdr:cNvPr id="345" name="楕円 344"/>
        <xdr:cNvSpPr/>
      </xdr:nvSpPr>
      <xdr:spPr>
        <a:xfrm>
          <a:off x="13462000" y="102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66269</xdr:rowOff>
    </xdr:from>
    <xdr:ext cx="762000" cy="259045"/>
    <xdr:sp macro="" textlink="">
      <xdr:nvSpPr>
        <xdr:cNvPr id="346" name="テキスト ボックス 345"/>
        <xdr:cNvSpPr txBox="1"/>
      </xdr:nvSpPr>
      <xdr:spPr>
        <a:xfrm>
          <a:off x="13131800" y="100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公共用地先行取得事業費の減などにより前年度から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たものの、教育環境の充実等に発行した市債のほか、財源対策として発行してきた行政改革推進債や退職手当債などの償還が本格化してきたため、全国や兵庫県、類似団体の平均よりも高い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今後については、慎重な財政運営を行いつつ、市債の元金償還を進めることにより、徐々に低下していく見込みとなっている。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3" name="直線コネクタ 372"/>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4"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5" name="直線コネクタ 374"/>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6"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7" name="直線コネクタ 376"/>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20320</xdr:rowOff>
    </xdr:from>
    <xdr:to>
      <xdr:col>81</xdr:col>
      <xdr:colOff>44450</xdr:colOff>
      <xdr:row>44</xdr:row>
      <xdr:rowOff>58928</xdr:rowOff>
    </xdr:to>
    <xdr:cxnSp macro="">
      <xdr:nvCxnSpPr>
        <xdr:cNvPr id="378" name="直線コネクタ 377"/>
        <xdr:cNvCxnSpPr/>
      </xdr:nvCxnSpPr>
      <xdr:spPr>
        <a:xfrm flipV="1">
          <a:off x="16179800" y="756412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129049</xdr:rowOff>
    </xdr:from>
    <xdr:ext cx="762000" cy="259045"/>
    <xdr:sp macro="" textlink="">
      <xdr:nvSpPr>
        <xdr:cNvPr id="379" name="公債費負担の状況平均値テキスト"/>
        <xdr:cNvSpPr txBox="1"/>
      </xdr:nvSpPr>
      <xdr:spPr>
        <a:xfrm>
          <a:off x="17106900" y="664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112522</xdr:rowOff>
    </xdr:from>
    <xdr:to>
      <xdr:col>81</xdr:col>
      <xdr:colOff>95250</xdr:colOff>
      <xdr:row>40</xdr:row>
      <xdr:rowOff>42672</xdr:rowOff>
    </xdr:to>
    <xdr:sp macro="" textlink="">
      <xdr:nvSpPr>
        <xdr:cNvPr id="380" name="フローチャート: 判断 379"/>
        <xdr:cNvSpPr/>
      </xdr:nvSpPr>
      <xdr:spPr>
        <a:xfrm>
          <a:off x="169672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49276</xdr:rowOff>
    </xdr:from>
    <xdr:to>
      <xdr:col>77</xdr:col>
      <xdr:colOff>44450</xdr:colOff>
      <xdr:row>44</xdr:row>
      <xdr:rowOff>58928</xdr:rowOff>
    </xdr:to>
    <xdr:cxnSp macro="">
      <xdr:nvCxnSpPr>
        <xdr:cNvPr id="381" name="直線コネクタ 380"/>
        <xdr:cNvCxnSpPr/>
      </xdr:nvCxnSpPr>
      <xdr:spPr>
        <a:xfrm>
          <a:off x="15290800" y="75930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2" name="フローチャート: 判断 381"/>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81805</xdr:rowOff>
    </xdr:from>
    <xdr:ext cx="736600" cy="259045"/>
    <xdr:sp macro="" textlink="">
      <xdr:nvSpPr>
        <xdr:cNvPr id="383" name="テキスト ボックス 382"/>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20320</xdr:rowOff>
    </xdr:from>
    <xdr:to>
      <xdr:col>72</xdr:col>
      <xdr:colOff>203200</xdr:colOff>
      <xdr:row>44</xdr:row>
      <xdr:rowOff>49276</xdr:rowOff>
    </xdr:to>
    <xdr:cxnSp macro="">
      <xdr:nvCxnSpPr>
        <xdr:cNvPr id="384" name="直線コネクタ 383"/>
        <xdr:cNvCxnSpPr/>
      </xdr:nvCxnSpPr>
      <xdr:spPr>
        <a:xfrm>
          <a:off x="14401800" y="756412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170434</xdr:rowOff>
    </xdr:from>
    <xdr:to>
      <xdr:col>73</xdr:col>
      <xdr:colOff>44450</xdr:colOff>
      <xdr:row>40</xdr:row>
      <xdr:rowOff>100584</xdr:rowOff>
    </xdr:to>
    <xdr:sp macro="" textlink="">
      <xdr:nvSpPr>
        <xdr:cNvPr id="385" name="フローチャート: 判断 384"/>
        <xdr:cNvSpPr/>
      </xdr:nvSpPr>
      <xdr:spPr>
        <a:xfrm>
          <a:off x="15240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110761</xdr:rowOff>
    </xdr:from>
    <xdr:ext cx="762000" cy="259045"/>
    <xdr:sp macro="" textlink="">
      <xdr:nvSpPr>
        <xdr:cNvPr id="386" name="テキスト ボックス 385"/>
        <xdr:cNvSpPr txBox="1"/>
      </xdr:nvSpPr>
      <xdr:spPr>
        <a:xfrm>
          <a:off x="14909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143510</xdr:rowOff>
    </xdr:from>
    <xdr:to>
      <xdr:col>68</xdr:col>
      <xdr:colOff>152400</xdr:colOff>
      <xdr:row>44</xdr:row>
      <xdr:rowOff>20320</xdr:rowOff>
    </xdr:to>
    <xdr:cxnSp macro="">
      <xdr:nvCxnSpPr>
        <xdr:cNvPr id="387" name="直線コネクタ 386"/>
        <xdr:cNvCxnSpPr/>
      </xdr:nvCxnSpPr>
      <xdr:spPr>
        <a:xfrm>
          <a:off x="13512800" y="75158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8" name="フローチャート: 判断 387"/>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389" name="テキスト ボックス 388"/>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90" name="フローチャート: 判断 389"/>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74439</xdr:rowOff>
    </xdr:from>
    <xdr:ext cx="762000" cy="259045"/>
    <xdr:sp macro="" textlink="">
      <xdr:nvSpPr>
        <xdr:cNvPr id="391" name="テキスト ボックス 390"/>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140970</xdr:rowOff>
    </xdr:from>
    <xdr:to>
      <xdr:col>81</xdr:col>
      <xdr:colOff>95250</xdr:colOff>
      <xdr:row>44</xdr:row>
      <xdr:rowOff>71120</xdr:rowOff>
    </xdr:to>
    <xdr:sp macro="" textlink="">
      <xdr:nvSpPr>
        <xdr:cNvPr id="397" name="楕円 396"/>
        <xdr:cNvSpPr/>
      </xdr:nvSpPr>
      <xdr:spPr>
        <a:xfrm>
          <a:off x="16967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113047</xdr:rowOff>
    </xdr:from>
    <xdr:ext cx="762000" cy="259045"/>
    <xdr:sp macro="" textlink="">
      <xdr:nvSpPr>
        <xdr:cNvPr id="398" name="公債費負担の状況該当値テキスト"/>
        <xdr:cNvSpPr txBox="1"/>
      </xdr:nvSpPr>
      <xdr:spPr>
        <a:xfrm>
          <a:off x="17106900" y="748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8128</xdr:rowOff>
    </xdr:from>
    <xdr:to>
      <xdr:col>77</xdr:col>
      <xdr:colOff>95250</xdr:colOff>
      <xdr:row>44</xdr:row>
      <xdr:rowOff>109728</xdr:rowOff>
    </xdr:to>
    <xdr:sp macro="" textlink="">
      <xdr:nvSpPr>
        <xdr:cNvPr id="399" name="楕円 398"/>
        <xdr:cNvSpPr/>
      </xdr:nvSpPr>
      <xdr:spPr>
        <a:xfrm>
          <a:off x="16129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94505</xdr:rowOff>
    </xdr:from>
    <xdr:ext cx="736600" cy="259045"/>
    <xdr:sp macro="" textlink="">
      <xdr:nvSpPr>
        <xdr:cNvPr id="400" name="テキスト ボックス 399"/>
        <xdr:cNvSpPr txBox="1"/>
      </xdr:nvSpPr>
      <xdr:spPr>
        <a:xfrm>
          <a:off x="15798800" y="763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169926</xdr:rowOff>
    </xdr:from>
    <xdr:to>
      <xdr:col>73</xdr:col>
      <xdr:colOff>44450</xdr:colOff>
      <xdr:row>44</xdr:row>
      <xdr:rowOff>100076</xdr:rowOff>
    </xdr:to>
    <xdr:sp macro="" textlink="">
      <xdr:nvSpPr>
        <xdr:cNvPr id="401" name="楕円 400"/>
        <xdr:cNvSpPr/>
      </xdr:nvSpPr>
      <xdr:spPr>
        <a:xfrm>
          <a:off x="15240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84853</xdr:rowOff>
    </xdr:from>
    <xdr:ext cx="762000" cy="259045"/>
    <xdr:sp macro="" textlink="">
      <xdr:nvSpPr>
        <xdr:cNvPr id="402" name="テキスト ボックス 401"/>
        <xdr:cNvSpPr txBox="1"/>
      </xdr:nvSpPr>
      <xdr:spPr>
        <a:xfrm>
          <a:off x="14909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140970</xdr:rowOff>
    </xdr:from>
    <xdr:to>
      <xdr:col>68</xdr:col>
      <xdr:colOff>203200</xdr:colOff>
      <xdr:row>44</xdr:row>
      <xdr:rowOff>71120</xdr:rowOff>
    </xdr:to>
    <xdr:sp macro="" textlink="">
      <xdr:nvSpPr>
        <xdr:cNvPr id="403" name="楕円 402"/>
        <xdr:cNvSpPr/>
      </xdr:nvSpPr>
      <xdr:spPr>
        <a:xfrm>
          <a:off x="14351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55897</xdr:rowOff>
    </xdr:from>
    <xdr:ext cx="762000" cy="259045"/>
    <xdr:sp macro="" textlink="">
      <xdr:nvSpPr>
        <xdr:cNvPr id="404" name="テキスト ボックス 403"/>
        <xdr:cNvSpPr txBox="1"/>
      </xdr:nvSpPr>
      <xdr:spPr>
        <a:xfrm>
          <a:off x="14020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92710</xdr:rowOff>
    </xdr:from>
    <xdr:to>
      <xdr:col>64</xdr:col>
      <xdr:colOff>152400</xdr:colOff>
      <xdr:row>44</xdr:row>
      <xdr:rowOff>22860</xdr:rowOff>
    </xdr:to>
    <xdr:sp macro="" textlink="">
      <xdr:nvSpPr>
        <xdr:cNvPr id="405" name="楕円 404"/>
        <xdr:cNvSpPr/>
      </xdr:nvSpPr>
      <xdr:spPr>
        <a:xfrm>
          <a:off x="13462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7637</xdr:rowOff>
    </xdr:from>
    <xdr:ext cx="762000" cy="259045"/>
    <xdr:sp macro="" textlink="">
      <xdr:nvSpPr>
        <xdr:cNvPr id="406" name="テキスト ボックス 405"/>
        <xdr:cNvSpPr txBox="1"/>
      </xdr:nvSpPr>
      <xdr:spPr>
        <a:xfrm>
          <a:off x="13131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地方債残高の減や、債務負担行為を設定している事業の進捗に伴う後年度支払予定額の減などにより、前年度から</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ポイントの改善となった。しかしながら、教育環境の充実等に対応するために発行した市債のほか、行政改革推進債や退職手当債等の市債残高が多額であるため、全国や兵庫県、類似団体の平均と比較して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今後については、「あまがさき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未来へつなぐ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プロジェクト」に示した目標を見据えながら、引き続き将来負担の抑制に努めていく。</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92540</xdr:rowOff>
    </xdr:to>
    <xdr:cxnSp macro="">
      <xdr:nvCxnSpPr>
        <xdr:cNvPr id="435" name="直線コネクタ 434"/>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64617</xdr:rowOff>
    </xdr:from>
    <xdr:ext cx="762000" cy="259045"/>
    <xdr:sp macro="" textlink="">
      <xdr:nvSpPr>
        <xdr:cNvPr id="436"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92540</xdr:rowOff>
    </xdr:from>
    <xdr:to>
      <xdr:col>81</xdr:col>
      <xdr:colOff>133350</xdr:colOff>
      <xdr:row>21</xdr:row>
      <xdr:rowOff>92540</xdr:rowOff>
    </xdr:to>
    <xdr:cxnSp macro="">
      <xdr:nvCxnSpPr>
        <xdr:cNvPr id="437" name="直線コネクタ 436"/>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109813</xdr:rowOff>
    </xdr:from>
    <xdr:to>
      <xdr:col>81</xdr:col>
      <xdr:colOff>44450</xdr:colOff>
      <xdr:row>19</xdr:row>
      <xdr:rowOff>16383</xdr:rowOff>
    </xdr:to>
    <xdr:cxnSp macro="">
      <xdr:nvCxnSpPr>
        <xdr:cNvPr id="440" name="直線コネクタ 439"/>
        <xdr:cNvCxnSpPr/>
      </xdr:nvCxnSpPr>
      <xdr:spPr>
        <a:xfrm flipV="1">
          <a:off x="16179800" y="3195913"/>
          <a:ext cx="838200" cy="7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67073</xdr:rowOff>
    </xdr:from>
    <xdr:ext cx="762000" cy="259045"/>
    <xdr:sp macro="" textlink="">
      <xdr:nvSpPr>
        <xdr:cNvPr id="441" name="将来負担の状況平均値テキスト"/>
        <xdr:cNvSpPr txBox="1"/>
      </xdr:nvSpPr>
      <xdr:spPr>
        <a:xfrm>
          <a:off x="17106900" y="2467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50546</xdr:rowOff>
    </xdr:from>
    <xdr:to>
      <xdr:col>81</xdr:col>
      <xdr:colOff>95250</xdr:colOff>
      <xdr:row>15</xdr:row>
      <xdr:rowOff>152146</xdr:rowOff>
    </xdr:to>
    <xdr:sp macro="" textlink="">
      <xdr:nvSpPr>
        <xdr:cNvPr id="442" name="フローチャート: 判断 441"/>
        <xdr:cNvSpPr/>
      </xdr:nvSpPr>
      <xdr:spPr>
        <a:xfrm>
          <a:off x="169672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16383</xdr:rowOff>
    </xdr:from>
    <xdr:to>
      <xdr:col>77</xdr:col>
      <xdr:colOff>44450</xdr:colOff>
      <xdr:row>19</xdr:row>
      <xdr:rowOff>98425</xdr:rowOff>
    </xdr:to>
    <xdr:cxnSp macro="">
      <xdr:nvCxnSpPr>
        <xdr:cNvPr id="443" name="直線コネクタ 442"/>
        <xdr:cNvCxnSpPr/>
      </xdr:nvCxnSpPr>
      <xdr:spPr>
        <a:xfrm flipV="1">
          <a:off x="15290800" y="3273933"/>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61002</xdr:rowOff>
    </xdr:from>
    <xdr:to>
      <xdr:col>77</xdr:col>
      <xdr:colOff>95250</xdr:colOff>
      <xdr:row>15</xdr:row>
      <xdr:rowOff>162602</xdr:rowOff>
    </xdr:to>
    <xdr:sp macro="" textlink="">
      <xdr:nvSpPr>
        <xdr:cNvPr id="444" name="フローチャート: 判断 443"/>
        <xdr:cNvSpPr/>
      </xdr:nvSpPr>
      <xdr:spPr>
        <a:xfrm>
          <a:off x="16129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1329</xdr:rowOff>
    </xdr:from>
    <xdr:ext cx="736600" cy="259045"/>
    <xdr:sp macro="" textlink="">
      <xdr:nvSpPr>
        <xdr:cNvPr id="445" name="テキスト ボックス 444"/>
        <xdr:cNvSpPr txBox="1"/>
      </xdr:nvSpPr>
      <xdr:spPr>
        <a:xfrm>
          <a:off x="15798800" y="240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98425</xdr:rowOff>
    </xdr:from>
    <xdr:to>
      <xdr:col>72</xdr:col>
      <xdr:colOff>203200</xdr:colOff>
      <xdr:row>20</xdr:row>
      <xdr:rowOff>35560</xdr:rowOff>
    </xdr:to>
    <xdr:cxnSp macro="">
      <xdr:nvCxnSpPr>
        <xdr:cNvPr id="446" name="直線コネクタ 445"/>
        <xdr:cNvCxnSpPr/>
      </xdr:nvCxnSpPr>
      <xdr:spPr>
        <a:xfrm flipV="1">
          <a:off x="14401800" y="335597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81111</xdr:rowOff>
    </xdr:from>
    <xdr:to>
      <xdr:col>73</xdr:col>
      <xdr:colOff>44450</xdr:colOff>
      <xdr:row>16</xdr:row>
      <xdr:rowOff>11261</xdr:rowOff>
    </xdr:to>
    <xdr:sp macro="" textlink="">
      <xdr:nvSpPr>
        <xdr:cNvPr id="447" name="フローチャート: 判断 446"/>
        <xdr:cNvSpPr/>
      </xdr:nvSpPr>
      <xdr:spPr>
        <a:xfrm>
          <a:off x="15240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21438</xdr:rowOff>
    </xdr:from>
    <xdr:ext cx="762000" cy="259045"/>
    <xdr:sp macro="" textlink="">
      <xdr:nvSpPr>
        <xdr:cNvPr id="448" name="テキスト ボックス 447"/>
        <xdr:cNvSpPr txBox="1"/>
      </xdr:nvSpPr>
      <xdr:spPr>
        <a:xfrm>
          <a:off x="14909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35560</xdr:rowOff>
    </xdr:from>
    <xdr:to>
      <xdr:col>68</xdr:col>
      <xdr:colOff>152400</xdr:colOff>
      <xdr:row>20</xdr:row>
      <xdr:rowOff>129667</xdr:rowOff>
    </xdr:to>
    <xdr:cxnSp macro="">
      <xdr:nvCxnSpPr>
        <xdr:cNvPr id="449" name="直線コネクタ 448"/>
        <xdr:cNvCxnSpPr/>
      </xdr:nvCxnSpPr>
      <xdr:spPr>
        <a:xfrm flipV="1">
          <a:off x="13512800" y="3464560"/>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126153</xdr:rowOff>
    </xdr:from>
    <xdr:to>
      <xdr:col>68</xdr:col>
      <xdr:colOff>203200</xdr:colOff>
      <xdr:row>16</xdr:row>
      <xdr:rowOff>56303</xdr:rowOff>
    </xdr:to>
    <xdr:sp macro="" textlink="">
      <xdr:nvSpPr>
        <xdr:cNvPr id="450" name="フローチャート: 判断 449"/>
        <xdr:cNvSpPr/>
      </xdr:nvSpPr>
      <xdr:spPr>
        <a:xfrm>
          <a:off x="14351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66480</xdr:rowOff>
    </xdr:from>
    <xdr:ext cx="762000" cy="259045"/>
    <xdr:sp macro="" textlink="">
      <xdr:nvSpPr>
        <xdr:cNvPr id="451" name="テキスト ボックス 450"/>
        <xdr:cNvSpPr txBox="1"/>
      </xdr:nvSpPr>
      <xdr:spPr>
        <a:xfrm>
          <a:off x="14020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14224</xdr:rowOff>
    </xdr:from>
    <xdr:to>
      <xdr:col>64</xdr:col>
      <xdr:colOff>152400</xdr:colOff>
      <xdr:row>16</xdr:row>
      <xdr:rowOff>115824</xdr:rowOff>
    </xdr:to>
    <xdr:sp macro="" textlink="">
      <xdr:nvSpPr>
        <xdr:cNvPr id="452" name="フローチャート: 判断 451"/>
        <xdr:cNvSpPr/>
      </xdr:nvSpPr>
      <xdr:spPr>
        <a:xfrm>
          <a:off x="13462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126001</xdr:rowOff>
    </xdr:from>
    <xdr:ext cx="762000" cy="259045"/>
    <xdr:sp macro="" textlink="">
      <xdr:nvSpPr>
        <xdr:cNvPr id="453" name="テキスト ボックス 452"/>
        <xdr:cNvSpPr txBox="1"/>
      </xdr:nvSpPr>
      <xdr:spPr>
        <a:xfrm>
          <a:off x="13131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59013</xdr:rowOff>
    </xdr:from>
    <xdr:to>
      <xdr:col>81</xdr:col>
      <xdr:colOff>95250</xdr:colOff>
      <xdr:row>18</xdr:row>
      <xdr:rowOff>160613</xdr:rowOff>
    </xdr:to>
    <xdr:sp macro="" textlink="">
      <xdr:nvSpPr>
        <xdr:cNvPr id="459" name="楕円 458"/>
        <xdr:cNvSpPr/>
      </xdr:nvSpPr>
      <xdr:spPr>
        <a:xfrm>
          <a:off x="16967200" y="314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31090</xdr:rowOff>
    </xdr:from>
    <xdr:ext cx="762000" cy="259045"/>
    <xdr:sp macro="" textlink="">
      <xdr:nvSpPr>
        <xdr:cNvPr id="460" name="将来負担の状況該当値テキスト"/>
        <xdr:cNvSpPr txBox="1"/>
      </xdr:nvSpPr>
      <xdr:spPr>
        <a:xfrm>
          <a:off x="17106900" y="311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137033</xdr:rowOff>
    </xdr:from>
    <xdr:to>
      <xdr:col>77</xdr:col>
      <xdr:colOff>95250</xdr:colOff>
      <xdr:row>19</xdr:row>
      <xdr:rowOff>67183</xdr:rowOff>
    </xdr:to>
    <xdr:sp macro="" textlink="">
      <xdr:nvSpPr>
        <xdr:cNvPr id="461" name="楕円 460"/>
        <xdr:cNvSpPr/>
      </xdr:nvSpPr>
      <xdr:spPr>
        <a:xfrm>
          <a:off x="16129000" y="322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51960</xdr:rowOff>
    </xdr:from>
    <xdr:ext cx="736600" cy="259045"/>
    <xdr:sp macro="" textlink="">
      <xdr:nvSpPr>
        <xdr:cNvPr id="462" name="テキスト ボックス 461"/>
        <xdr:cNvSpPr txBox="1"/>
      </xdr:nvSpPr>
      <xdr:spPr>
        <a:xfrm>
          <a:off x="15798800" y="3309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47625</xdr:rowOff>
    </xdr:from>
    <xdr:to>
      <xdr:col>73</xdr:col>
      <xdr:colOff>44450</xdr:colOff>
      <xdr:row>19</xdr:row>
      <xdr:rowOff>149225</xdr:rowOff>
    </xdr:to>
    <xdr:sp macro="" textlink="">
      <xdr:nvSpPr>
        <xdr:cNvPr id="463" name="楕円 462"/>
        <xdr:cNvSpPr/>
      </xdr:nvSpPr>
      <xdr:spPr>
        <a:xfrm>
          <a:off x="15240000" y="330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134002</xdr:rowOff>
    </xdr:from>
    <xdr:ext cx="762000" cy="259045"/>
    <xdr:sp macro="" textlink="">
      <xdr:nvSpPr>
        <xdr:cNvPr id="464" name="テキスト ボックス 463"/>
        <xdr:cNvSpPr txBox="1"/>
      </xdr:nvSpPr>
      <xdr:spPr>
        <a:xfrm>
          <a:off x="14909800" y="339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156210</xdr:rowOff>
    </xdr:from>
    <xdr:to>
      <xdr:col>68</xdr:col>
      <xdr:colOff>203200</xdr:colOff>
      <xdr:row>20</xdr:row>
      <xdr:rowOff>86360</xdr:rowOff>
    </xdr:to>
    <xdr:sp macro="" textlink="">
      <xdr:nvSpPr>
        <xdr:cNvPr id="465" name="楕円 464"/>
        <xdr:cNvSpPr/>
      </xdr:nvSpPr>
      <xdr:spPr>
        <a:xfrm>
          <a:off x="14351000" y="34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71137</xdr:rowOff>
    </xdr:from>
    <xdr:ext cx="762000" cy="259045"/>
    <xdr:sp macro="" textlink="">
      <xdr:nvSpPr>
        <xdr:cNvPr id="466" name="テキスト ボックス 465"/>
        <xdr:cNvSpPr txBox="1"/>
      </xdr:nvSpPr>
      <xdr:spPr>
        <a:xfrm>
          <a:off x="14020800" y="350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78867</xdr:rowOff>
    </xdr:from>
    <xdr:to>
      <xdr:col>64</xdr:col>
      <xdr:colOff>152400</xdr:colOff>
      <xdr:row>21</xdr:row>
      <xdr:rowOff>9017</xdr:rowOff>
    </xdr:to>
    <xdr:sp macro="" textlink="">
      <xdr:nvSpPr>
        <xdr:cNvPr id="467" name="楕円 466"/>
        <xdr:cNvSpPr/>
      </xdr:nvSpPr>
      <xdr:spPr>
        <a:xfrm>
          <a:off x="13462000" y="350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165244</xdr:rowOff>
    </xdr:from>
    <xdr:ext cx="762000" cy="259045"/>
    <xdr:sp macro="" textlink="">
      <xdr:nvSpPr>
        <xdr:cNvPr id="468" name="テキスト ボックス 467"/>
        <xdr:cNvSpPr txBox="1"/>
      </xdr:nvSpPr>
      <xdr:spPr>
        <a:xfrm>
          <a:off x="13131800" y="3594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兵庫県尼崎市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462,744
451,593
50.72
198,149,679
197,732,423
183,557
98,573,387
251,449,177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102.6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定年退職者数の減により退職手当は減になったものの、給与改定により職員手当等が増となったことから前年度と比べて</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ポイント増となった。しかしながら、これまで定数削減や給与等の抑制を行ってきたため、類似団体と比べて低い水準で推移している。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今後についても、国の給与水準や本市の財政状況を勘案する中で適正な水準の維持に努めるとともに、事務事業の見直しやアウトソーシングによる執行体制の見直しを行っていく。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35560</xdr:rowOff>
    </xdr:from>
    <xdr:to>
      <xdr:col>24</xdr:col>
      <xdr:colOff>25400</xdr:colOff>
      <xdr:row>36</xdr:row>
      <xdr:rowOff>81280</xdr:rowOff>
    </xdr:to>
    <xdr:cxnSp macro="">
      <xdr:nvCxnSpPr>
        <xdr:cNvPr id="66" name="直線コネクタ 65"/>
        <xdr:cNvCxnSpPr/>
      </xdr:nvCxnSpPr>
      <xdr:spPr>
        <a:xfrm>
          <a:off x="3987800" y="62077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63517</xdr:rowOff>
    </xdr:from>
    <xdr:ext cx="762000" cy="259045"/>
    <xdr:sp macro="" textlink="">
      <xdr:nvSpPr>
        <xdr:cNvPr id="67" name="人件費平均値テキスト"/>
        <xdr:cNvSpPr txBox="1"/>
      </xdr:nvSpPr>
      <xdr:spPr>
        <a:xfrm>
          <a:off x="4914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68" name="フローチャート: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35560</xdr:rowOff>
    </xdr:from>
    <xdr:to>
      <xdr:col>19</xdr:col>
      <xdr:colOff>187325</xdr:colOff>
      <xdr:row>36</xdr:row>
      <xdr:rowOff>73660</xdr:rowOff>
    </xdr:to>
    <xdr:cxnSp macro="">
      <xdr:nvCxnSpPr>
        <xdr:cNvPr id="69" name="直線コネクタ 68"/>
        <xdr:cNvCxnSpPr/>
      </xdr:nvCxnSpPr>
      <xdr:spPr>
        <a:xfrm flipV="1">
          <a:off x="3098800" y="6207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66040</xdr:rowOff>
    </xdr:from>
    <xdr:to>
      <xdr:col>15</xdr:col>
      <xdr:colOff>98425</xdr:colOff>
      <xdr:row>36</xdr:row>
      <xdr:rowOff>73660</xdr:rowOff>
    </xdr:to>
    <xdr:cxnSp macro="">
      <xdr:nvCxnSpPr>
        <xdr:cNvPr id="72" name="直線コネクタ 71"/>
        <xdr:cNvCxnSpPr/>
      </xdr:nvCxnSpPr>
      <xdr:spPr>
        <a:xfrm>
          <a:off x="2209800" y="6238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74" name="テキスト ボックス 73"/>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58420</xdr:rowOff>
    </xdr:from>
    <xdr:to>
      <xdr:col>11</xdr:col>
      <xdr:colOff>9525</xdr:colOff>
      <xdr:row>36</xdr:row>
      <xdr:rowOff>66040</xdr:rowOff>
    </xdr:to>
    <xdr:cxnSp macro="">
      <xdr:nvCxnSpPr>
        <xdr:cNvPr id="75" name="直線コネクタ 74"/>
        <xdr:cNvCxnSpPr/>
      </xdr:nvCxnSpPr>
      <xdr:spPr>
        <a:xfrm>
          <a:off x="1320800" y="6230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77" name="テキスト ボックス 76"/>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85" name="楕円 84"/>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47007</xdr:rowOff>
    </xdr:from>
    <xdr:ext cx="762000" cy="259045"/>
    <xdr:sp macro="" textlink="">
      <xdr:nvSpPr>
        <xdr:cNvPr id="86" name="人件費該当値テキスト"/>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156210</xdr:rowOff>
    </xdr:from>
    <xdr:to>
      <xdr:col>20</xdr:col>
      <xdr:colOff>38100</xdr:colOff>
      <xdr:row>36</xdr:row>
      <xdr:rowOff>86360</xdr:rowOff>
    </xdr:to>
    <xdr:sp macro="" textlink="">
      <xdr:nvSpPr>
        <xdr:cNvPr id="87" name="楕円 86"/>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88" name="テキスト ボックス 87"/>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22860</xdr:rowOff>
    </xdr:from>
    <xdr:to>
      <xdr:col>15</xdr:col>
      <xdr:colOff>149225</xdr:colOff>
      <xdr:row>36</xdr:row>
      <xdr:rowOff>124460</xdr:rowOff>
    </xdr:to>
    <xdr:sp macro="" textlink="">
      <xdr:nvSpPr>
        <xdr:cNvPr id="89" name="楕円 88"/>
        <xdr:cNvSpPr/>
      </xdr:nvSpPr>
      <xdr:spPr>
        <a:xfrm>
          <a:off x="3048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134637</xdr:rowOff>
    </xdr:from>
    <xdr:ext cx="762000" cy="259045"/>
    <xdr:sp macro="" textlink="">
      <xdr:nvSpPr>
        <xdr:cNvPr id="90" name="テキスト ボックス 89"/>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xdr:rowOff>
    </xdr:from>
    <xdr:to>
      <xdr:col>11</xdr:col>
      <xdr:colOff>60325</xdr:colOff>
      <xdr:row>36</xdr:row>
      <xdr:rowOff>116840</xdr:rowOff>
    </xdr:to>
    <xdr:sp macro="" textlink="">
      <xdr:nvSpPr>
        <xdr:cNvPr id="91" name="楕円 90"/>
        <xdr:cNvSpPr/>
      </xdr:nvSpPr>
      <xdr:spPr>
        <a:xfrm>
          <a:off x="2159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92" name="テキスト ボックス 91"/>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93" name="楕円 92"/>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94" name="テキスト ボックス 93"/>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保健福祉センターの設置に伴いコストが増加したため、前年度と比べて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ポイント増となっているものの、これまで行ってきた財政の健全化に向けた様々な節減努力により類似団体平均を下回っている。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今後についても新たな視点・仕組みを取り入れて、コスト削減に取り組んでいく。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119380</xdr:rowOff>
    </xdr:from>
    <xdr:to>
      <xdr:col>82</xdr:col>
      <xdr:colOff>107950</xdr:colOff>
      <xdr:row>21</xdr:row>
      <xdr:rowOff>146050</xdr:rowOff>
    </xdr:to>
    <xdr:cxnSp macro="">
      <xdr:nvCxnSpPr>
        <xdr:cNvPr id="120" name="直線コネクタ 119"/>
        <xdr:cNvCxnSpPr/>
      </xdr:nvCxnSpPr>
      <xdr:spPr>
        <a:xfrm flipV="1">
          <a:off x="16510000" y="217678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1"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2" name="直線コネクタ 121"/>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34307</xdr:rowOff>
    </xdr:from>
    <xdr:ext cx="762000" cy="259045"/>
    <xdr:sp macro="" textlink="">
      <xdr:nvSpPr>
        <xdr:cNvPr id="123" name="物件費最大値テキスト"/>
        <xdr:cNvSpPr txBox="1"/>
      </xdr:nvSpPr>
      <xdr:spPr>
        <a:xfrm>
          <a:off x="16598900" y="192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119380</xdr:rowOff>
    </xdr:from>
    <xdr:to>
      <xdr:col>82</xdr:col>
      <xdr:colOff>196850</xdr:colOff>
      <xdr:row>12</xdr:row>
      <xdr:rowOff>119380</xdr:rowOff>
    </xdr:to>
    <xdr:cxnSp macro="">
      <xdr:nvCxnSpPr>
        <xdr:cNvPr id="124" name="直線コネクタ 123"/>
        <xdr:cNvCxnSpPr/>
      </xdr:nvCxnSpPr>
      <xdr:spPr>
        <a:xfrm>
          <a:off x="16421100" y="217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130810</xdr:rowOff>
    </xdr:from>
    <xdr:to>
      <xdr:col>82</xdr:col>
      <xdr:colOff>107950</xdr:colOff>
      <xdr:row>13</xdr:row>
      <xdr:rowOff>161290</xdr:rowOff>
    </xdr:to>
    <xdr:cxnSp macro="">
      <xdr:nvCxnSpPr>
        <xdr:cNvPr id="125" name="直線コネクタ 124"/>
        <xdr:cNvCxnSpPr/>
      </xdr:nvCxnSpPr>
      <xdr:spPr>
        <a:xfrm>
          <a:off x="15671800" y="23596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90187</xdr:rowOff>
    </xdr:from>
    <xdr:ext cx="762000" cy="259045"/>
    <xdr:sp macro="" textlink="">
      <xdr:nvSpPr>
        <xdr:cNvPr id="126" name="物件費平均値テキスト"/>
        <xdr:cNvSpPr txBox="1"/>
      </xdr:nvSpPr>
      <xdr:spPr>
        <a:xfrm>
          <a:off x="16598900" y="266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118110</xdr:rowOff>
    </xdr:from>
    <xdr:to>
      <xdr:col>82</xdr:col>
      <xdr:colOff>158750</xdr:colOff>
      <xdr:row>16</xdr:row>
      <xdr:rowOff>48260</xdr:rowOff>
    </xdr:to>
    <xdr:sp macro="" textlink="">
      <xdr:nvSpPr>
        <xdr:cNvPr id="127" name="フローチャート: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85090</xdr:rowOff>
    </xdr:from>
    <xdr:to>
      <xdr:col>78</xdr:col>
      <xdr:colOff>69850</xdr:colOff>
      <xdr:row>13</xdr:row>
      <xdr:rowOff>130810</xdr:rowOff>
    </xdr:to>
    <xdr:cxnSp macro="">
      <xdr:nvCxnSpPr>
        <xdr:cNvPr id="128" name="直線コネクタ 127"/>
        <xdr:cNvCxnSpPr/>
      </xdr:nvCxnSpPr>
      <xdr:spPr>
        <a:xfrm>
          <a:off x="14782800" y="2313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2557</xdr:rowOff>
    </xdr:from>
    <xdr:ext cx="736600" cy="259045"/>
    <xdr:sp macro="" textlink="">
      <xdr:nvSpPr>
        <xdr:cNvPr id="130" name="テキスト ボックス 129"/>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85090</xdr:rowOff>
    </xdr:from>
    <xdr:to>
      <xdr:col>73</xdr:col>
      <xdr:colOff>180975</xdr:colOff>
      <xdr:row>13</xdr:row>
      <xdr:rowOff>85090</xdr:rowOff>
    </xdr:to>
    <xdr:cxnSp macro="">
      <xdr:nvCxnSpPr>
        <xdr:cNvPr id="131" name="直線コネクタ 130"/>
        <xdr:cNvCxnSpPr/>
      </xdr:nvCxnSpPr>
      <xdr:spPr>
        <a:xfrm>
          <a:off x="13893800" y="2313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26670</xdr:rowOff>
    </xdr:from>
    <xdr:to>
      <xdr:col>74</xdr:col>
      <xdr:colOff>31750</xdr:colOff>
      <xdr:row>15</xdr:row>
      <xdr:rowOff>128270</xdr:rowOff>
    </xdr:to>
    <xdr:sp macro="" textlink="">
      <xdr:nvSpPr>
        <xdr:cNvPr id="132" name="フローチャート: 判断 131"/>
        <xdr:cNvSpPr/>
      </xdr:nvSpPr>
      <xdr:spPr>
        <a:xfrm>
          <a:off x="14732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113047</xdr:rowOff>
    </xdr:from>
    <xdr:ext cx="762000" cy="259045"/>
    <xdr:sp macro="" textlink="">
      <xdr:nvSpPr>
        <xdr:cNvPr id="133" name="テキスト ボックス 132"/>
        <xdr:cNvSpPr txBox="1"/>
      </xdr:nvSpPr>
      <xdr:spPr>
        <a:xfrm>
          <a:off x="14401800" y="268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69850</xdr:rowOff>
    </xdr:from>
    <xdr:to>
      <xdr:col>69</xdr:col>
      <xdr:colOff>92075</xdr:colOff>
      <xdr:row>13</xdr:row>
      <xdr:rowOff>85090</xdr:rowOff>
    </xdr:to>
    <xdr:cxnSp macro="">
      <xdr:nvCxnSpPr>
        <xdr:cNvPr id="134" name="直線コネクタ 133"/>
        <xdr:cNvCxnSpPr/>
      </xdr:nvCxnSpPr>
      <xdr:spPr>
        <a:xfrm>
          <a:off x="13004800" y="2298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11430</xdr:rowOff>
    </xdr:from>
    <xdr:to>
      <xdr:col>69</xdr:col>
      <xdr:colOff>142875</xdr:colOff>
      <xdr:row>15</xdr:row>
      <xdr:rowOff>113030</xdr:rowOff>
    </xdr:to>
    <xdr:sp macro="" textlink="">
      <xdr:nvSpPr>
        <xdr:cNvPr id="135" name="フローチャート: 判断 134"/>
        <xdr:cNvSpPr/>
      </xdr:nvSpPr>
      <xdr:spPr>
        <a:xfrm>
          <a:off x="13843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97807</xdr:rowOff>
    </xdr:from>
    <xdr:ext cx="762000" cy="259045"/>
    <xdr:sp macro="" textlink="">
      <xdr:nvSpPr>
        <xdr:cNvPr id="136" name="テキスト ボックス 135"/>
        <xdr:cNvSpPr txBox="1"/>
      </xdr:nvSpPr>
      <xdr:spPr>
        <a:xfrm>
          <a:off x="13512800" y="266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7" name="フローチャート: 判断 136"/>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36847</xdr:rowOff>
    </xdr:from>
    <xdr:ext cx="762000" cy="259045"/>
    <xdr:sp macro="" textlink="">
      <xdr:nvSpPr>
        <xdr:cNvPr id="138" name="テキスト ボックス 137"/>
        <xdr:cNvSpPr txBox="1"/>
      </xdr:nvSpPr>
      <xdr:spPr>
        <a:xfrm>
          <a:off x="12623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110490</xdr:rowOff>
    </xdr:from>
    <xdr:to>
      <xdr:col>82</xdr:col>
      <xdr:colOff>158750</xdr:colOff>
      <xdr:row>14</xdr:row>
      <xdr:rowOff>40640</xdr:rowOff>
    </xdr:to>
    <xdr:sp macro="" textlink="">
      <xdr:nvSpPr>
        <xdr:cNvPr id="144" name="楕円 143"/>
        <xdr:cNvSpPr/>
      </xdr:nvSpPr>
      <xdr:spPr>
        <a:xfrm>
          <a:off x="164592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127017</xdr:rowOff>
    </xdr:from>
    <xdr:ext cx="762000" cy="259045"/>
    <xdr:sp macro="" textlink="">
      <xdr:nvSpPr>
        <xdr:cNvPr id="145" name="物件費該当値テキスト"/>
        <xdr:cNvSpPr txBox="1"/>
      </xdr:nvSpPr>
      <xdr:spPr>
        <a:xfrm>
          <a:off x="165989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80010</xdr:rowOff>
    </xdr:from>
    <xdr:to>
      <xdr:col>78</xdr:col>
      <xdr:colOff>120650</xdr:colOff>
      <xdr:row>14</xdr:row>
      <xdr:rowOff>10160</xdr:rowOff>
    </xdr:to>
    <xdr:sp macro="" textlink="">
      <xdr:nvSpPr>
        <xdr:cNvPr id="146" name="楕円 145"/>
        <xdr:cNvSpPr/>
      </xdr:nvSpPr>
      <xdr:spPr>
        <a:xfrm>
          <a:off x="15621000" y="230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20337</xdr:rowOff>
    </xdr:from>
    <xdr:ext cx="736600" cy="259045"/>
    <xdr:sp macro="" textlink="">
      <xdr:nvSpPr>
        <xdr:cNvPr id="147" name="テキスト ボックス 146"/>
        <xdr:cNvSpPr txBox="1"/>
      </xdr:nvSpPr>
      <xdr:spPr>
        <a:xfrm>
          <a:off x="15290800" y="207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34290</xdr:rowOff>
    </xdr:from>
    <xdr:to>
      <xdr:col>74</xdr:col>
      <xdr:colOff>31750</xdr:colOff>
      <xdr:row>13</xdr:row>
      <xdr:rowOff>135890</xdr:rowOff>
    </xdr:to>
    <xdr:sp macro="" textlink="">
      <xdr:nvSpPr>
        <xdr:cNvPr id="148" name="楕円 147"/>
        <xdr:cNvSpPr/>
      </xdr:nvSpPr>
      <xdr:spPr>
        <a:xfrm>
          <a:off x="14732000" y="226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146067</xdr:rowOff>
    </xdr:from>
    <xdr:ext cx="762000" cy="259045"/>
    <xdr:sp macro="" textlink="">
      <xdr:nvSpPr>
        <xdr:cNvPr id="149" name="テキスト ボックス 148"/>
        <xdr:cNvSpPr txBox="1"/>
      </xdr:nvSpPr>
      <xdr:spPr>
        <a:xfrm>
          <a:off x="14401800" y="203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34290</xdr:rowOff>
    </xdr:from>
    <xdr:to>
      <xdr:col>69</xdr:col>
      <xdr:colOff>142875</xdr:colOff>
      <xdr:row>13</xdr:row>
      <xdr:rowOff>135890</xdr:rowOff>
    </xdr:to>
    <xdr:sp macro="" textlink="">
      <xdr:nvSpPr>
        <xdr:cNvPr id="150" name="楕円 149"/>
        <xdr:cNvSpPr/>
      </xdr:nvSpPr>
      <xdr:spPr>
        <a:xfrm>
          <a:off x="13843000" y="226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146067</xdr:rowOff>
    </xdr:from>
    <xdr:ext cx="762000" cy="259045"/>
    <xdr:sp macro="" textlink="">
      <xdr:nvSpPr>
        <xdr:cNvPr id="151" name="テキスト ボックス 150"/>
        <xdr:cNvSpPr txBox="1"/>
      </xdr:nvSpPr>
      <xdr:spPr>
        <a:xfrm>
          <a:off x="13512800" y="203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19050</xdr:rowOff>
    </xdr:from>
    <xdr:to>
      <xdr:col>65</xdr:col>
      <xdr:colOff>53975</xdr:colOff>
      <xdr:row>13</xdr:row>
      <xdr:rowOff>120650</xdr:rowOff>
    </xdr:to>
    <xdr:sp macro="" textlink="">
      <xdr:nvSpPr>
        <xdr:cNvPr id="152" name="楕円 151"/>
        <xdr:cNvSpPr/>
      </xdr:nvSpPr>
      <xdr:spPr>
        <a:xfrm>
          <a:off x="12954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130827</xdr:rowOff>
    </xdr:from>
    <xdr:ext cx="762000" cy="259045"/>
    <xdr:sp macro="" textlink="">
      <xdr:nvSpPr>
        <xdr:cNvPr id="153" name="テキスト ボックス 152"/>
        <xdr:cNvSpPr txBox="1"/>
      </xdr:nvSpPr>
      <xdr:spPr>
        <a:xfrm>
          <a:off x="12623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障害者（児）自立支援事業費や施設型給付費が増となったことなどにより前年度と比べて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となった。また、本市は類似団体と比較し、特に生活保護受給者の割合（保護率）が高いことによって、扶助費に係る経常収支比率が突出して高くなっており、本市の財政状況の硬直化の大きな要因となってい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61</xdr:row>
      <xdr:rowOff>69850</xdr:rowOff>
    </xdr:to>
    <xdr:cxnSp macro="">
      <xdr:nvCxnSpPr>
        <xdr:cNvPr id="181" name="直線コネクタ 180"/>
        <xdr:cNvCxnSpPr/>
      </xdr:nvCxnSpPr>
      <xdr:spPr>
        <a:xfrm flipV="1">
          <a:off x="4826000" y="91440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38100</xdr:rowOff>
    </xdr:from>
    <xdr:to>
      <xdr:col>24</xdr:col>
      <xdr:colOff>25400</xdr:colOff>
      <xdr:row>60</xdr:row>
      <xdr:rowOff>152400</xdr:rowOff>
    </xdr:to>
    <xdr:cxnSp macro="">
      <xdr:nvCxnSpPr>
        <xdr:cNvPr id="186" name="直線コネクタ 185"/>
        <xdr:cNvCxnSpPr/>
      </xdr:nvCxnSpPr>
      <xdr:spPr>
        <a:xfrm>
          <a:off x="3987800" y="103251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87"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88" name="フローチャート: 判断 187"/>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38100</xdr:rowOff>
    </xdr:from>
    <xdr:to>
      <xdr:col>19</xdr:col>
      <xdr:colOff>187325</xdr:colOff>
      <xdr:row>60</xdr:row>
      <xdr:rowOff>38100</xdr:rowOff>
    </xdr:to>
    <xdr:cxnSp macro="">
      <xdr:nvCxnSpPr>
        <xdr:cNvPr id="189" name="直線コネクタ 188"/>
        <xdr:cNvCxnSpPr/>
      </xdr:nvCxnSpPr>
      <xdr:spPr>
        <a:xfrm>
          <a:off x="3098800" y="10325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165100</xdr:rowOff>
    </xdr:from>
    <xdr:to>
      <xdr:col>20</xdr:col>
      <xdr:colOff>38100</xdr:colOff>
      <xdr:row>57</xdr:row>
      <xdr:rowOff>95250</xdr:rowOff>
    </xdr:to>
    <xdr:sp macro="" textlink="">
      <xdr:nvSpPr>
        <xdr:cNvPr id="190" name="フローチャート: 判断 189"/>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91" name="テキスト ボックス 190"/>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38100</xdr:rowOff>
    </xdr:from>
    <xdr:to>
      <xdr:col>15</xdr:col>
      <xdr:colOff>98425</xdr:colOff>
      <xdr:row>60</xdr:row>
      <xdr:rowOff>38100</xdr:rowOff>
    </xdr:to>
    <xdr:cxnSp macro="">
      <xdr:nvCxnSpPr>
        <xdr:cNvPr id="192" name="直線コネクタ 191"/>
        <xdr:cNvCxnSpPr/>
      </xdr:nvCxnSpPr>
      <xdr:spPr>
        <a:xfrm>
          <a:off x="2209800" y="10325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3" name="フローチャート: 判断 192"/>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4" name="テキスト ボックス 19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12700</xdr:rowOff>
    </xdr:from>
    <xdr:to>
      <xdr:col>11</xdr:col>
      <xdr:colOff>9525</xdr:colOff>
      <xdr:row>60</xdr:row>
      <xdr:rowOff>38100</xdr:rowOff>
    </xdr:to>
    <xdr:cxnSp macro="">
      <xdr:nvCxnSpPr>
        <xdr:cNvPr id="195" name="直線コネクタ 194"/>
        <xdr:cNvCxnSpPr/>
      </xdr:nvCxnSpPr>
      <xdr:spPr>
        <a:xfrm>
          <a:off x="1320800" y="10299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6" name="フローチャート: 判断 195"/>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7" name="テキスト ボックス 196"/>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63500</xdr:rowOff>
    </xdr:from>
    <xdr:to>
      <xdr:col>6</xdr:col>
      <xdr:colOff>171450</xdr:colOff>
      <xdr:row>56</xdr:row>
      <xdr:rowOff>165100</xdr:rowOff>
    </xdr:to>
    <xdr:sp macro="" textlink="">
      <xdr:nvSpPr>
        <xdr:cNvPr id="198" name="フローチャート: 判断 197"/>
        <xdr:cNvSpPr/>
      </xdr:nvSpPr>
      <xdr:spPr>
        <a:xfrm>
          <a:off x="1270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199" name="テキスト ボックス 198"/>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101600</xdr:rowOff>
    </xdr:from>
    <xdr:to>
      <xdr:col>24</xdr:col>
      <xdr:colOff>76200</xdr:colOff>
      <xdr:row>61</xdr:row>
      <xdr:rowOff>31750</xdr:rowOff>
    </xdr:to>
    <xdr:sp macro="" textlink="">
      <xdr:nvSpPr>
        <xdr:cNvPr id="205" name="楕円 204"/>
        <xdr:cNvSpPr/>
      </xdr:nvSpPr>
      <xdr:spPr>
        <a:xfrm>
          <a:off x="47752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10177</xdr:rowOff>
    </xdr:from>
    <xdr:ext cx="762000" cy="259045"/>
    <xdr:sp macro="" textlink="">
      <xdr:nvSpPr>
        <xdr:cNvPr id="206" name="扶助費該当値テキスト"/>
        <xdr:cNvSpPr txBox="1"/>
      </xdr:nvSpPr>
      <xdr:spPr>
        <a:xfrm>
          <a:off x="49149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158750</xdr:rowOff>
    </xdr:from>
    <xdr:to>
      <xdr:col>20</xdr:col>
      <xdr:colOff>38100</xdr:colOff>
      <xdr:row>60</xdr:row>
      <xdr:rowOff>88900</xdr:rowOff>
    </xdr:to>
    <xdr:sp macro="" textlink="">
      <xdr:nvSpPr>
        <xdr:cNvPr id="207" name="楕円 206"/>
        <xdr:cNvSpPr/>
      </xdr:nvSpPr>
      <xdr:spPr>
        <a:xfrm>
          <a:off x="39370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73677</xdr:rowOff>
    </xdr:from>
    <xdr:ext cx="736600" cy="259045"/>
    <xdr:sp macro="" textlink="">
      <xdr:nvSpPr>
        <xdr:cNvPr id="208" name="テキスト ボックス 207"/>
        <xdr:cNvSpPr txBox="1"/>
      </xdr:nvSpPr>
      <xdr:spPr>
        <a:xfrm>
          <a:off x="3606800" y="1036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158750</xdr:rowOff>
    </xdr:from>
    <xdr:to>
      <xdr:col>15</xdr:col>
      <xdr:colOff>149225</xdr:colOff>
      <xdr:row>60</xdr:row>
      <xdr:rowOff>88900</xdr:rowOff>
    </xdr:to>
    <xdr:sp macro="" textlink="">
      <xdr:nvSpPr>
        <xdr:cNvPr id="209" name="楕円 208"/>
        <xdr:cNvSpPr/>
      </xdr:nvSpPr>
      <xdr:spPr>
        <a:xfrm>
          <a:off x="30480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73677</xdr:rowOff>
    </xdr:from>
    <xdr:ext cx="762000" cy="259045"/>
    <xdr:sp macro="" textlink="">
      <xdr:nvSpPr>
        <xdr:cNvPr id="210" name="テキスト ボックス 209"/>
        <xdr:cNvSpPr txBox="1"/>
      </xdr:nvSpPr>
      <xdr:spPr>
        <a:xfrm>
          <a:off x="27178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158750</xdr:rowOff>
    </xdr:from>
    <xdr:to>
      <xdr:col>11</xdr:col>
      <xdr:colOff>60325</xdr:colOff>
      <xdr:row>60</xdr:row>
      <xdr:rowOff>88900</xdr:rowOff>
    </xdr:to>
    <xdr:sp macro="" textlink="">
      <xdr:nvSpPr>
        <xdr:cNvPr id="211" name="楕円 210"/>
        <xdr:cNvSpPr/>
      </xdr:nvSpPr>
      <xdr:spPr>
        <a:xfrm>
          <a:off x="21590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73677</xdr:rowOff>
    </xdr:from>
    <xdr:ext cx="762000" cy="259045"/>
    <xdr:sp macro="" textlink="">
      <xdr:nvSpPr>
        <xdr:cNvPr id="212" name="テキスト ボックス 211"/>
        <xdr:cNvSpPr txBox="1"/>
      </xdr:nvSpPr>
      <xdr:spPr>
        <a:xfrm>
          <a:off x="18288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133350</xdr:rowOff>
    </xdr:from>
    <xdr:to>
      <xdr:col>6</xdr:col>
      <xdr:colOff>171450</xdr:colOff>
      <xdr:row>60</xdr:row>
      <xdr:rowOff>63500</xdr:rowOff>
    </xdr:to>
    <xdr:sp macro="" textlink="">
      <xdr:nvSpPr>
        <xdr:cNvPr id="213" name="楕円 212"/>
        <xdr:cNvSpPr/>
      </xdr:nvSpPr>
      <xdr:spPr>
        <a:xfrm>
          <a:off x="1270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48277</xdr:rowOff>
    </xdr:from>
    <xdr:ext cx="762000" cy="259045"/>
    <xdr:sp macro="" textlink="">
      <xdr:nvSpPr>
        <xdr:cNvPr id="214" name="テキスト ボックス 213"/>
        <xdr:cNvSpPr txBox="1"/>
      </xdr:nvSpPr>
      <xdr:spPr>
        <a:xfrm>
          <a:off x="939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その他の大部分は特別会計への操出金が占めており、後期高齢者医療療養給付費負担金や介護保険会計操出金が増となっていることにより、経常収支比率は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ポイント減となった。</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62230</xdr:rowOff>
    </xdr:from>
    <xdr:to>
      <xdr:col>82</xdr:col>
      <xdr:colOff>107950</xdr:colOff>
      <xdr:row>61</xdr:row>
      <xdr:rowOff>8890</xdr:rowOff>
    </xdr:to>
    <xdr:cxnSp macro="">
      <xdr:nvCxnSpPr>
        <xdr:cNvPr id="242" name="直線コネクタ 241"/>
        <xdr:cNvCxnSpPr/>
      </xdr:nvCxnSpPr>
      <xdr:spPr>
        <a:xfrm flipV="1">
          <a:off x="16510000" y="914908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148607</xdr:rowOff>
    </xdr:from>
    <xdr:ext cx="762000" cy="259045"/>
    <xdr:sp macro="" textlink="">
      <xdr:nvSpPr>
        <xdr:cNvPr id="245" name="その他最大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62230</xdr:rowOff>
    </xdr:from>
    <xdr:to>
      <xdr:col>82</xdr:col>
      <xdr:colOff>196850</xdr:colOff>
      <xdr:row>53</xdr:row>
      <xdr:rowOff>62230</xdr:rowOff>
    </xdr:to>
    <xdr:cxnSp macro="">
      <xdr:nvCxnSpPr>
        <xdr:cNvPr id="246" name="直線コネクタ 245"/>
        <xdr:cNvCxnSpPr/>
      </xdr:nvCxnSpPr>
      <xdr:spPr>
        <a:xfrm>
          <a:off x="16421100" y="914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73660</xdr:rowOff>
    </xdr:from>
    <xdr:to>
      <xdr:col>82</xdr:col>
      <xdr:colOff>107950</xdr:colOff>
      <xdr:row>56</xdr:row>
      <xdr:rowOff>134620</xdr:rowOff>
    </xdr:to>
    <xdr:cxnSp macro="">
      <xdr:nvCxnSpPr>
        <xdr:cNvPr id="247" name="直線コネクタ 246"/>
        <xdr:cNvCxnSpPr/>
      </xdr:nvCxnSpPr>
      <xdr:spPr>
        <a:xfrm>
          <a:off x="15671800" y="96748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48"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49" name="フローチャート: 判断 248"/>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43180</xdr:rowOff>
    </xdr:from>
    <xdr:to>
      <xdr:col>78</xdr:col>
      <xdr:colOff>69850</xdr:colOff>
      <xdr:row>56</xdr:row>
      <xdr:rowOff>73660</xdr:rowOff>
    </xdr:to>
    <xdr:cxnSp macro="">
      <xdr:nvCxnSpPr>
        <xdr:cNvPr id="250" name="直線コネクタ 249"/>
        <xdr:cNvCxnSpPr/>
      </xdr:nvCxnSpPr>
      <xdr:spPr>
        <a:xfrm>
          <a:off x="14782800" y="9644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45720</xdr:rowOff>
    </xdr:from>
    <xdr:to>
      <xdr:col>78</xdr:col>
      <xdr:colOff>120650</xdr:colOff>
      <xdr:row>56</xdr:row>
      <xdr:rowOff>147320</xdr:rowOff>
    </xdr:to>
    <xdr:sp macro="" textlink="">
      <xdr:nvSpPr>
        <xdr:cNvPr id="251" name="フローチャート: 判断 250"/>
        <xdr:cNvSpPr/>
      </xdr:nvSpPr>
      <xdr:spPr>
        <a:xfrm>
          <a:off x="15621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132097</xdr:rowOff>
    </xdr:from>
    <xdr:ext cx="736600" cy="259045"/>
    <xdr:sp macro="" textlink="">
      <xdr:nvSpPr>
        <xdr:cNvPr id="252" name="テキスト ボックス 251"/>
        <xdr:cNvSpPr txBox="1"/>
      </xdr:nvSpPr>
      <xdr:spPr>
        <a:xfrm>
          <a:off x="15290800" y="973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168910</xdr:rowOff>
    </xdr:from>
    <xdr:to>
      <xdr:col>73</xdr:col>
      <xdr:colOff>180975</xdr:colOff>
      <xdr:row>56</xdr:row>
      <xdr:rowOff>43180</xdr:rowOff>
    </xdr:to>
    <xdr:cxnSp macro="">
      <xdr:nvCxnSpPr>
        <xdr:cNvPr id="253" name="直線コネクタ 252"/>
        <xdr:cNvCxnSpPr/>
      </xdr:nvCxnSpPr>
      <xdr:spPr>
        <a:xfrm>
          <a:off x="13893800" y="9598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xdr:rowOff>
    </xdr:from>
    <xdr:to>
      <xdr:col>74</xdr:col>
      <xdr:colOff>31750</xdr:colOff>
      <xdr:row>56</xdr:row>
      <xdr:rowOff>116840</xdr:rowOff>
    </xdr:to>
    <xdr:sp macro="" textlink="">
      <xdr:nvSpPr>
        <xdr:cNvPr id="254" name="フローチャート: 判断 253"/>
        <xdr:cNvSpPr/>
      </xdr:nvSpPr>
      <xdr:spPr>
        <a:xfrm>
          <a:off x="14732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101617</xdr:rowOff>
    </xdr:from>
    <xdr:ext cx="762000" cy="259045"/>
    <xdr:sp macro="" textlink="">
      <xdr:nvSpPr>
        <xdr:cNvPr id="255" name="テキスト ボックス 254"/>
        <xdr:cNvSpPr txBox="1"/>
      </xdr:nvSpPr>
      <xdr:spPr>
        <a:xfrm>
          <a:off x="14401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138430</xdr:rowOff>
    </xdr:from>
    <xdr:to>
      <xdr:col>69</xdr:col>
      <xdr:colOff>92075</xdr:colOff>
      <xdr:row>55</xdr:row>
      <xdr:rowOff>168910</xdr:rowOff>
    </xdr:to>
    <xdr:cxnSp macro="">
      <xdr:nvCxnSpPr>
        <xdr:cNvPr id="256" name="直線コネクタ 255"/>
        <xdr:cNvCxnSpPr/>
      </xdr:nvCxnSpPr>
      <xdr:spPr>
        <a:xfrm>
          <a:off x="13004800" y="9568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7" name="フローチャート: 判断 256"/>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63517</xdr:rowOff>
    </xdr:from>
    <xdr:ext cx="762000" cy="259045"/>
    <xdr:sp macro="" textlink="">
      <xdr:nvSpPr>
        <xdr:cNvPr id="258" name="テキスト ボックス 257"/>
        <xdr:cNvSpPr txBox="1"/>
      </xdr:nvSpPr>
      <xdr:spPr>
        <a:xfrm>
          <a:off x="13512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59" name="フローチャート: 判断 258"/>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71137</xdr:rowOff>
    </xdr:from>
    <xdr:ext cx="762000" cy="259045"/>
    <xdr:sp macro="" textlink="">
      <xdr:nvSpPr>
        <xdr:cNvPr id="260" name="テキスト ボックス 259"/>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83820</xdr:rowOff>
    </xdr:from>
    <xdr:to>
      <xdr:col>82</xdr:col>
      <xdr:colOff>158750</xdr:colOff>
      <xdr:row>57</xdr:row>
      <xdr:rowOff>13970</xdr:rowOff>
    </xdr:to>
    <xdr:sp macro="" textlink="">
      <xdr:nvSpPr>
        <xdr:cNvPr id="266" name="楕円 265"/>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55897</xdr:rowOff>
    </xdr:from>
    <xdr:ext cx="762000" cy="259045"/>
    <xdr:sp macro="" textlink="">
      <xdr:nvSpPr>
        <xdr:cNvPr id="267" name="その他該当値テキスト"/>
        <xdr:cNvSpPr txBox="1"/>
      </xdr:nvSpPr>
      <xdr:spPr>
        <a:xfrm>
          <a:off x="16598900" y="965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22860</xdr:rowOff>
    </xdr:from>
    <xdr:to>
      <xdr:col>78</xdr:col>
      <xdr:colOff>120650</xdr:colOff>
      <xdr:row>56</xdr:row>
      <xdr:rowOff>124460</xdr:rowOff>
    </xdr:to>
    <xdr:sp macro="" textlink="">
      <xdr:nvSpPr>
        <xdr:cNvPr id="268" name="楕円 267"/>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134637</xdr:rowOff>
    </xdr:from>
    <xdr:ext cx="736600" cy="259045"/>
    <xdr:sp macro="" textlink="">
      <xdr:nvSpPr>
        <xdr:cNvPr id="269" name="テキスト ボックス 268"/>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163830</xdr:rowOff>
    </xdr:from>
    <xdr:to>
      <xdr:col>74</xdr:col>
      <xdr:colOff>31750</xdr:colOff>
      <xdr:row>56</xdr:row>
      <xdr:rowOff>93980</xdr:rowOff>
    </xdr:to>
    <xdr:sp macro="" textlink="">
      <xdr:nvSpPr>
        <xdr:cNvPr id="270" name="楕円 269"/>
        <xdr:cNvSpPr/>
      </xdr:nvSpPr>
      <xdr:spPr>
        <a:xfrm>
          <a:off x="14732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104157</xdr:rowOff>
    </xdr:from>
    <xdr:ext cx="762000" cy="259045"/>
    <xdr:sp macro="" textlink="">
      <xdr:nvSpPr>
        <xdr:cNvPr id="271" name="テキスト ボックス 270"/>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118110</xdr:rowOff>
    </xdr:from>
    <xdr:to>
      <xdr:col>69</xdr:col>
      <xdr:colOff>142875</xdr:colOff>
      <xdr:row>56</xdr:row>
      <xdr:rowOff>48260</xdr:rowOff>
    </xdr:to>
    <xdr:sp macro="" textlink="">
      <xdr:nvSpPr>
        <xdr:cNvPr id="272" name="楕円 271"/>
        <xdr:cNvSpPr/>
      </xdr:nvSpPr>
      <xdr:spPr>
        <a:xfrm>
          <a:off x="13843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58437</xdr:rowOff>
    </xdr:from>
    <xdr:ext cx="762000" cy="259045"/>
    <xdr:sp macro="" textlink="">
      <xdr:nvSpPr>
        <xdr:cNvPr id="273" name="テキスト ボックス 272"/>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87630</xdr:rowOff>
    </xdr:from>
    <xdr:to>
      <xdr:col>65</xdr:col>
      <xdr:colOff>53975</xdr:colOff>
      <xdr:row>56</xdr:row>
      <xdr:rowOff>17780</xdr:rowOff>
    </xdr:to>
    <xdr:sp macro="" textlink="">
      <xdr:nvSpPr>
        <xdr:cNvPr id="274" name="楕円 273"/>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27957</xdr:rowOff>
    </xdr:from>
    <xdr:ext cx="762000" cy="259045"/>
    <xdr:sp macro="" textlink="">
      <xdr:nvSpPr>
        <xdr:cNvPr id="275" name="テキスト ボックス 274"/>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下水道事業会計補助金の減などにより前年度と比べて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ポイント減少しており、補助費等に係る経常収支比率は類似団体を下回っている。なお、企業債償還額の減少などにより、今後の補助費等は減少するものと見込まれる。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121557</xdr:rowOff>
    </xdr:from>
    <xdr:to>
      <xdr:col>82</xdr:col>
      <xdr:colOff>107950</xdr:colOff>
      <xdr:row>40</xdr:row>
      <xdr:rowOff>132443</xdr:rowOff>
    </xdr:to>
    <xdr:cxnSp macro="">
      <xdr:nvCxnSpPr>
        <xdr:cNvPr id="305" name="直線コネクタ 304"/>
        <xdr:cNvCxnSpPr/>
      </xdr:nvCxnSpPr>
      <xdr:spPr>
        <a:xfrm flipV="1">
          <a:off x="16510000" y="56079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104520</xdr:rowOff>
    </xdr:from>
    <xdr:ext cx="762000" cy="259045"/>
    <xdr:sp macro="" textlink="">
      <xdr:nvSpPr>
        <xdr:cNvPr id="306" name="補助費等最小値テキスト"/>
        <xdr:cNvSpPr txBox="1"/>
      </xdr:nvSpPr>
      <xdr:spPr>
        <a:xfrm>
          <a:off x="16598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132443</xdr:rowOff>
    </xdr:from>
    <xdr:to>
      <xdr:col>82</xdr:col>
      <xdr:colOff>196850</xdr:colOff>
      <xdr:row>40</xdr:row>
      <xdr:rowOff>132443</xdr:rowOff>
    </xdr:to>
    <xdr:cxnSp macro="">
      <xdr:nvCxnSpPr>
        <xdr:cNvPr id="307" name="直線コネクタ 306"/>
        <xdr:cNvCxnSpPr/>
      </xdr:nvCxnSpPr>
      <xdr:spPr>
        <a:xfrm>
          <a:off x="16421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36484</xdr:rowOff>
    </xdr:from>
    <xdr:ext cx="762000" cy="259045"/>
    <xdr:sp macro="" textlink="">
      <xdr:nvSpPr>
        <xdr:cNvPr id="308" name="補助費等最大値テキスト"/>
        <xdr:cNvSpPr txBox="1"/>
      </xdr:nvSpPr>
      <xdr:spPr>
        <a:xfrm>
          <a:off x="16598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121557</xdr:rowOff>
    </xdr:from>
    <xdr:to>
      <xdr:col>82</xdr:col>
      <xdr:colOff>196850</xdr:colOff>
      <xdr:row>32</xdr:row>
      <xdr:rowOff>121557</xdr:rowOff>
    </xdr:to>
    <xdr:cxnSp macro="">
      <xdr:nvCxnSpPr>
        <xdr:cNvPr id="309" name="直線コネクタ 308"/>
        <xdr:cNvCxnSpPr/>
      </xdr:nvCxnSpPr>
      <xdr:spPr>
        <a:xfrm>
          <a:off x="16421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53522</xdr:rowOff>
    </xdr:from>
    <xdr:to>
      <xdr:col>82</xdr:col>
      <xdr:colOff>107950</xdr:colOff>
      <xdr:row>35</xdr:row>
      <xdr:rowOff>64407</xdr:rowOff>
    </xdr:to>
    <xdr:cxnSp macro="">
      <xdr:nvCxnSpPr>
        <xdr:cNvPr id="310" name="直線コネクタ 309"/>
        <xdr:cNvCxnSpPr/>
      </xdr:nvCxnSpPr>
      <xdr:spPr>
        <a:xfrm flipV="1">
          <a:off x="15671800" y="60542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94541</xdr:rowOff>
    </xdr:from>
    <xdr:ext cx="762000" cy="259045"/>
    <xdr:sp macro="" textlink="">
      <xdr:nvSpPr>
        <xdr:cNvPr id="311" name="補助費等平均値テキスト"/>
        <xdr:cNvSpPr txBox="1"/>
      </xdr:nvSpPr>
      <xdr:spPr>
        <a:xfrm>
          <a:off x="16598900" y="6095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122464</xdr:rowOff>
    </xdr:from>
    <xdr:to>
      <xdr:col>82</xdr:col>
      <xdr:colOff>158750</xdr:colOff>
      <xdr:row>36</xdr:row>
      <xdr:rowOff>52614</xdr:rowOff>
    </xdr:to>
    <xdr:sp macro="" textlink="">
      <xdr:nvSpPr>
        <xdr:cNvPr id="312" name="フローチャート: 判断 311"/>
        <xdr:cNvSpPr/>
      </xdr:nvSpPr>
      <xdr:spPr>
        <a:xfrm>
          <a:off x="16459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170543</xdr:rowOff>
    </xdr:from>
    <xdr:to>
      <xdr:col>78</xdr:col>
      <xdr:colOff>69850</xdr:colOff>
      <xdr:row>35</xdr:row>
      <xdr:rowOff>64407</xdr:rowOff>
    </xdr:to>
    <xdr:cxnSp macro="">
      <xdr:nvCxnSpPr>
        <xdr:cNvPr id="313" name="直線コネクタ 312"/>
        <xdr:cNvCxnSpPr/>
      </xdr:nvCxnSpPr>
      <xdr:spPr>
        <a:xfrm>
          <a:off x="14782800" y="5999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144236</xdr:rowOff>
    </xdr:from>
    <xdr:to>
      <xdr:col>78</xdr:col>
      <xdr:colOff>120650</xdr:colOff>
      <xdr:row>36</xdr:row>
      <xdr:rowOff>74386</xdr:rowOff>
    </xdr:to>
    <xdr:sp macro="" textlink="">
      <xdr:nvSpPr>
        <xdr:cNvPr id="314" name="フローチャート: 判断 313"/>
        <xdr:cNvSpPr/>
      </xdr:nvSpPr>
      <xdr:spPr>
        <a:xfrm>
          <a:off x="156210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59163</xdr:rowOff>
    </xdr:from>
    <xdr:ext cx="736600" cy="259045"/>
    <xdr:sp macro="" textlink="">
      <xdr:nvSpPr>
        <xdr:cNvPr id="315" name="テキスト ボックス 314"/>
        <xdr:cNvSpPr txBox="1"/>
      </xdr:nvSpPr>
      <xdr:spPr>
        <a:xfrm>
          <a:off x="15290800" y="6231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170543</xdr:rowOff>
    </xdr:from>
    <xdr:to>
      <xdr:col>73</xdr:col>
      <xdr:colOff>180975</xdr:colOff>
      <xdr:row>35</xdr:row>
      <xdr:rowOff>31750</xdr:rowOff>
    </xdr:to>
    <xdr:cxnSp macro="">
      <xdr:nvCxnSpPr>
        <xdr:cNvPr id="316" name="直線コネクタ 315"/>
        <xdr:cNvCxnSpPr/>
      </xdr:nvCxnSpPr>
      <xdr:spPr>
        <a:xfrm flipV="1">
          <a:off x="13893800" y="5999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111578</xdr:rowOff>
    </xdr:from>
    <xdr:to>
      <xdr:col>74</xdr:col>
      <xdr:colOff>31750</xdr:colOff>
      <xdr:row>36</xdr:row>
      <xdr:rowOff>41728</xdr:rowOff>
    </xdr:to>
    <xdr:sp macro="" textlink="">
      <xdr:nvSpPr>
        <xdr:cNvPr id="317" name="フローチャート: 判断 316"/>
        <xdr:cNvSpPr/>
      </xdr:nvSpPr>
      <xdr:spPr>
        <a:xfrm>
          <a:off x="14732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26505</xdr:rowOff>
    </xdr:from>
    <xdr:ext cx="762000" cy="259045"/>
    <xdr:sp macro="" textlink="">
      <xdr:nvSpPr>
        <xdr:cNvPr id="318" name="テキスト ボックス 317"/>
        <xdr:cNvSpPr txBox="1"/>
      </xdr:nvSpPr>
      <xdr:spPr>
        <a:xfrm>
          <a:off x="14401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31750</xdr:rowOff>
    </xdr:from>
    <xdr:to>
      <xdr:col>69</xdr:col>
      <xdr:colOff>92075</xdr:colOff>
      <xdr:row>35</xdr:row>
      <xdr:rowOff>64407</xdr:rowOff>
    </xdr:to>
    <xdr:cxnSp macro="">
      <xdr:nvCxnSpPr>
        <xdr:cNvPr id="319" name="直線コネクタ 318"/>
        <xdr:cNvCxnSpPr/>
      </xdr:nvCxnSpPr>
      <xdr:spPr>
        <a:xfrm flipV="1">
          <a:off x="13004800" y="6032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0" name="フローチャート: 判断 319"/>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70049</xdr:rowOff>
    </xdr:from>
    <xdr:ext cx="762000" cy="259045"/>
    <xdr:sp macro="" textlink="">
      <xdr:nvSpPr>
        <xdr:cNvPr id="321" name="テキスト ボックス 320"/>
        <xdr:cNvSpPr txBox="1"/>
      </xdr:nvSpPr>
      <xdr:spPr>
        <a:xfrm>
          <a:off x="13512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122464</xdr:rowOff>
    </xdr:from>
    <xdr:to>
      <xdr:col>65</xdr:col>
      <xdr:colOff>53975</xdr:colOff>
      <xdr:row>36</xdr:row>
      <xdr:rowOff>52614</xdr:rowOff>
    </xdr:to>
    <xdr:sp macro="" textlink="">
      <xdr:nvSpPr>
        <xdr:cNvPr id="322" name="フローチャート: 判断 321"/>
        <xdr:cNvSpPr/>
      </xdr:nvSpPr>
      <xdr:spPr>
        <a:xfrm>
          <a:off x="12954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37391</xdr:rowOff>
    </xdr:from>
    <xdr:ext cx="762000" cy="259045"/>
    <xdr:sp macro="" textlink="">
      <xdr:nvSpPr>
        <xdr:cNvPr id="323" name="テキスト ボックス 322"/>
        <xdr:cNvSpPr txBox="1"/>
      </xdr:nvSpPr>
      <xdr:spPr>
        <a:xfrm>
          <a:off x="12623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2722</xdr:rowOff>
    </xdr:from>
    <xdr:to>
      <xdr:col>82</xdr:col>
      <xdr:colOff>158750</xdr:colOff>
      <xdr:row>35</xdr:row>
      <xdr:rowOff>104322</xdr:rowOff>
    </xdr:to>
    <xdr:sp macro="" textlink="">
      <xdr:nvSpPr>
        <xdr:cNvPr id="329" name="楕円 328"/>
        <xdr:cNvSpPr/>
      </xdr:nvSpPr>
      <xdr:spPr>
        <a:xfrm>
          <a:off x="164592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19249</xdr:rowOff>
    </xdr:from>
    <xdr:ext cx="762000" cy="259045"/>
    <xdr:sp macro="" textlink="">
      <xdr:nvSpPr>
        <xdr:cNvPr id="330" name="補助費等該当値テキスト"/>
        <xdr:cNvSpPr txBox="1"/>
      </xdr:nvSpPr>
      <xdr:spPr>
        <a:xfrm>
          <a:off x="165989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13607</xdr:rowOff>
    </xdr:from>
    <xdr:to>
      <xdr:col>78</xdr:col>
      <xdr:colOff>120650</xdr:colOff>
      <xdr:row>35</xdr:row>
      <xdr:rowOff>115207</xdr:rowOff>
    </xdr:to>
    <xdr:sp macro="" textlink="">
      <xdr:nvSpPr>
        <xdr:cNvPr id="331" name="楕円 330"/>
        <xdr:cNvSpPr/>
      </xdr:nvSpPr>
      <xdr:spPr>
        <a:xfrm>
          <a:off x="15621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125384</xdr:rowOff>
    </xdr:from>
    <xdr:ext cx="736600" cy="259045"/>
    <xdr:sp macro="" textlink="">
      <xdr:nvSpPr>
        <xdr:cNvPr id="332" name="テキスト ボックス 331"/>
        <xdr:cNvSpPr txBox="1"/>
      </xdr:nvSpPr>
      <xdr:spPr>
        <a:xfrm>
          <a:off x="15290800" y="578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119743</xdr:rowOff>
    </xdr:from>
    <xdr:to>
      <xdr:col>74</xdr:col>
      <xdr:colOff>31750</xdr:colOff>
      <xdr:row>35</xdr:row>
      <xdr:rowOff>49893</xdr:rowOff>
    </xdr:to>
    <xdr:sp macro="" textlink="">
      <xdr:nvSpPr>
        <xdr:cNvPr id="333" name="楕円 332"/>
        <xdr:cNvSpPr/>
      </xdr:nvSpPr>
      <xdr:spPr>
        <a:xfrm>
          <a:off x="147320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60070</xdr:rowOff>
    </xdr:from>
    <xdr:ext cx="762000" cy="259045"/>
    <xdr:sp macro="" textlink="">
      <xdr:nvSpPr>
        <xdr:cNvPr id="334" name="テキスト ボックス 333"/>
        <xdr:cNvSpPr txBox="1"/>
      </xdr:nvSpPr>
      <xdr:spPr>
        <a:xfrm>
          <a:off x="14401800" y="571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152400</xdr:rowOff>
    </xdr:from>
    <xdr:to>
      <xdr:col>69</xdr:col>
      <xdr:colOff>142875</xdr:colOff>
      <xdr:row>35</xdr:row>
      <xdr:rowOff>82550</xdr:rowOff>
    </xdr:to>
    <xdr:sp macro="" textlink="">
      <xdr:nvSpPr>
        <xdr:cNvPr id="335" name="楕円 334"/>
        <xdr:cNvSpPr/>
      </xdr:nvSpPr>
      <xdr:spPr>
        <a:xfrm>
          <a:off x="13843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92727</xdr:rowOff>
    </xdr:from>
    <xdr:ext cx="762000" cy="259045"/>
    <xdr:sp macro="" textlink="">
      <xdr:nvSpPr>
        <xdr:cNvPr id="336" name="テキスト ボックス 335"/>
        <xdr:cNvSpPr txBox="1"/>
      </xdr:nvSpPr>
      <xdr:spPr>
        <a:xfrm>
          <a:off x="13512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13607</xdr:rowOff>
    </xdr:from>
    <xdr:to>
      <xdr:col>65</xdr:col>
      <xdr:colOff>53975</xdr:colOff>
      <xdr:row>35</xdr:row>
      <xdr:rowOff>115207</xdr:rowOff>
    </xdr:to>
    <xdr:sp macro="" textlink="">
      <xdr:nvSpPr>
        <xdr:cNvPr id="337" name="楕円 336"/>
        <xdr:cNvSpPr/>
      </xdr:nvSpPr>
      <xdr:spPr>
        <a:xfrm>
          <a:off x="12954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125384</xdr:rowOff>
    </xdr:from>
    <xdr:ext cx="762000" cy="259045"/>
    <xdr:sp macro="" textlink="">
      <xdr:nvSpPr>
        <xdr:cNvPr id="338" name="テキスト ボックス 337"/>
        <xdr:cNvSpPr txBox="1"/>
      </xdr:nvSpPr>
      <xdr:spPr>
        <a:xfrm>
          <a:off x="12623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市債残高の減や借入利率の低下に伴う市債利子の減などにより、前年度と比べて</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ポイント減となった。しかしながら過去に財源対策として退職手当債、行政改革推進債等の市債を発行したことなどから、公債費が増嵩しており、類似団体よりも高くなっている。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についても公債費は高い水準で推移することが見込まれるため、構造改善に向けた取組を推し進めていく中で、投資的経費を圧縮するほか、市債の早期償還を行うなど、市債残高の抑制に努めつつ公債費の適正な管理を行っていく。</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50800</xdr:rowOff>
    </xdr:from>
    <xdr:to>
      <xdr:col>24</xdr:col>
      <xdr:colOff>25400</xdr:colOff>
      <xdr:row>81</xdr:row>
      <xdr:rowOff>31750</xdr:rowOff>
    </xdr:to>
    <xdr:cxnSp macro="">
      <xdr:nvCxnSpPr>
        <xdr:cNvPr id="366" name="直線コネクタ 365"/>
        <xdr:cNvCxnSpPr/>
      </xdr:nvCxnSpPr>
      <xdr:spPr>
        <a:xfrm flipV="1">
          <a:off x="4826000" y="127381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67"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68" name="直線コネクタ 367"/>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137177</xdr:rowOff>
    </xdr:from>
    <xdr:ext cx="762000" cy="259045"/>
    <xdr:sp macro="" textlink="">
      <xdr:nvSpPr>
        <xdr:cNvPr id="369"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50800</xdr:rowOff>
    </xdr:from>
    <xdr:to>
      <xdr:col>24</xdr:col>
      <xdr:colOff>114300</xdr:colOff>
      <xdr:row>74</xdr:row>
      <xdr:rowOff>50800</xdr:rowOff>
    </xdr:to>
    <xdr:cxnSp macro="">
      <xdr:nvCxnSpPr>
        <xdr:cNvPr id="370" name="直線コネクタ 369"/>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24130</xdr:rowOff>
    </xdr:from>
    <xdr:to>
      <xdr:col>24</xdr:col>
      <xdr:colOff>25400</xdr:colOff>
      <xdr:row>81</xdr:row>
      <xdr:rowOff>46989</xdr:rowOff>
    </xdr:to>
    <xdr:cxnSp macro="">
      <xdr:nvCxnSpPr>
        <xdr:cNvPr id="371" name="直線コネクタ 370"/>
        <xdr:cNvCxnSpPr/>
      </xdr:nvCxnSpPr>
      <xdr:spPr>
        <a:xfrm flipV="1">
          <a:off x="3987800" y="139115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157497</xdr:rowOff>
    </xdr:from>
    <xdr:ext cx="762000" cy="259045"/>
    <xdr:sp macro="" textlink="">
      <xdr:nvSpPr>
        <xdr:cNvPr id="372" name="公債費平均値テキスト"/>
        <xdr:cNvSpPr txBox="1"/>
      </xdr:nvSpPr>
      <xdr:spPr>
        <a:xfrm>
          <a:off x="4914900" y="13187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140970</xdr:rowOff>
    </xdr:from>
    <xdr:to>
      <xdr:col>24</xdr:col>
      <xdr:colOff>76200</xdr:colOff>
      <xdr:row>78</xdr:row>
      <xdr:rowOff>71120</xdr:rowOff>
    </xdr:to>
    <xdr:sp macro="" textlink="">
      <xdr:nvSpPr>
        <xdr:cNvPr id="373" name="フローチャート: 判断 372"/>
        <xdr:cNvSpPr/>
      </xdr:nvSpPr>
      <xdr:spPr>
        <a:xfrm>
          <a:off x="47752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134620</xdr:rowOff>
    </xdr:from>
    <xdr:to>
      <xdr:col>19</xdr:col>
      <xdr:colOff>187325</xdr:colOff>
      <xdr:row>81</xdr:row>
      <xdr:rowOff>46989</xdr:rowOff>
    </xdr:to>
    <xdr:cxnSp macro="">
      <xdr:nvCxnSpPr>
        <xdr:cNvPr id="374" name="直線コネクタ 373"/>
        <xdr:cNvCxnSpPr/>
      </xdr:nvCxnSpPr>
      <xdr:spPr>
        <a:xfrm>
          <a:off x="3098800" y="138506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0</xdr:rowOff>
    </xdr:from>
    <xdr:to>
      <xdr:col>20</xdr:col>
      <xdr:colOff>38100</xdr:colOff>
      <xdr:row>78</xdr:row>
      <xdr:rowOff>101600</xdr:rowOff>
    </xdr:to>
    <xdr:sp macro="" textlink="">
      <xdr:nvSpPr>
        <xdr:cNvPr id="375" name="フローチャート: 判断 374"/>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111777</xdr:rowOff>
    </xdr:from>
    <xdr:ext cx="736600" cy="259045"/>
    <xdr:sp macro="" textlink="">
      <xdr:nvSpPr>
        <xdr:cNvPr id="376" name="テキスト ボックス 375"/>
        <xdr:cNvSpPr txBox="1"/>
      </xdr:nvSpPr>
      <xdr:spPr>
        <a:xfrm>
          <a:off x="3606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134620</xdr:rowOff>
    </xdr:from>
    <xdr:to>
      <xdr:col>15</xdr:col>
      <xdr:colOff>98425</xdr:colOff>
      <xdr:row>81</xdr:row>
      <xdr:rowOff>54611</xdr:rowOff>
    </xdr:to>
    <xdr:cxnSp macro="">
      <xdr:nvCxnSpPr>
        <xdr:cNvPr id="377" name="直線コネクタ 376"/>
        <xdr:cNvCxnSpPr/>
      </xdr:nvCxnSpPr>
      <xdr:spPr>
        <a:xfrm flipV="1">
          <a:off x="2209800" y="138506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148589</xdr:rowOff>
    </xdr:from>
    <xdr:to>
      <xdr:col>15</xdr:col>
      <xdr:colOff>149225</xdr:colOff>
      <xdr:row>78</xdr:row>
      <xdr:rowOff>78739</xdr:rowOff>
    </xdr:to>
    <xdr:sp macro="" textlink="">
      <xdr:nvSpPr>
        <xdr:cNvPr id="378" name="フローチャート: 判断 377"/>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88916</xdr:rowOff>
    </xdr:from>
    <xdr:ext cx="762000" cy="259045"/>
    <xdr:sp macro="" textlink="">
      <xdr:nvSpPr>
        <xdr:cNvPr id="379" name="テキスト ボックス 378"/>
        <xdr:cNvSpPr txBox="1"/>
      </xdr:nvSpPr>
      <xdr:spPr>
        <a:xfrm>
          <a:off x="2717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16511</xdr:rowOff>
    </xdr:from>
    <xdr:to>
      <xdr:col>11</xdr:col>
      <xdr:colOff>9525</xdr:colOff>
      <xdr:row>81</xdr:row>
      <xdr:rowOff>54611</xdr:rowOff>
    </xdr:to>
    <xdr:cxnSp macro="">
      <xdr:nvCxnSpPr>
        <xdr:cNvPr id="380" name="直線コネクタ 379"/>
        <xdr:cNvCxnSpPr/>
      </xdr:nvCxnSpPr>
      <xdr:spPr>
        <a:xfrm>
          <a:off x="1320800" y="139039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53339</xdr:rowOff>
    </xdr:from>
    <xdr:to>
      <xdr:col>11</xdr:col>
      <xdr:colOff>60325</xdr:colOff>
      <xdr:row>78</xdr:row>
      <xdr:rowOff>154939</xdr:rowOff>
    </xdr:to>
    <xdr:sp macro="" textlink="">
      <xdr:nvSpPr>
        <xdr:cNvPr id="381" name="フローチャート: 判断 380"/>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165116</xdr:rowOff>
    </xdr:from>
    <xdr:ext cx="762000" cy="259045"/>
    <xdr:sp macro="" textlink="">
      <xdr:nvSpPr>
        <xdr:cNvPr id="382" name="テキスト ボックス 381"/>
        <xdr:cNvSpPr txBox="1"/>
      </xdr:nvSpPr>
      <xdr:spPr>
        <a:xfrm>
          <a:off x="1828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83820</xdr:rowOff>
    </xdr:from>
    <xdr:to>
      <xdr:col>6</xdr:col>
      <xdr:colOff>171450</xdr:colOff>
      <xdr:row>79</xdr:row>
      <xdr:rowOff>13970</xdr:rowOff>
    </xdr:to>
    <xdr:sp macro="" textlink="">
      <xdr:nvSpPr>
        <xdr:cNvPr id="383" name="フローチャート: 判断 382"/>
        <xdr:cNvSpPr/>
      </xdr:nvSpPr>
      <xdr:spPr>
        <a:xfrm>
          <a:off x="1270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24147</xdr:rowOff>
    </xdr:from>
    <xdr:ext cx="762000" cy="259045"/>
    <xdr:sp macro="" textlink="">
      <xdr:nvSpPr>
        <xdr:cNvPr id="384" name="テキスト ボックス 383"/>
        <xdr:cNvSpPr txBox="1"/>
      </xdr:nvSpPr>
      <xdr:spPr>
        <a:xfrm>
          <a:off x="939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144780</xdr:rowOff>
    </xdr:from>
    <xdr:to>
      <xdr:col>24</xdr:col>
      <xdr:colOff>76200</xdr:colOff>
      <xdr:row>81</xdr:row>
      <xdr:rowOff>74930</xdr:rowOff>
    </xdr:to>
    <xdr:sp macro="" textlink="">
      <xdr:nvSpPr>
        <xdr:cNvPr id="390" name="楕円 389"/>
        <xdr:cNvSpPr/>
      </xdr:nvSpPr>
      <xdr:spPr>
        <a:xfrm>
          <a:off x="47752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53357</xdr:rowOff>
    </xdr:from>
    <xdr:ext cx="762000" cy="259045"/>
    <xdr:sp macro="" textlink="">
      <xdr:nvSpPr>
        <xdr:cNvPr id="391" name="公債費該当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167639</xdr:rowOff>
    </xdr:from>
    <xdr:to>
      <xdr:col>20</xdr:col>
      <xdr:colOff>38100</xdr:colOff>
      <xdr:row>81</xdr:row>
      <xdr:rowOff>97789</xdr:rowOff>
    </xdr:to>
    <xdr:sp macro="" textlink="">
      <xdr:nvSpPr>
        <xdr:cNvPr id="392" name="楕円 391"/>
        <xdr:cNvSpPr/>
      </xdr:nvSpPr>
      <xdr:spPr>
        <a:xfrm>
          <a:off x="3937000" y="1388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82566</xdr:rowOff>
    </xdr:from>
    <xdr:ext cx="736600" cy="259045"/>
    <xdr:sp macro="" textlink="">
      <xdr:nvSpPr>
        <xdr:cNvPr id="393" name="テキスト ボックス 392"/>
        <xdr:cNvSpPr txBox="1"/>
      </xdr:nvSpPr>
      <xdr:spPr>
        <a:xfrm>
          <a:off x="3606800" y="13970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83820</xdr:rowOff>
    </xdr:from>
    <xdr:to>
      <xdr:col>15</xdr:col>
      <xdr:colOff>149225</xdr:colOff>
      <xdr:row>81</xdr:row>
      <xdr:rowOff>13970</xdr:rowOff>
    </xdr:to>
    <xdr:sp macro="" textlink="">
      <xdr:nvSpPr>
        <xdr:cNvPr id="394" name="楕円 393"/>
        <xdr:cNvSpPr/>
      </xdr:nvSpPr>
      <xdr:spPr>
        <a:xfrm>
          <a:off x="30480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170197</xdr:rowOff>
    </xdr:from>
    <xdr:ext cx="762000" cy="259045"/>
    <xdr:sp macro="" textlink="">
      <xdr:nvSpPr>
        <xdr:cNvPr id="395" name="テキスト ボックス 394"/>
        <xdr:cNvSpPr txBox="1"/>
      </xdr:nvSpPr>
      <xdr:spPr>
        <a:xfrm>
          <a:off x="2717800" y="1388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3811</xdr:rowOff>
    </xdr:from>
    <xdr:to>
      <xdr:col>11</xdr:col>
      <xdr:colOff>60325</xdr:colOff>
      <xdr:row>81</xdr:row>
      <xdr:rowOff>105411</xdr:rowOff>
    </xdr:to>
    <xdr:sp macro="" textlink="">
      <xdr:nvSpPr>
        <xdr:cNvPr id="396" name="楕円 395"/>
        <xdr:cNvSpPr/>
      </xdr:nvSpPr>
      <xdr:spPr>
        <a:xfrm>
          <a:off x="2159000" y="1389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90188</xdr:rowOff>
    </xdr:from>
    <xdr:ext cx="762000" cy="259045"/>
    <xdr:sp macro="" textlink="">
      <xdr:nvSpPr>
        <xdr:cNvPr id="397" name="テキスト ボックス 396"/>
        <xdr:cNvSpPr txBox="1"/>
      </xdr:nvSpPr>
      <xdr:spPr>
        <a:xfrm>
          <a:off x="1828800" y="13977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137161</xdr:rowOff>
    </xdr:from>
    <xdr:to>
      <xdr:col>6</xdr:col>
      <xdr:colOff>171450</xdr:colOff>
      <xdr:row>81</xdr:row>
      <xdr:rowOff>67311</xdr:rowOff>
    </xdr:to>
    <xdr:sp macro="" textlink="">
      <xdr:nvSpPr>
        <xdr:cNvPr id="398" name="楕円 397"/>
        <xdr:cNvSpPr/>
      </xdr:nvSpPr>
      <xdr:spPr>
        <a:xfrm>
          <a:off x="1270000" y="1385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52088</xdr:rowOff>
    </xdr:from>
    <xdr:ext cx="762000" cy="259045"/>
    <xdr:sp macro="" textlink="">
      <xdr:nvSpPr>
        <xdr:cNvPr id="399" name="テキスト ボックス 398"/>
        <xdr:cNvSpPr txBox="1"/>
      </xdr:nvSpPr>
      <xdr:spPr>
        <a:xfrm>
          <a:off x="939800" y="1393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改定に伴い、人件費は前年度と比べて増となっているものの、これまで続けてきた定数削減や給与等の抑制の結果、類似団体を下回っている状況である。しかしながら、社会保障関係経費などの増に伴い、扶助費の割合は類似団体と比べて非常に高くなっており、財政状況の硬直化の大き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今後についても、事務事業の見直しやアウトソーシングによる執行体制の見直しなど、様々な努力を続けていく。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85090</xdr:rowOff>
    </xdr:from>
    <xdr:to>
      <xdr:col>82</xdr:col>
      <xdr:colOff>107950</xdr:colOff>
      <xdr:row>81</xdr:row>
      <xdr:rowOff>69850</xdr:rowOff>
    </xdr:to>
    <xdr:cxnSp macro="">
      <xdr:nvCxnSpPr>
        <xdr:cNvPr id="427" name="直線コネクタ 426"/>
        <xdr:cNvCxnSpPr/>
      </xdr:nvCxnSpPr>
      <xdr:spPr>
        <a:xfrm flipV="1">
          <a:off x="16510000" y="12600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8"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9" name="直線コネクタ 428"/>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17</xdr:rowOff>
    </xdr:from>
    <xdr:ext cx="762000" cy="259045"/>
    <xdr:sp macro="" textlink="">
      <xdr:nvSpPr>
        <xdr:cNvPr id="430" name="公債費以外最大値テキスト"/>
        <xdr:cNvSpPr txBox="1"/>
      </xdr:nvSpPr>
      <xdr:spPr>
        <a:xfrm>
          <a:off x="16598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85090</xdr:rowOff>
    </xdr:from>
    <xdr:to>
      <xdr:col>82</xdr:col>
      <xdr:colOff>196850</xdr:colOff>
      <xdr:row>73</xdr:row>
      <xdr:rowOff>85090</xdr:rowOff>
    </xdr:to>
    <xdr:cxnSp macro="">
      <xdr:nvCxnSpPr>
        <xdr:cNvPr id="431" name="直線コネクタ 430"/>
        <xdr:cNvCxnSpPr/>
      </xdr:nvCxnSpPr>
      <xdr:spPr>
        <a:xfrm>
          <a:off x="16421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134620</xdr:rowOff>
    </xdr:from>
    <xdr:to>
      <xdr:col>82</xdr:col>
      <xdr:colOff>107950</xdr:colOff>
      <xdr:row>77</xdr:row>
      <xdr:rowOff>146050</xdr:rowOff>
    </xdr:to>
    <xdr:cxnSp macro="">
      <xdr:nvCxnSpPr>
        <xdr:cNvPr id="432" name="直線コネクタ 431"/>
        <xdr:cNvCxnSpPr/>
      </xdr:nvCxnSpPr>
      <xdr:spPr>
        <a:xfrm>
          <a:off x="15671800" y="1316482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81297</xdr:rowOff>
    </xdr:from>
    <xdr:ext cx="762000" cy="259045"/>
    <xdr:sp macro="" textlink="">
      <xdr:nvSpPr>
        <xdr:cNvPr id="433" name="公債費以外平均値テキスト"/>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4" name="フローチャート: 判断 433"/>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73661</xdr:rowOff>
    </xdr:from>
    <xdr:to>
      <xdr:col>78</xdr:col>
      <xdr:colOff>69850</xdr:colOff>
      <xdr:row>76</xdr:row>
      <xdr:rowOff>134620</xdr:rowOff>
    </xdr:to>
    <xdr:cxnSp macro="">
      <xdr:nvCxnSpPr>
        <xdr:cNvPr id="435" name="直線コネクタ 434"/>
        <xdr:cNvCxnSpPr/>
      </xdr:nvCxnSpPr>
      <xdr:spPr>
        <a:xfrm>
          <a:off x="14782800" y="131038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11430</xdr:rowOff>
    </xdr:from>
    <xdr:to>
      <xdr:col>78</xdr:col>
      <xdr:colOff>120650</xdr:colOff>
      <xdr:row>77</xdr:row>
      <xdr:rowOff>113030</xdr:rowOff>
    </xdr:to>
    <xdr:sp macro="" textlink="">
      <xdr:nvSpPr>
        <xdr:cNvPr id="436" name="フローチャート: 判断 435"/>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97807</xdr:rowOff>
    </xdr:from>
    <xdr:ext cx="736600" cy="259045"/>
    <xdr:sp macro="" textlink="">
      <xdr:nvSpPr>
        <xdr:cNvPr id="437" name="テキスト ボックス 436"/>
        <xdr:cNvSpPr txBox="1"/>
      </xdr:nvSpPr>
      <xdr:spPr>
        <a:xfrm>
          <a:off x="15290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43180</xdr:rowOff>
    </xdr:from>
    <xdr:to>
      <xdr:col>73</xdr:col>
      <xdr:colOff>180975</xdr:colOff>
      <xdr:row>76</xdr:row>
      <xdr:rowOff>73661</xdr:rowOff>
    </xdr:to>
    <xdr:cxnSp macro="">
      <xdr:nvCxnSpPr>
        <xdr:cNvPr id="438" name="直線コネクタ 437"/>
        <xdr:cNvCxnSpPr/>
      </xdr:nvCxnSpPr>
      <xdr:spPr>
        <a:xfrm>
          <a:off x="13893800" y="130733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22861</xdr:rowOff>
    </xdr:from>
    <xdr:to>
      <xdr:col>74</xdr:col>
      <xdr:colOff>31750</xdr:colOff>
      <xdr:row>76</xdr:row>
      <xdr:rowOff>124461</xdr:rowOff>
    </xdr:to>
    <xdr:sp macro="" textlink="">
      <xdr:nvSpPr>
        <xdr:cNvPr id="439" name="フローチャート: 判断 438"/>
        <xdr:cNvSpPr/>
      </xdr:nvSpPr>
      <xdr:spPr>
        <a:xfrm>
          <a:off x="14732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134637</xdr:rowOff>
    </xdr:from>
    <xdr:ext cx="762000" cy="259045"/>
    <xdr:sp macro="" textlink="">
      <xdr:nvSpPr>
        <xdr:cNvPr id="440" name="テキスト ボックス 439"/>
        <xdr:cNvSpPr txBox="1"/>
      </xdr:nvSpPr>
      <xdr:spPr>
        <a:xfrm>
          <a:off x="14401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5080</xdr:rowOff>
    </xdr:from>
    <xdr:to>
      <xdr:col>69</xdr:col>
      <xdr:colOff>92075</xdr:colOff>
      <xdr:row>76</xdr:row>
      <xdr:rowOff>43180</xdr:rowOff>
    </xdr:to>
    <xdr:cxnSp macro="">
      <xdr:nvCxnSpPr>
        <xdr:cNvPr id="441" name="直線コネクタ 440"/>
        <xdr:cNvCxnSpPr/>
      </xdr:nvCxnSpPr>
      <xdr:spPr>
        <a:xfrm>
          <a:off x="13004800" y="13035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15239</xdr:rowOff>
    </xdr:from>
    <xdr:to>
      <xdr:col>69</xdr:col>
      <xdr:colOff>142875</xdr:colOff>
      <xdr:row>76</xdr:row>
      <xdr:rowOff>116839</xdr:rowOff>
    </xdr:to>
    <xdr:sp macro="" textlink="">
      <xdr:nvSpPr>
        <xdr:cNvPr id="442" name="フローチャート: 判断 441"/>
        <xdr:cNvSpPr/>
      </xdr:nvSpPr>
      <xdr:spPr>
        <a:xfrm>
          <a:off x="13843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101616</xdr:rowOff>
    </xdr:from>
    <xdr:ext cx="762000" cy="259045"/>
    <xdr:sp macro="" textlink="">
      <xdr:nvSpPr>
        <xdr:cNvPr id="443" name="テキスト ボックス 442"/>
        <xdr:cNvSpPr txBox="1"/>
      </xdr:nvSpPr>
      <xdr:spPr>
        <a:xfrm>
          <a:off x="13512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44" name="フローチャート: 判断 443"/>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58437</xdr:rowOff>
    </xdr:from>
    <xdr:ext cx="762000" cy="259045"/>
    <xdr:sp macro="" textlink="">
      <xdr:nvSpPr>
        <xdr:cNvPr id="445" name="テキスト ボックス 444"/>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95250</xdr:rowOff>
    </xdr:from>
    <xdr:to>
      <xdr:col>82</xdr:col>
      <xdr:colOff>158750</xdr:colOff>
      <xdr:row>78</xdr:row>
      <xdr:rowOff>25400</xdr:rowOff>
    </xdr:to>
    <xdr:sp macro="" textlink="">
      <xdr:nvSpPr>
        <xdr:cNvPr id="451" name="楕円 450"/>
        <xdr:cNvSpPr/>
      </xdr:nvSpPr>
      <xdr:spPr>
        <a:xfrm>
          <a:off x="16459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67327</xdr:rowOff>
    </xdr:from>
    <xdr:ext cx="762000" cy="259045"/>
    <xdr:sp macro="" textlink="">
      <xdr:nvSpPr>
        <xdr:cNvPr id="452" name="公債費以外該当値テキスト"/>
        <xdr:cNvSpPr txBox="1"/>
      </xdr:nvSpPr>
      <xdr:spPr>
        <a:xfrm>
          <a:off x="165989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83820</xdr:rowOff>
    </xdr:from>
    <xdr:to>
      <xdr:col>78</xdr:col>
      <xdr:colOff>120650</xdr:colOff>
      <xdr:row>77</xdr:row>
      <xdr:rowOff>13970</xdr:rowOff>
    </xdr:to>
    <xdr:sp macro="" textlink="">
      <xdr:nvSpPr>
        <xdr:cNvPr id="453" name="楕円 452"/>
        <xdr:cNvSpPr/>
      </xdr:nvSpPr>
      <xdr:spPr>
        <a:xfrm>
          <a:off x="15621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24147</xdr:rowOff>
    </xdr:from>
    <xdr:ext cx="736600" cy="259045"/>
    <xdr:sp macro="" textlink="">
      <xdr:nvSpPr>
        <xdr:cNvPr id="454" name="テキスト ボックス 453"/>
        <xdr:cNvSpPr txBox="1"/>
      </xdr:nvSpPr>
      <xdr:spPr>
        <a:xfrm>
          <a:off x="15290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22861</xdr:rowOff>
    </xdr:from>
    <xdr:to>
      <xdr:col>74</xdr:col>
      <xdr:colOff>31750</xdr:colOff>
      <xdr:row>76</xdr:row>
      <xdr:rowOff>124461</xdr:rowOff>
    </xdr:to>
    <xdr:sp macro="" textlink="">
      <xdr:nvSpPr>
        <xdr:cNvPr id="455" name="楕円 454"/>
        <xdr:cNvSpPr/>
      </xdr:nvSpPr>
      <xdr:spPr>
        <a:xfrm>
          <a:off x="14732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109238</xdr:rowOff>
    </xdr:from>
    <xdr:ext cx="762000" cy="259045"/>
    <xdr:sp macro="" textlink="">
      <xdr:nvSpPr>
        <xdr:cNvPr id="456" name="テキスト ボックス 455"/>
        <xdr:cNvSpPr txBox="1"/>
      </xdr:nvSpPr>
      <xdr:spPr>
        <a:xfrm>
          <a:off x="14401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163830</xdr:rowOff>
    </xdr:from>
    <xdr:to>
      <xdr:col>69</xdr:col>
      <xdr:colOff>142875</xdr:colOff>
      <xdr:row>76</xdr:row>
      <xdr:rowOff>93980</xdr:rowOff>
    </xdr:to>
    <xdr:sp macro="" textlink="">
      <xdr:nvSpPr>
        <xdr:cNvPr id="457" name="楕円 456"/>
        <xdr:cNvSpPr/>
      </xdr:nvSpPr>
      <xdr:spPr>
        <a:xfrm>
          <a:off x="13843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104157</xdr:rowOff>
    </xdr:from>
    <xdr:ext cx="762000" cy="259045"/>
    <xdr:sp macro="" textlink="">
      <xdr:nvSpPr>
        <xdr:cNvPr id="458" name="テキスト ボックス 457"/>
        <xdr:cNvSpPr txBox="1"/>
      </xdr:nvSpPr>
      <xdr:spPr>
        <a:xfrm>
          <a:off x="13512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125730</xdr:rowOff>
    </xdr:from>
    <xdr:to>
      <xdr:col>65</xdr:col>
      <xdr:colOff>53975</xdr:colOff>
      <xdr:row>76</xdr:row>
      <xdr:rowOff>55880</xdr:rowOff>
    </xdr:to>
    <xdr:sp macro="" textlink="">
      <xdr:nvSpPr>
        <xdr:cNvPr id="459" name="楕円 458"/>
        <xdr:cNvSpPr/>
      </xdr:nvSpPr>
      <xdr:spPr>
        <a:xfrm>
          <a:off x="12954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40657</xdr:rowOff>
    </xdr:from>
    <xdr:ext cx="762000" cy="259045"/>
    <xdr:sp macro="" textlink="">
      <xdr:nvSpPr>
        <xdr:cNvPr id="460" name="テキスト ボックス 459"/>
        <xdr:cNvSpPr txBox="1"/>
      </xdr:nvSpPr>
      <xdr:spPr>
        <a:xfrm>
          <a:off x="12623800" y="1307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兵庫県尼崎市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41443</xdr:rowOff>
    </xdr:to>
    <xdr:cxnSp macro="">
      <xdr:nvCxnSpPr>
        <xdr:cNvPr id="43" name="直線コネクタ 42"/>
        <xdr:cNvCxnSpPr/>
      </xdr:nvCxnSpPr>
      <xdr:spPr bwMode="auto">
        <a:xfrm flipV="1">
          <a:off x="5651500" y="2140524"/>
          <a:ext cx="0" cy="137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13520</xdr:rowOff>
    </xdr:from>
    <xdr:ext cx="762000" cy="259045"/>
    <xdr:sp macro="" textlink="">
      <xdr:nvSpPr>
        <xdr:cNvPr id="44" name="人口1人当たり決算額の推移最小値テキスト130"/>
        <xdr:cNvSpPr txBox="1"/>
      </xdr:nvSpPr>
      <xdr:spPr>
        <a:xfrm>
          <a:off x="5740400" y="3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41443</xdr:rowOff>
    </xdr:from>
    <xdr:to>
      <xdr:col>30</xdr:col>
      <xdr:colOff>25400</xdr:colOff>
      <xdr:row>20</xdr:row>
      <xdr:rowOff>41443</xdr:rowOff>
    </xdr:to>
    <xdr:cxnSp macro="">
      <xdr:nvCxnSpPr>
        <xdr:cNvPr id="45" name="直線コネクタ 44"/>
        <xdr:cNvCxnSpPr/>
      </xdr:nvCxnSpPr>
      <xdr:spPr bwMode="auto">
        <a:xfrm>
          <a:off x="5562600" y="3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137775</xdr:rowOff>
    </xdr:from>
    <xdr:to>
      <xdr:col>29</xdr:col>
      <xdr:colOff>127000</xdr:colOff>
      <xdr:row>17</xdr:row>
      <xdr:rowOff>11039</xdr:rowOff>
    </xdr:to>
    <xdr:cxnSp macro="">
      <xdr:nvCxnSpPr>
        <xdr:cNvPr id="48" name="直線コネクタ 47"/>
        <xdr:cNvCxnSpPr/>
      </xdr:nvCxnSpPr>
      <xdr:spPr bwMode="auto">
        <a:xfrm flipV="1">
          <a:off x="5003800" y="2928600"/>
          <a:ext cx="647700" cy="44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122552</xdr:rowOff>
    </xdr:from>
    <xdr:ext cx="762000" cy="259045"/>
    <xdr:sp macro="" textlink="">
      <xdr:nvSpPr>
        <xdr:cNvPr id="49" name="人口1人当たり決算額の推移平均値テキスト130"/>
        <xdr:cNvSpPr txBox="1"/>
      </xdr:nvSpPr>
      <xdr:spPr>
        <a:xfrm>
          <a:off x="5740400" y="291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126797</xdr:rowOff>
    </xdr:from>
    <xdr:to>
      <xdr:col>29</xdr:col>
      <xdr:colOff>177800</xdr:colOff>
      <xdr:row>17</xdr:row>
      <xdr:rowOff>56947</xdr:rowOff>
    </xdr:to>
    <xdr:sp macro="" textlink="">
      <xdr:nvSpPr>
        <xdr:cNvPr id="50" name="フローチャート: 判断 49"/>
        <xdr:cNvSpPr/>
      </xdr:nvSpPr>
      <xdr:spPr bwMode="auto">
        <a:xfrm>
          <a:off x="56007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11039</xdr:rowOff>
    </xdr:from>
    <xdr:to>
      <xdr:col>26</xdr:col>
      <xdr:colOff>50800</xdr:colOff>
      <xdr:row>17</xdr:row>
      <xdr:rowOff>11268</xdr:rowOff>
    </xdr:to>
    <xdr:cxnSp macro="">
      <xdr:nvCxnSpPr>
        <xdr:cNvPr id="51" name="直線コネクタ 50"/>
        <xdr:cNvCxnSpPr/>
      </xdr:nvCxnSpPr>
      <xdr:spPr bwMode="auto">
        <a:xfrm flipV="1">
          <a:off x="4305300" y="2973314"/>
          <a:ext cx="698500" cy="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148788</xdr:rowOff>
    </xdr:from>
    <xdr:to>
      <xdr:col>26</xdr:col>
      <xdr:colOff>101600</xdr:colOff>
      <xdr:row>17</xdr:row>
      <xdr:rowOff>78938</xdr:rowOff>
    </xdr:to>
    <xdr:sp macro="" textlink="">
      <xdr:nvSpPr>
        <xdr:cNvPr id="52" name="フローチャート: 判断 51"/>
        <xdr:cNvSpPr/>
      </xdr:nvSpPr>
      <xdr:spPr bwMode="auto">
        <a:xfrm>
          <a:off x="4953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63715</xdr:rowOff>
    </xdr:from>
    <xdr:ext cx="736600" cy="259045"/>
    <xdr:sp macro="" textlink="">
      <xdr:nvSpPr>
        <xdr:cNvPr id="53" name="テキスト ボックス 52"/>
        <xdr:cNvSpPr txBox="1"/>
      </xdr:nvSpPr>
      <xdr:spPr>
        <a:xfrm>
          <a:off x="4622800" y="3025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11268</xdr:rowOff>
    </xdr:from>
    <xdr:to>
      <xdr:col>22</xdr:col>
      <xdr:colOff>114300</xdr:colOff>
      <xdr:row>17</xdr:row>
      <xdr:rowOff>52507</xdr:rowOff>
    </xdr:to>
    <xdr:cxnSp macro="">
      <xdr:nvCxnSpPr>
        <xdr:cNvPr id="54" name="直線コネクタ 53"/>
        <xdr:cNvCxnSpPr/>
      </xdr:nvCxnSpPr>
      <xdr:spPr bwMode="auto">
        <a:xfrm flipV="1">
          <a:off x="3606800" y="2973543"/>
          <a:ext cx="698500" cy="41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145999</xdr:rowOff>
    </xdr:from>
    <xdr:to>
      <xdr:col>22</xdr:col>
      <xdr:colOff>165100</xdr:colOff>
      <xdr:row>17</xdr:row>
      <xdr:rowOff>76149</xdr:rowOff>
    </xdr:to>
    <xdr:sp macro="" textlink="">
      <xdr:nvSpPr>
        <xdr:cNvPr id="55" name="フローチャート: 判断 54"/>
        <xdr:cNvSpPr/>
      </xdr:nvSpPr>
      <xdr:spPr bwMode="auto">
        <a:xfrm>
          <a:off x="4254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60926</xdr:rowOff>
    </xdr:from>
    <xdr:ext cx="762000" cy="259045"/>
    <xdr:sp macro="" textlink="">
      <xdr:nvSpPr>
        <xdr:cNvPr id="56" name="テキスト ボックス 55"/>
        <xdr:cNvSpPr txBox="1"/>
      </xdr:nvSpPr>
      <xdr:spPr>
        <a:xfrm>
          <a:off x="39243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52507</xdr:rowOff>
    </xdr:from>
    <xdr:to>
      <xdr:col>18</xdr:col>
      <xdr:colOff>177800</xdr:colOff>
      <xdr:row>17</xdr:row>
      <xdr:rowOff>93152</xdr:rowOff>
    </xdr:to>
    <xdr:cxnSp macro="">
      <xdr:nvCxnSpPr>
        <xdr:cNvPr id="57" name="直線コネクタ 56"/>
        <xdr:cNvCxnSpPr/>
      </xdr:nvCxnSpPr>
      <xdr:spPr bwMode="auto">
        <a:xfrm flipV="1">
          <a:off x="2908300" y="3014782"/>
          <a:ext cx="698500" cy="40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162916</xdr:rowOff>
    </xdr:from>
    <xdr:to>
      <xdr:col>19</xdr:col>
      <xdr:colOff>38100</xdr:colOff>
      <xdr:row>17</xdr:row>
      <xdr:rowOff>93066</xdr:rowOff>
    </xdr:to>
    <xdr:sp macro="" textlink="">
      <xdr:nvSpPr>
        <xdr:cNvPr id="58" name="フローチャート: 判断 57"/>
        <xdr:cNvSpPr/>
      </xdr:nvSpPr>
      <xdr:spPr bwMode="auto">
        <a:xfrm>
          <a:off x="3556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103243</xdr:rowOff>
    </xdr:from>
    <xdr:ext cx="762000" cy="259045"/>
    <xdr:sp macro="" textlink="">
      <xdr:nvSpPr>
        <xdr:cNvPr id="59" name="テキスト ボックス 58"/>
        <xdr:cNvSpPr txBox="1"/>
      </xdr:nvSpPr>
      <xdr:spPr>
        <a:xfrm>
          <a:off x="3225800" y="272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70881</xdr:rowOff>
    </xdr:from>
    <xdr:to>
      <xdr:col>15</xdr:col>
      <xdr:colOff>101600</xdr:colOff>
      <xdr:row>18</xdr:row>
      <xdr:rowOff>1031</xdr:rowOff>
    </xdr:to>
    <xdr:sp macro="" textlink="">
      <xdr:nvSpPr>
        <xdr:cNvPr id="60" name="フローチャート: 判断 59"/>
        <xdr:cNvSpPr/>
      </xdr:nvSpPr>
      <xdr:spPr bwMode="auto">
        <a:xfrm>
          <a:off x="2857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157258</xdr:rowOff>
    </xdr:from>
    <xdr:ext cx="762000" cy="259045"/>
    <xdr:sp macro="" textlink="">
      <xdr:nvSpPr>
        <xdr:cNvPr id="61" name="テキスト ボックス 60"/>
        <xdr:cNvSpPr txBox="1"/>
      </xdr:nvSpPr>
      <xdr:spPr>
        <a:xfrm>
          <a:off x="2527300" y="311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86975</xdr:rowOff>
    </xdr:from>
    <xdr:to>
      <xdr:col>29</xdr:col>
      <xdr:colOff>177800</xdr:colOff>
      <xdr:row>17</xdr:row>
      <xdr:rowOff>17125</xdr:rowOff>
    </xdr:to>
    <xdr:sp macro="" textlink="">
      <xdr:nvSpPr>
        <xdr:cNvPr id="67" name="楕円 66"/>
        <xdr:cNvSpPr/>
      </xdr:nvSpPr>
      <xdr:spPr bwMode="auto">
        <a:xfrm>
          <a:off x="5600700" y="2877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103502</xdr:rowOff>
    </xdr:from>
    <xdr:ext cx="762000" cy="259045"/>
    <xdr:sp macro="" textlink="">
      <xdr:nvSpPr>
        <xdr:cNvPr id="68" name="人口1人当たり決算額の推移該当値テキスト130"/>
        <xdr:cNvSpPr txBox="1"/>
      </xdr:nvSpPr>
      <xdr:spPr>
        <a:xfrm>
          <a:off x="5740400" y="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131689</xdr:rowOff>
    </xdr:from>
    <xdr:to>
      <xdr:col>26</xdr:col>
      <xdr:colOff>101600</xdr:colOff>
      <xdr:row>17</xdr:row>
      <xdr:rowOff>61839</xdr:rowOff>
    </xdr:to>
    <xdr:sp macro="" textlink="">
      <xdr:nvSpPr>
        <xdr:cNvPr id="69" name="楕円 68"/>
        <xdr:cNvSpPr/>
      </xdr:nvSpPr>
      <xdr:spPr bwMode="auto">
        <a:xfrm>
          <a:off x="4953000" y="2922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72016</xdr:rowOff>
    </xdr:from>
    <xdr:ext cx="736600" cy="259045"/>
    <xdr:sp macro="" textlink="">
      <xdr:nvSpPr>
        <xdr:cNvPr id="70" name="テキスト ボックス 69"/>
        <xdr:cNvSpPr txBox="1"/>
      </xdr:nvSpPr>
      <xdr:spPr>
        <a:xfrm>
          <a:off x="4622800" y="2691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131918</xdr:rowOff>
    </xdr:from>
    <xdr:to>
      <xdr:col>22</xdr:col>
      <xdr:colOff>165100</xdr:colOff>
      <xdr:row>17</xdr:row>
      <xdr:rowOff>62068</xdr:rowOff>
    </xdr:to>
    <xdr:sp macro="" textlink="">
      <xdr:nvSpPr>
        <xdr:cNvPr id="71" name="楕円 70"/>
        <xdr:cNvSpPr/>
      </xdr:nvSpPr>
      <xdr:spPr bwMode="auto">
        <a:xfrm>
          <a:off x="4254500" y="2922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72245</xdr:rowOff>
    </xdr:from>
    <xdr:ext cx="762000" cy="259045"/>
    <xdr:sp macro="" textlink="">
      <xdr:nvSpPr>
        <xdr:cNvPr id="72" name="テキスト ボックス 71"/>
        <xdr:cNvSpPr txBox="1"/>
      </xdr:nvSpPr>
      <xdr:spPr>
        <a:xfrm>
          <a:off x="3924300" y="269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1707</xdr:rowOff>
    </xdr:from>
    <xdr:to>
      <xdr:col>19</xdr:col>
      <xdr:colOff>38100</xdr:colOff>
      <xdr:row>17</xdr:row>
      <xdr:rowOff>103307</xdr:rowOff>
    </xdr:to>
    <xdr:sp macro="" textlink="">
      <xdr:nvSpPr>
        <xdr:cNvPr id="73" name="楕円 72"/>
        <xdr:cNvSpPr/>
      </xdr:nvSpPr>
      <xdr:spPr bwMode="auto">
        <a:xfrm>
          <a:off x="3556000" y="2963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88084</xdr:rowOff>
    </xdr:from>
    <xdr:ext cx="762000" cy="259045"/>
    <xdr:sp macro="" textlink="">
      <xdr:nvSpPr>
        <xdr:cNvPr id="74" name="テキスト ボックス 73"/>
        <xdr:cNvSpPr txBox="1"/>
      </xdr:nvSpPr>
      <xdr:spPr>
        <a:xfrm>
          <a:off x="3225800" y="3050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42352</xdr:rowOff>
    </xdr:from>
    <xdr:to>
      <xdr:col>15</xdr:col>
      <xdr:colOff>101600</xdr:colOff>
      <xdr:row>17</xdr:row>
      <xdr:rowOff>143952</xdr:rowOff>
    </xdr:to>
    <xdr:sp macro="" textlink="">
      <xdr:nvSpPr>
        <xdr:cNvPr id="75" name="楕円 74"/>
        <xdr:cNvSpPr/>
      </xdr:nvSpPr>
      <xdr:spPr bwMode="auto">
        <a:xfrm>
          <a:off x="2857500" y="3004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154129</xdr:rowOff>
    </xdr:from>
    <xdr:ext cx="762000" cy="259045"/>
    <xdr:sp macro="" textlink="">
      <xdr:nvSpPr>
        <xdr:cNvPr id="76" name="テキスト ボックス 75"/>
        <xdr:cNvSpPr txBox="1"/>
      </xdr:nvSpPr>
      <xdr:spPr>
        <a:xfrm>
          <a:off x="2527300" y="2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91186</xdr:rowOff>
    </xdr:from>
    <xdr:to>
      <xdr:col>29</xdr:col>
      <xdr:colOff>127000</xdr:colOff>
      <xdr:row>37</xdr:row>
      <xdr:rowOff>146393</xdr:rowOff>
    </xdr:to>
    <xdr:cxnSp macro="">
      <xdr:nvCxnSpPr>
        <xdr:cNvPr id="104" name="直線コネクタ 103"/>
        <xdr:cNvCxnSpPr/>
      </xdr:nvCxnSpPr>
      <xdr:spPr bwMode="auto">
        <a:xfrm flipV="1">
          <a:off x="5651500" y="6015736"/>
          <a:ext cx="0" cy="12553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118470</xdr:rowOff>
    </xdr:from>
    <xdr:ext cx="762000" cy="259045"/>
    <xdr:sp macro="" textlink="">
      <xdr:nvSpPr>
        <xdr:cNvPr id="105" name="人口1人当たり決算額の推移最小値テキスト445"/>
        <xdr:cNvSpPr txBox="1"/>
      </xdr:nvSpPr>
      <xdr:spPr>
        <a:xfrm>
          <a:off x="5740400" y="724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146393</xdr:rowOff>
    </xdr:from>
    <xdr:to>
      <xdr:col>30</xdr:col>
      <xdr:colOff>25400</xdr:colOff>
      <xdr:row>37</xdr:row>
      <xdr:rowOff>146393</xdr:rowOff>
    </xdr:to>
    <xdr:cxnSp macro="">
      <xdr:nvCxnSpPr>
        <xdr:cNvPr id="106" name="直線コネクタ 105"/>
        <xdr:cNvCxnSpPr/>
      </xdr:nvCxnSpPr>
      <xdr:spPr bwMode="auto">
        <a:xfrm>
          <a:off x="5562600" y="72710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6113</xdr:rowOff>
    </xdr:from>
    <xdr:ext cx="762000" cy="259045"/>
    <xdr:sp macro="" textlink="">
      <xdr:nvSpPr>
        <xdr:cNvPr id="107" name="人口1人当たり決算額の推移最大値テキスト445"/>
        <xdr:cNvSpPr txBox="1"/>
      </xdr:nvSpPr>
      <xdr:spPr>
        <a:xfrm>
          <a:off x="57404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91186</xdr:rowOff>
    </xdr:from>
    <xdr:to>
      <xdr:col>30</xdr:col>
      <xdr:colOff>25400</xdr:colOff>
      <xdr:row>33</xdr:row>
      <xdr:rowOff>91186</xdr:rowOff>
    </xdr:to>
    <xdr:cxnSp macro="">
      <xdr:nvCxnSpPr>
        <xdr:cNvPr id="108" name="直線コネクタ 107"/>
        <xdr:cNvCxnSpPr/>
      </xdr:nvCxnSpPr>
      <xdr:spPr bwMode="auto">
        <a:xfrm>
          <a:off x="5562600" y="6015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242519</xdr:rowOff>
    </xdr:from>
    <xdr:to>
      <xdr:col>29</xdr:col>
      <xdr:colOff>127000</xdr:colOff>
      <xdr:row>33</xdr:row>
      <xdr:rowOff>289382</xdr:rowOff>
    </xdr:to>
    <xdr:cxnSp macro="">
      <xdr:nvCxnSpPr>
        <xdr:cNvPr id="109" name="直線コネクタ 108"/>
        <xdr:cNvCxnSpPr/>
      </xdr:nvCxnSpPr>
      <xdr:spPr bwMode="auto">
        <a:xfrm>
          <a:off x="5003800" y="6167069"/>
          <a:ext cx="647700" cy="46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80053</xdr:rowOff>
    </xdr:from>
    <xdr:ext cx="762000" cy="259045"/>
    <xdr:sp macro="" textlink="">
      <xdr:nvSpPr>
        <xdr:cNvPr id="110" name="人口1人当たり決算額の推移平均値テキスト445"/>
        <xdr:cNvSpPr txBox="1"/>
      </xdr:nvSpPr>
      <xdr:spPr>
        <a:xfrm>
          <a:off x="5740400" y="6690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107976</xdr:rowOff>
    </xdr:from>
    <xdr:to>
      <xdr:col>29</xdr:col>
      <xdr:colOff>177800</xdr:colOff>
      <xdr:row>35</xdr:row>
      <xdr:rowOff>209576</xdr:rowOff>
    </xdr:to>
    <xdr:sp macro="" textlink="">
      <xdr:nvSpPr>
        <xdr:cNvPr id="111" name="フローチャート: 判断 110"/>
        <xdr:cNvSpPr/>
      </xdr:nvSpPr>
      <xdr:spPr bwMode="auto">
        <a:xfrm>
          <a:off x="56007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242519</xdr:rowOff>
    </xdr:from>
    <xdr:to>
      <xdr:col>26</xdr:col>
      <xdr:colOff>50800</xdr:colOff>
      <xdr:row>33</xdr:row>
      <xdr:rowOff>306680</xdr:rowOff>
    </xdr:to>
    <xdr:cxnSp macro="">
      <xdr:nvCxnSpPr>
        <xdr:cNvPr id="112" name="直線コネクタ 111"/>
        <xdr:cNvCxnSpPr/>
      </xdr:nvCxnSpPr>
      <xdr:spPr bwMode="auto">
        <a:xfrm flipV="1">
          <a:off x="4305300" y="6167069"/>
          <a:ext cx="698500" cy="64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76848</xdr:rowOff>
    </xdr:from>
    <xdr:to>
      <xdr:col>26</xdr:col>
      <xdr:colOff>101600</xdr:colOff>
      <xdr:row>35</xdr:row>
      <xdr:rowOff>178448</xdr:rowOff>
    </xdr:to>
    <xdr:sp macro="" textlink="">
      <xdr:nvSpPr>
        <xdr:cNvPr id="113" name="フローチャート: 判断 112"/>
        <xdr:cNvSpPr/>
      </xdr:nvSpPr>
      <xdr:spPr bwMode="auto">
        <a:xfrm>
          <a:off x="49530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163225</xdr:rowOff>
    </xdr:from>
    <xdr:ext cx="736600" cy="259045"/>
    <xdr:sp macro="" textlink="">
      <xdr:nvSpPr>
        <xdr:cNvPr id="114" name="テキスト ボックス 113"/>
        <xdr:cNvSpPr txBox="1"/>
      </xdr:nvSpPr>
      <xdr:spPr>
        <a:xfrm>
          <a:off x="4622800" y="6773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215964</xdr:rowOff>
    </xdr:from>
    <xdr:to>
      <xdr:col>22</xdr:col>
      <xdr:colOff>114300</xdr:colOff>
      <xdr:row>33</xdr:row>
      <xdr:rowOff>306680</xdr:rowOff>
    </xdr:to>
    <xdr:cxnSp macro="">
      <xdr:nvCxnSpPr>
        <xdr:cNvPr id="115" name="直線コネクタ 114"/>
        <xdr:cNvCxnSpPr/>
      </xdr:nvCxnSpPr>
      <xdr:spPr bwMode="auto">
        <a:xfrm>
          <a:off x="3606800" y="6140514"/>
          <a:ext cx="698500" cy="90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58217</xdr:rowOff>
    </xdr:from>
    <xdr:to>
      <xdr:col>22</xdr:col>
      <xdr:colOff>165100</xdr:colOff>
      <xdr:row>35</xdr:row>
      <xdr:rowOff>159817</xdr:rowOff>
    </xdr:to>
    <xdr:sp macro="" textlink="">
      <xdr:nvSpPr>
        <xdr:cNvPr id="116" name="フローチャート: 判断 115"/>
        <xdr:cNvSpPr/>
      </xdr:nvSpPr>
      <xdr:spPr bwMode="auto">
        <a:xfrm>
          <a:off x="4254500" y="66685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144594</xdr:rowOff>
    </xdr:from>
    <xdr:ext cx="762000" cy="259045"/>
    <xdr:sp macro="" textlink="">
      <xdr:nvSpPr>
        <xdr:cNvPr id="117" name="テキスト ボックス 116"/>
        <xdr:cNvSpPr txBox="1"/>
      </xdr:nvSpPr>
      <xdr:spPr>
        <a:xfrm>
          <a:off x="3924300" y="67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215964</xdr:rowOff>
    </xdr:from>
    <xdr:to>
      <xdr:col>18</xdr:col>
      <xdr:colOff>177800</xdr:colOff>
      <xdr:row>33</xdr:row>
      <xdr:rowOff>262750</xdr:rowOff>
    </xdr:to>
    <xdr:cxnSp macro="">
      <xdr:nvCxnSpPr>
        <xdr:cNvPr id="118" name="直線コネクタ 117"/>
        <xdr:cNvCxnSpPr/>
      </xdr:nvCxnSpPr>
      <xdr:spPr bwMode="auto">
        <a:xfrm flipV="1">
          <a:off x="2908300" y="6140514"/>
          <a:ext cx="698500" cy="46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54559</xdr:rowOff>
    </xdr:from>
    <xdr:to>
      <xdr:col>19</xdr:col>
      <xdr:colOff>38100</xdr:colOff>
      <xdr:row>35</xdr:row>
      <xdr:rowOff>156159</xdr:rowOff>
    </xdr:to>
    <xdr:sp macro="" textlink="">
      <xdr:nvSpPr>
        <xdr:cNvPr id="119" name="フローチャート: 判断 118"/>
        <xdr:cNvSpPr/>
      </xdr:nvSpPr>
      <xdr:spPr bwMode="auto">
        <a:xfrm>
          <a:off x="3556000" y="666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140936</xdr:rowOff>
    </xdr:from>
    <xdr:ext cx="762000" cy="259045"/>
    <xdr:sp macro="" textlink="">
      <xdr:nvSpPr>
        <xdr:cNvPr id="120" name="テキスト ボックス 119"/>
        <xdr:cNvSpPr txBox="1"/>
      </xdr:nvSpPr>
      <xdr:spPr>
        <a:xfrm>
          <a:off x="3225800" y="675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336347</xdr:rowOff>
    </xdr:from>
    <xdr:to>
      <xdr:col>15</xdr:col>
      <xdr:colOff>101600</xdr:colOff>
      <xdr:row>35</xdr:row>
      <xdr:rowOff>95047</xdr:rowOff>
    </xdr:to>
    <xdr:sp macro="" textlink="">
      <xdr:nvSpPr>
        <xdr:cNvPr id="121" name="フローチャート: 判断 120"/>
        <xdr:cNvSpPr/>
      </xdr:nvSpPr>
      <xdr:spPr bwMode="auto">
        <a:xfrm>
          <a:off x="2857500" y="6603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79824</xdr:rowOff>
    </xdr:from>
    <xdr:ext cx="762000" cy="259045"/>
    <xdr:sp macro="" textlink="">
      <xdr:nvSpPr>
        <xdr:cNvPr id="122" name="テキスト ボックス 121"/>
        <xdr:cNvSpPr txBox="1"/>
      </xdr:nvSpPr>
      <xdr:spPr>
        <a:xfrm>
          <a:off x="2527300" y="6690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238582</xdr:rowOff>
    </xdr:from>
    <xdr:to>
      <xdr:col>29</xdr:col>
      <xdr:colOff>177800</xdr:colOff>
      <xdr:row>33</xdr:row>
      <xdr:rowOff>340182</xdr:rowOff>
    </xdr:to>
    <xdr:sp macro="" textlink="">
      <xdr:nvSpPr>
        <xdr:cNvPr id="128" name="楕円 127"/>
        <xdr:cNvSpPr/>
      </xdr:nvSpPr>
      <xdr:spPr bwMode="auto">
        <a:xfrm>
          <a:off x="5600700" y="6163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83659</xdr:rowOff>
    </xdr:from>
    <xdr:ext cx="762000" cy="259045"/>
    <xdr:sp macro="" textlink="">
      <xdr:nvSpPr>
        <xdr:cNvPr id="129" name="人口1人当たり決算額の推移該当値テキスト445"/>
        <xdr:cNvSpPr txBox="1"/>
      </xdr:nvSpPr>
      <xdr:spPr>
        <a:xfrm>
          <a:off x="5740400" y="600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191719</xdr:rowOff>
    </xdr:from>
    <xdr:to>
      <xdr:col>26</xdr:col>
      <xdr:colOff>101600</xdr:colOff>
      <xdr:row>33</xdr:row>
      <xdr:rowOff>293319</xdr:rowOff>
    </xdr:to>
    <xdr:sp macro="" textlink="">
      <xdr:nvSpPr>
        <xdr:cNvPr id="130" name="楕円 129"/>
        <xdr:cNvSpPr/>
      </xdr:nvSpPr>
      <xdr:spPr bwMode="auto">
        <a:xfrm>
          <a:off x="4953000" y="6116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132046</xdr:rowOff>
    </xdr:from>
    <xdr:ext cx="736600" cy="259045"/>
    <xdr:sp macro="" textlink="">
      <xdr:nvSpPr>
        <xdr:cNvPr id="131" name="テキスト ボックス 130"/>
        <xdr:cNvSpPr txBox="1"/>
      </xdr:nvSpPr>
      <xdr:spPr>
        <a:xfrm>
          <a:off x="4622800" y="5885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255880</xdr:rowOff>
    </xdr:from>
    <xdr:to>
      <xdr:col>22</xdr:col>
      <xdr:colOff>165100</xdr:colOff>
      <xdr:row>34</xdr:row>
      <xdr:rowOff>14580</xdr:rowOff>
    </xdr:to>
    <xdr:sp macro="" textlink="">
      <xdr:nvSpPr>
        <xdr:cNvPr id="132" name="楕円 131"/>
        <xdr:cNvSpPr/>
      </xdr:nvSpPr>
      <xdr:spPr bwMode="auto">
        <a:xfrm>
          <a:off x="4254500" y="6180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24757</xdr:rowOff>
    </xdr:from>
    <xdr:ext cx="762000" cy="259045"/>
    <xdr:sp macro="" textlink="">
      <xdr:nvSpPr>
        <xdr:cNvPr id="133" name="テキスト ボックス 132"/>
        <xdr:cNvSpPr txBox="1"/>
      </xdr:nvSpPr>
      <xdr:spPr>
        <a:xfrm>
          <a:off x="3924300" y="594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165164</xdr:rowOff>
    </xdr:from>
    <xdr:to>
      <xdr:col>19</xdr:col>
      <xdr:colOff>38100</xdr:colOff>
      <xdr:row>33</xdr:row>
      <xdr:rowOff>266764</xdr:rowOff>
    </xdr:to>
    <xdr:sp macro="" textlink="">
      <xdr:nvSpPr>
        <xdr:cNvPr id="134" name="楕円 133"/>
        <xdr:cNvSpPr/>
      </xdr:nvSpPr>
      <xdr:spPr bwMode="auto">
        <a:xfrm>
          <a:off x="3556000" y="6089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105491</xdr:rowOff>
    </xdr:from>
    <xdr:ext cx="762000" cy="259045"/>
    <xdr:sp macro="" textlink="">
      <xdr:nvSpPr>
        <xdr:cNvPr id="135" name="テキスト ボックス 134"/>
        <xdr:cNvSpPr txBox="1"/>
      </xdr:nvSpPr>
      <xdr:spPr>
        <a:xfrm>
          <a:off x="3225800" y="585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211950</xdr:rowOff>
    </xdr:from>
    <xdr:to>
      <xdr:col>15</xdr:col>
      <xdr:colOff>101600</xdr:colOff>
      <xdr:row>33</xdr:row>
      <xdr:rowOff>313550</xdr:rowOff>
    </xdr:to>
    <xdr:sp macro="" textlink="">
      <xdr:nvSpPr>
        <xdr:cNvPr id="136" name="楕円 135"/>
        <xdr:cNvSpPr/>
      </xdr:nvSpPr>
      <xdr:spPr bwMode="auto">
        <a:xfrm>
          <a:off x="2857500" y="613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152277</xdr:rowOff>
    </xdr:from>
    <xdr:ext cx="762000" cy="259045"/>
    <xdr:sp macro="" textlink="">
      <xdr:nvSpPr>
        <xdr:cNvPr id="137" name="テキスト ボックス 136"/>
        <xdr:cNvSpPr txBox="1"/>
      </xdr:nvSpPr>
      <xdr:spPr>
        <a:xfrm>
          <a:off x="2527300" y="59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兵庫県尼崎市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462,744
451,593
50.72
198,149,679
197,732,423
183,557
98,573,387
251,449,177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102.6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57137</xdr:rowOff>
    </xdr:from>
    <xdr:to>
      <xdr:col>24</xdr:col>
      <xdr:colOff>62865</xdr:colOff>
      <xdr:row>39</xdr:row>
      <xdr:rowOff>47193</xdr:rowOff>
    </xdr:to>
    <xdr:cxnSp macro="">
      <xdr:nvCxnSpPr>
        <xdr:cNvPr id="56" name="直線コネクタ 55"/>
        <xdr:cNvCxnSpPr/>
      </xdr:nvCxnSpPr>
      <xdr:spPr>
        <a:xfrm flipV="1">
          <a:off x="4633595" y="5200637"/>
          <a:ext cx="1270" cy="15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51020</xdr:rowOff>
    </xdr:from>
    <xdr:ext cx="534377" cy="259045"/>
    <xdr:sp macro="" textlink="">
      <xdr:nvSpPr>
        <xdr:cNvPr id="57" name="人件費最小値テキスト"/>
        <xdr:cNvSpPr txBox="1"/>
      </xdr:nvSpPr>
      <xdr:spPr>
        <a:xfrm>
          <a:off x="4686300" y="673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47193</xdr:rowOff>
    </xdr:from>
    <xdr:to>
      <xdr:col>24</xdr:col>
      <xdr:colOff>152400</xdr:colOff>
      <xdr:row>39</xdr:row>
      <xdr:rowOff>47193</xdr:rowOff>
    </xdr:to>
    <xdr:cxnSp macro="">
      <xdr:nvCxnSpPr>
        <xdr:cNvPr id="58" name="直線コネクタ 57"/>
        <xdr:cNvCxnSpPr/>
      </xdr:nvCxnSpPr>
      <xdr:spPr>
        <a:xfrm>
          <a:off x="4546600" y="673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3814</xdr:rowOff>
    </xdr:from>
    <xdr:ext cx="534377" cy="259045"/>
    <xdr:sp macro="" textlink="">
      <xdr:nvSpPr>
        <xdr:cNvPr id="59" name="人件費最大値テキスト"/>
        <xdr:cNvSpPr txBox="1"/>
      </xdr:nvSpPr>
      <xdr:spPr>
        <a:xfrm>
          <a:off x="4686300" y="497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57137</xdr:rowOff>
    </xdr:from>
    <xdr:to>
      <xdr:col>24</xdr:col>
      <xdr:colOff>152400</xdr:colOff>
      <xdr:row>30</xdr:row>
      <xdr:rowOff>57137</xdr:rowOff>
    </xdr:to>
    <xdr:cxnSp macro="">
      <xdr:nvCxnSpPr>
        <xdr:cNvPr id="60" name="直線コネクタ 59"/>
        <xdr:cNvCxnSpPr/>
      </xdr:nvCxnSpPr>
      <xdr:spPr>
        <a:xfrm>
          <a:off x="4546600" y="520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150635</xdr:rowOff>
    </xdr:from>
    <xdr:to>
      <xdr:col>24</xdr:col>
      <xdr:colOff>63500</xdr:colOff>
      <xdr:row>35</xdr:row>
      <xdr:rowOff>41592</xdr:rowOff>
    </xdr:to>
    <xdr:cxnSp macro="">
      <xdr:nvCxnSpPr>
        <xdr:cNvPr id="61" name="直線コネクタ 60"/>
        <xdr:cNvCxnSpPr/>
      </xdr:nvCxnSpPr>
      <xdr:spPr>
        <a:xfrm>
          <a:off x="3797300" y="5979935"/>
          <a:ext cx="838200" cy="6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151147</xdr:rowOff>
    </xdr:from>
    <xdr:ext cx="534377" cy="259045"/>
    <xdr:sp macro="" textlink="">
      <xdr:nvSpPr>
        <xdr:cNvPr id="62" name="人件費平均値テキスト"/>
        <xdr:cNvSpPr txBox="1"/>
      </xdr:nvSpPr>
      <xdr:spPr>
        <a:xfrm>
          <a:off x="4686300" y="5980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xdr:rowOff>
    </xdr:from>
    <xdr:to>
      <xdr:col>24</xdr:col>
      <xdr:colOff>114300</xdr:colOff>
      <xdr:row>35</xdr:row>
      <xdr:rowOff>102870</xdr:rowOff>
    </xdr:to>
    <xdr:sp macro="" textlink="">
      <xdr:nvSpPr>
        <xdr:cNvPr id="63" name="フローチャート: 判断 62"/>
        <xdr:cNvSpPr/>
      </xdr:nvSpPr>
      <xdr:spPr>
        <a:xfrm>
          <a:off x="45847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150635</xdr:rowOff>
    </xdr:from>
    <xdr:to>
      <xdr:col>19</xdr:col>
      <xdr:colOff>177800</xdr:colOff>
      <xdr:row>35</xdr:row>
      <xdr:rowOff>3683</xdr:rowOff>
    </xdr:to>
    <xdr:cxnSp macro="">
      <xdr:nvCxnSpPr>
        <xdr:cNvPr id="64" name="直線コネクタ 63"/>
        <xdr:cNvCxnSpPr/>
      </xdr:nvCxnSpPr>
      <xdr:spPr>
        <a:xfrm flipV="1">
          <a:off x="2908300" y="5979935"/>
          <a:ext cx="889000" cy="2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xdr:rowOff>
    </xdr:from>
    <xdr:to>
      <xdr:col>20</xdr:col>
      <xdr:colOff>38100</xdr:colOff>
      <xdr:row>35</xdr:row>
      <xdr:rowOff>110261</xdr:rowOff>
    </xdr:to>
    <xdr:sp macro="" textlink="">
      <xdr:nvSpPr>
        <xdr:cNvPr id="65" name="フローチャート: 判断 64"/>
        <xdr:cNvSpPr/>
      </xdr:nvSpPr>
      <xdr:spPr>
        <a:xfrm>
          <a:off x="3746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101388</xdr:rowOff>
    </xdr:from>
    <xdr:ext cx="534377" cy="259045"/>
    <xdr:sp macro="" textlink="">
      <xdr:nvSpPr>
        <xdr:cNvPr id="66" name="テキスト ボックス 65"/>
        <xdr:cNvSpPr txBox="1"/>
      </xdr:nvSpPr>
      <xdr:spPr>
        <a:xfrm>
          <a:off x="3530111" y="61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3683</xdr:rowOff>
    </xdr:from>
    <xdr:to>
      <xdr:col>15</xdr:col>
      <xdr:colOff>50800</xdr:colOff>
      <xdr:row>35</xdr:row>
      <xdr:rowOff>25629</xdr:rowOff>
    </xdr:to>
    <xdr:cxnSp macro="">
      <xdr:nvCxnSpPr>
        <xdr:cNvPr id="67" name="直線コネクタ 66"/>
        <xdr:cNvCxnSpPr/>
      </xdr:nvCxnSpPr>
      <xdr:spPr>
        <a:xfrm flipV="1">
          <a:off x="2019300" y="6004433"/>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167234</xdr:rowOff>
    </xdr:from>
    <xdr:to>
      <xdr:col>15</xdr:col>
      <xdr:colOff>101600</xdr:colOff>
      <xdr:row>35</xdr:row>
      <xdr:rowOff>97384</xdr:rowOff>
    </xdr:to>
    <xdr:sp macro="" textlink="">
      <xdr:nvSpPr>
        <xdr:cNvPr id="68" name="フローチャート: 判断 67"/>
        <xdr:cNvSpPr/>
      </xdr:nvSpPr>
      <xdr:spPr>
        <a:xfrm>
          <a:off x="2857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88511</xdr:rowOff>
    </xdr:from>
    <xdr:ext cx="534377" cy="259045"/>
    <xdr:sp macro="" textlink="">
      <xdr:nvSpPr>
        <xdr:cNvPr id="69" name="テキスト ボックス 68"/>
        <xdr:cNvSpPr txBox="1"/>
      </xdr:nvSpPr>
      <xdr:spPr>
        <a:xfrm>
          <a:off x="2641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25629</xdr:rowOff>
    </xdr:from>
    <xdr:to>
      <xdr:col>10</xdr:col>
      <xdr:colOff>114300</xdr:colOff>
      <xdr:row>35</xdr:row>
      <xdr:rowOff>75502</xdr:rowOff>
    </xdr:to>
    <xdr:cxnSp macro="">
      <xdr:nvCxnSpPr>
        <xdr:cNvPr id="70" name="直線コネクタ 69"/>
        <xdr:cNvCxnSpPr/>
      </xdr:nvCxnSpPr>
      <xdr:spPr>
        <a:xfrm flipV="1">
          <a:off x="1130300" y="6026379"/>
          <a:ext cx="889000" cy="4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5613</xdr:rowOff>
    </xdr:from>
    <xdr:to>
      <xdr:col>10</xdr:col>
      <xdr:colOff>165100</xdr:colOff>
      <xdr:row>35</xdr:row>
      <xdr:rowOff>107213</xdr:rowOff>
    </xdr:to>
    <xdr:sp macro="" textlink="">
      <xdr:nvSpPr>
        <xdr:cNvPr id="71" name="フローチャート: 判断 70"/>
        <xdr:cNvSpPr/>
      </xdr:nvSpPr>
      <xdr:spPr>
        <a:xfrm>
          <a:off x="1968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98340</xdr:rowOff>
    </xdr:from>
    <xdr:ext cx="534377" cy="259045"/>
    <xdr:sp macro="" textlink="">
      <xdr:nvSpPr>
        <xdr:cNvPr id="72" name="テキスト ボックス 71"/>
        <xdr:cNvSpPr txBox="1"/>
      </xdr:nvSpPr>
      <xdr:spPr>
        <a:xfrm>
          <a:off x="1752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28892</xdr:rowOff>
    </xdr:from>
    <xdr:to>
      <xdr:col>6</xdr:col>
      <xdr:colOff>38100</xdr:colOff>
      <xdr:row>35</xdr:row>
      <xdr:rowOff>130492</xdr:rowOff>
    </xdr:to>
    <xdr:sp macro="" textlink="">
      <xdr:nvSpPr>
        <xdr:cNvPr id="73" name="フローチャート: 判断 72"/>
        <xdr:cNvSpPr/>
      </xdr:nvSpPr>
      <xdr:spPr>
        <a:xfrm>
          <a:off x="1079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121619</xdr:rowOff>
    </xdr:from>
    <xdr:ext cx="534377" cy="259045"/>
    <xdr:sp macro="" textlink="">
      <xdr:nvSpPr>
        <xdr:cNvPr id="74" name="テキスト ボックス 73"/>
        <xdr:cNvSpPr txBox="1"/>
      </xdr:nvSpPr>
      <xdr:spPr>
        <a:xfrm>
          <a:off x="863111" y="61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162242</xdr:rowOff>
    </xdr:from>
    <xdr:to>
      <xdr:col>24</xdr:col>
      <xdr:colOff>114300</xdr:colOff>
      <xdr:row>35</xdr:row>
      <xdr:rowOff>92392</xdr:rowOff>
    </xdr:to>
    <xdr:sp macro="" textlink="">
      <xdr:nvSpPr>
        <xdr:cNvPr id="80" name="楕円 79"/>
        <xdr:cNvSpPr/>
      </xdr:nvSpPr>
      <xdr:spPr>
        <a:xfrm>
          <a:off x="4584700" y="599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13669</xdr:rowOff>
    </xdr:from>
    <xdr:ext cx="534377" cy="259045"/>
    <xdr:sp macro="" textlink="">
      <xdr:nvSpPr>
        <xdr:cNvPr id="81" name="人件費該当値テキスト"/>
        <xdr:cNvSpPr txBox="1"/>
      </xdr:nvSpPr>
      <xdr:spPr>
        <a:xfrm>
          <a:off x="4686300" y="584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99835</xdr:rowOff>
    </xdr:from>
    <xdr:to>
      <xdr:col>20</xdr:col>
      <xdr:colOff>38100</xdr:colOff>
      <xdr:row>35</xdr:row>
      <xdr:rowOff>29985</xdr:rowOff>
    </xdr:to>
    <xdr:sp macro="" textlink="">
      <xdr:nvSpPr>
        <xdr:cNvPr id="82" name="楕円 81"/>
        <xdr:cNvSpPr/>
      </xdr:nvSpPr>
      <xdr:spPr>
        <a:xfrm>
          <a:off x="3746500" y="592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46512</xdr:rowOff>
    </xdr:from>
    <xdr:ext cx="534377" cy="259045"/>
    <xdr:sp macro="" textlink="">
      <xdr:nvSpPr>
        <xdr:cNvPr id="83" name="テキスト ボックス 82"/>
        <xdr:cNvSpPr txBox="1"/>
      </xdr:nvSpPr>
      <xdr:spPr>
        <a:xfrm>
          <a:off x="3530111" y="570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124333</xdr:rowOff>
    </xdr:from>
    <xdr:to>
      <xdr:col>15</xdr:col>
      <xdr:colOff>101600</xdr:colOff>
      <xdr:row>35</xdr:row>
      <xdr:rowOff>54483</xdr:rowOff>
    </xdr:to>
    <xdr:sp macro="" textlink="">
      <xdr:nvSpPr>
        <xdr:cNvPr id="84" name="楕円 83"/>
        <xdr:cNvSpPr/>
      </xdr:nvSpPr>
      <xdr:spPr>
        <a:xfrm>
          <a:off x="2857500" y="595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71010</xdr:rowOff>
    </xdr:from>
    <xdr:ext cx="534377" cy="259045"/>
    <xdr:sp macro="" textlink="">
      <xdr:nvSpPr>
        <xdr:cNvPr id="85" name="テキスト ボックス 84"/>
        <xdr:cNvSpPr txBox="1"/>
      </xdr:nvSpPr>
      <xdr:spPr>
        <a:xfrm>
          <a:off x="2641111" y="572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146279</xdr:rowOff>
    </xdr:from>
    <xdr:to>
      <xdr:col>10</xdr:col>
      <xdr:colOff>165100</xdr:colOff>
      <xdr:row>35</xdr:row>
      <xdr:rowOff>76429</xdr:rowOff>
    </xdr:to>
    <xdr:sp macro="" textlink="">
      <xdr:nvSpPr>
        <xdr:cNvPr id="86" name="楕円 85"/>
        <xdr:cNvSpPr/>
      </xdr:nvSpPr>
      <xdr:spPr>
        <a:xfrm>
          <a:off x="1968500" y="597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92956</xdr:rowOff>
    </xdr:from>
    <xdr:ext cx="534377" cy="259045"/>
    <xdr:sp macro="" textlink="">
      <xdr:nvSpPr>
        <xdr:cNvPr id="87" name="テキスト ボックス 86"/>
        <xdr:cNvSpPr txBox="1"/>
      </xdr:nvSpPr>
      <xdr:spPr>
        <a:xfrm>
          <a:off x="1752111" y="575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24702</xdr:rowOff>
    </xdr:from>
    <xdr:to>
      <xdr:col>6</xdr:col>
      <xdr:colOff>38100</xdr:colOff>
      <xdr:row>35</xdr:row>
      <xdr:rowOff>126302</xdr:rowOff>
    </xdr:to>
    <xdr:sp macro="" textlink="">
      <xdr:nvSpPr>
        <xdr:cNvPr id="88" name="楕円 87"/>
        <xdr:cNvSpPr/>
      </xdr:nvSpPr>
      <xdr:spPr>
        <a:xfrm>
          <a:off x="1079500" y="602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142829</xdr:rowOff>
    </xdr:from>
    <xdr:ext cx="534377" cy="259045"/>
    <xdr:sp macro="" textlink="">
      <xdr:nvSpPr>
        <xdr:cNvPr id="89" name="テキスト ボックス 88"/>
        <xdr:cNvSpPr txBox="1"/>
      </xdr:nvSpPr>
      <xdr:spPr>
        <a:xfrm>
          <a:off x="863111" y="580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162637</xdr:rowOff>
    </xdr:from>
    <xdr:to>
      <xdr:col>24</xdr:col>
      <xdr:colOff>62865</xdr:colOff>
      <xdr:row>58</xdr:row>
      <xdr:rowOff>86055</xdr:rowOff>
    </xdr:to>
    <xdr:cxnSp macro="">
      <xdr:nvCxnSpPr>
        <xdr:cNvPr id="114" name="直線コネクタ 113"/>
        <xdr:cNvCxnSpPr/>
      </xdr:nvCxnSpPr>
      <xdr:spPr>
        <a:xfrm flipV="1">
          <a:off x="4633595" y="8563687"/>
          <a:ext cx="1270" cy="1466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89882</xdr:rowOff>
    </xdr:from>
    <xdr:ext cx="534377" cy="259045"/>
    <xdr:sp macro="" textlink="">
      <xdr:nvSpPr>
        <xdr:cNvPr id="115" name="物件費最小値テキスト"/>
        <xdr:cNvSpPr txBox="1"/>
      </xdr:nvSpPr>
      <xdr:spPr>
        <a:xfrm>
          <a:off x="4686300" y="1003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86055</xdr:rowOff>
    </xdr:from>
    <xdr:to>
      <xdr:col>24</xdr:col>
      <xdr:colOff>152400</xdr:colOff>
      <xdr:row>58</xdr:row>
      <xdr:rowOff>86055</xdr:rowOff>
    </xdr:to>
    <xdr:cxnSp macro="">
      <xdr:nvCxnSpPr>
        <xdr:cNvPr id="116" name="直線コネクタ 115"/>
        <xdr:cNvCxnSpPr/>
      </xdr:nvCxnSpPr>
      <xdr:spPr>
        <a:xfrm>
          <a:off x="4546600" y="1003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109314</xdr:rowOff>
    </xdr:from>
    <xdr:ext cx="534377" cy="259045"/>
    <xdr:sp macro="" textlink="">
      <xdr:nvSpPr>
        <xdr:cNvPr id="117" name="物件費最大値テキスト"/>
        <xdr:cNvSpPr txBox="1"/>
      </xdr:nvSpPr>
      <xdr:spPr>
        <a:xfrm>
          <a:off x="4686300" y="833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162637</xdr:rowOff>
    </xdr:from>
    <xdr:to>
      <xdr:col>24</xdr:col>
      <xdr:colOff>152400</xdr:colOff>
      <xdr:row>49</xdr:row>
      <xdr:rowOff>162637</xdr:rowOff>
    </xdr:to>
    <xdr:cxnSp macro="">
      <xdr:nvCxnSpPr>
        <xdr:cNvPr id="118" name="直線コネクタ 117"/>
        <xdr:cNvCxnSpPr/>
      </xdr:nvCxnSpPr>
      <xdr:spPr>
        <a:xfrm>
          <a:off x="4546600" y="856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155511</xdr:rowOff>
    </xdr:from>
    <xdr:to>
      <xdr:col>24</xdr:col>
      <xdr:colOff>63500</xdr:colOff>
      <xdr:row>56</xdr:row>
      <xdr:rowOff>171094</xdr:rowOff>
    </xdr:to>
    <xdr:cxnSp macro="">
      <xdr:nvCxnSpPr>
        <xdr:cNvPr id="119" name="直線コネクタ 118"/>
        <xdr:cNvCxnSpPr/>
      </xdr:nvCxnSpPr>
      <xdr:spPr>
        <a:xfrm flipV="1">
          <a:off x="3797300" y="9756711"/>
          <a:ext cx="838200" cy="1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48721</xdr:rowOff>
    </xdr:from>
    <xdr:ext cx="534377" cy="259045"/>
    <xdr:sp macro="" textlink="">
      <xdr:nvSpPr>
        <xdr:cNvPr id="120" name="物件費平均値テキスト"/>
        <xdr:cNvSpPr txBox="1"/>
      </xdr:nvSpPr>
      <xdr:spPr>
        <a:xfrm>
          <a:off x="4686300" y="930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25844</xdr:rowOff>
    </xdr:from>
    <xdr:to>
      <xdr:col>24</xdr:col>
      <xdr:colOff>114300</xdr:colOff>
      <xdr:row>55</xdr:row>
      <xdr:rowOff>127444</xdr:rowOff>
    </xdr:to>
    <xdr:sp macro="" textlink="">
      <xdr:nvSpPr>
        <xdr:cNvPr id="121" name="フローチャート: 判断 120"/>
        <xdr:cNvSpPr/>
      </xdr:nvSpPr>
      <xdr:spPr>
        <a:xfrm>
          <a:off x="4584700" y="945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171094</xdr:rowOff>
    </xdr:from>
    <xdr:to>
      <xdr:col>19</xdr:col>
      <xdr:colOff>177800</xdr:colOff>
      <xdr:row>57</xdr:row>
      <xdr:rowOff>12332</xdr:rowOff>
    </xdr:to>
    <xdr:cxnSp macro="">
      <xdr:nvCxnSpPr>
        <xdr:cNvPr id="122" name="直線コネクタ 121"/>
        <xdr:cNvCxnSpPr/>
      </xdr:nvCxnSpPr>
      <xdr:spPr>
        <a:xfrm flipV="1">
          <a:off x="2908300" y="9772294"/>
          <a:ext cx="889000" cy="1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153480</xdr:rowOff>
    </xdr:from>
    <xdr:to>
      <xdr:col>20</xdr:col>
      <xdr:colOff>38100</xdr:colOff>
      <xdr:row>55</xdr:row>
      <xdr:rowOff>83630</xdr:rowOff>
    </xdr:to>
    <xdr:sp macro="" textlink="">
      <xdr:nvSpPr>
        <xdr:cNvPr id="123" name="フローチャート: 判断 122"/>
        <xdr:cNvSpPr/>
      </xdr:nvSpPr>
      <xdr:spPr>
        <a:xfrm>
          <a:off x="3746500" y="94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100157</xdr:rowOff>
    </xdr:from>
    <xdr:ext cx="534377" cy="259045"/>
    <xdr:sp macro="" textlink="">
      <xdr:nvSpPr>
        <xdr:cNvPr id="124" name="テキスト ボックス 123"/>
        <xdr:cNvSpPr txBox="1"/>
      </xdr:nvSpPr>
      <xdr:spPr>
        <a:xfrm>
          <a:off x="3530111" y="918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12332</xdr:rowOff>
    </xdr:from>
    <xdr:to>
      <xdr:col>15</xdr:col>
      <xdr:colOff>50800</xdr:colOff>
      <xdr:row>57</xdr:row>
      <xdr:rowOff>55956</xdr:rowOff>
    </xdr:to>
    <xdr:cxnSp macro="">
      <xdr:nvCxnSpPr>
        <xdr:cNvPr id="125" name="直線コネクタ 124"/>
        <xdr:cNvCxnSpPr/>
      </xdr:nvCxnSpPr>
      <xdr:spPr>
        <a:xfrm flipV="1">
          <a:off x="2019300" y="9784982"/>
          <a:ext cx="889000" cy="4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10299</xdr:rowOff>
    </xdr:from>
    <xdr:to>
      <xdr:col>15</xdr:col>
      <xdr:colOff>101600</xdr:colOff>
      <xdr:row>55</xdr:row>
      <xdr:rowOff>111899</xdr:rowOff>
    </xdr:to>
    <xdr:sp macro="" textlink="">
      <xdr:nvSpPr>
        <xdr:cNvPr id="126" name="フローチャート: 判断 125"/>
        <xdr:cNvSpPr/>
      </xdr:nvSpPr>
      <xdr:spPr>
        <a:xfrm>
          <a:off x="2857500" y="94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128426</xdr:rowOff>
    </xdr:from>
    <xdr:ext cx="534377" cy="259045"/>
    <xdr:sp macro="" textlink="">
      <xdr:nvSpPr>
        <xdr:cNvPr id="127" name="テキスト ボックス 126"/>
        <xdr:cNvSpPr txBox="1"/>
      </xdr:nvSpPr>
      <xdr:spPr>
        <a:xfrm>
          <a:off x="2641111" y="921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55956</xdr:rowOff>
    </xdr:from>
    <xdr:to>
      <xdr:col>10</xdr:col>
      <xdr:colOff>114300</xdr:colOff>
      <xdr:row>57</xdr:row>
      <xdr:rowOff>98437</xdr:rowOff>
    </xdr:to>
    <xdr:cxnSp macro="">
      <xdr:nvCxnSpPr>
        <xdr:cNvPr id="128" name="直線コネクタ 127"/>
        <xdr:cNvCxnSpPr/>
      </xdr:nvCxnSpPr>
      <xdr:spPr>
        <a:xfrm flipV="1">
          <a:off x="1130300" y="9828606"/>
          <a:ext cx="889000" cy="4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16548</xdr:rowOff>
    </xdr:from>
    <xdr:to>
      <xdr:col>10</xdr:col>
      <xdr:colOff>165100</xdr:colOff>
      <xdr:row>55</xdr:row>
      <xdr:rowOff>118148</xdr:rowOff>
    </xdr:to>
    <xdr:sp macro="" textlink="">
      <xdr:nvSpPr>
        <xdr:cNvPr id="129" name="フローチャート: 判断 128"/>
        <xdr:cNvSpPr/>
      </xdr:nvSpPr>
      <xdr:spPr>
        <a:xfrm>
          <a:off x="1968500" y="944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134675</xdr:rowOff>
    </xdr:from>
    <xdr:ext cx="534377" cy="259045"/>
    <xdr:sp macro="" textlink="">
      <xdr:nvSpPr>
        <xdr:cNvPr id="130" name="テキスト ボックス 129"/>
        <xdr:cNvSpPr txBox="1"/>
      </xdr:nvSpPr>
      <xdr:spPr>
        <a:xfrm>
          <a:off x="1752111" y="922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126085</xdr:rowOff>
    </xdr:from>
    <xdr:to>
      <xdr:col>6</xdr:col>
      <xdr:colOff>38100</xdr:colOff>
      <xdr:row>56</xdr:row>
      <xdr:rowOff>56235</xdr:rowOff>
    </xdr:to>
    <xdr:sp macro="" textlink="">
      <xdr:nvSpPr>
        <xdr:cNvPr id="131" name="フローチャート: 判断 130"/>
        <xdr:cNvSpPr/>
      </xdr:nvSpPr>
      <xdr:spPr>
        <a:xfrm>
          <a:off x="1079500" y="955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72762</xdr:rowOff>
    </xdr:from>
    <xdr:ext cx="534377" cy="259045"/>
    <xdr:sp macro="" textlink="">
      <xdr:nvSpPr>
        <xdr:cNvPr id="132" name="テキスト ボックス 131"/>
        <xdr:cNvSpPr txBox="1"/>
      </xdr:nvSpPr>
      <xdr:spPr>
        <a:xfrm>
          <a:off x="863111" y="933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104711</xdr:rowOff>
    </xdr:from>
    <xdr:to>
      <xdr:col>24</xdr:col>
      <xdr:colOff>114300</xdr:colOff>
      <xdr:row>57</xdr:row>
      <xdr:rowOff>34861</xdr:rowOff>
    </xdr:to>
    <xdr:sp macro="" textlink="">
      <xdr:nvSpPr>
        <xdr:cNvPr id="138" name="楕円 137"/>
        <xdr:cNvSpPr/>
      </xdr:nvSpPr>
      <xdr:spPr>
        <a:xfrm>
          <a:off x="4584700" y="970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83138</xdr:rowOff>
    </xdr:from>
    <xdr:ext cx="534377" cy="259045"/>
    <xdr:sp macro="" textlink="">
      <xdr:nvSpPr>
        <xdr:cNvPr id="139" name="物件費該当値テキスト"/>
        <xdr:cNvSpPr txBox="1"/>
      </xdr:nvSpPr>
      <xdr:spPr>
        <a:xfrm>
          <a:off x="4686300" y="968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120294</xdr:rowOff>
    </xdr:from>
    <xdr:to>
      <xdr:col>20</xdr:col>
      <xdr:colOff>38100</xdr:colOff>
      <xdr:row>57</xdr:row>
      <xdr:rowOff>50444</xdr:rowOff>
    </xdr:to>
    <xdr:sp macro="" textlink="">
      <xdr:nvSpPr>
        <xdr:cNvPr id="140" name="楕円 139"/>
        <xdr:cNvSpPr/>
      </xdr:nvSpPr>
      <xdr:spPr>
        <a:xfrm>
          <a:off x="3746500" y="972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41571</xdr:rowOff>
    </xdr:from>
    <xdr:ext cx="534377" cy="259045"/>
    <xdr:sp macro="" textlink="">
      <xdr:nvSpPr>
        <xdr:cNvPr id="141" name="テキスト ボックス 140"/>
        <xdr:cNvSpPr txBox="1"/>
      </xdr:nvSpPr>
      <xdr:spPr>
        <a:xfrm>
          <a:off x="3530111" y="981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132982</xdr:rowOff>
    </xdr:from>
    <xdr:to>
      <xdr:col>15</xdr:col>
      <xdr:colOff>101600</xdr:colOff>
      <xdr:row>57</xdr:row>
      <xdr:rowOff>63132</xdr:rowOff>
    </xdr:to>
    <xdr:sp macro="" textlink="">
      <xdr:nvSpPr>
        <xdr:cNvPr id="142" name="楕円 141"/>
        <xdr:cNvSpPr/>
      </xdr:nvSpPr>
      <xdr:spPr>
        <a:xfrm>
          <a:off x="2857500" y="973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54259</xdr:rowOff>
    </xdr:from>
    <xdr:ext cx="534377" cy="259045"/>
    <xdr:sp macro="" textlink="">
      <xdr:nvSpPr>
        <xdr:cNvPr id="143" name="テキスト ボックス 142"/>
        <xdr:cNvSpPr txBox="1"/>
      </xdr:nvSpPr>
      <xdr:spPr>
        <a:xfrm>
          <a:off x="2641111" y="982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5156</xdr:rowOff>
    </xdr:from>
    <xdr:to>
      <xdr:col>10</xdr:col>
      <xdr:colOff>165100</xdr:colOff>
      <xdr:row>57</xdr:row>
      <xdr:rowOff>106756</xdr:rowOff>
    </xdr:to>
    <xdr:sp macro="" textlink="">
      <xdr:nvSpPr>
        <xdr:cNvPr id="144" name="楕円 143"/>
        <xdr:cNvSpPr/>
      </xdr:nvSpPr>
      <xdr:spPr>
        <a:xfrm>
          <a:off x="1968500" y="977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97883</xdr:rowOff>
    </xdr:from>
    <xdr:ext cx="534377" cy="259045"/>
    <xdr:sp macro="" textlink="">
      <xdr:nvSpPr>
        <xdr:cNvPr id="145" name="テキスト ボックス 144"/>
        <xdr:cNvSpPr txBox="1"/>
      </xdr:nvSpPr>
      <xdr:spPr>
        <a:xfrm>
          <a:off x="1752111" y="987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47637</xdr:rowOff>
    </xdr:from>
    <xdr:to>
      <xdr:col>6</xdr:col>
      <xdr:colOff>38100</xdr:colOff>
      <xdr:row>57</xdr:row>
      <xdr:rowOff>149237</xdr:rowOff>
    </xdr:to>
    <xdr:sp macro="" textlink="">
      <xdr:nvSpPr>
        <xdr:cNvPr id="146" name="楕円 145"/>
        <xdr:cNvSpPr/>
      </xdr:nvSpPr>
      <xdr:spPr>
        <a:xfrm>
          <a:off x="1079500" y="982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140364</xdr:rowOff>
    </xdr:from>
    <xdr:ext cx="534377" cy="259045"/>
    <xdr:sp macro="" textlink="">
      <xdr:nvSpPr>
        <xdr:cNvPr id="147" name="テキスト ボックス 146"/>
        <xdr:cNvSpPr txBox="1"/>
      </xdr:nvSpPr>
      <xdr:spPr>
        <a:xfrm>
          <a:off x="863111" y="991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1" name="テキスト ボックス 160"/>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49540</xdr:rowOff>
    </xdr:from>
    <xdr:to>
      <xdr:col>24</xdr:col>
      <xdr:colOff>62865</xdr:colOff>
      <xdr:row>78</xdr:row>
      <xdr:rowOff>108427</xdr:rowOff>
    </xdr:to>
    <xdr:cxnSp macro="">
      <xdr:nvCxnSpPr>
        <xdr:cNvPr id="169" name="直線コネクタ 168"/>
        <xdr:cNvCxnSpPr/>
      </xdr:nvCxnSpPr>
      <xdr:spPr>
        <a:xfrm flipV="1">
          <a:off x="4633595" y="12051040"/>
          <a:ext cx="127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112254</xdr:rowOff>
    </xdr:from>
    <xdr:ext cx="378565" cy="259045"/>
    <xdr:sp macro="" textlink="">
      <xdr:nvSpPr>
        <xdr:cNvPr id="170" name="維持補修費最小値テキスト"/>
        <xdr:cNvSpPr txBox="1"/>
      </xdr:nvSpPr>
      <xdr:spPr>
        <a:xfrm>
          <a:off x="4686300" y="13485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108427</xdr:rowOff>
    </xdr:from>
    <xdr:to>
      <xdr:col>24</xdr:col>
      <xdr:colOff>152400</xdr:colOff>
      <xdr:row>78</xdr:row>
      <xdr:rowOff>108427</xdr:rowOff>
    </xdr:to>
    <xdr:cxnSp macro="">
      <xdr:nvCxnSpPr>
        <xdr:cNvPr id="171" name="直線コネクタ 170"/>
        <xdr:cNvCxnSpPr/>
      </xdr:nvCxnSpPr>
      <xdr:spPr>
        <a:xfrm>
          <a:off x="4546600" y="1348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167667</xdr:rowOff>
    </xdr:from>
    <xdr:ext cx="534377" cy="259045"/>
    <xdr:sp macro="" textlink="">
      <xdr:nvSpPr>
        <xdr:cNvPr id="172" name="維持補修費最大値テキスト"/>
        <xdr:cNvSpPr txBox="1"/>
      </xdr:nvSpPr>
      <xdr:spPr>
        <a:xfrm>
          <a:off x="4686300" y="1182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49540</xdr:rowOff>
    </xdr:from>
    <xdr:to>
      <xdr:col>24</xdr:col>
      <xdr:colOff>152400</xdr:colOff>
      <xdr:row>70</xdr:row>
      <xdr:rowOff>49540</xdr:rowOff>
    </xdr:to>
    <xdr:cxnSp macro="">
      <xdr:nvCxnSpPr>
        <xdr:cNvPr id="173" name="直線コネクタ 172"/>
        <xdr:cNvCxnSpPr/>
      </xdr:nvCxnSpPr>
      <xdr:spPr>
        <a:xfrm>
          <a:off x="4546600" y="1205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73498</xdr:rowOff>
    </xdr:from>
    <xdr:to>
      <xdr:col>24</xdr:col>
      <xdr:colOff>63500</xdr:colOff>
      <xdr:row>77</xdr:row>
      <xdr:rowOff>79625</xdr:rowOff>
    </xdr:to>
    <xdr:cxnSp macro="">
      <xdr:nvCxnSpPr>
        <xdr:cNvPr id="174" name="直線コネクタ 173"/>
        <xdr:cNvCxnSpPr/>
      </xdr:nvCxnSpPr>
      <xdr:spPr>
        <a:xfrm flipV="1">
          <a:off x="3797300" y="13275148"/>
          <a:ext cx="838200" cy="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68252</xdr:rowOff>
    </xdr:from>
    <xdr:ext cx="469744" cy="259045"/>
    <xdr:sp macro="" textlink="">
      <xdr:nvSpPr>
        <xdr:cNvPr id="175" name="維持補修費平均値テキスト"/>
        <xdr:cNvSpPr txBox="1"/>
      </xdr:nvSpPr>
      <xdr:spPr>
        <a:xfrm>
          <a:off x="4686300" y="12927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45374</xdr:rowOff>
    </xdr:from>
    <xdr:to>
      <xdr:col>24</xdr:col>
      <xdr:colOff>114300</xdr:colOff>
      <xdr:row>76</xdr:row>
      <xdr:rowOff>146974</xdr:rowOff>
    </xdr:to>
    <xdr:sp macro="" textlink="">
      <xdr:nvSpPr>
        <xdr:cNvPr id="176" name="フローチャート: 判断 175"/>
        <xdr:cNvSpPr/>
      </xdr:nvSpPr>
      <xdr:spPr>
        <a:xfrm>
          <a:off x="4584700" y="130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79625</xdr:rowOff>
    </xdr:from>
    <xdr:to>
      <xdr:col>19</xdr:col>
      <xdr:colOff>177800</xdr:colOff>
      <xdr:row>77</xdr:row>
      <xdr:rowOff>99101</xdr:rowOff>
    </xdr:to>
    <xdr:cxnSp macro="">
      <xdr:nvCxnSpPr>
        <xdr:cNvPr id="177" name="直線コネクタ 176"/>
        <xdr:cNvCxnSpPr/>
      </xdr:nvCxnSpPr>
      <xdr:spPr>
        <a:xfrm flipV="1">
          <a:off x="2908300" y="13281275"/>
          <a:ext cx="889000" cy="1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55524</xdr:rowOff>
    </xdr:from>
    <xdr:to>
      <xdr:col>20</xdr:col>
      <xdr:colOff>38100</xdr:colOff>
      <xdr:row>76</xdr:row>
      <xdr:rowOff>157124</xdr:rowOff>
    </xdr:to>
    <xdr:sp macro="" textlink="">
      <xdr:nvSpPr>
        <xdr:cNvPr id="178" name="フローチャート: 判断 177"/>
        <xdr:cNvSpPr/>
      </xdr:nvSpPr>
      <xdr:spPr>
        <a:xfrm>
          <a:off x="3746500" y="1308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2202</xdr:rowOff>
    </xdr:from>
    <xdr:ext cx="469744" cy="259045"/>
    <xdr:sp macro="" textlink="">
      <xdr:nvSpPr>
        <xdr:cNvPr id="179" name="テキスト ボックス 178"/>
        <xdr:cNvSpPr txBox="1"/>
      </xdr:nvSpPr>
      <xdr:spPr>
        <a:xfrm>
          <a:off x="3562428" y="1286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99101</xdr:rowOff>
    </xdr:from>
    <xdr:to>
      <xdr:col>15</xdr:col>
      <xdr:colOff>50800</xdr:colOff>
      <xdr:row>77</xdr:row>
      <xdr:rowOff>106598</xdr:rowOff>
    </xdr:to>
    <xdr:cxnSp macro="">
      <xdr:nvCxnSpPr>
        <xdr:cNvPr id="180" name="直線コネクタ 179"/>
        <xdr:cNvCxnSpPr/>
      </xdr:nvCxnSpPr>
      <xdr:spPr>
        <a:xfrm flipV="1">
          <a:off x="2019300" y="13300751"/>
          <a:ext cx="889000" cy="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61559</xdr:rowOff>
    </xdr:from>
    <xdr:to>
      <xdr:col>15</xdr:col>
      <xdr:colOff>101600</xdr:colOff>
      <xdr:row>76</xdr:row>
      <xdr:rowOff>163159</xdr:rowOff>
    </xdr:to>
    <xdr:sp macro="" textlink="">
      <xdr:nvSpPr>
        <xdr:cNvPr id="181" name="フローチャート: 判断 180"/>
        <xdr:cNvSpPr/>
      </xdr:nvSpPr>
      <xdr:spPr>
        <a:xfrm>
          <a:off x="2857500" y="1309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8237</xdr:rowOff>
    </xdr:from>
    <xdr:ext cx="469744" cy="259045"/>
    <xdr:sp macro="" textlink="">
      <xdr:nvSpPr>
        <xdr:cNvPr id="182" name="テキスト ボックス 181"/>
        <xdr:cNvSpPr txBox="1"/>
      </xdr:nvSpPr>
      <xdr:spPr>
        <a:xfrm>
          <a:off x="2673428" y="1286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106598</xdr:rowOff>
    </xdr:from>
    <xdr:to>
      <xdr:col>10</xdr:col>
      <xdr:colOff>114300</xdr:colOff>
      <xdr:row>77</xdr:row>
      <xdr:rowOff>111170</xdr:rowOff>
    </xdr:to>
    <xdr:cxnSp macro="">
      <xdr:nvCxnSpPr>
        <xdr:cNvPr id="183" name="直線コネクタ 182"/>
        <xdr:cNvCxnSpPr/>
      </xdr:nvCxnSpPr>
      <xdr:spPr>
        <a:xfrm flipV="1">
          <a:off x="1130300" y="133082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68052</xdr:rowOff>
    </xdr:from>
    <xdr:to>
      <xdr:col>10</xdr:col>
      <xdr:colOff>165100</xdr:colOff>
      <xdr:row>76</xdr:row>
      <xdr:rowOff>169652</xdr:rowOff>
    </xdr:to>
    <xdr:sp macro="" textlink="">
      <xdr:nvSpPr>
        <xdr:cNvPr id="184" name="フローチャート: 判断 183"/>
        <xdr:cNvSpPr/>
      </xdr:nvSpPr>
      <xdr:spPr>
        <a:xfrm>
          <a:off x="1968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14729</xdr:rowOff>
    </xdr:from>
    <xdr:ext cx="469744" cy="259045"/>
    <xdr:sp macro="" textlink="">
      <xdr:nvSpPr>
        <xdr:cNvPr id="185" name="テキスト ボックス 184"/>
        <xdr:cNvSpPr txBox="1"/>
      </xdr:nvSpPr>
      <xdr:spPr>
        <a:xfrm>
          <a:off x="1784428" y="1287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45923</xdr:rowOff>
    </xdr:from>
    <xdr:to>
      <xdr:col>6</xdr:col>
      <xdr:colOff>38100</xdr:colOff>
      <xdr:row>76</xdr:row>
      <xdr:rowOff>147523</xdr:rowOff>
    </xdr:to>
    <xdr:sp macro="" textlink="">
      <xdr:nvSpPr>
        <xdr:cNvPr id="186" name="フローチャート: 判断 185"/>
        <xdr:cNvSpPr/>
      </xdr:nvSpPr>
      <xdr:spPr>
        <a:xfrm>
          <a:off x="1079500" y="130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164051</xdr:rowOff>
    </xdr:from>
    <xdr:ext cx="469744" cy="259045"/>
    <xdr:sp macro="" textlink="">
      <xdr:nvSpPr>
        <xdr:cNvPr id="187" name="テキスト ボックス 186"/>
        <xdr:cNvSpPr txBox="1"/>
      </xdr:nvSpPr>
      <xdr:spPr>
        <a:xfrm>
          <a:off x="895428" y="1285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22698</xdr:rowOff>
    </xdr:from>
    <xdr:to>
      <xdr:col>24</xdr:col>
      <xdr:colOff>114300</xdr:colOff>
      <xdr:row>77</xdr:row>
      <xdr:rowOff>124298</xdr:rowOff>
    </xdr:to>
    <xdr:sp macro="" textlink="">
      <xdr:nvSpPr>
        <xdr:cNvPr id="193" name="楕円 192"/>
        <xdr:cNvSpPr/>
      </xdr:nvSpPr>
      <xdr:spPr>
        <a:xfrm>
          <a:off x="4584700" y="1322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1125</xdr:rowOff>
    </xdr:from>
    <xdr:ext cx="469744" cy="259045"/>
    <xdr:sp macro="" textlink="">
      <xdr:nvSpPr>
        <xdr:cNvPr id="194" name="維持補修費該当値テキスト"/>
        <xdr:cNvSpPr txBox="1"/>
      </xdr:nvSpPr>
      <xdr:spPr>
        <a:xfrm>
          <a:off x="4686300" y="13202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28825</xdr:rowOff>
    </xdr:from>
    <xdr:to>
      <xdr:col>20</xdr:col>
      <xdr:colOff>38100</xdr:colOff>
      <xdr:row>77</xdr:row>
      <xdr:rowOff>130425</xdr:rowOff>
    </xdr:to>
    <xdr:sp macro="" textlink="">
      <xdr:nvSpPr>
        <xdr:cNvPr id="195" name="楕円 194"/>
        <xdr:cNvSpPr/>
      </xdr:nvSpPr>
      <xdr:spPr>
        <a:xfrm>
          <a:off x="3746500" y="1323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121552</xdr:rowOff>
    </xdr:from>
    <xdr:ext cx="469744" cy="259045"/>
    <xdr:sp macro="" textlink="">
      <xdr:nvSpPr>
        <xdr:cNvPr id="196" name="テキスト ボックス 195"/>
        <xdr:cNvSpPr txBox="1"/>
      </xdr:nvSpPr>
      <xdr:spPr>
        <a:xfrm>
          <a:off x="3562428" y="1332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48301</xdr:rowOff>
    </xdr:from>
    <xdr:to>
      <xdr:col>15</xdr:col>
      <xdr:colOff>101600</xdr:colOff>
      <xdr:row>77</xdr:row>
      <xdr:rowOff>149901</xdr:rowOff>
    </xdr:to>
    <xdr:sp macro="" textlink="">
      <xdr:nvSpPr>
        <xdr:cNvPr id="197" name="楕円 196"/>
        <xdr:cNvSpPr/>
      </xdr:nvSpPr>
      <xdr:spPr>
        <a:xfrm>
          <a:off x="2857500" y="132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141028</xdr:rowOff>
    </xdr:from>
    <xdr:ext cx="469744" cy="259045"/>
    <xdr:sp macro="" textlink="">
      <xdr:nvSpPr>
        <xdr:cNvPr id="198" name="テキスト ボックス 197"/>
        <xdr:cNvSpPr txBox="1"/>
      </xdr:nvSpPr>
      <xdr:spPr>
        <a:xfrm>
          <a:off x="2673428" y="1334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55798</xdr:rowOff>
    </xdr:from>
    <xdr:to>
      <xdr:col>10</xdr:col>
      <xdr:colOff>165100</xdr:colOff>
      <xdr:row>77</xdr:row>
      <xdr:rowOff>157398</xdr:rowOff>
    </xdr:to>
    <xdr:sp macro="" textlink="">
      <xdr:nvSpPr>
        <xdr:cNvPr id="199" name="楕円 198"/>
        <xdr:cNvSpPr/>
      </xdr:nvSpPr>
      <xdr:spPr>
        <a:xfrm>
          <a:off x="1968500" y="1325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148525</xdr:rowOff>
    </xdr:from>
    <xdr:ext cx="469744" cy="259045"/>
    <xdr:sp macro="" textlink="">
      <xdr:nvSpPr>
        <xdr:cNvPr id="200" name="テキスト ボックス 199"/>
        <xdr:cNvSpPr txBox="1"/>
      </xdr:nvSpPr>
      <xdr:spPr>
        <a:xfrm>
          <a:off x="1784428" y="1335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60370</xdr:rowOff>
    </xdr:from>
    <xdr:to>
      <xdr:col>6</xdr:col>
      <xdr:colOff>38100</xdr:colOff>
      <xdr:row>77</xdr:row>
      <xdr:rowOff>161970</xdr:rowOff>
    </xdr:to>
    <xdr:sp macro="" textlink="">
      <xdr:nvSpPr>
        <xdr:cNvPr id="201" name="楕円 200"/>
        <xdr:cNvSpPr/>
      </xdr:nvSpPr>
      <xdr:spPr>
        <a:xfrm>
          <a:off x="1079500" y="1326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153097</xdr:rowOff>
    </xdr:from>
    <xdr:ext cx="469744" cy="259045"/>
    <xdr:sp macro="" textlink="">
      <xdr:nvSpPr>
        <xdr:cNvPr id="202" name="テキスト ボックス 201"/>
        <xdr:cNvSpPr txBox="1"/>
      </xdr:nvSpPr>
      <xdr:spPr>
        <a:xfrm>
          <a:off x="895428" y="1335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109893</xdr:rowOff>
    </xdr:from>
    <xdr:to>
      <xdr:col>24</xdr:col>
      <xdr:colOff>62865</xdr:colOff>
      <xdr:row>98</xdr:row>
      <xdr:rowOff>105778</xdr:rowOff>
    </xdr:to>
    <xdr:cxnSp macro="">
      <xdr:nvCxnSpPr>
        <xdr:cNvPr id="227" name="直線コネクタ 226"/>
        <xdr:cNvCxnSpPr/>
      </xdr:nvCxnSpPr>
      <xdr:spPr>
        <a:xfrm flipV="1">
          <a:off x="4633595" y="15540393"/>
          <a:ext cx="127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109605</xdr:rowOff>
    </xdr:from>
    <xdr:ext cx="534377" cy="259045"/>
    <xdr:sp macro="" textlink="">
      <xdr:nvSpPr>
        <xdr:cNvPr id="228" name="扶助費最小値テキスト"/>
        <xdr:cNvSpPr txBox="1"/>
      </xdr:nvSpPr>
      <xdr:spPr>
        <a:xfrm>
          <a:off x="4686300" y="1691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105778</xdr:rowOff>
    </xdr:from>
    <xdr:to>
      <xdr:col>24</xdr:col>
      <xdr:colOff>152400</xdr:colOff>
      <xdr:row>98</xdr:row>
      <xdr:rowOff>105778</xdr:rowOff>
    </xdr:to>
    <xdr:cxnSp macro="">
      <xdr:nvCxnSpPr>
        <xdr:cNvPr id="229" name="直線コネクタ 228"/>
        <xdr:cNvCxnSpPr/>
      </xdr:nvCxnSpPr>
      <xdr:spPr>
        <a:xfrm>
          <a:off x="4546600" y="1690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56570</xdr:rowOff>
    </xdr:from>
    <xdr:ext cx="599010" cy="259045"/>
    <xdr:sp macro="" textlink="">
      <xdr:nvSpPr>
        <xdr:cNvPr id="230" name="扶助費最大値テキスト"/>
        <xdr:cNvSpPr txBox="1"/>
      </xdr:nvSpPr>
      <xdr:spPr>
        <a:xfrm>
          <a:off x="4686300" y="1531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109893</xdr:rowOff>
    </xdr:from>
    <xdr:to>
      <xdr:col>24</xdr:col>
      <xdr:colOff>152400</xdr:colOff>
      <xdr:row>90</xdr:row>
      <xdr:rowOff>109893</xdr:rowOff>
    </xdr:to>
    <xdr:cxnSp macro="">
      <xdr:nvCxnSpPr>
        <xdr:cNvPr id="231" name="直線コネクタ 230"/>
        <xdr:cNvCxnSpPr/>
      </xdr:nvCxnSpPr>
      <xdr:spPr>
        <a:xfrm>
          <a:off x="4546600" y="1554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136740</xdr:rowOff>
    </xdr:from>
    <xdr:to>
      <xdr:col>24</xdr:col>
      <xdr:colOff>63500</xdr:colOff>
      <xdr:row>91</xdr:row>
      <xdr:rowOff>163055</xdr:rowOff>
    </xdr:to>
    <xdr:cxnSp macro="">
      <xdr:nvCxnSpPr>
        <xdr:cNvPr id="232" name="直線コネクタ 231"/>
        <xdr:cNvCxnSpPr/>
      </xdr:nvCxnSpPr>
      <xdr:spPr>
        <a:xfrm flipV="1">
          <a:off x="3797300" y="15738690"/>
          <a:ext cx="838200" cy="2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29012</xdr:rowOff>
    </xdr:from>
    <xdr:ext cx="599010" cy="259045"/>
    <xdr:sp macro="" textlink="">
      <xdr:nvSpPr>
        <xdr:cNvPr id="233" name="扶助費平均値テキスト"/>
        <xdr:cNvSpPr txBox="1"/>
      </xdr:nvSpPr>
      <xdr:spPr>
        <a:xfrm>
          <a:off x="4686300" y="163167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50585</xdr:rowOff>
    </xdr:from>
    <xdr:to>
      <xdr:col>24</xdr:col>
      <xdr:colOff>114300</xdr:colOff>
      <xdr:row>95</xdr:row>
      <xdr:rowOff>152185</xdr:rowOff>
    </xdr:to>
    <xdr:sp macro="" textlink="">
      <xdr:nvSpPr>
        <xdr:cNvPr id="234" name="フローチャート: 判断 233"/>
        <xdr:cNvSpPr/>
      </xdr:nvSpPr>
      <xdr:spPr>
        <a:xfrm>
          <a:off x="45847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163055</xdr:rowOff>
    </xdr:from>
    <xdr:to>
      <xdr:col>19</xdr:col>
      <xdr:colOff>177800</xdr:colOff>
      <xdr:row>92</xdr:row>
      <xdr:rowOff>69456</xdr:rowOff>
    </xdr:to>
    <xdr:cxnSp macro="">
      <xdr:nvCxnSpPr>
        <xdr:cNvPr id="235" name="直線コネクタ 234"/>
        <xdr:cNvCxnSpPr/>
      </xdr:nvCxnSpPr>
      <xdr:spPr>
        <a:xfrm flipV="1">
          <a:off x="2908300" y="15765005"/>
          <a:ext cx="889000" cy="7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76200</xdr:rowOff>
    </xdr:from>
    <xdr:to>
      <xdr:col>20</xdr:col>
      <xdr:colOff>38100</xdr:colOff>
      <xdr:row>96</xdr:row>
      <xdr:rowOff>6350</xdr:rowOff>
    </xdr:to>
    <xdr:sp macro="" textlink="">
      <xdr:nvSpPr>
        <xdr:cNvPr id="236" name="フローチャート: 判断 235"/>
        <xdr:cNvSpPr/>
      </xdr:nvSpPr>
      <xdr:spPr>
        <a:xfrm>
          <a:off x="3746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168927</xdr:rowOff>
    </xdr:from>
    <xdr:ext cx="599010" cy="259045"/>
    <xdr:sp macro="" textlink="">
      <xdr:nvSpPr>
        <xdr:cNvPr id="237" name="テキスト ボックス 236"/>
        <xdr:cNvSpPr txBox="1"/>
      </xdr:nvSpPr>
      <xdr:spPr>
        <a:xfrm>
          <a:off x="3497795" y="1645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69456</xdr:rowOff>
    </xdr:from>
    <xdr:to>
      <xdr:col>15</xdr:col>
      <xdr:colOff>50800</xdr:colOff>
      <xdr:row>92</xdr:row>
      <xdr:rowOff>130848</xdr:rowOff>
    </xdr:to>
    <xdr:cxnSp macro="">
      <xdr:nvCxnSpPr>
        <xdr:cNvPr id="238" name="直線コネクタ 237"/>
        <xdr:cNvCxnSpPr/>
      </xdr:nvCxnSpPr>
      <xdr:spPr>
        <a:xfrm flipV="1">
          <a:off x="2019300" y="15842856"/>
          <a:ext cx="889000" cy="6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141732</xdr:rowOff>
    </xdr:from>
    <xdr:to>
      <xdr:col>15</xdr:col>
      <xdr:colOff>101600</xdr:colOff>
      <xdr:row>96</xdr:row>
      <xdr:rowOff>71882</xdr:rowOff>
    </xdr:to>
    <xdr:sp macro="" textlink="">
      <xdr:nvSpPr>
        <xdr:cNvPr id="239" name="フローチャート: 判断 238"/>
        <xdr:cNvSpPr/>
      </xdr:nvSpPr>
      <xdr:spPr>
        <a:xfrm>
          <a:off x="2857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63009</xdr:rowOff>
    </xdr:from>
    <xdr:ext cx="599010" cy="259045"/>
    <xdr:sp macro="" textlink="">
      <xdr:nvSpPr>
        <xdr:cNvPr id="240" name="テキスト ボックス 239"/>
        <xdr:cNvSpPr txBox="1"/>
      </xdr:nvSpPr>
      <xdr:spPr>
        <a:xfrm>
          <a:off x="2608795" y="1652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130848</xdr:rowOff>
    </xdr:from>
    <xdr:to>
      <xdr:col>10</xdr:col>
      <xdr:colOff>114300</xdr:colOff>
      <xdr:row>93</xdr:row>
      <xdr:rowOff>47016</xdr:rowOff>
    </xdr:to>
    <xdr:cxnSp macro="">
      <xdr:nvCxnSpPr>
        <xdr:cNvPr id="241" name="直線コネクタ 240"/>
        <xdr:cNvCxnSpPr/>
      </xdr:nvCxnSpPr>
      <xdr:spPr>
        <a:xfrm flipV="1">
          <a:off x="1130300" y="15904248"/>
          <a:ext cx="889000" cy="8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8052</xdr:rowOff>
    </xdr:from>
    <xdr:to>
      <xdr:col>10</xdr:col>
      <xdr:colOff>165100</xdr:colOff>
      <xdr:row>96</xdr:row>
      <xdr:rowOff>109652</xdr:rowOff>
    </xdr:to>
    <xdr:sp macro="" textlink="">
      <xdr:nvSpPr>
        <xdr:cNvPr id="242" name="フローチャート: 判断 241"/>
        <xdr:cNvSpPr/>
      </xdr:nvSpPr>
      <xdr:spPr>
        <a:xfrm>
          <a:off x="1968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100779</xdr:rowOff>
    </xdr:from>
    <xdr:ext cx="534377" cy="259045"/>
    <xdr:sp macro="" textlink="">
      <xdr:nvSpPr>
        <xdr:cNvPr id="243" name="テキスト ボックス 242"/>
        <xdr:cNvSpPr txBox="1"/>
      </xdr:nvSpPr>
      <xdr:spPr>
        <a:xfrm>
          <a:off x="1752111" y="1655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77572</xdr:rowOff>
    </xdr:from>
    <xdr:to>
      <xdr:col>6</xdr:col>
      <xdr:colOff>38100</xdr:colOff>
      <xdr:row>97</xdr:row>
      <xdr:rowOff>7722</xdr:rowOff>
    </xdr:to>
    <xdr:sp macro="" textlink="">
      <xdr:nvSpPr>
        <xdr:cNvPr id="244" name="フローチャート: 判断 243"/>
        <xdr:cNvSpPr/>
      </xdr:nvSpPr>
      <xdr:spPr>
        <a:xfrm>
          <a:off x="1079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170299</xdr:rowOff>
    </xdr:from>
    <xdr:ext cx="534377" cy="259045"/>
    <xdr:sp macro="" textlink="">
      <xdr:nvSpPr>
        <xdr:cNvPr id="245" name="テキスト ボックス 244"/>
        <xdr:cNvSpPr txBox="1"/>
      </xdr:nvSpPr>
      <xdr:spPr>
        <a:xfrm>
          <a:off x="863111" y="1662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85940</xdr:rowOff>
    </xdr:from>
    <xdr:to>
      <xdr:col>24</xdr:col>
      <xdr:colOff>114300</xdr:colOff>
      <xdr:row>92</xdr:row>
      <xdr:rowOff>16090</xdr:rowOff>
    </xdr:to>
    <xdr:sp macro="" textlink="">
      <xdr:nvSpPr>
        <xdr:cNvPr id="251" name="楕円 250"/>
        <xdr:cNvSpPr/>
      </xdr:nvSpPr>
      <xdr:spPr>
        <a:xfrm>
          <a:off x="4584700" y="1568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108817</xdr:rowOff>
    </xdr:from>
    <xdr:ext cx="599010" cy="259045"/>
    <xdr:sp macro="" textlink="">
      <xdr:nvSpPr>
        <xdr:cNvPr id="252" name="扶助費該当値テキスト"/>
        <xdr:cNvSpPr txBox="1"/>
      </xdr:nvSpPr>
      <xdr:spPr>
        <a:xfrm>
          <a:off x="4686300" y="15539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112255</xdr:rowOff>
    </xdr:from>
    <xdr:to>
      <xdr:col>20</xdr:col>
      <xdr:colOff>38100</xdr:colOff>
      <xdr:row>92</xdr:row>
      <xdr:rowOff>42405</xdr:rowOff>
    </xdr:to>
    <xdr:sp macro="" textlink="">
      <xdr:nvSpPr>
        <xdr:cNvPr id="253" name="楕円 252"/>
        <xdr:cNvSpPr/>
      </xdr:nvSpPr>
      <xdr:spPr>
        <a:xfrm>
          <a:off x="3746500" y="1571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58932</xdr:rowOff>
    </xdr:from>
    <xdr:ext cx="599010" cy="259045"/>
    <xdr:sp macro="" textlink="">
      <xdr:nvSpPr>
        <xdr:cNvPr id="254" name="テキスト ボックス 253"/>
        <xdr:cNvSpPr txBox="1"/>
      </xdr:nvSpPr>
      <xdr:spPr>
        <a:xfrm>
          <a:off x="3497795" y="15489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18656</xdr:rowOff>
    </xdr:from>
    <xdr:to>
      <xdr:col>15</xdr:col>
      <xdr:colOff>101600</xdr:colOff>
      <xdr:row>92</xdr:row>
      <xdr:rowOff>120256</xdr:rowOff>
    </xdr:to>
    <xdr:sp macro="" textlink="">
      <xdr:nvSpPr>
        <xdr:cNvPr id="255" name="楕円 254"/>
        <xdr:cNvSpPr/>
      </xdr:nvSpPr>
      <xdr:spPr>
        <a:xfrm>
          <a:off x="2857500" y="1579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136783</xdr:rowOff>
    </xdr:from>
    <xdr:ext cx="599010" cy="259045"/>
    <xdr:sp macro="" textlink="">
      <xdr:nvSpPr>
        <xdr:cNvPr id="256" name="テキスト ボックス 255"/>
        <xdr:cNvSpPr txBox="1"/>
      </xdr:nvSpPr>
      <xdr:spPr>
        <a:xfrm>
          <a:off x="2608795" y="15567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80048</xdr:rowOff>
    </xdr:from>
    <xdr:to>
      <xdr:col>10</xdr:col>
      <xdr:colOff>165100</xdr:colOff>
      <xdr:row>93</xdr:row>
      <xdr:rowOff>10198</xdr:rowOff>
    </xdr:to>
    <xdr:sp macro="" textlink="">
      <xdr:nvSpPr>
        <xdr:cNvPr id="257" name="楕円 256"/>
        <xdr:cNvSpPr/>
      </xdr:nvSpPr>
      <xdr:spPr>
        <a:xfrm>
          <a:off x="1968500" y="1585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26725</xdr:rowOff>
    </xdr:from>
    <xdr:ext cx="599010" cy="259045"/>
    <xdr:sp macro="" textlink="">
      <xdr:nvSpPr>
        <xdr:cNvPr id="258" name="テキスト ボックス 257"/>
        <xdr:cNvSpPr txBox="1"/>
      </xdr:nvSpPr>
      <xdr:spPr>
        <a:xfrm>
          <a:off x="1719795" y="15628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167666</xdr:rowOff>
    </xdr:from>
    <xdr:to>
      <xdr:col>6</xdr:col>
      <xdr:colOff>38100</xdr:colOff>
      <xdr:row>93</xdr:row>
      <xdr:rowOff>97816</xdr:rowOff>
    </xdr:to>
    <xdr:sp macro="" textlink="">
      <xdr:nvSpPr>
        <xdr:cNvPr id="259" name="楕円 258"/>
        <xdr:cNvSpPr/>
      </xdr:nvSpPr>
      <xdr:spPr>
        <a:xfrm>
          <a:off x="1079500" y="1594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114343</xdr:rowOff>
    </xdr:from>
    <xdr:ext cx="599010" cy="259045"/>
    <xdr:sp macro="" textlink="">
      <xdr:nvSpPr>
        <xdr:cNvPr id="260" name="テキスト ボックス 259"/>
        <xdr:cNvSpPr txBox="1"/>
      </xdr:nvSpPr>
      <xdr:spPr>
        <a:xfrm>
          <a:off x="830795" y="1571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31343</xdr:rowOff>
    </xdr:from>
    <xdr:to>
      <xdr:col>54</xdr:col>
      <xdr:colOff>189865</xdr:colOff>
      <xdr:row>39</xdr:row>
      <xdr:rowOff>99401</xdr:rowOff>
    </xdr:to>
    <xdr:cxnSp macro="">
      <xdr:nvCxnSpPr>
        <xdr:cNvPr id="287" name="直線コネクタ 286"/>
        <xdr:cNvCxnSpPr/>
      </xdr:nvCxnSpPr>
      <xdr:spPr>
        <a:xfrm flipV="1">
          <a:off x="10475595" y="5346293"/>
          <a:ext cx="1270" cy="1439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103228</xdr:rowOff>
    </xdr:from>
    <xdr:ext cx="469744" cy="259045"/>
    <xdr:sp macro="" textlink="">
      <xdr:nvSpPr>
        <xdr:cNvPr id="288" name="補助費等最小値テキスト"/>
        <xdr:cNvSpPr txBox="1"/>
      </xdr:nvSpPr>
      <xdr:spPr>
        <a:xfrm>
          <a:off x="10528300" y="678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99401</xdr:rowOff>
    </xdr:from>
    <xdr:to>
      <xdr:col>55</xdr:col>
      <xdr:colOff>88900</xdr:colOff>
      <xdr:row>39</xdr:row>
      <xdr:rowOff>99401</xdr:rowOff>
    </xdr:to>
    <xdr:cxnSp macro="">
      <xdr:nvCxnSpPr>
        <xdr:cNvPr id="289" name="直線コネクタ 288"/>
        <xdr:cNvCxnSpPr/>
      </xdr:nvCxnSpPr>
      <xdr:spPr>
        <a:xfrm>
          <a:off x="10388600" y="678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149470</xdr:rowOff>
    </xdr:from>
    <xdr:ext cx="534377" cy="259045"/>
    <xdr:sp macro="" textlink="">
      <xdr:nvSpPr>
        <xdr:cNvPr id="290" name="補助費等最大値テキスト"/>
        <xdr:cNvSpPr txBox="1"/>
      </xdr:nvSpPr>
      <xdr:spPr>
        <a:xfrm>
          <a:off x="10528300" y="51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31343</xdr:rowOff>
    </xdr:from>
    <xdr:to>
      <xdr:col>55</xdr:col>
      <xdr:colOff>88900</xdr:colOff>
      <xdr:row>31</xdr:row>
      <xdr:rowOff>31343</xdr:rowOff>
    </xdr:to>
    <xdr:cxnSp macro="">
      <xdr:nvCxnSpPr>
        <xdr:cNvPr id="291" name="直線コネクタ 290"/>
        <xdr:cNvCxnSpPr/>
      </xdr:nvCxnSpPr>
      <xdr:spPr>
        <a:xfrm>
          <a:off x="10388600" y="534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41337</xdr:rowOff>
    </xdr:from>
    <xdr:to>
      <xdr:col>55</xdr:col>
      <xdr:colOff>0</xdr:colOff>
      <xdr:row>37</xdr:row>
      <xdr:rowOff>46039</xdr:rowOff>
    </xdr:to>
    <xdr:cxnSp macro="">
      <xdr:nvCxnSpPr>
        <xdr:cNvPr id="292" name="直線コネクタ 291"/>
        <xdr:cNvCxnSpPr/>
      </xdr:nvCxnSpPr>
      <xdr:spPr>
        <a:xfrm>
          <a:off x="9639300" y="6384987"/>
          <a:ext cx="838200" cy="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168339</xdr:rowOff>
    </xdr:from>
    <xdr:ext cx="534377" cy="259045"/>
    <xdr:sp macro="" textlink="">
      <xdr:nvSpPr>
        <xdr:cNvPr id="293" name="補助費等平均値テキスト"/>
        <xdr:cNvSpPr txBox="1"/>
      </xdr:nvSpPr>
      <xdr:spPr>
        <a:xfrm>
          <a:off x="10528300" y="5997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145462</xdr:rowOff>
    </xdr:from>
    <xdr:to>
      <xdr:col>55</xdr:col>
      <xdr:colOff>50800</xdr:colOff>
      <xdr:row>36</xdr:row>
      <xdr:rowOff>75612</xdr:rowOff>
    </xdr:to>
    <xdr:sp macro="" textlink="">
      <xdr:nvSpPr>
        <xdr:cNvPr id="294" name="フローチャート: 判断 293"/>
        <xdr:cNvSpPr/>
      </xdr:nvSpPr>
      <xdr:spPr>
        <a:xfrm>
          <a:off x="10426700" y="614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89637</xdr:rowOff>
    </xdr:from>
    <xdr:to>
      <xdr:col>50</xdr:col>
      <xdr:colOff>114300</xdr:colOff>
      <xdr:row>37</xdr:row>
      <xdr:rowOff>41337</xdr:rowOff>
    </xdr:to>
    <xdr:cxnSp macro="">
      <xdr:nvCxnSpPr>
        <xdr:cNvPr id="295" name="直線コネクタ 294"/>
        <xdr:cNvCxnSpPr/>
      </xdr:nvCxnSpPr>
      <xdr:spPr>
        <a:xfrm>
          <a:off x="8750300" y="6261837"/>
          <a:ext cx="889000" cy="12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120610</xdr:rowOff>
    </xdr:from>
    <xdr:to>
      <xdr:col>50</xdr:col>
      <xdr:colOff>165100</xdr:colOff>
      <xdr:row>36</xdr:row>
      <xdr:rowOff>50760</xdr:rowOff>
    </xdr:to>
    <xdr:sp macro="" textlink="">
      <xdr:nvSpPr>
        <xdr:cNvPr id="296" name="フローチャート: 判断 295"/>
        <xdr:cNvSpPr/>
      </xdr:nvSpPr>
      <xdr:spPr>
        <a:xfrm>
          <a:off x="9588500" y="61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67287</xdr:rowOff>
    </xdr:from>
    <xdr:ext cx="534377" cy="259045"/>
    <xdr:sp macro="" textlink="">
      <xdr:nvSpPr>
        <xdr:cNvPr id="297" name="テキスト ボックス 296"/>
        <xdr:cNvSpPr txBox="1"/>
      </xdr:nvSpPr>
      <xdr:spPr>
        <a:xfrm>
          <a:off x="9372111" y="589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89637</xdr:rowOff>
    </xdr:from>
    <xdr:to>
      <xdr:col>45</xdr:col>
      <xdr:colOff>177800</xdr:colOff>
      <xdr:row>37</xdr:row>
      <xdr:rowOff>4597</xdr:rowOff>
    </xdr:to>
    <xdr:cxnSp macro="">
      <xdr:nvCxnSpPr>
        <xdr:cNvPr id="298" name="直線コネクタ 297"/>
        <xdr:cNvCxnSpPr/>
      </xdr:nvCxnSpPr>
      <xdr:spPr>
        <a:xfrm flipV="1">
          <a:off x="7861300" y="6261837"/>
          <a:ext cx="889000" cy="8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120643</xdr:rowOff>
    </xdr:from>
    <xdr:to>
      <xdr:col>46</xdr:col>
      <xdr:colOff>38100</xdr:colOff>
      <xdr:row>36</xdr:row>
      <xdr:rowOff>50793</xdr:rowOff>
    </xdr:to>
    <xdr:sp macro="" textlink="">
      <xdr:nvSpPr>
        <xdr:cNvPr id="299" name="フローチャート: 判断 298"/>
        <xdr:cNvSpPr/>
      </xdr:nvSpPr>
      <xdr:spPr>
        <a:xfrm>
          <a:off x="8699500" y="612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67320</xdr:rowOff>
    </xdr:from>
    <xdr:ext cx="534377" cy="259045"/>
    <xdr:sp macro="" textlink="">
      <xdr:nvSpPr>
        <xdr:cNvPr id="300" name="テキスト ボックス 299"/>
        <xdr:cNvSpPr txBox="1"/>
      </xdr:nvSpPr>
      <xdr:spPr>
        <a:xfrm>
          <a:off x="8483111" y="589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144566</xdr:rowOff>
    </xdr:from>
    <xdr:to>
      <xdr:col>41</xdr:col>
      <xdr:colOff>50800</xdr:colOff>
      <xdr:row>37</xdr:row>
      <xdr:rowOff>4597</xdr:rowOff>
    </xdr:to>
    <xdr:cxnSp macro="">
      <xdr:nvCxnSpPr>
        <xdr:cNvPr id="301" name="直線コネクタ 300"/>
        <xdr:cNvCxnSpPr/>
      </xdr:nvCxnSpPr>
      <xdr:spPr>
        <a:xfrm>
          <a:off x="6972300" y="6316766"/>
          <a:ext cx="889000" cy="3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127631</xdr:rowOff>
    </xdr:from>
    <xdr:to>
      <xdr:col>41</xdr:col>
      <xdr:colOff>101600</xdr:colOff>
      <xdr:row>36</xdr:row>
      <xdr:rowOff>57781</xdr:rowOff>
    </xdr:to>
    <xdr:sp macro="" textlink="">
      <xdr:nvSpPr>
        <xdr:cNvPr id="302" name="フローチャート: 判断 301"/>
        <xdr:cNvSpPr/>
      </xdr:nvSpPr>
      <xdr:spPr>
        <a:xfrm>
          <a:off x="7810500" y="612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74308</xdr:rowOff>
    </xdr:from>
    <xdr:ext cx="534377" cy="259045"/>
    <xdr:sp macro="" textlink="">
      <xdr:nvSpPr>
        <xdr:cNvPr id="303" name="テキスト ボックス 302"/>
        <xdr:cNvSpPr txBox="1"/>
      </xdr:nvSpPr>
      <xdr:spPr>
        <a:xfrm>
          <a:off x="7594111" y="590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127435</xdr:rowOff>
    </xdr:from>
    <xdr:to>
      <xdr:col>36</xdr:col>
      <xdr:colOff>165100</xdr:colOff>
      <xdr:row>36</xdr:row>
      <xdr:rowOff>57585</xdr:rowOff>
    </xdr:to>
    <xdr:sp macro="" textlink="">
      <xdr:nvSpPr>
        <xdr:cNvPr id="304" name="フローチャート: 判断 303"/>
        <xdr:cNvSpPr/>
      </xdr:nvSpPr>
      <xdr:spPr>
        <a:xfrm>
          <a:off x="6921500" y="612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74112</xdr:rowOff>
    </xdr:from>
    <xdr:ext cx="534377" cy="259045"/>
    <xdr:sp macro="" textlink="">
      <xdr:nvSpPr>
        <xdr:cNvPr id="305" name="テキスト ボックス 304"/>
        <xdr:cNvSpPr txBox="1"/>
      </xdr:nvSpPr>
      <xdr:spPr>
        <a:xfrm>
          <a:off x="6705111" y="590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166689</xdr:rowOff>
    </xdr:from>
    <xdr:to>
      <xdr:col>55</xdr:col>
      <xdr:colOff>50800</xdr:colOff>
      <xdr:row>37</xdr:row>
      <xdr:rowOff>96839</xdr:rowOff>
    </xdr:to>
    <xdr:sp macro="" textlink="">
      <xdr:nvSpPr>
        <xdr:cNvPr id="311" name="楕円 310"/>
        <xdr:cNvSpPr/>
      </xdr:nvSpPr>
      <xdr:spPr>
        <a:xfrm>
          <a:off x="10426700" y="633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145116</xdr:rowOff>
    </xdr:from>
    <xdr:ext cx="534377" cy="259045"/>
    <xdr:sp macro="" textlink="">
      <xdr:nvSpPr>
        <xdr:cNvPr id="312" name="補助費等該当値テキスト"/>
        <xdr:cNvSpPr txBox="1"/>
      </xdr:nvSpPr>
      <xdr:spPr>
        <a:xfrm>
          <a:off x="10528300" y="631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161987</xdr:rowOff>
    </xdr:from>
    <xdr:to>
      <xdr:col>50</xdr:col>
      <xdr:colOff>165100</xdr:colOff>
      <xdr:row>37</xdr:row>
      <xdr:rowOff>92137</xdr:rowOff>
    </xdr:to>
    <xdr:sp macro="" textlink="">
      <xdr:nvSpPr>
        <xdr:cNvPr id="313" name="楕円 312"/>
        <xdr:cNvSpPr/>
      </xdr:nvSpPr>
      <xdr:spPr>
        <a:xfrm>
          <a:off x="9588500" y="633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83264</xdr:rowOff>
    </xdr:from>
    <xdr:ext cx="534377" cy="259045"/>
    <xdr:sp macro="" textlink="">
      <xdr:nvSpPr>
        <xdr:cNvPr id="314" name="テキスト ボックス 313"/>
        <xdr:cNvSpPr txBox="1"/>
      </xdr:nvSpPr>
      <xdr:spPr>
        <a:xfrm>
          <a:off x="9372111" y="642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38837</xdr:rowOff>
    </xdr:from>
    <xdr:to>
      <xdr:col>46</xdr:col>
      <xdr:colOff>38100</xdr:colOff>
      <xdr:row>36</xdr:row>
      <xdr:rowOff>140437</xdr:rowOff>
    </xdr:to>
    <xdr:sp macro="" textlink="">
      <xdr:nvSpPr>
        <xdr:cNvPr id="315" name="楕円 314"/>
        <xdr:cNvSpPr/>
      </xdr:nvSpPr>
      <xdr:spPr>
        <a:xfrm>
          <a:off x="8699500" y="621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131564</xdr:rowOff>
    </xdr:from>
    <xdr:ext cx="534377" cy="259045"/>
    <xdr:sp macro="" textlink="">
      <xdr:nvSpPr>
        <xdr:cNvPr id="316" name="テキスト ボックス 315"/>
        <xdr:cNvSpPr txBox="1"/>
      </xdr:nvSpPr>
      <xdr:spPr>
        <a:xfrm>
          <a:off x="8483111" y="63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125247</xdr:rowOff>
    </xdr:from>
    <xdr:to>
      <xdr:col>41</xdr:col>
      <xdr:colOff>101600</xdr:colOff>
      <xdr:row>37</xdr:row>
      <xdr:rowOff>55397</xdr:rowOff>
    </xdr:to>
    <xdr:sp macro="" textlink="">
      <xdr:nvSpPr>
        <xdr:cNvPr id="317" name="楕円 316"/>
        <xdr:cNvSpPr/>
      </xdr:nvSpPr>
      <xdr:spPr>
        <a:xfrm>
          <a:off x="7810500" y="629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46524</xdr:rowOff>
    </xdr:from>
    <xdr:ext cx="534377" cy="259045"/>
    <xdr:sp macro="" textlink="">
      <xdr:nvSpPr>
        <xdr:cNvPr id="318" name="テキスト ボックス 317"/>
        <xdr:cNvSpPr txBox="1"/>
      </xdr:nvSpPr>
      <xdr:spPr>
        <a:xfrm>
          <a:off x="7594111" y="639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93766</xdr:rowOff>
    </xdr:from>
    <xdr:to>
      <xdr:col>36</xdr:col>
      <xdr:colOff>165100</xdr:colOff>
      <xdr:row>37</xdr:row>
      <xdr:rowOff>23916</xdr:rowOff>
    </xdr:to>
    <xdr:sp macro="" textlink="">
      <xdr:nvSpPr>
        <xdr:cNvPr id="319" name="楕円 318"/>
        <xdr:cNvSpPr/>
      </xdr:nvSpPr>
      <xdr:spPr>
        <a:xfrm>
          <a:off x="6921500" y="626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15043</xdr:rowOff>
    </xdr:from>
    <xdr:ext cx="534377" cy="259045"/>
    <xdr:sp macro="" textlink="">
      <xdr:nvSpPr>
        <xdr:cNvPr id="320" name="テキスト ボックス 319"/>
        <xdr:cNvSpPr txBox="1"/>
      </xdr:nvSpPr>
      <xdr:spPr>
        <a:xfrm>
          <a:off x="6705111" y="635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3" name="テキスト ボックス 332"/>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107772</xdr:rowOff>
    </xdr:from>
    <xdr:to>
      <xdr:col>54</xdr:col>
      <xdr:colOff>189865</xdr:colOff>
      <xdr:row>58</xdr:row>
      <xdr:rowOff>170904</xdr:rowOff>
    </xdr:to>
    <xdr:cxnSp macro="">
      <xdr:nvCxnSpPr>
        <xdr:cNvPr id="345" name="直線コネクタ 344"/>
        <xdr:cNvCxnSpPr/>
      </xdr:nvCxnSpPr>
      <xdr:spPr>
        <a:xfrm flipV="1">
          <a:off x="10475595" y="8680272"/>
          <a:ext cx="1270" cy="143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3281</xdr:rowOff>
    </xdr:from>
    <xdr:ext cx="534377" cy="259045"/>
    <xdr:sp macro="" textlink="">
      <xdr:nvSpPr>
        <xdr:cNvPr id="346" name="普通建設事業費最小値テキスト"/>
        <xdr:cNvSpPr txBox="1"/>
      </xdr:nvSpPr>
      <xdr:spPr>
        <a:xfrm>
          <a:off x="10528300" y="1011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170904</xdr:rowOff>
    </xdr:from>
    <xdr:to>
      <xdr:col>55</xdr:col>
      <xdr:colOff>88900</xdr:colOff>
      <xdr:row>58</xdr:row>
      <xdr:rowOff>170904</xdr:rowOff>
    </xdr:to>
    <xdr:cxnSp macro="">
      <xdr:nvCxnSpPr>
        <xdr:cNvPr id="347" name="直線コネクタ 346"/>
        <xdr:cNvCxnSpPr/>
      </xdr:nvCxnSpPr>
      <xdr:spPr>
        <a:xfrm>
          <a:off x="10388600" y="101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54449</xdr:rowOff>
    </xdr:from>
    <xdr:ext cx="534377" cy="259045"/>
    <xdr:sp macro="" textlink="">
      <xdr:nvSpPr>
        <xdr:cNvPr id="348" name="普通建設事業費最大値テキスト"/>
        <xdr:cNvSpPr txBox="1"/>
      </xdr:nvSpPr>
      <xdr:spPr>
        <a:xfrm>
          <a:off x="10528300" y="845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107772</xdr:rowOff>
    </xdr:from>
    <xdr:to>
      <xdr:col>55</xdr:col>
      <xdr:colOff>88900</xdr:colOff>
      <xdr:row>50</xdr:row>
      <xdr:rowOff>107772</xdr:rowOff>
    </xdr:to>
    <xdr:cxnSp macro="">
      <xdr:nvCxnSpPr>
        <xdr:cNvPr id="349" name="直線コネクタ 348"/>
        <xdr:cNvCxnSpPr/>
      </xdr:nvCxnSpPr>
      <xdr:spPr>
        <a:xfrm>
          <a:off x="10388600" y="868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32925</xdr:rowOff>
    </xdr:from>
    <xdr:to>
      <xdr:col>55</xdr:col>
      <xdr:colOff>0</xdr:colOff>
      <xdr:row>56</xdr:row>
      <xdr:rowOff>171266</xdr:rowOff>
    </xdr:to>
    <xdr:cxnSp macro="">
      <xdr:nvCxnSpPr>
        <xdr:cNvPr id="350" name="直線コネクタ 349"/>
        <xdr:cNvCxnSpPr/>
      </xdr:nvCxnSpPr>
      <xdr:spPr>
        <a:xfrm>
          <a:off x="9639300" y="9634125"/>
          <a:ext cx="838200" cy="13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167250</xdr:rowOff>
    </xdr:from>
    <xdr:ext cx="534377" cy="259045"/>
    <xdr:sp macro="" textlink="">
      <xdr:nvSpPr>
        <xdr:cNvPr id="351" name="普通建設事業費平均値テキスト"/>
        <xdr:cNvSpPr txBox="1"/>
      </xdr:nvSpPr>
      <xdr:spPr>
        <a:xfrm>
          <a:off x="10528300" y="9425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144373</xdr:rowOff>
    </xdr:from>
    <xdr:to>
      <xdr:col>55</xdr:col>
      <xdr:colOff>50800</xdr:colOff>
      <xdr:row>56</xdr:row>
      <xdr:rowOff>74523</xdr:rowOff>
    </xdr:to>
    <xdr:sp macro="" textlink="">
      <xdr:nvSpPr>
        <xdr:cNvPr id="352" name="フローチャート: 判断 351"/>
        <xdr:cNvSpPr/>
      </xdr:nvSpPr>
      <xdr:spPr>
        <a:xfrm>
          <a:off x="104267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56318</xdr:rowOff>
    </xdr:from>
    <xdr:to>
      <xdr:col>50</xdr:col>
      <xdr:colOff>114300</xdr:colOff>
      <xdr:row>56</xdr:row>
      <xdr:rowOff>32925</xdr:rowOff>
    </xdr:to>
    <xdr:cxnSp macro="">
      <xdr:nvCxnSpPr>
        <xdr:cNvPr id="353" name="直線コネクタ 352"/>
        <xdr:cNvCxnSpPr/>
      </xdr:nvCxnSpPr>
      <xdr:spPr>
        <a:xfrm>
          <a:off x="8750300" y="9486068"/>
          <a:ext cx="889000" cy="14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5175</xdr:rowOff>
    </xdr:from>
    <xdr:to>
      <xdr:col>50</xdr:col>
      <xdr:colOff>165100</xdr:colOff>
      <xdr:row>56</xdr:row>
      <xdr:rowOff>106775</xdr:rowOff>
    </xdr:to>
    <xdr:sp macro="" textlink="">
      <xdr:nvSpPr>
        <xdr:cNvPr id="354" name="フローチャート: 判断 353"/>
        <xdr:cNvSpPr/>
      </xdr:nvSpPr>
      <xdr:spPr>
        <a:xfrm>
          <a:off x="9588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97902</xdr:rowOff>
    </xdr:from>
    <xdr:ext cx="534377" cy="259045"/>
    <xdr:sp macro="" textlink="">
      <xdr:nvSpPr>
        <xdr:cNvPr id="355" name="テキスト ボックス 354"/>
        <xdr:cNvSpPr txBox="1"/>
      </xdr:nvSpPr>
      <xdr:spPr>
        <a:xfrm>
          <a:off x="9372111" y="96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56318</xdr:rowOff>
    </xdr:from>
    <xdr:to>
      <xdr:col>45</xdr:col>
      <xdr:colOff>177800</xdr:colOff>
      <xdr:row>56</xdr:row>
      <xdr:rowOff>38202</xdr:rowOff>
    </xdr:to>
    <xdr:cxnSp macro="">
      <xdr:nvCxnSpPr>
        <xdr:cNvPr id="356" name="直線コネクタ 355"/>
        <xdr:cNvCxnSpPr/>
      </xdr:nvCxnSpPr>
      <xdr:spPr>
        <a:xfrm flipV="1">
          <a:off x="7861300" y="9486068"/>
          <a:ext cx="889000" cy="15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91186</xdr:rowOff>
    </xdr:from>
    <xdr:to>
      <xdr:col>46</xdr:col>
      <xdr:colOff>38100</xdr:colOff>
      <xdr:row>56</xdr:row>
      <xdr:rowOff>21336</xdr:rowOff>
    </xdr:to>
    <xdr:sp macro="" textlink="">
      <xdr:nvSpPr>
        <xdr:cNvPr id="357" name="フローチャート: 判断 356"/>
        <xdr:cNvSpPr/>
      </xdr:nvSpPr>
      <xdr:spPr>
        <a:xfrm>
          <a:off x="8699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12463</xdr:rowOff>
    </xdr:from>
    <xdr:ext cx="534377" cy="259045"/>
    <xdr:sp macro="" textlink="">
      <xdr:nvSpPr>
        <xdr:cNvPr id="358" name="テキスト ボックス 357"/>
        <xdr:cNvSpPr txBox="1"/>
      </xdr:nvSpPr>
      <xdr:spPr>
        <a:xfrm>
          <a:off x="8483111" y="961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38202</xdr:rowOff>
    </xdr:from>
    <xdr:to>
      <xdr:col>41</xdr:col>
      <xdr:colOff>50800</xdr:colOff>
      <xdr:row>56</xdr:row>
      <xdr:rowOff>53194</xdr:rowOff>
    </xdr:to>
    <xdr:cxnSp macro="">
      <xdr:nvCxnSpPr>
        <xdr:cNvPr id="359" name="直線コネクタ 358"/>
        <xdr:cNvCxnSpPr/>
      </xdr:nvCxnSpPr>
      <xdr:spPr>
        <a:xfrm flipV="1">
          <a:off x="6972300" y="9639402"/>
          <a:ext cx="889000" cy="1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77222</xdr:rowOff>
    </xdr:from>
    <xdr:to>
      <xdr:col>41</xdr:col>
      <xdr:colOff>101600</xdr:colOff>
      <xdr:row>56</xdr:row>
      <xdr:rowOff>7372</xdr:rowOff>
    </xdr:to>
    <xdr:sp macro="" textlink="">
      <xdr:nvSpPr>
        <xdr:cNvPr id="360" name="フローチャート: 判断 359"/>
        <xdr:cNvSpPr/>
      </xdr:nvSpPr>
      <xdr:spPr>
        <a:xfrm>
          <a:off x="7810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23899</xdr:rowOff>
    </xdr:from>
    <xdr:ext cx="534377" cy="259045"/>
    <xdr:sp macro="" textlink="">
      <xdr:nvSpPr>
        <xdr:cNvPr id="361" name="テキスト ボックス 360"/>
        <xdr:cNvSpPr txBox="1"/>
      </xdr:nvSpPr>
      <xdr:spPr>
        <a:xfrm>
          <a:off x="7594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152203</xdr:rowOff>
    </xdr:from>
    <xdr:to>
      <xdr:col>36</xdr:col>
      <xdr:colOff>165100</xdr:colOff>
      <xdr:row>56</xdr:row>
      <xdr:rowOff>82353</xdr:rowOff>
    </xdr:to>
    <xdr:sp macro="" textlink="">
      <xdr:nvSpPr>
        <xdr:cNvPr id="362" name="フローチャート: 判断 361"/>
        <xdr:cNvSpPr/>
      </xdr:nvSpPr>
      <xdr:spPr>
        <a:xfrm>
          <a:off x="6921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98880</xdr:rowOff>
    </xdr:from>
    <xdr:ext cx="534377" cy="259045"/>
    <xdr:sp macro="" textlink="">
      <xdr:nvSpPr>
        <xdr:cNvPr id="363" name="テキスト ボックス 362"/>
        <xdr:cNvSpPr txBox="1"/>
      </xdr:nvSpPr>
      <xdr:spPr>
        <a:xfrm>
          <a:off x="6705111" y="935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120466</xdr:rowOff>
    </xdr:from>
    <xdr:to>
      <xdr:col>55</xdr:col>
      <xdr:colOff>50800</xdr:colOff>
      <xdr:row>57</xdr:row>
      <xdr:rowOff>50616</xdr:rowOff>
    </xdr:to>
    <xdr:sp macro="" textlink="">
      <xdr:nvSpPr>
        <xdr:cNvPr id="369" name="楕円 368"/>
        <xdr:cNvSpPr/>
      </xdr:nvSpPr>
      <xdr:spPr>
        <a:xfrm>
          <a:off x="10426700" y="972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98893</xdr:rowOff>
    </xdr:from>
    <xdr:ext cx="534377" cy="259045"/>
    <xdr:sp macro="" textlink="">
      <xdr:nvSpPr>
        <xdr:cNvPr id="370" name="普通建設事業費該当値テキスト"/>
        <xdr:cNvSpPr txBox="1"/>
      </xdr:nvSpPr>
      <xdr:spPr>
        <a:xfrm>
          <a:off x="10528300" y="970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153575</xdr:rowOff>
    </xdr:from>
    <xdr:to>
      <xdr:col>50</xdr:col>
      <xdr:colOff>165100</xdr:colOff>
      <xdr:row>56</xdr:row>
      <xdr:rowOff>83725</xdr:rowOff>
    </xdr:to>
    <xdr:sp macro="" textlink="">
      <xdr:nvSpPr>
        <xdr:cNvPr id="371" name="楕円 370"/>
        <xdr:cNvSpPr/>
      </xdr:nvSpPr>
      <xdr:spPr>
        <a:xfrm>
          <a:off x="9588500" y="95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100252</xdr:rowOff>
    </xdr:from>
    <xdr:ext cx="534377" cy="259045"/>
    <xdr:sp macro="" textlink="">
      <xdr:nvSpPr>
        <xdr:cNvPr id="372" name="テキスト ボックス 371"/>
        <xdr:cNvSpPr txBox="1"/>
      </xdr:nvSpPr>
      <xdr:spPr>
        <a:xfrm>
          <a:off x="9372111" y="9358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5518</xdr:rowOff>
    </xdr:from>
    <xdr:to>
      <xdr:col>46</xdr:col>
      <xdr:colOff>38100</xdr:colOff>
      <xdr:row>55</xdr:row>
      <xdr:rowOff>107118</xdr:rowOff>
    </xdr:to>
    <xdr:sp macro="" textlink="">
      <xdr:nvSpPr>
        <xdr:cNvPr id="373" name="楕円 372"/>
        <xdr:cNvSpPr/>
      </xdr:nvSpPr>
      <xdr:spPr>
        <a:xfrm>
          <a:off x="8699500" y="94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123645</xdr:rowOff>
    </xdr:from>
    <xdr:ext cx="534377" cy="259045"/>
    <xdr:sp macro="" textlink="">
      <xdr:nvSpPr>
        <xdr:cNvPr id="374" name="テキスト ボックス 373"/>
        <xdr:cNvSpPr txBox="1"/>
      </xdr:nvSpPr>
      <xdr:spPr>
        <a:xfrm>
          <a:off x="8483111" y="921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158852</xdr:rowOff>
    </xdr:from>
    <xdr:to>
      <xdr:col>41</xdr:col>
      <xdr:colOff>101600</xdr:colOff>
      <xdr:row>56</xdr:row>
      <xdr:rowOff>89002</xdr:rowOff>
    </xdr:to>
    <xdr:sp macro="" textlink="">
      <xdr:nvSpPr>
        <xdr:cNvPr id="375" name="楕円 374"/>
        <xdr:cNvSpPr/>
      </xdr:nvSpPr>
      <xdr:spPr>
        <a:xfrm>
          <a:off x="7810500" y="958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80129</xdr:rowOff>
    </xdr:from>
    <xdr:ext cx="534377" cy="259045"/>
    <xdr:sp macro="" textlink="">
      <xdr:nvSpPr>
        <xdr:cNvPr id="376" name="テキスト ボックス 375"/>
        <xdr:cNvSpPr txBox="1"/>
      </xdr:nvSpPr>
      <xdr:spPr>
        <a:xfrm>
          <a:off x="7594111" y="968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2394</xdr:rowOff>
    </xdr:from>
    <xdr:to>
      <xdr:col>36</xdr:col>
      <xdr:colOff>165100</xdr:colOff>
      <xdr:row>56</xdr:row>
      <xdr:rowOff>103994</xdr:rowOff>
    </xdr:to>
    <xdr:sp macro="" textlink="">
      <xdr:nvSpPr>
        <xdr:cNvPr id="377" name="楕円 376"/>
        <xdr:cNvSpPr/>
      </xdr:nvSpPr>
      <xdr:spPr>
        <a:xfrm>
          <a:off x="6921500" y="960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95121</xdr:rowOff>
    </xdr:from>
    <xdr:ext cx="534377" cy="259045"/>
    <xdr:sp macro="" textlink="">
      <xdr:nvSpPr>
        <xdr:cNvPr id="378" name="テキスト ボックス 377"/>
        <xdr:cNvSpPr txBox="1"/>
      </xdr:nvSpPr>
      <xdr:spPr>
        <a:xfrm>
          <a:off x="6705111" y="969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30125</xdr:rowOff>
    </xdr:from>
    <xdr:to>
      <xdr:col>54</xdr:col>
      <xdr:colOff>189865</xdr:colOff>
      <xdr:row>79</xdr:row>
      <xdr:rowOff>34964</xdr:rowOff>
    </xdr:to>
    <xdr:cxnSp macro="">
      <xdr:nvCxnSpPr>
        <xdr:cNvPr id="402" name="直線コネクタ 401"/>
        <xdr:cNvCxnSpPr/>
      </xdr:nvCxnSpPr>
      <xdr:spPr>
        <a:xfrm flipV="1">
          <a:off x="10475595" y="12031625"/>
          <a:ext cx="1270" cy="1547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38791</xdr:rowOff>
    </xdr:from>
    <xdr:ext cx="378565" cy="259045"/>
    <xdr:sp macro="" textlink="">
      <xdr:nvSpPr>
        <xdr:cNvPr id="403" name="普通建設事業費 （ うち新規整備　）最小値テキスト"/>
        <xdr:cNvSpPr txBox="1"/>
      </xdr:nvSpPr>
      <xdr:spPr>
        <a:xfrm>
          <a:off x="10528300" y="13583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34964</xdr:rowOff>
    </xdr:from>
    <xdr:to>
      <xdr:col>55</xdr:col>
      <xdr:colOff>88900</xdr:colOff>
      <xdr:row>79</xdr:row>
      <xdr:rowOff>34964</xdr:rowOff>
    </xdr:to>
    <xdr:cxnSp macro="">
      <xdr:nvCxnSpPr>
        <xdr:cNvPr id="404" name="直線コネクタ 403"/>
        <xdr:cNvCxnSpPr/>
      </xdr:nvCxnSpPr>
      <xdr:spPr>
        <a:xfrm>
          <a:off x="10388600" y="1357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148252</xdr:rowOff>
    </xdr:from>
    <xdr:ext cx="534377" cy="259045"/>
    <xdr:sp macro="" textlink="">
      <xdr:nvSpPr>
        <xdr:cNvPr id="405" name="普通建設事業費 （ うち新規整備　）最大値テキスト"/>
        <xdr:cNvSpPr txBox="1"/>
      </xdr:nvSpPr>
      <xdr:spPr>
        <a:xfrm>
          <a:off x="10528300" y="1180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30125</xdr:rowOff>
    </xdr:from>
    <xdr:to>
      <xdr:col>55</xdr:col>
      <xdr:colOff>88900</xdr:colOff>
      <xdr:row>70</xdr:row>
      <xdr:rowOff>30125</xdr:rowOff>
    </xdr:to>
    <xdr:cxnSp macro="">
      <xdr:nvCxnSpPr>
        <xdr:cNvPr id="406" name="直線コネクタ 405"/>
        <xdr:cNvCxnSpPr/>
      </xdr:nvCxnSpPr>
      <xdr:spPr>
        <a:xfrm>
          <a:off x="10388600" y="1203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24905</xdr:rowOff>
    </xdr:from>
    <xdr:to>
      <xdr:col>55</xdr:col>
      <xdr:colOff>0</xdr:colOff>
      <xdr:row>79</xdr:row>
      <xdr:rowOff>34964</xdr:rowOff>
    </xdr:to>
    <xdr:cxnSp macro="">
      <xdr:nvCxnSpPr>
        <xdr:cNvPr id="407" name="直線コネクタ 406"/>
        <xdr:cNvCxnSpPr/>
      </xdr:nvCxnSpPr>
      <xdr:spPr>
        <a:xfrm>
          <a:off x="9639300" y="13569455"/>
          <a:ext cx="8382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100423</xdr:rowOff>
    </xdr:from>
    <xdr:ext cx="534377" cy="259045"/>
    <xdr:sp macro="" textlink="">
      <xdr:nvSpPr>
        <xdr:cNvPr id="408" name="普通建設事業費 （ うち新規整備　）平均値テキスト"/>
        <xdr:cNvSpPr txBox="1"/>
      </xdr:nvSpPr>
      <xdr:spPr>
        <a:xfrm>
          <a:off x="10528300" y="12959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77546</xdr:rowOff>
    </xdr:from>
    <xdr:to>
      <xdr:col>55</xdr:col>
      <xdr:colOff>50800</xdr:colOff>
      <xdr:row>77</xdr:row>
      <xdr:rowOff>7696</xdr:rowOff>
    </xdr:to>
    <xdr:sp macro="" textlink="">
      <xdr:nvSpPr>
        <xdr:cNvPr id="409" name="フローチャート: 判断 408"/>
        <xdr:cNvSpPr/>
      </xdr:nvSpPr>
      <xdr:spPr>
        <a:xfrm>
          <a:off x="10426700" y="1310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108992</xdr:rowOff>
    </xdr:from>
    <xdr:to>
      <xdr:col>50</xdr:col>
      <xdr:colOff>114300</xdr:colOff>
      <xdr:row>79</xdr:row>
      <xdr:rowOff>24905</xdr:rowOff>
    </xdr:to>
    <xdr:cxnSp macro="">
      <xdr:nvCxnSpPr>
        <xdr:cNvPr id="410" name="直線コネクタ 409"/>
        <xdr:cNvCxnSpPr/>
      </xdr:nvCxnSpPr>
      <xdr:spPr>
        <a:xfrm>
          <a:off x="8750300" y="13310642"/>
          <a:ext cx="889000" cy="25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17690</xdr:rowOff>
    </xdr:from>
    <xdr:to>
      <xdr:col>50</xdr:col>
      <xdr:colOff>165100</xdr:colOff>
      <xdr:row>76</xdr:row>
      <xdr:rowOff>119290</xdr:rowOff>
    </xdr:to>
    <xdr:sp macro="" textlink="">
      <xdr:nvSpPr>
        <xdr:cNvPr id="411" name="フローチャート: 判断 410"/>
        <xdr:cNvSpPr/>
      </xdr:nvSpPr>
      <xdr:spPr>
        <a:xfrm>
          <a:off x="9588500" y="130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135818</xdr:rowOff>
    </xdr:from>
    <xdr:ext cx="534377" cy="259045"/>
    <xdr:sp macro="" textlink="">
      <xdr:nvSpPr>
        <xdr:cNvPr id="412" name="テキスト ボックス 411"/>
        <xdr:cNvSpPr txBox="1"/>
      </xdr:nvSpPr>
      <xdr:spPr>
        <a:xfrm>
          <a:off x="9372111" y="128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146329</xdr:rowOff>
    </xdr:from>
    <xdr:to>
      <xdr:col>45</xdr:col>
      <xdr:colOff>177800</xdr:colOff>
      <xdr:row>77</xdr:row>
      <xdr:rowOff>108992</xdr:rowOff>
    </xdr:to>
    <xdr:cxnSp macro="">
      <xdr:nvCxnSpPr>
        <xdr:cNvPr id="413" name="直線コネクタ 412"/>
        <xdr:cNvCxnSpPr/>
      </xdr:nvCxnSpPr>
      <xdr:spPr>
        <a:xfrm>
          <a:off x="7861300" y="13176529"/>
          <a:ext cx="889000" cy="13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162623</xdr:rowOff>
    </xdr:from>
    <xdr:to>
      <xdr:col>46</xdr:col>
      <xdr:colOff>38100</xdr:colOff>
      <xdr:row>75</xdr:row>
      <xdr:rowOff>92773</xdr:rowOff>
    </xdr:to>
    <xdr:sp macro="" textlink="">
      <xdr:nvSpPr>
        <xdr:cNvPr id="414" name="フローチャート: 判断 413"/>
        <xdr:cNvSpPr/>
      </xdr:nvSpPr>
      <xdr:spPr>
        <a:xfrm>
          <a:off x="8699500" y="1284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109300</xdr:rowOff>
    </xdr:from>
    <xdr:ext cx="534377" cy="259045"/>
    <xdr:sp macro="" textlink="">
      <xdr:nvSpPr>
        <xdr:cNvPr id="415" name="テキスト ボックス 414"/>
        <xdr:cNvSpPr txBox="1"/>
      </xdr:nvSpPr>
      <xdr:spPr>
        <a:xfrm>
          <a:off x="8483111" y="1262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128791</xdr:rowOff>
    </xdr:from>
    <xdr:to>
      <xdr:col>41</xdr:col>
      <xdr:colOff>101600</xdr:colOff>
      <xdr:row>75</xdr:row>
      <xdr:rowOff>58941</xdr:rowOff>
    </xdr:to>
    <xdr:sp macro="" textlink="">
      <xdr:nvSpPr>
        <xdr:cNvPr id="416" name="フローチャート: 判断 415"/>
        <xdr:cNvSpPr/>
      </xdr:nvSpPr>
      <xdr:spPr>
        <a:xfrm>
          <a:off x="7810500" y="128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75468</xdr:rowOff>
    </xdr:from>
    <xdr:ext cx="534377" cy="259045"/>
    <xdr:sp macro="" textlink="">
      <xdr:nvSpPr>
        <xdr:cNvPr id="417" name="テキスト ボックス 416"/>
        <xdr:cNvSpPr txBox="1"/>
      </xdr:nvSpPr>
      <xdr:spPr>
        <a:xfrm>
          <a:off x="7594111" y="1259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155614</xdr:rowOff>
    </xdr:from>
    <xdr:to>
      <xdr:col>55</xdr:col>
      <xdr:colOff>50800</xdr:colOff>
      <xdr:row>79</xdr:row>
      <xdr:rowOff>85764</xdr:rowOff>
    </xdr:to>
    <xdr:sp macro="" textlink="">
      <xdr:nvSpPr>
        <xdr:cNvPr id="423" name="楕円 422"/>
        <xdr:cNvSpPr/>
      </xdr:nvSpPr>
      <xdr:spPr>
        <a:xfrm>
          <a:off x="10426700" y="1352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70541</xdr:rowOff>
    </xdr:from>
    <xdr:ext cx="378565" cy="259045"/>
    <xdr:sp macro="" textlink="">
      <xdr:nvSpPr>
        <xdr:cNvPr id="424" name="普通建設事業費 （ うち新規整備　）該当値テキスト"/>
        <xdr:cNvSpPr txBox="1"/>
      </xdr:nvSpPr>
      <xdr:spPr>
        <a:xfrm>
          <a:off x="10528300" y="13443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145555</xdr:rowOff>
    </xdr:from>
    <xdr:to>
      <xdr:col>50</xdr:col>
      <xdr:colOff>165100</xdr:colOff>
      <xdr:row>79</xdr:row>
      <xdr:rowOff>75705</xdr:rowOff>
    </xdr:to>
    <xdr:sp macro="" textlink="">
      <xdr:nvSpPr>
        <xdr:cNvPr id="425" name="楕円 424"/>
        <xdr:cNvSpPr/>
      </xdr:nvSpPr>
      <xdr:spPr>
        <a:xfrm>
          <a:off x="9588500" y="135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66832</xdr:rowOff>
    </xdr:from>
    <xdr:ext cx="378565" cy="259045"/>
    <xdr:sp macro="" textlink="">
      <xdr:nvSpPr>
        <xdr:cNvPr id="426" name="テキスト ボックス 425"/>
        <xdr:cNvSpPr txBox="1"/>
      </xdr:nvSpPr>
      <xdr:spPr>
        <a:xfrm>
          <a:off x="9450017" y="13611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58192</xdr:rowOff>
    </xdr:from>
    <xdr:to>
      <xdr:col>46</xdr:col>
      <xdr:colOff>38100</xdr:colOff>
      <xdr:row>77</xdr:row>
      <xdr:rowOff>159792</xdr:rowOff>
    </xdr:to>
    <xdr:sp macro="" textlink="">
      <xdr:nvSpPr>
        <xdr:cNvPr id="427" name="楕円 426"/>
        <xdr:cNvSpPr/>
      </xdr:nvSpPr>
      <xdr:spPr>
        <a:xfrm>
          <a:off x="8699500" y="1325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150919</xdr:rowOff>
    </xdr:from>
    <xdr:ext cx="469744" cy="259045"/>
    <xdr:sp macro="" textlink="">
      <xdr:nvSpPr>
        <xdr:cNvPr id="428" name="テキスト ボックス 427"/>
        <xdr:cNvSpPr txBox="1"/>
      </xdr:nvSpPr>
      <xdr:spPr>
        <a:xfrm>
          <a:off x="8515428" y="13352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95529</xdr:rowOff>
    </xdr:from>
    <xdr:to>
      <xdr:col>41</xdr:col>
      <xdr:colOff>101600</xdr:colOff>
      <xdr:row>77</xdr:row>
      <xdr:rowOff>25679</xdr:rowOff>
    </xdr:to>
    <xdr:sp macro="" textlink="">
      <xdr:nvSpPr>
        <xdr:cNvPr id="429" name="楕円 428"/>
        <xdr:cNvSpPr/>
      </xdr:nvSpPr>
      <xdr:spPr>
        <a:xfrm>
          <a:off x="7810500" y="1312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16806</xdr:rowOff>
    </xdr:from>
    <xdr:ext cx="534377" cy="259045"/>
    <xdr:sp macro="" textlink="">
      <xdr:nvSpPr>
        <xdr:cNvPr id="430" name="テキスト ボックス 429"/>
        <xdr:cNvSpPr txBox="1"/>
      </xdr:nvSpPr>
      <xdr:spPr>
        <a:xfrm>
          <a:off x="7594111" y="1321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4" name="テキスト ボックス 443"/>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6" name="テキスト ボックス 445"/>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8" name="テキスト ボックス 447"/>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0" name="テキスト ボックス 44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135356</xdr:rowOff>
    </xdr:from>
    <xdr:to>
      <xdr:col>54</xdr:col>
      <xdr:colOff>189865</xdr:colOff>
      <xdr:row>97</xdr:row>
      <xdr:rowOff>133071</xdr:rowOff>
    </xdr:to>
    <xdr:cxnSp macro="">
      <xdr:nvCxnSpPr>
        <xdr:cNvPr id="452" name="直線コネクタ 451"/>
        <xdr:cNvCxnSpPr/>
      </xdr:nvCxnSpPr>
      <xdr:spPr>
        <a:xfrm flipV="1">
          <a:off x="10475595" y="15565856"/>
          <a:ext cx="127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136898</xdr:rowOff>
    </xdr:from>
    <xdr:ext cx="469744" cy="259045"/>
    <xdr:sp macro="" textlink="">
      <xdr:nvSpPr>
        <xdr:cNvPr id="453" name="普通建設事業費 （ うち更新整備　）最小値テキスト"/>
        <xdr:cNvSpPr txBox="1"/>
      </xdr:nvSpPr>
      <xdr:spPr>
        <a:xfrm>
          <a:off x="10528300" y="1676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133071</xdr:rowOff>
    </xdr:from>
    <xdr:to>
      <xdr:col>55</xdr:col>
      <xdr:colOff>88900</xdr:colOff>
      <xdr:row>97</xdr:row>
      <xdr:rowOff>133071</xdr:rowOff>
    </xdr:to>
    <xdr:cxnSp macro="">
      <xdr:nvCxnSpPr>
        <xdr:cNvPr id="454" name="直線コネクタ 453"/>
        <xdr:cNvCxnSpPr/>
      </xdr:nvCxnSpPr>
      <xdr:spPr>
        <a:xfrm>
          <a:off x="10388600" y="16763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82033</xdr:rowOff>
    </xdr:from>
    <xdr:ext cx="534377" cy="259045"/>
    <xdr:sp macro="" textlink="">
      <xdr:nvSpPr>
        <xdr:cNvPr id="455" name="普通建設事業費 （ うち更新整備　）最大値テキスト"/>
        <xdr:cNvSpPr txBox="1"/>
      </xdr:nvSpPr>
      <xdr:spPr>
        <a:xfrm>
          <a:off x="10528300" y="1534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135356</xdr:rowOff>
    </xdr:from>
    <xdr:to>
      <xdr:col>55</xdr:col>
      <xdr:colOff>88900</xdr:colOff>
      <xdr:row>90</xdr:row>
      <xdr:rowOff>135356</xdr:rowOff>
    </xdr:to>
    <xdr:cxnSp macro="">
      <xdr:nvCxnSpPr>
        <xdr:cNvPr id="456" name="直線コネクタ 455"/>
        <xdr:cNvCxnSpPr/>
      </xdr:nvCxnSpPr>
      <xdr:spPr>
        <a:xfrm>
          <a:off x="10388600" y="1556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18999</xdr:rowOff>
    </xdr:from>
    <xdr:to>
      <xdr:col>55</xdr:col>
      <xdr:colOff>0</xdr:colOff>
      <xdr:row>94</xdr:row>
      <xdr:rowOff>48648</xdr:rowOff>
    </xdr:to>
    <xdr:cxnSp macro="">
      <xdr:nvCxnSpPr>
        <xdr:cNvPr id="457" name="直線コネクタ 456"/>
        <xdr:cNvCxnSpPr/>
      </xdr:nvCxnSpPr>
      <xdr:spPr>
        <a:xfrm flipV="1">
          <a:off x="9639300" y="16135299"/>
          <a:ext cx="838200" cy="2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11068</xdr:rowOff>
    </xdr:from>
    <xdr:ext cx="534377" cy="259045"/>
    <xdr:sp macro="" textlink="">
      <xdr:nvSpPr>
        <xdr:cNvPr id="458" name="普通建設事業費 （ うち更新整備　）平均値テキスト"/>
        <xdr:cNvSpPr txBox="1"/>
      </xdr:nvSpPr>
      <xdr:spPr>
        <a:xfrm>
          <a:off x="10528300" y="16298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32641</xdr:rowOff>
    </xdr:from>
    <xdr:to>
      <xdr:col>55</xdr:col>
      <xdr:colOff>50800</xdr:colOff>
      <xdr:row>95</xdr:row>
      <xdr:rowOff>134241</xdr:rowOff>
    </xdr:to>
    <xdr:sp macro="" textlink="">
      <xdr:nvSpPr>
        <xdr:cNvPr id="459" name="フローチャート: 判断 458"/>
        <xdr:cNvSpPr/>
      </xdr:nvSpPr>
      <xdr:spPr>
        <a:xfrm>
          <a:off x="10426700" y="1632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24462</xdr:rowOff>
    </xdr:from>
    <xdr:to>
      <xdr:col>50</xdr:col>
      <xdr:colOff>114300</xdr:colOff>
      <xdr:row>94</xdr:row>
      <xdr:rowOff>48648</xdr:rowOff>
    </xdr:to>
    <xdr:cxnSp macro="">
      <xdr:nvCxnSpPr>
        <xdr:cNvPr id="460" name="直線コネクタ 459"/>
        <xdr:cNvCxnSpPr/>
      </xdr:nvCxnSpPr>
      <xdr:spPr>
        <a:xfrm>
          <a:off x="8750300" y="15969312"/>
          <a:ext cx="889000" cy="19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76738</xdr:rowOff>
    </xdr:from>
    <xdr:to>
      <xdr:col>50</xdr:col>
      <xdr:colOff>165100</xdr:colOff>
      <xdr:row>96</xdr:row>
      <xdr:rowOff>6888</xdr:rowOff>
    </xdr:to>
    <xdr:sp macro="" textlink="">
      <xdr:nvSpPr>
        <xdr:cNvPr id="461" name="フローチャート: 判断 460"/>
        <xdr:cNvSpPr/>
      </xdr:nvSpPr>
      <xdr:spPr>
        <a:xfrm>
          <a:off x="9588500" y="163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169465</xdr:rowOff>
    </xdr:from>
    <xdr:ext cx="534377" cy="259045"/>
    <xdr:sp macro="" textlink="">
      <xdr:nvSpPr>
        <xdr:cNvPr id="462" name="テキスト ボックス 461"/>
        <xdr:cNvSpPr txBox="1"/>
      </xdr:nvSpPr>
      <xdr:spPr>
        <a:xfrm>
          <a:off x="9372111" y="1645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24462</xdr:rowOff>
    </xdr:from>
    <xdr:to>
      <xdr:col>45</xdr:col>
      <xdr:colOff>177800</xdr:colOff>
      <xdr:row>95</xdr:row>
      <xdr:rowOff>6220</xdr:rowOff>
    </xdr:to>
    <xdr:cxnSp macro="">
      <xdr:nvCxnSpPr>
        <xdr:cNvPr id="463" name="直線コネクタ 462"/>
        <xdr:cNvCxnSpPr/>
      </xdr:nvCxnSpPr>
      <xdr:spPr>
        <a:xfrm flipV="1">
          <a:off x="7861300" y="15969312"/>
          <a:ext cx="889000" cy="32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85060</xdr:rowOff>
    </xdr:from>
    <xdr:to>
      <xdr:col>46</xdr:col>
      <xdr:colOff>38100</xdr:colOff>
      <xdr:row>96</xdr:row>
      <xdr:rowOff>15210</xdr:rowOff>
    </xdr:to>
    <xdr:sp macro="" textlink="">
      <xdr:nvSpPr>
        <xdr:cNvPr id="464" name="フローチャート: 判断 463"/>
        <xdr:cNvSpPr/>
      </xdr:nvSpPr>
      <xdr:spPr>
        <a:xfrm>
          <a:off x="8699500" y="163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6337</xdr:rowOff>
    </xdr:from>
    <xdr:ext cx="534377" cy="259045"/>
    <xdr:sp macro="" textlink="">
      <xdr:nvSpPr>
        <xdr:cNvPr id="465" name="テキスト ボックス 464"/>
        <xdr:cNvSpPr txBox="1"/>
      </xdr:nvSpPr>
      <xdr:spPr>
        <a:xfrm>
          <a:off x="8483111" y="1646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98044</xdr:rowOff>
    </xdr:from>
    <xdr:to>
      <xdr:col>41</xdr:col>
      <xdr:colOff>101600</xdr:colOff>
      <xdr:row>96</xdr:row>
      <xdr:rowOff>28194</xdr:rowOff>
    </xdr:to>
    <xdr:sp macro="" textlink="">
      <xdr:nvSpPr>
        <xdr:cNvPr id="466" name="フローチャート: 判断 465"/>
        <xdr:cNvSpPr/>
      </xdr:nvSpPr>
      <xdr:spPr>
        <a:xfrm>
          <a:off x="7810500" y="163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19321</xdr:rowOff>
    </xdr:from>
    <xdr:ext cx="534377" cy="259045"/>
    <xdr:sp macro="" textlink="">
      <xdr:nvSpPr>
        <xdr:cNvPr id="467" name="テキスト ボックス 466"/>
        <xdr:cNvSpPr txBox="1"/>
      </xdr:nvSpPr>
      <xdr:spPr>
        <a:xfrm>
          <a:off x="7594111" y="164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139649</xdr:rowOff>
    </xdr:from>
    <xdr:to>
      <xdr:col>55</xdr:col>
      <xdr:colOff>50800</xdr:colOff>
      <xdr:row>94</xdr:row>
      <xdr:rowOff>69799</xdr:rowOff>
    </xdr:to>
    <xdr:sp macro="" textlink="">
      <xdr:nvSpPr>
        <xdr:cNvPr id="473" name="楕円 472"/>
        <xdr:cNvSpPr/>
      </xdr:nvSpPr>
      <xdr:spPr>
        <a:xfrm>
          <a:off x="10426700" y="1608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162526</xdr:rowOff>
    </xdr:from>
    <xdr:ext cx="534377" cy="259045"/>
    <xdr:sp macro="" textlink="">
      <xdr:nvSpPr>
        <xdr:cNvPr id="474" name="普通建設事業費 （ うち更新整備　）該当値テキスト"/>
        <xdr:cNvSpPr txBox="1"/>
      </xdr:nvSpPr>
      <xdr:spPr>
        <a:xfrm>
          <a:off x="10528300" y="1593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169298</xdr:rowOff>
    </xdr:from>
    <xdr:to>
      <xdr:col>50</xdr:col>
      <xdr:colOff>165100</xdr:colOff>
      <xdr:row>94</xdr:row>
      <xdr:rowOff>99448</xdr:rowOff>
    </xdr:to>
    <xdr:sp macro="" textlink="">
      <xdr:nvSpPr>
        <xdr:cNvPr id="475" name="楕円 474"/>
        <xdr:cNvSpPr/>
      </xdr:nvSpPr>
      <xdr:spPr>
        <a:xfrm>
          <a:off x="9588500" y="1611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115975</xdr:rowOff>
    </xdr:from>
    <xdr:ext cx="534377" cy="259045"/>
    <xdr:sp macro="" textlink="">
      <xdr:nvSpPr>
        <xdr:cNvPr id="476" name="テキスト ボックス 475"/>
        <xdr:cNvSpPr txBox="1"/>
      </xdr:nvSpPr>
      <xdr:spPr>
        <a:xfrm>
          <a:off x="9372111" y="1588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145112</xdr:rowOff>
    </xdr:from>
    <xdr:to>
      <xdr:col>46</xdr:col>
      <xdr:colOff>38100</xdr:colOff>
      <xdr:row>93</xdr:row>
      <xdr:rowOff>75262</xdr:rowOff>
    </xdr:to>
    <xdr:sp macro="" textlink="">
      <xdr:nvSpPr>
        <xdr:cNvPr id="477" name="楕円 476"/>
        <xdr:cNvSpPr/>
      </xdr:nvSpPr>
      <xdr:spPr>
        <a:xfrm>
          <a:off x="8699500" y="1591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91789</xdr:rowOff>
    </xdr:from>
    <xdr:ext cx="534377" cy="259045"/>
    <xdr:sp macro="" textlink="">
      <xdr:nvSpPr>
        <xdr:cNvPr id="478" name="テキスト ボックス 477"/>
        <xdr:cNvSpPr txBox="1"/>
      </xdr:nvSpPr>
      <xdr:spPr>
        <a:xfrm>
          <a:off x="8483111" y="1569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126870</xdr:rowOff>
    </xdr:from>
    <xdr:to>
      <xdr:col>41</xdr:col>
      <xdr:colOff>101600</xdr:colOff>
      <xdr:row>95</xdr:row>
      <xdr:rowOff>57020</xdr:rowOff>
    </xdr:to>
    <xdr:sp macro="" textlink="">
      <xdr:nvSpPr>
        <xdr:cNvPr id="479" name="楕円 478"/>
        <xdr:cNvSpPr/>
      </xdr:nvSpPr>
      <xdr:spPr>
        <a:xfrm>
          <a:off x="7810500" y="1624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73547</xdr:rowOff>
    </xdr:from>
    <xdr:ext cx="534377" cy="259045"/>
    <xdr:sp macro="" textlink="">
      <xdr:nvSpPr>
        <xdr:cNvPr id="480" name="テキスト ボックス 479"/>
        <xdr:cNvSpPr txBox="1"/>
      </xdr:nvSpPr>
      <xdr:spPr>
        <a:xfrm>
          <a:off x="7594111" y="1601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0" name="テキスト ボックス 49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2" name="テキスト ボックス 50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28143</xdr:rowOff>
    </xdr:from>
    <xdr:to>
      <xdr:col>85</xdr:col>
      <xdr:colOff>126364</xdr:colOff>
      <xdr:row>39</xdr:row>
      <xdr:rowOff>98878</xdr:rowOff>
    </xdr:to>
    <xdr:cxnSp macro="">
      <xdr:nvCxnSpPr>
        <xdr:cNvPr id="506" name="直線コネクタ 505"/>
        <xdr:cNvCxnSpPr/>
      </xdr:nvCxnSpPr>
      <xdr:spPr>
        <a:xfrm flipV="1">
          <a:off x="16317595" y="5171643"/>
          <a:ext cx="1269" cy="1613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108471</xdr:rowOff>
    </xdr:from>
    <xdr:ext cx="249299" cy="259045"/>
    <xdr:sp macro="" textlink="">
      <xdr:nvSpPr>
        <xdr:cNvPr id="507" name="災害復旧事業費最小値テキスト"/>
        <xdr:cNvSpPr txBox="1"/>
      </xdr:nvSpPr>
      <xdr:spPr>
        <a:xfrm>
          <a:off x="16370300" y="67950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146270</xdr:rowOff>
    </xdr:from>
    <xdr:ext cx="534377" cy="259045"/>
    <xdr:sp macro="" textlink="">
      <xdr:nvSpPr>
        <xdr:cNvPr id="509" name="災害復旧事業費最大値テキスト"/>
        <xdr:cNvSpPr txBox="1"/>
      </xdr:nvSpPr>
      <xdr:spPr>
        <a:xfrm>
          <a:off x="16370300" y="494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28143</xdr:rowOff>
    </xdr:from>
    <xdr:to>
      <xdr:col>86</xdr:col>
      <xdr:colOff>25400</xdr:colOff>
      <xdr:row>30</xdr:row>
      <xdr:rowOff>28143</xdr:rowOff>
    </xdr:to>
    <xdr:cxnSp macro="">
      <xdr:nvCxnSpPr>
        <xdr:cNvPr id="510" name="直線コネクタ 509"/>
        <xdr:cNvCxnSpPr/>
      </xdr:nvCxnSpPr>
      <xdr:spPr>
        <a:xfrm>
          <a:off x="16230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98813</xdr:rowOff>
    </xdr:from>
    <xdr:to>
      <xdr:col>85</xdr:col>
      <xdr:colOff>127000</xdr:colOff>
      <xdr:row>39</xdr:row>
      <xdr:rowOff>98878</xdr:rowOff>
    </xdr:to>
    <xdr:cxnSp macro="">
      <xdr:nvCxnSpPr>
        <xdr:cNvPr id="511" name="直線コネクタ 510"/>
        <xdr:cNvCxnSpPr/>
      </xdr:nvCxnSpPr>
      <xdr:spPr>
        <a:xfrm flipV="1">
          <a:off x="15481300" y="6785363"/>
          <a:ext cx="8382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25921</xdr:rowOff>
    </xdr:from>
    <xdr:ext cx="469744" cy="259045"/>
    <xdr:sp macro="" textlink="">
      <xdr:nvSpPr>
        <xdr:cNvPr id="512" name="災害復旧事業費平均値テキスト"/>
        <xdr:cNvSpPr txBox="1"/>
      </xdr:nvSpPr>
      <xdr:spPr>
        <a:xfrm>
          <a:off x="16370300" y="6541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3044</xdr:rowOff>
    </xdr:from>
    <xdr:to>
      <xdr:col>85</xdr:col>
      <xdr:colOff>177800</xdr:colOff>
      <xdr:row>39</xdr:row>
      <xdr:rowOff>104644</xdr:rowOff>
    </xdr:to>
    <xdr:sp macro="" textlink="">
      <xdr:nvSpPr>
        <xdr:cNvPr id="513" name="フローチャート: 判断 512"/>
        <xdr:cNvSpPr/>
      </xdr:nvSpPr>
      <xdr:spPr>
        <a:xfrm>
          <a:off x="162687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97964</xdr:rowOff>
    </xdr:from>
    <xdr:to>
      <xdr:col>81</xdr:col>
      <xdr:colOff>50800</xdr:colOff>
      <xdr:row>39</xdr:row>
      <xdr:rowOff>98878</xdr:rowOff>
    </xdr:to>
    <xdr:cxnSp macro="">
      <xdr:nvCxnSpPr>
        <xdr:cNvPr id="514" name="直線コネクタ 513"/>
        <xdr:cNvCxnSpPr/>
      </xdr:nvCxnSpPr>
      <xdr:spPr>
        <a:xfrm>
          <a:off x="14592300" y="678451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3436</xdr:rowOff>
    </xdr:from>
    <xdr:to>
      <xdr:col>81</xdr:col>
      <xdr:colOff>101600</xdr:colOff>
      <xdr:row>39</xdr:row>
      <xdr:rowOff>105036</xdr:rowOff>
    </xdr:to>
    <xdr:sp macro="" textlink="">
      <xdr:nvSpPr>
        <xdr:cNvPr id="515" name="フローチャート: 判断 514"/>
        <xdr:cNvSpPr/>
      </xdr:nvSpPr>
      <xdr:spPr>
        <a:xfrm>
          <a:off x="15430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121563</xdr:rowOff>
    </xdr:from>
    <xdr:ext cx="469744" cy="259045"/>
    <xdr:sp macro="" textlink="">
      <xdr:nvSpPr>
        <xdr:cNvPr id="516" name="テキスト ボックス 515"/>
        <xdr:cNvSpPr txBox="1"/>
      </xdr:nvSpPr>
      <xdr:spPr>
        <a:xfrm>
          <a:off x="15246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95874</xdr:rowOff>
    </xdr:from>
    <xdr:to>
      <xdr:col>76</xdr:col>
      <xdr:colOff>114300</xdr:colOff>
      <xdr:row>39</xdr:row>
      <xdr:rowOff>97964</xdr:rowOff>
    </xdr:to>
    <xdr:cxnSp macro="">
      <xdr:nvCxnSpPr>
        <xdr:cNvPr id="517" name="直線コネクタ 516"/>
        <xdr:cNvCxnSpPr/>
      </xdr:nvCxnSpPr>
      <xdr:spPr>
        <a:xfrm>
          <a:off x="13703300" y="6782424"/>
          <a:ext cx="8890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14507</xdr:rowOff>
    </xdr:from>
    <xdr:to>
      <xdr:col>76</xdr:col>
      <xdr:colOff>165100</xdr:colOff>
      <xdr:row>39</xdr:row>
      <xdr:rowOff>116107</xdr:rowOff>
    </xdr:to>
    <xdr:sp macro="" textlink="">
      <xdr:nvSpPr>
        <xdr:cNvPr id="518" name="フローチャート: 判断 517"/>
        <xdr:cNvSpPr/>
      </xdr:nvSpPr>
      <xdr:spPr>
        <a:xfrm>
          <a:off x="14541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132634</xdr:rowOff>
    </xdr:from>
    <xdr:ext cx="469744" cy="259045"/>
    <xdr:sp macro="" textlink="">
      <xdr:nvSpPr>
        <xdr:cNvPr id="519" name="テキスト ボックス 518"/>
        <xdr:cNvSpPr txBox="1"/>
      </xdr:nvSpPr>
      <xdr:spPr>
        <a:xfrm>
          <a:off x="14357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95874</xdr:rowOff>
    </xdr:from>
    <xdr:to>
      <xdr:col>71</xdr:col>
      <xdr:colOff>177800</xdr:colOff>
      <xdr:row>39</xdr:row>
      <xdr:rowOff>98878</xdr:rowOff>
    </xdr:to>
    <xdr:cxnSp macro="">
      <xdr:nvCxnSpPr>
        <xdr:cNvPr id="520" name="直線コネクタ 519"/>
        <xdr:cNvCxnSpPr/>
      </xdr:nvCxnSpPr>
      <xdr:spPr>
        <a:xfrm flipV="1">
          <a:off x="12814300" y="6782424"/>
          <a:ext cx="889000" cy="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16564</xdr:rowOff>
    </xdr:from>
    <xdr:to>
      <xdr:col>72</xdr:col>
      <xdr:colOff>38100</xdr:colOff>
      <xdr:row>39</xdr:row>
      <xdr:rowOff>118164</xdr:rowOff>
    </xdr:to>
    <xdr:sp macro="" textlink="">
      <xdr:nvSpPr>
        <xdr:cNvPr id="521" name="フローチャート: 判断 520"/>
        <xdr:cNvSpPr/>
      </xdr:nvSpPr>
      <xdr:spPr>
        <a:xfrm>
          <a:off x="13652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134691</xdr:rowOff>
    </xdr:from>
    <xdr:ext cx="378565" cy="259045"/>
    <xdr:sp macro="" textlink="">
      <xdr:nvSpPr>
        <xdr:cNvPr id="522" name="テキスト ボックス 521"/>
        <xdr:cNvSpPr txBox="1"/>
      </xdr:nvSpPr>
      <xdr:spPr>
        <a:xfrm>
          <a:off x="13514017" y="647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15650</xdr:rowOff>
    </xdr:from>
    <xdr:to>
      <xdr:col>67</xdr:col>
      <xdr:colOff>101600</xdr:colOff>
      <xdr:row>39</xdr:row>
      <xdr:rowOff>117250</xdr:rowOff>
    </xdr:to>
    <xdr:sp macro="" textlink="">
      <xdr:nvSpPr>
        <xdr:cNvPr id="523" name="フローチャート: 判断 522"/>
        <xdr:cNvSpPr/>
      </xdr:nvSpPr>
      <xdr:spPr>
        <a:xfrm>
          <a:off x="12763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133777</xdr:rowOff>
    </xdr:from>
    <xdr:ext cx="378565" cy="259045"/>
    <xdr:sp macro="" textlink="">
      <xdr:nvSpPr>
        <xdr:cNvPr id="524" name="テキスト ボックス 523"/>
        <xdr:cNvSpPr txBox="1"/>
      </xdr:nvSpPr>
      <xdr:spPr>
        <a:xfrm>
          <a:off x="12625017" y="6477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48013</xdr:rowOff>
    </xdr:from>
    <xdr:to>
      <xdr:col>85</xdr:col>
      <xdr:colOff>177800</xdr:colOff>
      <xdr:row>39</xdr:row>
      <xdr:rowOff>149613</xdr:rowOff>
    </xdr:to>
    <xdr:sp macro="" textlink="">
      <xdr:nvSpPr>
        <xdr:cNvPr id="530" name="楕円 529"/>
        <xdr:cNvSpPr/>
      </xdr:nvSpPr>
      <xdr:spPr>
        <a:xfrm>
          <a:off x="16268700" y="67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152921</xdr:rowOff>
    </xdr:from>
    <xdr:ext cx="249299" cy="259045"/>
    <xdr:sp macro="" textlink="">
      <xdr:nvSpPr>
        <xdr:cNvPr id="531" name="災害復旧事業費該当値テキスト"/>
        <xdr:cNvSpPr txBox="1"/>
      </xdr:nvSpPr>
      <xdr:spPr>
        <a:xfrm>
          <a:off x="16370300" y="66680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2" name="楕円 53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3" name="テキスト ボックス 532"/>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47164</xdr:rowOff>
    </xdr:from>
    <xdr:to>
      <xdr:col>76</xdr:col>
      <xdr:colOff>165100</xdr:colOff>
      <xdr:row>39</xdr:row>
      <xdr:rowOff>148764</xdr:rowOff>
    </xdr:to>
    <xdr:sp macro="" textlink="">
      <xdr:nvSpPr>
        <xdr:cNvPr id="534" name="楕円 533"/>
        <xdr:cNvSpPr/>
      </xdr:nvSpPr>
      <xdr:spPr>
        <a:xfrm>
          <a:off x="14541500" y="67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139891</xdr:rowOff>
    </xdr:from>
    <xdr:ext cx="313932" cy="259045"/>
    <xdr:sp macro="" textlink="">
      <xdr:nvSpPr>
        <xdr:cNvPr id="535" name="テキスト ボックス 534"/>
        <xdr:cNvSpPr txBox="1"/>
      </xdr:nvSpPr>
      <xdr:spPr>
        <a:xfrm>
          <a:off x="14435333" y="6826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45074</xdr:rowOff>
    </xdr:from>
    <xdr:to>
      <xdr:col>72</xdr:col>
      <xdr:colOff>38100</xdr:colOff>
      <xdr:row>39</xdr:row>
      <xdr:rowOff>146674</xdr:rowOff>
    </xdr:to>
    <xdr:sp macro="" textlink="">
      <xdr:nvSpPr>
        <xdr:cNvPr id="536" name="楕円 535"/>
        <xdr:cNvSpPr/>
      </xdr:nvSpPr>
      <xdr:spPr>
        <a:xfrm>
          <a:off x="13652500" y="673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137801</xdr:rowOff>
    </xdr:from>
    <xdr:ext cx="313932" cy="259045"/>
    <xdr:sp macro="" textlink="">
      <xdr:nvSpPr>
        <xdr:cNvPr id="537" name="テキスト ボックス 536"/>
        <xdr:cNvSpPr txBox="1"/>
      </xdr:nvSpPr>
      <xdr:spPr>
        <a:xfrm>
          <a:off x="13546333" y="6824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8" name="楕円 53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9" name="テキスト ボックス 538"/>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1" name="テキスト ボックス 60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9" name="テキスト ボックス 60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1" name="テキスト ボックス 61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156257</xdr:rowOff>
    </xdr:from>
    <xdr:to>
      <xdr:col>85</xdr:col>
      <xdr:colOff>126364</xdr:colOff>
      <xdr:row>78</xdr:row>
      <xdr:rowOff>66156</xdr:rowOff>
    </xdr:to>
    <xdr:cxnSp macro="">
      <xdr:nvCxnSpPr>
        <xdr:cNvPr id="615" name="直線コネクタ 614"/>
        <xdr:cNvCxnSpPr/>
      </xdr:nvCxnSpPr>
      <xdr:spPr>
        <a:xfrm flipV="1">
          <a:off x="16317595" y="11986307"/>
          <a:ext cx="1269" cy="1452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69983</xdr:rowOff>
    </xdr:from>
    <xdr:ext cx="534377" cy="259045"/>
    <xdr:sp macro="" textlink="">
      <xdr:nvSpPr>
        <xdr:cNvPr id="616" name="公債費最小値テキスト"/>
        <xdr:cNvSpPr txBox="1"/>
      </xdr:nvSpPr>
      <xdr:spPr>
        <a:xfrm>
          <a:off x="16370300" y="134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66156</xdr:rowOff>
    </xdr:from>
    <xdr:to>
      <xdr:col>86</xdr:col>
      <xdr:colOff>25400</xdr:colOff>
      <xdr:row>78</xdr:row>
      <xdr:rowOff>66156</xdr:rowOff>
    </xdr:to>
    <xdr:cxnSp macro="">
      <xdr:nvCxnSpPr>
        <xdr:cNvPr id="617" name="直線コネクタ 616"/>
        <xdr:cNvCxnSpPr/>
      </xdr:nvCxnSpPr>
      <xdr:spPr>
        <a:xfrm>
          <a:off x="16230600" y="13439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102934</xdr:rowOff>
    </xdr:from>
    <xdr:ext cx="534377" cy="259045"/>
    <xdr:sp macro="" textlink="">
      <xdr:nvSpPr>
        <xdr:cNvPr id="618" name="公債費最大値テキスト"/>
        <xdr:cNvSpPr txBox="1"/>
      </xdr:nvSpPr>
      <xdr:spPr>
        <a:xfrm>
          <a:off x="16370300" y="117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156257</xdr:rowOff>
    </xdr:from>
    <xdr:to>
      <xdr:col>86</xdr:col>
      <xdr:colOff>25400</xdr:colOff>
      <xdr:row>69</xdr:row>
      <xdr:rowOff>156257</xdr:rowOff>
    </xdr:to>
    <xdr:cxnSp macro="">
      <xdr:nvCxnSpPr>
        <xdr:cNvPr id="619" name="直線コネクタ 618"/>
        <xdr:cNvCxnSpPr/>
      </xdr:nvCxnSpPr>
      <xdr:spPr>
        <a:xfrm>
          <a:off x="16230600" y="1198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107076</xdr:rowOff>
    </xdr:from>
    <xdr:to>
      <xdr:col>85</xdr:col>
      <xdr:colOff>127000</xdr:colOff>
      <xdr:row>70</xdr:row>
      <xdr:rowOff>147179</xdr:rowOff>
    </xdr:to>
    <xdr:cxnSp macro="">
      <xdr:nvCxnSpPr>
        <xdr:cNvPr id="620" name="直線コネクタ 619"/>
        <xdr:cNvCxnSpPr/>
      </xdr:nvCxnSpPr>
      <xdr:spPr>
        <a:xfrm>
          <a:off x="15481300" y="12108576"/>
          <a:ext cx="838200" cy="4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139368</xdr:rowOff>
    </xdr:from>
    <xdr:ext cx="534377" cy="259045"/>
    <xdr:sp macro="" textlink="">
      <xdr:nvSpPr>
        <xdr:cNvPr id="621" name="公債費平均値テキスト"/>
        <xdr:cNvSpPr txBox="1"/>
      </xdr:nvSpPr>
      <xdr:spPr>
        <a:xfrm>
          <a:off x="16370300" y="12655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160941</xdr:rowOff>
    </xdr:from>
    <xdr:to>
      <xdr:col>85</xdr:col>
      <xdr:colOff>177800</xdr:colOff>
      <xdr:row>74</xdr:row>
      <xdr:rowOff>91091</xdr:rowOff>
    </xdr:to>
    <xdr:sp macro="" textlink="">
      <xdr:nvSpPr>
        <xdr:cNvPr id="622" name="フローチャート: 判断 621"/>
        <xdr:cNvSpPr/>
      </xdr:nvSpPr>
      <xdr:spPr>
        <a:xfrm>
          <a:off x="16268700" y="1267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95645</xdr:rowOff>
    </xdr:from>
    <xdr:to>
      <xdr:col>81</xdr:col>
      <xdr:colOff>50800</xdr:colOff>
      <xdr:row>70</xdr:row>
      <xdr:rowOff>107076</xdr:rowOff>
    </xdr:to>
    <xdr:cxnSp macro="">
      <xdr:nvCxnSpPr>
        <xdr:cNvPr id="623" name="直線コネクタ 622"/>
        <xdr:cNvCxnSpPr/>
      </xdr:nvCxnSpPr>
      <xdr:spPr>
        <a:xfrm>
          <a:off x="14592300" y="1209714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148662</xdr:rowOff>
    </xdr:from>
    <xdr:to>
      <xdr:col>81</xdr:col>
      <xdr:colOff>101600</xdr:colOff>
      <xdr:row>74</xdr:row>
      <xdr:rowOff>78812</xdr:rowOff>
    </xdr:to>
    <xdr:sp macro="" textlink="">
      <xdr:nvSpPr>
        <xdr:cNvPr id="624" name="フローチャート: 判断 623"/>
        <xdr:cNvSpPr/>
      </xdr:nvSpPr>
      <xdr:spPr>
        <a:xfrm>
          <a:off x="154305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69939</xdr:rowOff>
    </xdr:from>
    <xdr:ext cx="534377" cy="259045"/>
    <xdr:sp macro="" textlink="">
      <xdr:nvSpPr>
        <xdr:cNvPr id="625" name="テキスト ボックス 624"/>
        <xdr:cNvSpPr txBox="1"/>
      </xdr:nvSpPr>
      <xdr:spPr>
        <a:xfrm>
          <a:off x="15214111" y="1275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20012</xdr:rowOff>
    </xdr:from>
    <xdr:to>
      <xdr:col>76</xdr:col>
      <xdr:colOff>114300</xdr:colOff>
      <xdr:row>70</xdr:row>
      <xdr:rowOff>95645</xdr:rowOff>
    </xdr:to>
    <xdr:cxnSp macro="">
      <xdr:nvCxnSpPr>
        <xdr:cNvPr id="626" name="直線コネクタ 625"/>
        <xdr:cNvCxnSpPr/>
      </xdr:nvCxnSpPr>
      <xdr:spPr>
        <a:xfrm>
          <a:off x="13703300" y="12021512"/>
          <a:ext cx="889000" cy="7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143078</xdr:rowOff>
    </xdr:from>
    <xdr:to>
      <xdr:col>76</xdr:col>
      <xdr:colOff>165100</xdr:colOff>
      <xdr:row>74</xdr:row>
      <xdr:rowOff>73228</xdr:rowOff>
    </xdr:to>
    <xdr:sp macro="" textlink="">
      <xdr:nvSpPr>
        <xdr:cNvPr id="627" name="フローチャート: 判断 626"/>
        <xdr:cNvSpPr/>
      </xdr:nvSpPr>
      <xdr:spPr>
        <a:xfrm>
          <a:off x="14541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64355</xdr:rowOff>
    </xdr:from>
    <xdr:ext cx="534377" cy="259045"/>
    <xdr:sp macro="" textlink="">
      <xdr:nvSpPr>
        <xdr:cNvPr id="628" name="テキスト ボックス 627"/>
        <xdr:cNvSpPr txBox="1"/>
      </xdr:nvSpPr>
      <xdr:spPr>
        <a:xfrm>
          <a:off x="14325111" y="1275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20012</xdr:rowOff>
    </xdr:from>
    <xdr:to>
      <xdr:col>71</xdr:col>
      <xdr:colOff>177800</xdr:colOff>
      <xdr:row>70</xdr:row>
      <xdr:rowOff>100838</xdr:rowOff>
    </xdr:to>
    <xdr:cxnSp macro="">
      <xdr:nvCxnSpPr>
        <xdr:cNvPr id="629" name="直線コネクタ 628"/>
        <xdr:cNvCxnSpPr/>
      </xdr:nvCxnSpPr>
      <xdr:spPr>
        <a:xfrm flipV="1">
          <a:off x="12814300" y="12021512"/>
          <a:ext cx="889000" cy="8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70873</xdr:rowOff>
    </xdr:from>
    <xdr:to>
      <xdr:col>72</xdr:col>
      <xdr:colOff>38100</xdr:colOff>
      <xdr:row>74</xdr:row>
      <xdr:rowOff>1023</xdr:rowOff>
    </xdr:to>
    <xdr:sp macro="" textlink="">
      <xdr:nvSpPr>
        <xdr:cNvPr id="630" name="フローチャート: 判断 629"/>
        <xdr:cNvSpPr/>
      </xdr:nvSpPr>
      <xdr:spPr>
        <a:xfrm>
          <a:off x="13652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163600</xdr:rowOff>
    </xdr:from>
    <xdr:ext cx="534377" cy="259045"/>
    <xdr:sp macro="" textlink="">
      <xdr:nvSpPr>
        <xdr:cNvPr id="631" name="テキスト ボックス 630"/>
        <xdr:cNvSpPr txBox="1"/>
      </xdr:nvSpPr>
      <xdr:spPr>
        <a:xfrm>
          <a:off x="13436111" y="1267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56472</xdr:rowOff>
    </xdr:from>
    <xdr:to>
      <xdr:col>67</xdr:col>
      <xdr:colOff>101600</xdr:colOff>
      <xdr:row>73</xdr:row>
      <xdr:rowOff>158072</xdr:rowOff>
    </xdr:to>
    <xdr:sp macro="" textlink="">
      <xdr:nvSpPr>
        <xdr:cNvPr id="632" name="フローチャート: 判断 631"/>
        <xdr:cNvSpPr/>
      </xdr:nvSpPr>
      <xdr:spPr>
        <a:xfrm>
          <a:off x="12763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149199</xdr:rowOff>
    </xdr:from>
    <xdr:ext cx="534377" cy="259045"/>
    <xdr:sp macro="" textlink="">
      <xdr:nvSpPr>
        <xdr:cNvPr id="633" name="テキスト ボックス 632"/>
        <xdr:cNvSpPr txBox="1"/>
      </xdr:nvSpPr>
      <xdr:spPr>
        <a:xfrm>
          <a:off x="12547111" y="1266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96379</xdr:rowOff>
    </xdr:from>
    <xdr:to>
      <xdr:col>85</xdr:col>
      <xdr:colOff>177800</xdr:colOff>
      <xdr:row>71</xdr:row>
      <xdr:rowOff>26529</xdr:rowOff>
    </xdr:to>
    <xdr:sp macro="" textlink="">
      <xdr:nvSpPr>
        <xdr:cNvPr id="639" name="楕円 638"/>
        <xdr:cNvSpPr/>
      </xdr:nvSpPr>
      <xdr:spPr>
        <a:xfrm>
          <a:off x="16268700" y="1209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119256</xdr:rowOff>
    </xdr:from>
    <xdr:ext cx="534377" cy="259045"/>
    <xdr:sp macro="" textlink="">
      <xdr:nvSpPr>
        <xdr:cNvPr id="640" name="公債費該当値テキスト"/>
        <xdr:cNvSpPr txBox="1"/>
      </xdr:nvSpPr>
      <xdr:spPr>
        <a:xfrm>
          <a:off x="16370300" y="1194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56276</xdr:rowOff>
    </xdr:from>
    <xdr:to>
      <xdr:col>81</xdr:col>
      <xdr:colOff>101600</xdr:colOff>
      <xdr:row>70</xdr:row>
      <xdr:rowOff>157876</xdr:rowOff>
    </xdr:to>
    <xdr:sp macro="" textlink="">
      <xdr:nvSpPr>
        <xdr:cNvPr id="641" name="楕円 640"/>
        <xdr:cNvSpPr/>
      </xdr:nvSpPr>
      <xdr:spPr>
        <a:xfrm>
          <a:off x="15430500" y="1205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2953</xdr:rowOff>
    </xdr:from>
    <xdr:ext cx="534377" cy="259045"/>
    <xdr:sp macro="" textlink="">
      <xdr:nvSpPr>
        <xdr:cNvPr id="642" name="テキスト ボックス 641"/>
        <xdr:cNvSpPr txBox="1"/>
      </xdr:nvSpPr>
      <xdr:spPr>
        <a:xfrm>
          <a:off x="15214111" y="1183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44845</xdr:rowOff>
    </xdr:from>
    <xdr:to>
      <xdr:col>76</xdr:col>
      <xdr:colOff>165100</xdr:colOff>
      <xdr:row>70</xdr:row>
      <xdr:rowOff>146445</xdr:rowOff>
    </xdr:to>
    <xdr:sp macro="" textlink="">
      <xdr:nvSpPr>
        <xdr:cNvPr id="643" name="楕円 642"/>
        <xdr:cNvSpPr/>
      </xdr:nvSpPr>
      <xdr:spPr>
        <a:xfrm>
          <a:off x="14541500" y="1204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68</xdr:row>
      <xdr:rowOff>162972</xdr:rowOff>
    </xdr:from>
    <xdr:ext cx="534377" cy="259045"/>
    <xdr:sp macro="" textlink="">
      <xdr:nvSpPr>
        <xdr:cNvPr id="644" name="テキスト ボックス 643"/>
        <xdr:cNvSpPr txBox="1"/>
      </xdr:nvSpPr>
      <xdr:spPr>
        <a:xfrm>
          <a:off x="14325111" y="1182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69</xdr:row>
      <xdr:rowOff>140662</xdr:rowOff>
    </xdr:from>
    <xdr:to>
      <xdr:col>72</xdr:col>
      <xdr:colOff>38100</xdr:colOff>
      <xdr:row>70</xdr:row>
      <xdr:rowOff>70812</xdr:rowOff>
    </xdr:to>
    <xdr:sp macro="" textlink="">
      <xdr:nvSpPr>
        <xdr:cNvPr id="645" name="楕円 644"/>
        <xdr:cNvSpPr/>
      </xdr:nvSpPr>
      <xdr:spPr>
        <a:xfrm>
          <a:off x="13652500" y="1197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68</xdr:row>
      <xdr:rowOff>87339</xdr:rowOff>
    </xdr:from>
    <xdr:ext cx="534377" cy="259045"/>
    <xdr:sp macro="" textlink="">
      <xdr:nvSpPr>
        <xdr:cNvPr id="646" name="テキスト ボックス 645"/>
        <xdr:cNvSpPr txBox="1"/>
      </xdr:nvSpPr>
      <xdr:spPr>
        <a:xfrm>
          <a:off x="13436111" y="1174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50038</xdr:rowOff>
    </xdr:from>
    <xdr:to>
      <xdr:col>67</xdr:col>
      <xdr:colOff>101600</xdr:colOff>
      <xdr:row>70</xdr:row>
      <xdr:rowOff>151638</xdr:rowOff>
    </xdr:to>
    <xdr:sp macro="" textlink="">
      <xdr:nvSpPr>
        <xdr:cNvPr id="647" name="楕円 646"/>
        <xdr:cNvSpPr/>
      </xdr:nvSpPr>
      <xdr:spPr>
        <a:xfrm>
          <a:off x="12763500" y="1205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68</xdr:row>
      <xdr:rowOff>168165</xdr:rowOff>
    </xdr:from>
    <xdr:ext cx="534377" cy="259045"/>
    <xdr:sp macro="" textlink="">
      <xdr:nvSpPr>
        <xdr:cNvPr id="648" name="テキスト ボックス 647"/>
        <xdr:cNvSpPr txBox="1"/>
      </xdr:nvSpPr>
      <xdr:spPr>
        <a:xfrm>
          <a:off x="12547111" y="1182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2" name="テキスト ボックス 66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4" name="テキスト ボックス 66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6" name="テキスト ボックス 66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8" name="テキスト ボックス 66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163337</xdr:rowOff>
    </xdr:from>
    <xdr:to>
      <xdr:col>85</xdr:col>
      <xdr:colOff>126364</xdr:colOff>
      <xdr:row>98</xdr:row>
      <xdr:rowOff>125847</xdr:rowOff>
    </xdr:to>
    <xdr:cxnSp macro="">
      <xdr:nvCxnSpPr>
        <xdr:cNvPr id="670" name="直線コネクタ 669"/>
        <xdr:cNvCxnSpPr/>
      </xdr:nvCxnSpPr>
      <xdr:spPr>
        <a:xfrm flipV="1">
          <a:off x="16317595" y="15765287"/>
          <a:ext cx="1269" cy="1162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129674</xdr:rowOff>
    </xdr:from>
    <xdr:ext cx="378565" cy="259045"/>
    <xdr:sp macro="" textlink="">
      <xdr:nvSpPr>
        <xdr:cNvPr id="671" name="積立金最小値テキスト"/>
        <xdr:cNvSpPr txBox="1"/>
      </xdr:nvSpPr>
      <xdr:spPr>
        <a:xfrm>
          <a:off x="16370300" y="1693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125847</xdr:rowOff>
    </xdr:from>
    <xdr:to>
      <xdr:col>86</xdr:col>
      <xdr:colOff>25400</xdr:colOff>
      <xdr:row>98</xdr:row>
      <xdr:rowOff>125847</xdr:rowOff>
    </xdr:to>
    <xdr:cxnSp macro="">
      <xdr:nvCxnSpPr>
        <xdr:cNvPr id="672" name="直線コネクタ 671"/>
        <xdr:cNvCxnSpPr/>
      </xdr:nvCxnSpPr>
      <xdr:spPr>
        <a:xfrm>
          <a:off x="16230600" y="1692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110014</xdr:rowOff>
    </xdr:from>
    <xdr:ext cx="534377" cy="259045"/>
    <xdr:sp macro="" textlink="">
      <xdr:nvSpPr>
        <xdr:cNvPr id="673" name="積立金最大値テキスト"/>
        <xdr:cNvSpPr txBox="1"/>
      </xdr:nvSpPr>
      <xdr:spPr>
        <a:xfrm>
          <a:off x="16370300" y="1554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163337</xdr:rowOff>
    </xdr:from>
    <xdr:to>
      <xdr:col>86</xdr:col>
      <xdr:colOff>25400</xdr:colOff>
      <xdr:row>91</xdr:row>
      <xdr:rowOff>163337</xdr:rowOff>
    </xdr:to>
    <xdr:cxnSp macro="">
      <xdr:nvCxnSpPr>
        <xdr:cNvPr id="674" name="直線コネクタ 673"/>
        <xdr:cNvCxnSpPr/>
      </xdr:nvCxnSpPr>
      <xdr:spPr>
        <a:xfrm>
          <a:off x="16230600" y="157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84241</xdr:rowOff>
    </xdr:from>
    <xdr:to>
      <xdr:col>85</xdr:col>
      <xdr:colOff>127000</xdr:colOff>
      <xdr:row>97</xdr:row>
      <xdr:rowOff>26772</xdr:rowOff>
    </xdr:to>
    <xdr:cxnSp macro="">
      <xdr:nvCxnSpPr>
        <xdr:cNvPr id="675" name="直線コネクタ 674"/>
        <xdr:cNvCxnSpPr/>
      </xdr:nvCxnSpPr>
      <xdr:spPr>
        <a:xfrm>
          <a:off x="15481300" y="16543441"/>
          <a:ext cx="838200" cy="11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152550</xdr:rowOff>
    </xdr:from>
    <xdr:ext cx="469744" cy="259045"/>
    <xdr:sp macro="" textlink="">
      <xdr:nvSpPr>
        <xdr:cNvPr id="676" name="積立金平均値テキスト"/>
        <xdr:cNvSpPr txBox="1"/>
      </xdr:nvSpPr>
      <xdr:spPr>
        <a:xfrm>
          <a:off x="16370300" y="16611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2673</xdr:rowOff>
    </xdr:from>
    <xdr:to>
      <xdr:col>85</xdr:col>
      <xdr:colOff>177800</xdr:colOff>
      <xdr:row>97</xdr:row>
      <xdr:rowOff>104273</xdr:rowOff>
    </xdr:to>
    <xdr:sp macro="" textlink="">
      <xdr:nvSpPr>
        <xdr:cNvPr id="677" name="フローチャート: 判断 676"/>
        <xdr:cNvSpPr/>
      </xdr:nvSpPr>
      <xdr:spPr>
        <a:xfrm>
          <a:off x="162687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84241</xdr:rowOff>
    </xdr:from>
    <xdr:to>
      <xdr:col>81</xdr:col>
      <xdr:colOff>50800</xdr:colOff>
      <xdr:row>98</xdr:row>
      <xdr:rowOff>39481</xdr:rowOff>
    </xdr:to>
    <xdr:cxnSp macro="">
      <xdr:nvCxnSpPr>
        <xdr:cNvPr id="678" name="直線コネクタ 677"/>
        <xdr:cNvCxnSpPr/>
      </xdr:nvCxnSpPr>
      <xdr:spPr>
        <a:xfrm flipV="1">
          <a:off x="14592300" y="16543441"/>
          <a:ext cx="889000" cy="29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139740</xdr:rowOff>
    </xdr:from>
    <xdr:to>
      <xdr:col>81</xdr:col>
      <xdr:colOff>101600</xdr:colOff>
      <xdr:row>97</xdr:row>
      <xdr:rowOff>69890</xdr:rowOff>
    </xdr:to>
    <xdr:sp macro="" textlink="">
      <xdr:nvSpPr>
        <xdr:cNvPr id="679" name="フローチャート: 判断 678"/>
        <xdr:cNvSpPr/>
      </xdr:nvSpPr>
      <xdr:spPr>
        <a:xfrm>
          <a:off x="15430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61017</xdr:rowOff>
    </xdr:from>
    <xdr:ext cx="469744" cy="259045"/>
    <xdr:sp macro="" textlink="">
      <xdr:nvSpPr>
        <xdr:cNvPr id="680" name="テキスト ボックス 679"/>
        <xdr:cNvSpPr txBox="1"/>
      </xdr:nvSpPr>
      <xdr:spPr>
        <a:xfrm>
          <a:off x="15246428" y="166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39481</xdr:rowOff>
    </xdr:from>
    <xdr:to>
      <xdr:col>76</xdr:col>
      <xdr:colOff>114300</xdr:colOff>
      <xdr:row>98</xdr:row>
      <xdr:rowOff>84013</xdr:rowOff>
    </xdr:to>
    <xdr:cxnSp macro="">
      <xdr:nvCxnSpPr>
        <xdr:cNvPr id="681" name="直線コネクタ 680"/>
        <xdr:cNvCxnSpPr/>
      </xdr:nvCxnSpPr>
      <xdr:spPr>
        <a:xfrm flipV="1">
          <a:off x="13703300" y="16841581"/>
          <a:ext cx="889000" cy="4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121362</xdr:rowOff>
    </xdr:from>
    <xdr:to>
      <xdr:col>76</xdr:col>
      <xdr:colOff>165100</xdr:colOff>
      <xdr:row>97</xdr:row>
      <xdr:rowOff>51512</xdr:rowOff>
    </xdr:to>
    <xdr:sp macro="" textlink="">
      <xdr:nvSpPr>
        <xdr:cNvPr id="682" name="フローチャート: 判断 681"/>
        <xdr:cNvSpPr/>
      </xdr:nvSpPr>
      <xdr:spPr>
        <a:xfrm>
          <a:off x="14541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68039</xdr:rowOff>
    </xdr:from>
    <xdr:ext cx="469744" cy="259045"/>
    <xdr:sp macro="" textlink="">
      <xdr:nvSpPr>
        <xdr:cNvPr id="683" name="テキスト ボックス 682"/>
        <xdr:cNvSpPr txBox="1"/>
      </xdr:nvSpPr>
      <xdr:spPr>
        <a:xfrm>
          <a:off x="14357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66365</xdr:rowOff>
    </xdr:from>
    <xdr:to>
      <xdr:col>71</xdr:col>
      <xdr:colOff>177800</xdr:colOff>
      <xdr:row>98</xdr:row>
      <xdr:rowOff>84013</xdr:rowOff>
    </xdr:to>
    <xdr:cxnSp macro="">
      <xdr:nvCxnSpPr>
        <xdr:cNvPr id="684" name="直線コネクタ 683"/>
        <xdr:cNvCxnSpPr/>
      </xdr:nvCxnSpPr>
      <xdr:spPr>
        <a:xfrm>
          <a:off x="12814300" y="16868465"/>
          <a:ext cx="889000" cy="1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40391</xdr:rowOff>
    </xdr:from>
    <xdr:to>
      <xdr:col>72</xdr:col>
      <xdr:colOff>38100</xdr:colOff>
      <xdr:row>96</xdr:row>
      <xdr:rowOff>141991</xdr:rowOff>
    </xdr:to>
    <xdr:sp macro="" textlink="">
      <xdr:nvSpPr>
        <xdr:cNvPr id="685" name="フローチャート: 判断 684"/>
        <xdr:cNvSpPr/>
      </xdr:nvSpPr>
      <xdr:spPr>
        <a:xfrm>
          <a:off x="13652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158518</xdr:rowOff>
    </xdr:from>
    <xdr:ext cx="469744" cy="259045"/>
    <xdr:sp macro="" textlink="">
      <xdr:nvSpPr>
        <xdr:cNvPr id="686" name="テキスト ボックス 685"/>
        <xdr:cNvSpPr txBox="1"/>
      </xdr:nvSpPr>
      <xdr:spPr>
        <a:xfrm>
          <a:off x="13468428"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159217</xdr:rowOff>
    </xdr:from>
    <xdr:to>
      <xdr:col>67</xdr:col>
      <xdr:colOff>101600</xdr:colOff>
      <xdr:row>96</xdr:row>
      <xdr:rowOff>89367</xdr:rowOff>
    </xdr:to>
    <xdr:sp macro="" textlink="">
      <xdr:nvSpPr>
        <xdr:cNvPr id="687" name="フローチャート: 判断 686"/>
        <xdr:cNvSpPr/>
      </xdr:nvSpPr>
      <xdr:spPr>
        <a:xfrm>
          <a:off x="12763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105894</xdr:rowOff>
    </xdr:from>
    <xdr:ext cx="469744" cy="259045"/>
    <xdr:sp macro="" textlink="">
      <xdr:nvSpPr>
        <xdr:cNvPr id="688" name="テキスト ボックス 687"/>
        <xdr:cNvSpPr txBox="1"/>
      </xdr:nvSpPr>
      <xdr:spPr>
        <a:xfrm>
          <a:off x="12579428" y="1622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147422</xdr:rowOff>
    </xdr:from>
    <xdr:to>
      <xdr:col>85</xdr:col>
      <xdr:colOff>177800</xdr:colOff>
      <xdr:row>97</xdr:row>
      <xdr:rowOff>77572</xdr:rowOff>
    </xdr:to>
    <xdr:sp macro="" textlink="">
      <xdr:nvSpPr>
        <xdr:cNvPr id="694" name="楕円 693"/>
        <xdr:cNvSpPr/>
      </xdr:nvSpPr>
      <xdr:spPr>
        <a:xfrm>
          <a:off x="16268700" y="1660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170299</xdr:rowOff>
    </xdr:from>
    <xdr:ext cx="469744" cy="259045"/>
    <xdr:sp macro="" textlink="">
      <xdr:nvSpPr>
        <xdr:cNvPr id="695" name="積立金該当値テキスト"/>
        <xdr:cNvSpPr txBox="1"/>
      </xdr:nvSpPr>
      <xdr:spPr>
        <a:xfrm>
          <a:off x="16370300" y="16458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33441</xdr:rowOff>
    </xdr:from>
    <xdr:to>
      <xdr:col>81</xdr:col>
      <xdr:colOff>101600</xdr:colOff>
      <xdr:row>96</xdr:row>
      <xdr:rowOff>135041</xdr:rowOff>
    </xdr:to>
    <xdr:sp macro="" textlink="">
      <xdr:nvSpPr>
        <xdr:cNvPr id="696" name="楕円 695"/>
        <xdr:cNvSpPr/>
      </xdr:nvSpPr>
      <xdr:spPr>
        <a:xfrm>
          <a:off x="15430500" y="1649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151568</xdr:rowOff>
    </xdr:from>
    <xdr:ext cx="469744" cy="259045"/>
    <xdr:sp macro="" textlink="">
      <xdr:nvSpPr>
        <xdr:cNvPr id="697" name="テキスト ボックス 696"/>
        <xdr:cNvSpPr txBox="1"/>
      </xdr:nvSpPr>
      <xdr:spPr>
        <a:xfrm>
          <a:off x="15246428" y="1626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160131</xdr:rowOff>
    </xdr:from>
    <xdr:to>
      <xdr:col>76</xdr:col>
      <xdr:colOff>165100</xdr:colOff>
      <xdr:row>98</xdr:row>
      <xdr:rowOff>90281</xdr:rowOff>
    </xdr:to>
    <xdr:sp macro="" textlink="">
      <xdr:nvSpPr>
        <xdr:cNvPr id="698" name="楕円 697"/>
        <xdr:cNvSpPr/>
      </xdr:nvSpPr>
      <xdr:spPr>
        <a:xfrm>
          <a:off x="14541500" y="1679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81408</xdr:rowOff>
    </xdr:from>
    <xdr:ext cx="469744" cy="259045"/>
    <xdr:sp macro="" textlink="">
      <xdr:nvSpPr>
        <xdr:cNvPr id="699" name="テキスト ボックス 698"/>
        <xdr:cNvSpPr txBox="1"/>
      </xdr:nvSpPr>
      <xdr:spPr>
        <a:xfrm>
          <a:off x="14357428" y="16883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33213</xdr:rowOff>
    </xdr:from>
    <xdr:to>
      <xdr:col>72</xdr:col>
      <xdr:colOff>38100</xdr:colOff>
      <xdr:row>98</xdr:row>
      <xdr:rowOff>134813</xdr:rowOff>
    </xdr:to>
    <xdr:sp macro="" textlink="">
      <xdr:nvSpPr>
        <xdr:cNvPr id="700" name="楕円 699"/>
        <xdr:cNvSpPr/>
      </xdr:nvSpPr>
      <xdr:spPr>
        <a:xfrm>
          <a:off x="13652500" y="1683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125940</xdr:rowOff>
    </xdr:from>
    <xdr:ext cx="469744" cy="259045"/>
    <xdr:sp macro="" textlink="">
      <xdr:nvSpPr>
        <xdr:cNvPr id="701" name="テキスト ボックス 700"/>
        <xdr:cNvSpPr txBox="1"/>
      </xdr:nvSpPr>
      <xdr:spPr>
        <a:xfrm>
          <a:off x="13468428" y="16928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15565</xdr:rowOff>
    </xdr:from>
    <xdr:to>
      <xdr:col>67</xdr:col>
      <xdr:colOff>101600</xdr:colOff>
      <xdr:row>98</xdr:row>
      <xdr:rowOff>117165</xdr:rowOff>
    </xdr:to>
    <xdr:sp macro="" textlink="">
      <xdr:nvSpPr>
        <xdr:cNvPr id="702" name="楕円 701"/>
        <xdr:cNvSpPr/>
      </xdr:nvSpPr>
      <xdr:spPr>
        <a:xfrm>
          <a:off x="12763500" y="168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108292</xdr:rowOff>
    </xdr:from>
    <xdr:ext cx="469744" cy="259045"/>
    <xdr:sp macro="" textlink="">
      <xdr:nvSpPr>
        <xdr:cNvPr id="703" name="テキスト ボックス 702"/>
        <xdr:cNvSpPr txBox="1"/>
      </xdr:nvSpPr>
      <xdr:spPr>
        <a:xfrm>
          <a:off x="12579428" y="1691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7" name="テキスト ボックス 71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9" name="テキスト ボックス 71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1" name="テキスト ボックス 72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141224</xdr:rowOff>
    </xdr:from>
    <xdr:to>
      <xdr:col>116</xdr:col>
      <xdr:colOff>62864</xdr:colOff>
      <xdr:row>39</xdr:row>
      <xdr:rowOff>44450</xdr:rowOff>
    </xdr:to>
    <xdr:cxnSp macro="">
      <xdr:nvCxnSpPr>
        <xdr:cNvPr id="727" name="直線コネクタ 726"/>
        <xdr:cNvCxnSpPr/>
      </xdr:nvCxnSpPr>
      <xdr:spPr>
        <a:xfrm flipV="1">
          <a:off x="22159595" y="5456174"/>
          <a:ext cx="1269" cy="127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87901</xdr:rowOff>
    </xdr:from>
    <xdr:ext cx="534377" cy="259045"/>
    <xdr:sp macro="" textlink="">
      <xdr:nvSpPr>
        <xdr:cNvPr id="730" name="投資及び出資金最大値テキスト"/>
        <xdr:cNvSpPr txBox="1"/>
      </xdr:nvSpPr>
      <xdr:spPr>
        <a:xfrm>
          <a:off x="22212300" y="523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141224</xdr:rowOff>
    </xdr:from>
    <xdr:to>
      <xdr:col>116</xdr:col>
      <xdr:colOff>152400</xdr:colOff>
      <xdr:row>31</xdr:row>
      <xdr:rowOff>141224</xdr:rowOff>
    </xdr:to>
    <xdr:cxnSp macro="">
      <xdr:nvCxnSpPr>
        <xdr:cNvPr id="731" name="直線コネクタ 730"/>
        <xdr:cNvCxnSpPr/>
      </xdr:nvCxnSpPr>
      <xdr:spPr>
        <a:xfrm>
          <a:off x="22072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36830</xdr:rowOff>
    </xdr:from>
    <xdr:to>
      <xdr:col>116</xdr:col>
      <xdr:colOff>63500</xdr:colOff>
      <xdr:row>39</xdr:row>
      <xdr:rowOff>39370</xdr:rowOff>
    </xdr:to>
    <xdr:cxnSp macro="">
      <xdr:nvCxnSpPr>
        <xdr:cNvPr id="732" name="直線コネクタ 731"/>
        <xdr:cNvCxnSpPr/>
      </xdr:nvCxnSpPr>
      <xdr:spPr>
        <a:xfrm>
          <a:off x="21323300" y="672338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113301</xdr:rowOff>
    </xdr:from>
    <xdr:ext cx="469744" cy="259045"/>
    <xdr:sp macro="" textlink="">
      <xdr:nvSpPr>
        <xdr:cNvPr id="733" name="投資及び出資金平均値テキスト"/>
        <xdr:cNvSpPr txBox="1"/>
      </xdr:nvSpPr>
      <xdr:spPr>
        <a:xfrm>
          <a:off x="22212300" y="6285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90424</xdr:rowOff>
    </xdr:from>
    <xdr:to>
      <xdr:col>116</xdr:col>
      <xdr:colOff>114300</xdr:colOff>
      <xdr:row>38</xdr:row>
      <xdr:rowOff>20574</xdr:rowOff>
    </xdr:to>
    <xdr:sp macro="" textlink="">
      <xdr:nvSpPr>
        <xdr:cNvPr id="734" name="フローチャート: 判断 733"/>
        <xdr:cNvSpPr/>
      </xdr:nvSpPr>
      <xdr:spPr>
        <a:xfrm>
          <a:off x="221107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22606</xdr:rowOff>
    </xdr:from>
    <xdr:to>
      <xdr:col>111</xdr:col>
      <xdr:colOff>177800</xdr:colOff>
      <xdr:row>39</xdr:row>
      <xdr:rowOff>36830</xdr:rowOff>
    </xdr:to>
    <xdr:cxnSp macro="">
      <xdr:nvCxnSpPr>
        <xdr:cNvPr id="735" name="直線コネクタ 734"/>
        <xdr:cNvCxnSpPr/>
      </xdr:nvCxnSpPr>
      <xdr:spPr>
        <a:xfrm>
          <a:off x="20434300" y="6709156"/>
          <a:ext cx="889000" cy="1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94107</xdr:rowOff>
    </xdr:from>
    <xdr:to>
      <xdr:col>112</xdr:col>
      <xdr:colOff>38100</xdr:colOff>
      <xdr:row>38</xdr:row>
      <xdr:rowOff>24257</xdr:rowOff>
    </xdr:to>
    <xdr:sp macro="" textlink="">
      <xdr:nvSpPr>
        <xdr:cNvPr id="736" name="フローチャート: 判断 735"/>
        <xdr:cNvSpPr/>
      </xdr:nvSpPr>
      <xdr:spPr>
        <a:xfrm>
          <a:off x="21272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40784</xdr:rowOff>
    </xdr:from>
    <xdr:ext cx="469744" cy="259045"/>
    <xdr:sp macro="" textlink="">
      <xdr:nvSpPr>
        <xdr:cNvPr id="737" name="テキスト ボックス 736"/>
        <xdr:cNvSpPr txBox="1"/>
      </xdr:nvSpPr>
      <xdr:spPr>
        <a:xfrm>
          <a:off x="21088428" y="62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150368</xdr:rowOff>
    </xdr:from>
    <xdr:to>
      <xdr:col>107</xdr:col>
      <xdr:colOff>50800</xdr:colOff>
      <xdr:row>39</xdr:row>
      <xdr:rowOff>22606</xdr:rowOff>
    </xdr:to>
    <xdr:cxnSp macro="">
      <xdr:nvCxnSpPr>
        <xdr:cNvPr id="738" name="直線コネクタ 737"/>
        <xdr:cNvCxnSpPr/>
      </xdr:nvCxnSpPr>
      <xdr:spPr>
        <a:xfrm>
          <a:off x="19545300" y="6665468"/>
          <a:ext cx="889000" cy="4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103378</xdr:rowOff>
    </xdr:from>
    <xdr:to>
      <xdr:col>107</xdr:col>
      <xdr:colOff>101600</xdr:colOff>
      <xdr:row>38</xdr:row>
      <xdr:rowOff>33528</xdr:rowOff>
    </xdr:to>
    <xdr:sp macro="" textlink="">
      <xdr:nvSpPr>
        <xdr:cNvPr id="739" name="フローチャート: 判断 738"/>
        <xdr:cNvSpPr/>
      </xdr:nvSpPr>
      <xdr:spPr>
        <a:xfrm>
          <a:off x="20383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50055</xdr:rowOff>
    </xdr:from>
    <xdr:ext cx="469744" cy="259045"/>
    <xdr:sp macro="" textlink="">
      <xdr:nvSpPr>
        <xdr:cNvPr id="740" name="テキスト ボックス 739"/>
        <xdr:cNvSpPr txBox="1"/>
      </xdr:nvSpPr>
      <xdr:spPr>
        <a:xfrm>
          <a:off x="20199428" y="622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150368</xdr:rowOff>
    </xdr:from>
    <xdr:to>
      <xdr:col>102</xdr:col>
      <xdr:colOff>114300</xdr:colOff>
      <xdr:row>38</xdr:row>
      <xdr:rowOff>152273</xdr:rowOff>
    </xdr:to>
    <xdr:cxnSp macro="">
      <xdr:nvCxnSpPr>
        <xdr:cNvPr id="741" name="直線コネクタ 740"/>
        <xdr:cNvCxnSpPr/>
      </xdr:nvCxnSpPr>
      <xdr:spPr>
        <a:xfrm flipV="1">
          <a:off x="18656300" y="6665468"/>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88392</xdr:rowOff>
    </xdr:from>
    <xdr:to>
      <xdr:col>102</xdr:col>
      <xdr:colOff>165100</xdr:colOff>
      <xdr:row>38</xdr:row>
      <xdr:rowOff>18542</xdr:rowOff>
    </xdr:to>
    <xdr:sp macro="" textlink="">
      <xdr:nvSpPr>
        <xdr:cNvPr id="742" name="フローチャート: 判断 741"/>
        <xdr:cNvSpPr/>
      </xdr:nvSpPr>
      <xdr:spPr>
        <a:xfrm>
          <a:off x="19494500" y="643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35069</xdr:rowOff>
    </xdr:from>
    <xdr:ext cx="469744" cy="259045"/>
    <xdr:sp macro="" textlink="">
      <xdr:nvSpPr>
        <xdr:cNvPr id="743" name="テキスト ボックス 742"/>
        <xdr:cNvSpPr txBox="1"/>
      </xdr:nvSpPr>
      <xdr:spPr>
        <a:xfrm>
          <a:off x="19310428" y="620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163576</xdr:rowOff>
    </xdr:from>
    <xdr:to>
      <xdr:col>98</xdr:col>
      <xdr:colOff>38100</xdr:colOff>
      <xdr:row>38</xdr:row>
      <xdr:rowOff>93726</xdr:rowOff>
    </xdr:to>
    <xdr:sp macro="" textlink="">
      <xdr:nvSpPr>
        <xdr:cNvPr id="744" name="フローチャート: 判断 743"/>
        <xdr:cNvSpPr/>
      </xdr:nvSpPr>
      <xdr:spPr>
        <a:xfrm>
          <a:off x="18605500" y="650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110253</xdr:rowOff>
    </xdr:from>
    <xdr:ext cx="469744" cy="259045"/>
    <xdr:sp macro="" textlink="">
      <xdr:nvSpPr>
        <xdr:cNvPr id="745" name="テキスト ボックス 744"/>
        <xdr:cNvSpPr txBox="1"/>
      </xdr:nvSpPr>
      <xdr:spPr>
        <a:xfrm>
          <a:off x="18421428" y="628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160020</xdr:rowOff>
    </xdr:from>
    <xdr:to>
      <xdr:col>116</xdr:col>
      <xdr:colOff>114300</xdr:colOff>
      <xdr:row>39</xdr:row>
      <xdr:rowOff>90170</xdr:rowOff>
    </xdr:to>
    <xdr:sp macro="" textlink="">
      <xdr:nvSpPr>
        <xdr:cNvPr id="751" name="楕円 750"/>
        <xdr:cNvSpPr/>
      </xdr:nvSpPr>
      <xdr:spPr>
        <a:xfrm>
          <a:off x="221107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74947</xdr:rowOff>
    </xdr:from>
    <xdr:ext cx="313932" cy="259045"/>
    <xdr:sp macro="" textlink="">
      <xdr:nvSpPr>
        <xdr:cNvPr id="752" name="投資及び出資金該当値テキスト"/>
        <xdr:cNvSpPr txBox="1"/>
      </xdr:nvSpPr>
      <xdr:spPr>
        <a:xfrm>
          <a:off x="22212300" y="65900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157480</xdr:rowOff>
    </xdr:from>
    <xdr:to>
      <xdr:col>112</xdr:col>
      <xdr:colOff>38100</xdr:colOff>
      <xdr:row>39</xdr:row>
      <xdr:rowOff>87630</xdr:rowOff>
    </xdr:to>
    <xdr:sp macro="" textlink="">
      <xdr:nvSpPr>
        <xdr:cNvPr id="753" name="楕円 752"/>
        <xdr:cNvSpPr/>
      </xdr:nvSpPr>
      <xdr:spPr>
        <a:xfrm>
          <a:off x="21272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78757</xdr:rowOff>
    </xdr:from>
    <xdr:ext cx="313932" cy="259045"/>
    <xdr:sp macro="" textlink="">
      <xdr:nvSpPr>
        <xdr:cNvPr id="754" name="テキスト ボックス 753"/>
        <xdr:cNvSpPr txBox="1"/>
      </xdr:nvSpPr>
      <xdr:spPr>
        <a:xfrm>
          <a:off x="21166333" y="6765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143256</xdr:rowOff>
    </xdr:from>
    <xdr:to>
      <xdr:col>107</xdr:col>
      <xdr:colOff>101600</xdr:colOff>
      <xdr:row>39</xdr:row>
      <xdr:rowOff>73406</xdr:rowOff>
    </xdr:to>
    <xdr:sp macro="" textlink="">
      <xdr:nvSpPr>
        <xdr:cNvPr id="755" name="楕円 754"/>
        <xdr:cNvSpPr/>
      </xdr:nvSpPr>
      <xdr:spPr>
        <a:xfrm>
          <a:off x="20383500" y="665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64533</xdr:rowOff>
    </xdr:from>
    <xdr:ext cx="378565" cy="259045"/>
    <xdr:sp macro="" textlink="">
      <xdr:nvSpPr>
        <xdr:cNvPr id="756" name="テキスト ボックス 755"/>
        <xdr:cNvSpPr txBox="1"/>
      </xdr:nvSpPr>
      <xdr:spPr>
        <a:xfrm>
          <a:off x="20245017" y="6751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99568</xdr:rowOff>
    </xdr:from>
    <xdr:to>
      <xdr:col>102</xdr:col>
      <xdr:colOff>165100</xdr:colOff>
      <xdr:row>39</xdr:row>
      <xdr:rowOff>29718</xdr:rowOff>
    </xdr:to>
    <xdr:sp macro="" textlink="">
      <xdr:nvSpPr>
        <xdr:cNvPr id="757" name="楕円 756"/>
        <xdr:cNvSpPr/>
      </xdr:nvSpPr>
      <xdr:spPr>
        <a:xfrm>
          <a:off x="19494500" y="661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20845</xdr:rowOff>
    </xdr:from>
    <xdr:ext cx="378565" cy="259045"/>
    <xdr:sp macro="" textlink="">
      <xdr:nvSpPr>
        <xdr:cNvPr id="758" name="テキスト ボックス 757"/>
        <xdr:cNvSpPr txBox="1"/>
      </xdr:nvSpPr>
      <xdr:spPr>
        <a:xfrm>
          <a:off x="19356017" y="670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101473</xdr:rowOff>
    </xdr:from>
    <xdr:to>
      <xdr:col>98</xdr:col>
      <xdr:colOff>38100</xdr:colOff>
      <xdr:row>39</xdr:row>
      <xdr:rowOff>31623</xdr:rowOff>
    </xdr:to>
    <xdr:sp macro="" textlink="">
      <xdr:nvSpPr>
        <xdr:cNvPr id="759" name="楕円 758"/>
        <xdr:cNvSpPr/>
      </xdr:nvSpPr>
      <xdr:spPr>
        <a:xfrm>
          <a:off x="18605500" y="661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22750</xdr:rowOff>
    </xdr:from>
    <xdr:ext cx="378565" cy="259045"/>
    <xdr:sp macro="" textlink="">
      <xdr:nvSpPr>
        <xdr:cNvPr id="760" name="テキスト ボックス 759"/>
        <xdr:cNvSpPr txBox="1"/>
      </xdr:nvSpPr>
      <xdr:spPr>
        <a:xfrm>
          <a:off x="18467017" y="6709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165074</xdr:rowOff>
    </xdr:from>
    <xdr:to>
      <xdr:col>116</xdr:col>
      <xdr:colOff>62864</xdr:colOff>
      <xdr:row>59</xdr:row>
      <xdr:rowOff>42469</xdr:rowOff>
    </xdr:to>
    <xdr:cxnSp macro="">
      <xdr:nvCxnSpPr>
        <xdr:cNvPr id="784" name="直線コネクタ 783"/>
        <xdr:cNvCxnSpPr/>
      </xdr:nvCxnSpPr>
      <xdr:spPr>
        <a:xfrm flipV="1">
          <a:off x="22159595" y="8566124"/>
          <a:ext cx="1269" cy="1591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46296</xdr:rowOff>
    </xdr:from>
    <xdr:ext cx="313932" cy="259045"/>
    <xdr:sp macro="" textlink="">
      <xdr:nvSpPr>
        <xdr:cNvPr id="785" name="貸付金最小値テキスト"/>
        <xdr:cNvSpPr txBox="1"/>
      </xdr:nvSpPr>
      <xdr:spPr>
        <a:xfrm>
          <a:off x="22212300" y="101618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42469</xdr:rowOff>
    </xdr:from>
    <xdr:to>
      <xdr:col>116</xdr:col>
      <xdr:colOff>152400</xdr:colOff>
      <xdr:row>59</xdr:row>
      <xdr:rowOff>42469</xdr:rowOff>
    </xdr:to>
    <xdr:cxnSp macro="">
      <xdr:nvCxnSpPr>
        <xdr:cNvPr id="786" name="直線コネクタ 785"/>
        <xdr:cNvCxnSpPr/>
      </xdr:nvCxnSpPr>
      <xdr:spPr>
        <a:xfrm>
          <a:off x="22072600" y="10158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111751</xdr:rowOff>
    </xdr:from>
    <xdr:ext cx="534377" cy="259045"/>
    <xdr:sp macro="" textlink="">
      <xdr:nvSpPr>
        <xdr:cNvPr id="787" name="貸付金最大値テキスト"/>
        <xdr:cNvSpPr txBox="1"/>
      </xdr:nvSpPr>
      <xdr:spPr>
        <a:xfrm>
          <a:off x="22212300" y="834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165074</xdr:rowOff>
    </xdr:from>
    <xdr:to>
      <xdr:col>116</xdr:col>
      <xdr:colOff>152400</xdr:colOff>
      <xdr:row>49</xdr:row>
      <xdr:rowOff>165074</xdr:rowOff>
    </xdr:to>
    <xdr:cxnSp macro="">
      <xdr:nvCxnSpPr>
        <xdr:cNvPr id="788" name="直線コネクタ 787"/>
        <xdr:cNvCxnSpPr/>
      </xdr:nvCxnSpPr>
      <xdr:spPr>
        <a:xfrm>
          <a:off x="22072600" y="8566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125908</xdr:rowOff>
    </xdr:from>
    <xdr:to>
      <xdr:col>116</xdr:col>
      <xdr:colOff>63500</xdr:colOff>
      <xdr:row>58</xdr:row>
      <xdr:rowOff>140995</xdr:rowOff>
    </xdr:to>
    <xdr:cxnSp macro="">
      <xdr:nvCxnSpPr>
        <xdr:cNvPr id="789" name="直線コネクタ 788"/>
        <xdr:cNvCxnSpPr/>
      </xdr:nvCxnSpPr>
      <xdr:spPr>
        <a:xfrm>
          <a:off x="21323300" y="10070008"/>
          <a:ext cx="8382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88422</xdr:rowOff>
    </xdr:from>
    <xdr:ext cx="469744" cy="259045"/>
    <xdr:sp macro="" textlink="">
      <xdr:nvSpPr>
        <xdr:cNvPr id="790" name="貸付金平均値テキスト"/>
        <xdr:cNvSpPr txBox="1"/>
      </xdr:nvSpPr>
      <xdr:spPr>
        <a:xfrm>
          <a:off x="22212300" y="9689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65545</xdr:rowOff>
    </xdr:from>
    <xdr:to>
      <xdr:col>116</xdr:col>
      <xdr:colOff>114300</xdr:colOff>
      <xdr:row>57</xdr:row>
      <xdr:rowOff>167145</xdr:rowOff>
    </xdr:to>
    <xdr:sp macro="" textlink="">
      <xdr:nvSpPr>
        <xdr:cNvPr id="791" name="フローチャート: 判断 790"/>
        <xdr:cNvSpPr/>
      </xdr:nvSpPr>
      <xdr:spPr>
        <a:xfrm>
          <a:off x="221107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103962</xdr:rowOff>
    </xdr:from>
    <xdr:to>
      <xdr:col>111</xdr:col>
      <xdr:colOff>177800</xdr:colOff>
      <xdr:row>58</xdr:row>
      <xdr:rowOff>125908</xdr:rowOff>
    </xdr:to>
    <xdr:cxnSp macro="">
      <xdr:nvCxnSpPr>
        <xdr:cNvPr id="792" name="直線コネクタ 791"/>
        <xdr:cNvCxnSpPr/>
      </xdr:nvCxnSpPr>
      <xdr:spPr>
        <a:xfrm>
          <a:off x="20434300" y="10048062"/>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36246</xdr:rowOff>
    </xdr:from>
    <xdr:to>
      <xdr:col>112</xdr:col>
      <xdr:colOff>38100</xdr:colOff>
      <xdr:row>57</xdr:row>
      <xdr:rowOff>137846</xdr:rowOff>
    </xdr:to>
    <xdr:sp macro="" textlink="">
      <xdr:nvSpPr>
        <xdr:cNvPr id="793" name="フローチャート: 判断 792"/>
        <xdr:cNvSpPr/>
      </xdr:nvSpPr>
      <xdr:spPr>
        <a:xfrm>
          <a:off x="21272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154373</xdr:rowOff>
    </xdr:from>
    <xdr:ext cx="469744" cy="259045"/>
    <xdr:sp macro="" textlink="">
      <xdr:nvSpPr>
        <xdr:cNvPr id="794" name="テキスト ボックス 793"/>
        <xdr:cNvSpPr txBox="1"/>
      </xdr:nvSpPr>
      <xdr:spPr>
        <a:xfrm>
          <a:off x="21088428" y="958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68263</xdr:rowOff>
    </xdr:from>
    <xdr:to>
      <xdr:col>107</xdr:col>
      <xdr:colOff>50800</xdr:colOff>
      <xdr:row>58</xdr:row>
      <xdr:rowOff>103962</xdr:rowOff>
    </xdr:to>
    <xdr:cxnSp macro="">
      <xdr:nvCxnSpPr>
        <xdr:cNvPr id="795" name="直線コネクタ 794"/>
        <xdr:cNvCxnSpPr/>
      </xdr:nvCxnSpPr>
      <xdr:spPr>
        <a:xfrm>
          <a:off x="19545300" y="10012363"/>
          <a:ext cx="889000" cy="3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34074</xdr:rowOff>
    </xdr:from>
    <xdr:to>
      <xdr:col>107</xdr:col>
      <xdr:colOff>101600</xdr:colOff>
      <xdr:row>57</xdr:row>
      <xdr:rowOff>135674</xdr:rowOff>
    </xdr:to>
    <xdr:sp macro="" textlink="">
      <xdr:nvSpPr>
        <xdr:cNvPr id="796" name="フローチャート: 判断 795"/>
        <xdr:cNvSpPr/>
      </xdr:nvSpPr>
      <xdr:spPr>
        <a:xfrm>
          <a:off x="20383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152201</xdr:rowOff>
    </xdr:from>
    <xdr:ext cx="469744" cy="259045"/>
    <xdr:sp macro="" textlink="">
      <xdr:nvSpPr>
        <xdr:cNvPr id="797" name="テキスト ボックス 796"/>
        <xdr:cNvSpPr txBox="1"/>
      </xdr:nvSpPr>
      <xdr:spPr>
        <a:xfrm>
          <a:off x="20199428" y="958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41516</xdr:rowOff>
    </xdr:from>
    <xdr:to>
      <xdr:col>102</xdr:col>
      <xdr:colOff>114300</xdr:colOff>
      <xdr:row>58</xdr:row>
      <xdr:rowOff>68263</xdr:rowOff>
    </xdr:to>
    <xdr:cxnSp macro="">
      <xdr:nvCxnSpPr>
        <xdr:cNvPr id="798" name="直線コネクタ 797"/>
        <xdr:cNvCxnSpPr/>
      </xdr:nvCxnSpPr>
      <xdr:spPr>
        <a:xfrm>
          <a:off x="18656300" y="9985616"/>
          <a:ext cx="889000" cy="2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158318</xdr:rowOff>
    </xdr:from>
    <xdr:to>
      <xdr:col>102</xdr:col>
      <xdr:colOff>165100</xdr:colOff>
      <xdr:row>57</xdr:row>
      <xdr:rowOff>88468</xdr:rowOff>
    </xdr:to>
    <xdr:sp macro="" textlink="">
      <xdr:nvSpPr>
        <xdr:cNvPr id="799" name="フローチャート: 判断 798"/>
        <xdr:cNvSpPr/>
      </xdr:nvSpPr>
      <xdr:spPr>
        <a:xfrm>
          <a:off x="19494500" y="9759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104995</xdr:rowOff>
    </xdr:from>
    <xdr:ext cx="469744" cy="259045"/>
    <xdr:sp macro="" textlink="">
      <xdr:nvSpPr>
        <xdr:cNvPr id="800" name="テキスト ボックス 799"/>
        <xdr:cNvSpPr txBox="1"/>
      </xdr:nvSpPr>
      <xdr:spPr>
        <a:xfrm>
          <a:off x="19310428" y="953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133744</xdr:rowOff>
    </xdr:from>
    <xdr:to>
      <xdr:col>98</xdr:col>
      <xdr:colOff>38100</xdr:colOff>
      <xdr:row>57</xdr:row>
      <xdr:rowOff>63894</xdr:rowOff>
    </xdr:to>
    <xdr:sp macro="" textlink="">
      <xdr:nvSpPr>
        <xdr:cNvPr id="801" name="フローチャート: 判断 800"/>
        <xdr:cNvSpPr/>
      </xdr:nvSpPr>
      <xdr:spPr>
        <a:xfrm>
          <a:off x="18605500" y="973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80421</xdr:rowOff>
    </xdr:from>
    <xdr:ext cx="469744" cy="259045"/>
    <xdr:sp macro="" textlink="">
      <xdr:nvSpPr>
        <xdr:cNvPr id="802" name="テキスト ボックス 801"/>
        <xdr:cNvSpPr txBox="1"/>
      </xdr:nvSpPr>
      <xdr:spPr>
        <a:xfrm>
          <a:off x="18421428" y="951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90195</xdr:rowOff>
    </xdr:from>
    <xdr:to>
      <xdr:col>116</xdr:col>
      <xdr:colOff>114300</xdr:colOff>
      <xdr:row>59</xdr:row>
      <xdr:rowOff>20345</xdr:rowOff>
    </xdr:to>
    <xdr:sp macro="" textlink="">
      <xdr:nvSpPr>
        <xdr:cNvPr id="808" name="楕円 807"/>
        <xdr:cNvSpPr/>
      </xdr:nvSpPr>
      <xdr:spPr>
        <a:xfrm>
          <a:off x="22110700" y="100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5122</xdr:rowOff>
    </xdr:from>
    <xdr:ext cx="469744" cy="259045"/>
    <xdr:sp macro="" textlink="">
      <xdr:nvSpPr>
        <xdr:cNvPr id="809" name="貸付金該当値テキスト"/>
        <xdr:cNvSpPr txBox="1"/>
      </xdr:nvSpPr>
      <xdr:spPr>
        <a:xfrm>
          <a:off x="22212300" y="9949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75108</xdr:rowOff>
    </xdr:from>
    <xdr:to>
      <xdr:col>112</xdr:col>
      <xdr:colOff>38100</xdr:colOff>
      <xdr:row>59</xdr:row>
      <xdr:rowOff>5258</xdr:rowOff>
    </xdr:to>
    <xdr:sp macro="" textlink="">
      <xdr:nvSpPr>
        <xdr:cNvPr id="810" name="楕円 809"/>
        <xdr:cNvSpPr/>
      </xdr:nvSpPr>
      <xdr:spPr>
        <a:xfrm>
          <a:off x="21272500" y="1001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167835</xdr:rowOff>
    </xdr:from>
    <xdr:ext cx="469744" cy="259045"/>
    <xdr:sp macro="" textlink="">
      <xdr:nvSpPr>
        <xdr:cNvPr id="811" name="テキスト ボックス 810"/>
        <xdr:cNvSpPr txBox="1"/>
      </xdr:nvSpPr>
      <xdr:spPr>
        <a:xfrm>
          <a:off x="21088428" y="1011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53162</xdr:rowOff>
    </xdr:from>
    <xdr:to>
      <xdr:col>107</xdr:col>
      <xdr:colOff>101600</xdr:colOff>
      <xdr:row>58</xdr:row>
      <xdr:rowOff>154762</xdr:rowOff>
    </xdr:to>
    <xdr:sp macro="" textlink="">
      <xdr:nvSpPr>
        <xdr:cNvPr id="812" name="楕円 811"/>
        <xdr:cNvSpPr/>
      </xdr:nvSpPr>
      <xdr:spPr>
        <a:xfrm>
          <a:off x="20383500" y="999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145889</xdr:rowOff>
    </xdr:from>
    <xdr:ext cx="469744" cy="259045"/>
    <xdr:sp macro="" textlink="">
      <xdr:nvSpPr>
        <xdr:cNvPr id="813" name="テキスト ボックス 812"/>
        <xdr:cNvSpPr txBox="1"/>
      </xdr:nvSpPr>
      <xdr:spPr>
        <a:xfrm>
          <a:off x="20199428" y="10089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17463</xdr:rowOff>
    </xdr:from>
    <xdr:to>
      <xdr:col>102</xdr:col>
      <xdr:colOff>165100</xdr:colOff>
      <xdr:row>58</xdr:row>
      <xdr:rowOff>119063</xdr:rowOff>
    </xdr:to>
    <xdr:sp macro="" textlink="">
      <xdr:nvSpPr>
        <xdr:cNvPr id="814" name="楕円 813"/>
        <xdr:cNvSpPr/>
      </xdr:nvSpPr>
      <xdr:spPr>
        <a:xfrm>
          <a:off x="19494500" y="996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110190</xdr:rowOff>
    </xdr:from>
    <xdr:ext cx="469744" cy="259045"/>
    <xdr:sp macro="" textlink="">
      <xdr:nvSpPr>
        <xdr:cNvPr id="815" name="テキスト ボックス 814"/>
        <xdr:cNvSpPr txBox="1"/>
      </xdr:nvSpPr>
      <xdr:spPr>
        <a:xfrm>
          <a:off x="19310428" y="10054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162166</xdr:rowOff>
    </xdr:from>
    <xdr:to>
      <xdr:col>98</xdr:col>
      <xdr:colOff>38100</xdr:colOff>
      <xdr:row>58</xdr:row>
      <xdr:rowOff>92316</xdr:rowOff>
    </xdr:to>
    <xdr:sp macro="" textlink="">
      <xdr:nvSpPr>
        <xdr:cNvPr id="816" name="楕円 815"/>
        <xdr:cNvSpPr/>
      </xdr:nvSpPr>
      <xdr:spPr>
        <a:xfrm>
          <a:off x="18605500" y="993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83443</xdr:rowOff>
    </xdr:from>
    <xdr:ext cx="469744" cy="259045"/>
    <xdr:sp macro="" textlink="">
      <xdr:nvSpPr>
        <xdr:cNvPr id="817" name="テキスト ボックス 816"/>
        <xdr:cNvSpPr txBox="1"/>
      </xdr:nvSpPr>
      <xdr:spPr>
        <a:xfrm>
          <a:off x="18421428" y="1002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6" name="テキスト ボックス 83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8" name="テキスト ボックス 83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0" name="テキスト ボックス 83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2" name="テキスト ボックス 84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23571</xdr:rowOff>
    </xdr:from>
    <xdr:to>
      <xdr:col>116</xdr:col>
      <xdr:colOff>62864</xdr:colOff>
      <xdr:row>79</xdr:row>
      <xdr:rowOff>16681</xdr:rowOff>
    </xdr:to>
    <xdr:cxnSp macro="">
      <xdr:nvCxnSpPr>
        <xdr:cNvPr id="844" name="直線コネクタ 843"/>
        <xdr:cNvCxnSpPr/>
      </xdr:nvCxnSpPr>
      <xdr:spPr>
        <a:xfrm flipV="1">
          <a:off x="22159595" y="12196521"/>
          <a:ext cx="1269" cy="1364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20508</xdr:rowOff>
    </xdr:from>
    <xdr:ext cx="534377" cy="259045"/>
    <xdr:sp macro="" textlink="">
      <xdr:nvSpPr>
        <xdr:cNvPr id="845" name="繰出金最小値テキスト"/>
        <xdr:cNvSpPr txBox="1"/>
      </xdr:nvSpPr>
      <xdr:spPr>
        <a:xfrm>
          <a:off x="22212300" y="1356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16681</xdr:rowOff>
    </xdr:from>
    <xdr:to>
      <xdr:col>116</xdr:col>
      <xdr:colOff>152400</xdr:colOff>
      <xdr:row>79</xdr:row>
      <xdr:rowOff>16681</xdr:rowOff>
    </xdr:to>
    <xdr:cxnSp macro="">
      <xdr:nvCxnSpPr>
        <xdr:cNvPr id="846" name="直線コネクタ 845"/>
        <xdr:cNvCxnSpPr/>
      </xdr:nvCxnSpPr>
      <xdr:spPr>
        <a:xfrm>
          <a:off x="22072600" y="1356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141698</xdr:rowOff>
    </xdr:from>
    <xdr:ext cx="534377" cy="259045"/>
    <xdr:sp macro="" textlink="">
      <xdr:nvSpPr>
        <xdr:cNvPr id="847" name="繰出金最大値テキスト"/>
        <xdr:cNvSpPr txBox="1"/>
      </xdr:nvSpPr>
      <xdr:spPr>
        <a:xfrm>
          <a:off x="22212300" y="1197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23571</xdr:rowOff>
    </xdr:from>
    <xdr:to>
      <xdr:col>116</xdr:col>
      <xdr:colOff>152400</xdr:colOff>
      <xdr:row>71</xdr:row>
      <xdr:rowOff>23571</xdr:rowOff>
    </xdr:to>
    <xdr:cxnSp macro="">
      <xdr:nvCxnSpPr>
        <xdr:cNvPr id="848" name="直線コネクタ 847"/>
        <xdr:cNvCxnSpPr/>
      </xdr:nvCxnSpPr>
      <xdr:spPr>
        <a:xfrm>
          <a:off x="22072600" y="12196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168960</xdr:rowOff>
    </xdr:from>
    <xdr:to>
      <xdr:col>116</xdr:col>
      <xdr:colOff>63500</xdr:colOff>
      <xdr:row>76</xdr:row>
      <xdr:rowOff>24355</xdr:rowOff>
    </xdr:to>
    <xdr:cxnSp macro="">
      <xdr:nvCxnSpPr>
        <xdr:cNvPr id="849" name="直線コネクタ 848"/>
        <xdr:cNvCxnSpPr/>
      </xdr:nvCxnSpPr>
      <xdr:spPr>
        <a:xfrm flipV="1">
          <a:off x="21323300" y="13027710"/>
          <a:ext cx="838200" cy="2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3091</xdr:rowOff>
    </xdr:from>
    <xdr:ext cx="534377" cy="259045"/>
    <xdr:sp macro="" textlink="">
      <xdr:nvSpPr>
        <xdr:cNvPr id="850" name="繰出金平均値テキスト"/>
        <xdr:cNvSpPr txBox="1"/>
      </xdr:nvSpPr>
      <xdr:spPr>
        <a:xfrm>
          <a:off x="22212300" y="1303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24664</xdr:rowOff>
    </xdr:from>
    <xdr:to>
      <xdr:col>116</xdr:col>
      <xdr:colOff>114300</xdr:colOff>
      <xdr:row>76</xdr:row>
      <xdr:rowOff>126264</xdr:rowOff>
    </xdr:to>
    <xdr:sp macro="" textlink="">
      <xdr:nvSpPr>
        <xdr:cNvPr id="851" name="フローチャート: 判断 850"/>
        <xdr:cNvSpPr/>
      </xdr:nvSpPr>
      <xdr:spPr>
        <a:xfrm>
          <a:off x="22110700" y="130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24355</xdr:rowOff>
    </xdr:from>
    <xdr:to>
      <xdr:col>111</xdr:col>
      <xdr:colOff>177800</xdr:colOff>
      <xdr:row>76</xdr:row>
      <xdr:rowOff>35066</xdr:rowOff>
    </xdr:to>
    <xdr:cxnSp macro="">
      <xdr:nvCxnSpPr>
        <xdr:cNvPr id="852" name="直線コネクタ 851"/>
        <xdr:cNvCxnSpPr/>
      </xdr:nvCxnSpPr>
      <xdr:spPr>
        <a:xfrm flipV="1">
          <a:off x="20434300" y="13054555"/>
          <a:ext cx="889000" cy="1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31325</xdr:rowOff>
    </xdr:from>
    <xdr:to>
      <xdr:col>112</xdr:col>
      <xdr:colOff>38100</xdr:colOff>
      <xdr:row>76</xdr:row>
      <xdr:rowOff>132925</xdr:rowOff>
    </xdr:to>
    <xdr:sp macro="" textlink="">
      <xdr:nvSpPr>
        <xdr:cNvPr id="853" name="フローチャート: 判断 852"/>
        <xdr:cNvSpPr/>
      </xdr:nvSpPr>
      <xdr:spPr>
        <a:xfrm>
          <a:off x="212725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124052</xdr:rowOff>
    </xdr:from>
    <xdr:ext cx="534377" cy="259045"/>
    <xdr:sp macro="" textlink="">
      <xdr:nvSpPr>
        <xdr:cNvPr id="854" name="テキスト ボックス 853"/>
        <xdr:cNvSpPr txBox="1"/>
      </xdr:nvSpPr>
      <xdr:spPr>
        <a:xfrm>
          <a:off x="21056111" y="1315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35066</xdr:rowOff>
    </xdr:from>
    <xdr:to>
      <xdr:col>107</xdr:col>
      <xdr:colOff>50800</xdr:colOff>
      <xdr:row>76</xdr:row>
      <xdr:rowOff>137871</xdr:rowOff>
    </xdr:to>
    <xdr:cxnSp macro="">
      <xdr:nvCxnSpPr>
        <xdr:cNvPr id="855" name="直線コネクタ 854"/>
        <xdr:cNvCxnSpPr/>
      </xdr:nvCxnSpPr>
      <xdr:spPr>
        <a:xfrm flipV="1">
          <a:off x="19545300" y="13065266"/>
          <a:ext cx="889000" cy="10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35897</xdr:rowOff>
    </xdr:from>
    <xdr:to>
      <xdr:col>107</xdr:col>
      <xdr:colOff>101600</xdr:colOff>
      <xdr:row>76</xdr:row>
      <xdr:rowOff>137497</xdr:rowOff>
    </xdr:to>
    <xdr:sp macro="" textlink="">
      <xdr:nvSpPr>
        <xdr:cNvPr id="856" name="フローチャート: 判断 855"/>
        <xdr:cNvSpPr/>
      </xdr:nvSpPr>
      <xdr:spPr>
        <a:xfrm>
          <a:off x="20383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128624</xdr:rowOff>
    </xdr:from>
    <xdr:ext cx="534377" cy="259045"/>
    <xdr:sp macro="" textlink="">
      <xdr:nvSpPr>
        <xdr:cNvPr id="857" name="テキスト ボックス 856"/>
        <xdr:cNvSpPr txBox="1"/>
      </xdr:nvSpPr>
      <xdr:spPr>
        <a:xfrm>
          <a:off x="20167111" y="1315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137871</xdr:rowOff>
    </xdr:from>
    <xdr:to>
      <xdr:col>102</xdr:col>
      <xdr:colOff>114300</xdr:colOff>
      <xdr:row>77</xdr:row>
      <xdr:rowOff>41239</xdr:rowOff>
    </xdr:to>
    <xdr:cxnSp macro="">
      <xdr:nvCxnSpPr>
        <xdr:cNvPr id="858" name="直線コネクタ 857"/>
        <xdr:cNvCxnSpPr/>
      </xdr:nvCxnSpPr>
      <xdr:spPr>
        <a:xfrm flipV="1">
          <a:off x="18656300" y="13168071"/>
          <a:ext cx="889000" cy="7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117770</xdr:rowOff>
    </xdr:from>
    <xdr:to>
      <xdr:col>102</xdr:col>
      <xdr:colOff>165100</xdr:colOff>
      <xdr:row>77</xdr:row>
      <xdr:rowOff>47920</xdr:rowOff>
    </xdr:to>
    <xdr:sp macro="" textlink="">
      <xdr:nvSpPr>
        <xdr:cNvPr id="859" name="フローチャート: 判断 858"/>
        <xdr:cNvSpPr/>
      </xdr:nvSpPr>
      <xdr:spPr>
        <a:xfrm>
          <a:off x="19494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39047</xdr:rowOff>
    </xdr:from>
    <xdr:ext cx="534377" cy="259045"/>
    <xdr:sp macro="" textlink="">
      <xdr:nvSpPr>
        <xdr:cNvPr id="860" name="テキスト ボックス 859"/>
        <xdr:cNvSpPr txBox="1"/>
      </xdr:nvSpPr>
      <xdr:spPr>
        <a:xfrm>
          <a:off x="19278111" y="1324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148957</xdr:rowOff>
    </xdr:from>
    <xdr:to>
      <xdr:col>98</xdr:col>
      <xdr:colOff>38100</xdr:colOff>
      <xdr:row>77</xdr:row>
      <xdr:rowOff>79107</xdr:rowOff>
    </xdr:to>
    <xdr:sp macro="" textlink="">
      <xdr:nvSpPr>
        <xdr:cNvPr id="861" name="フローチャート: 判断 860"/>
        <xdr:cNvSpPr/>
      </xdr:nvSpPr>
      <xdr:spPr>
        <a:xfrm>
          <a:off x="18605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95634</xdr:rowOff>
    </xdr:from>
    <xdr:ext cx="534377" cy="259045"/>
    <xdr:sp macro="" textlink="">
      <xdr:nvSpPr>
        <xdr:cNvPr id="862" name="テキスト ボックス 861"/>
        <xdr:cNvSpPr txBox="1"/>
      </xdr:nvSpPr>
      <xdr:spPr>
        <a:xfrm>
          <a:off x="18389111" y="1295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118161</xdr:rowOff>
    </xdr:from>
    <xdr:to>
      <xdr:col>116</xdr:col>
      <xdr:colOff>114300</xdr:colOff>
      <xdr:row>76</xdr:row>
      <xdr:rowOff>48310</xdr:rowOff>
    </xdr:to>
    <xdr:sp macro="" textlink="">
      <xdr:nvSpPr>
        <xdr:cNvPr id="868" name="楕円 867"/>
        <xdr:cNvSpPr/>
      </xdr:nvSpPr>
      <xdr:spPr>
        <a:xfrm>
          <a:off x="22110700" y="129769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141038</xdr:rowOff>
    </xdr:from>
    <xdr:ext cx="534377" cy="259045"/>
    <xdr:sp macro="" textlink="">
      <xdr:nvSpPr>
        <xdr:cNvPr id="869" name="繰出金該当値テキスト"/>
        <xdr:cNvSpPr txBox="1"/>
      </xdr:nvSpPr>
      <xdr:spPr>
        <a:xfrm>
          <a:off x="22212300" y="128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145005</xdr:rowOff>
    </xdr:from>
    <xdr:to>
      <xdr:col>112</xdr:col>
      <xdr:colOff>38100</xdr:colOff>
      <xdr:row>76</xdr:row>
      <xdr:rowOff>75155</xdr:rowOff>
    </xdr:to>
    <xdr:sp macro="" textlink="">
      <xdr:nvSpPr>
        <xdr:cNvPr id="870" name="楕円 869"/>
        <xdr:cNvSpPr/>
      </xdr:nvSpPr>
      <xdr:spPr>
        <a:xfrm>
          <a:off x="21272500" y="1300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91682</xdr:rowOff>
    </xdr:from>
    <xdr:ext cx="534377" cy="259045"/>
    <xdr:sp macro="" textlink="">
      <xdr:nvSpPr>
        <xdr:cNvPr id="871" name="テキスト ボックス 870"/>
        <xdr:cNvSpPr txBox="1"/>
      </xdr:nvSpPr>
      <xdr:spPr>
        <a:xfrm>
          <a:off x="21056111" y="1277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155716</xdr:rowOff>
    </xdr:from>
    <xdr:to>
      <xdr:col>107</xdr:col>
      <xdr:colOff>101600</xdr:colOff>
      <xdr:row>76</xdr:row>
      <xdr:rowOff>85866</xdr:rowOff>
    </xdr:to>
    <xdr:sp macro="" textlink="">
      <xdr:nvSpPr>
        <xdr:cNvPr id="872" name="楕円 871"/>
        <xdr:cNvSpPr/>
      </xdr:nvSpPr>
      <xdr:spPr>
        <a:xfrm>
          <a:off x="20383500" y="1301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102394</xdr:rowOff>
    </xdr:from>
    <xdr:ext cx="534377" cy="259045"/>
    <xdr:sp macro="" textlink="">
      <xdr:nvSpPr>
        <xdr:cNvPr id="873" name="テキスト ボックス 872"/>
        <xdr:cNvSpPr txBox="1"/>
      </xdr:nvSpPr>
      <xdr:spPr>
        <a:xfrm>
          <a:off x="20167111" y="1278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87071</xdr:rowOff>
    </xdr:from>
    <xdr:to>
      <xdr:col>102</xdr:col>
      <xdr:colOff>165100</xdr:colOff>
      <xdr:row>77</xdr:row>
      <xdr:rowOff>17221</xdr:rowOff>
    </xdr:to>
    <xdr:sp macro="" textlink="">
      <xdr:nvSpPr>
        <xdr:cNvPr id="874" name="楕円 873"/>
        <xdr:cNvSpPr/>
      </xdr:nvSpPr>
      <xdr:spPr>
        <a:xfrm>
          <a:off x="19494500" y="1311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33748</xdr:rowOff>
    </xdr:from>
    <xdr:ext cx="534377" cy="259045"/>
    <xdr:sp macro="" textlink="">
      <xdr:nvSpPr>
        <xdr:cNvPr id="875" name="テキスト ボックス 874"/>
        <xdr:cNvSpPr txBox="1"/>
      </xdr:nvSpPr>
      <xdr:spPr>
        <a:xfrm>
          <a:off x="19278111" y="1289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161889</xdr:rowOff>
    </xdr:from>
    <xdr:to>
      <xdr:col>98</xdr:col>
      <xdr:colOff>38100</xdr:colOff>
      <xdr:row>77</xdr:row>
      <xdr:rowOff>92039</xdr:rowOff>
    </xdr:to>
    <xdr:sp macro="" textlink="">
      <xdr:nvSpPr>
        <xdr:cNvPr id="876" name="楕円 875"/>
        <xdr:cNvSpPr/>
      </xdr:nvSpPr>
      <xdr:spPr>
        <a:xfrm>
          <a:off x="18605500" y="1319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83166</xdr:rowOff>
    </xdr:from>
    <xdr:ext cx="534377" cy="259045"/>
    <xdr:sp macro="" textlink="">
      <xdr:nvSpPr>
        <xdr:cNvPr id="877" name="テキスト ボックス 876"/>
        <xdr:cNvSpPr txBox="1"/>
      </xdr:nvSpPr>
      <xdr:spPr>
        <a:xfrm>
          <a:off x="18389111" y="1328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・歳出決算総額は、住民一人当たり約</a:t>
          </a:r>
          <a:r>
            <a:rPr kumimoji="1" lang="en-US" altLang="ja-JP" sz="1300">
              <a:latin typeface="ＭＳ Ｐゴシック" panose="020B0600070205080204" pitchFamily="50" charset="-128"/>
              <a:ea typeface="ＭＳ Ｐゴシック" panose="020B0600070205080204" pitchFamily="50" charset="-128"/>
            </a:rPr>
            <a:t>427</a:t>
          </a:r>
          <a:r>
            <a:rPr kumimoji="1" lang="ja-JP" altLang="en-US" sz="1300">
              <a:latin typeface="ＭＳ Ｐゴシック" panose="020B0600070205080204" pitchFamily="50" charset="-128"/>
              <a:ea typeface="ＭＳ Ｐゴシック" panose="020B0600070205080204" pitchFamily="50" charset="-128"/>
            </a:rPr>
            <a:t>千円となっている。主な構成項目は扶助費、公債費、人件費であり、特に扶助費と公債費が類似団体と比較して高い数値となっていることから、本市は他市と比較して、硬直化した財政構造となっていることが分かる。</a:t>
          </a: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160,733</a:t>
          </a:r>
          <a:r>
            <a:rPr kumimoji="1" lang="ja-JP" altLang="en-US" sz="1300">
              <a:latin typeface="ＭＳ Ｐゴシック" panose="020B0600070205080204" pitchFamily="50" charset="-128"/>
              <a:ea typeface="ＭＳ Ｐゴシック" panose="020B0600070205080204" pitchFamily="50" charset="-128"/>
            </a:rPr>
            <a:t>円であり、類似団体と比較して、特に生活保護受給者の割合（保護率）が高いことによって突出して高い推移となっており、本市の財政状況の硬直化の大きな要因となっている。生活保護医療扶助費等、引き続き適正な執行に向けた見直し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55,771</a:t>
          </a:r>
          <a:r>
            <a:rPr kumimoji="1" lang="ja-JP" altLang="en-US" sz="1300">
              <a:latin typeface="ＭＳ Ｐゴシック" panose="020B0600070205080204" pitchFamily="50" charset="-128"/>
              <a:ea typeface="ＭＳ Ｐゴシック" panose="020B0600070205080204" pitchFamily="50" charset="-128"/>
            </a:rPr>
            <a:t>円であり、公共用地先行取得事業費の減などにより前年度から減少したものの、教育環境の充実等に発行した市債のほか、財源対策として発行してきた行政改革推進債や退職手当債などの償還が本格化してきたため、類似団体の平均よりも高い状況にある。</a:t>
          </a:r>
        </a:p>
        <a:p>
          <a:r>
            <a:rPr kumimoji="1" lang="ja-JP" altLang="en-US" sz="1300">
              <a:latin typeface="ＭＳ Ｐゴシック" panose="020B0600070205080204" pitchFamily="50" charset="-128"/>
              <a:ea typeface="ＭＳ Ｐゴシック" panose="020B0600070205080204" pitchFamily="50" charset="-128"/>
            </a:rPr>
            <a:t>今後についても、公債費は高い水準で推移することが見込まれるため、構造改善に向けた取組を推し進めていく中で、投資的経費を圧縮するほか市債の早期償還を行うなど、市債残高の抑制に努めつつ公債費の適正な管理を行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兵庫県尼崎市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462,744
451,593
50.72
198,149,679
197,732,423
183,557
98,573,387
251,449,177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102.6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20501</xdr:rowOff>
    </xdr:from>
    <xdr:to>
      <xdr:col>24</xdr:col>
      <xdr:colOff>62865</xdr:colOff>
      <xdr:row>38</xdr:row>
      <xdr:rowOff>156028</xdr:rowOff>
    </xdr:to>
    <xdr:cxnSp macro="">
      <xdr:nvCxnSpPr>
        <xdr:cNvPr id="58" name="直線コネクタ 57"/>
        <xdr:cNvCxnSpPr/>
      </xdr:nvCxnSpPr>
      <xdr:spPr>
        <a:xfrm flipV="1">
          <a:off x="4633595" y="5335451"/>
          <a:ext cx="127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159855</xdr:rowOff>
    </xdr:from>
    <xdr:ext cx="469744" cy="259045"/>
    <xdr:sp macro="" textlink="">
      <xdr:nvSpPr>
        <xdr:cNvPr id="59" name="議会費最小値テキスト"/>
        <xdr:cNvSpPr txBox="1"/>
      </xdr:nvSpPr>
      <xdr:spPr>
        <a:xfrm>
          <a:off x="4686300" y="667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156028</xdr:rowOff>
    </xdr:from>
    <xdr:to>
      <xdr:col>24</xdr:col>
      <xdr:colOff>152400</xdr:colOff>
      <xdr:row>38</xdr:row>
      <xdr:rowOff>156028</xdr:rowOff>
    </xdr:to>
    <xdr:cxnSp macro="">
      <xdr:nvCxnSpPr>
        <xdr:cNvPr id="60" name="直線コネクタ 59"/>
        <xdr:cNvCxnSpPr/>
      </xdr:nvCxnSpPr>
      <xdr:spPr>
        <a:xfrm>
          <a:off x="4546600" y="667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138628</xdr:rowOff>
    </xdr:from>
    <xdr:ext cx="469744" cy="259045"/>
    <xdr:sp macro="" textlink="">
      <xdr:nvSpPr>
        <xdr:cNvPr id="61" name="議会費最大値テキスト"/>
        <xdr:cNvSpPr txBox="1"/>
      </xdr:nvSpPr>
      <xdr:spPr>
        <a:xfrm>
          <a:off x="4686300" y="511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20501</xdr:rowOff>
    </xdr:from>
    <xdr:to>
      <xdr:col>24</xdr:col>
      <xdr:colOff>152400</xdr:colOff>
      <xdr:row>31</xdr:row>
      <xdr:rowOff>20501</xdr:rowOff>
    </xdr:to>
    <xdr:cxnSp macro="">
      <xdr:nvCxnSpPr>
        <xdr:cNvPr id="62" name="直線コネクタ 61"/>
        <xdr:cNvCxnSpPr/>
      </xdr:nvCxnSpPr>
      <xdr:spPr>
        <a:xfrm>
          <a:off x="4546600" y="5335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54792</xdr:rowOff>
    </xdr:from>
    <xdr:to>
      <xdr:col>24</xdr:col>
      <xdr:colOff>63500</xdr:colOff>
      <xdr:row>36</xdr:row>
      <xdr:rowOff>82006</xdr:rowOff>
    </xdr:to>
    <xdr:cxnSp macro="">
      <xdr:nvCxnSpPr>
        <xdr:cNvPr id="63" name="直線コネクタ 62"/>
        <xdr:cNvCxnSpPr/>
      </xdr:nvCxnSpPr>
      <xdr:spPr>
        <a:xfrm>
          <a:off x="3797300" y="6226992"/>
          <a:ext cx="83820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40476</xdr:rowOff>
    </xdr:from>
    <xdr:ext cx="469744" cy="259045"/>
    <xdr:sp macro="" textlink="">
      <xdr:nvSpPr>
        <xdr:cNvPr id="64" name="議会費平均値テキスト"/>
        <xdr:cNvSpPr txBox="1"/>
      </xdr:nvSpPr>
      <xdr:spPr>
        <a:xfrm>
          <a:off x="4686300" y="5869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17599</xdr:rowOff>
    </xdr:from>
    <xdr:to>
      <xdr:col>24</xdr:col>
      <xdr:colOff>114300</xdr:colOff>
      <xdr:row>35</xdr:row>
      <xdr:rowOff>119199</xdr:rowOff>
    </xdr:to>
    <xdr:sp macro="" textlink="">
      <xdr:nvSpPr>
        <xdr:cNvPr id="65" name="フローチャート: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18324</xdr:rowOff>
    </xdr:from>
    <xdr:to>
      <xdr:col>19</xdr:col>
      <xdr:colOff>177800</xdr:colOff>
      <xdr:row>36</xdr:row>
      <xdr:rowOff>54792</xdr:rowOff>
    </xdr:to>
    <xdr:cxnSp macro="">
      <xdr:nvCxnSpPr>
        <xdr:cNvPr id="66" name="直線コネクタ 65"/>
        <xdr:cNvCxnSpPr/>
      </xdr:nvCxnSpPr>
      <xdr:spPr>
        <a:xfrm>
          <a:off x="2908300" y="6019074"/>
          <a:ext cx="889000" cy="20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135726</xdr:rowOff>
    </xdr:from>
    <xdr:ext cx="469744" cy="259045"/>
    <xdr:sp macro="" textlink="">
      <xdr:nvSpPr>
        <xdr:cNvPr id="68" name="テキスト ボックス 67"/>
        <xdr:cNvSpPr txBox="1"/>
      </xdr:nvSpPr>
      <xdr:spPr>
        <a:xfrm>
          <a:off x="3562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18324</xdr:rowOff>
    </xdr:from>
    <xdr:to>
      <xdr:col>15</xdr:col>
      <xdr:colOff>50800</xdr:colOff>
      <xdr:row>35</xdr:row>
      <xdr:rowOff>114119</xdr:rowOff>
    </xdr:to>
    <xdr:cxnSp macro="">
      <xdr:nvCxnSpPr>
        <xdr:cNvPr id="69" name="直線コネクタ 68"/>
        <xdr:cNvCxnSpPr/>
      </xdr:nvCxnSpPr>
      <xdr:spPr>
        <a:xfrm flipV="1">
          <a:off x="2019300" y="6019074"/>
          <a:ext cx="889000" cy="9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51889</xdr:rowOff>
    </xdr:from>
    <xdr:to>
      <xdr:col>15</xdr:col>
      <xdr:colOff>101600</xdr:colOff>
      <xdr:row>34</xdr:row>
      <xdr:rowOff>153489</xdr:rowOff>
    </xdr:to>
    <xdr:sp macro="" textlink="">
      <xdr:nvSpPr>
        <xdr:cNvPr id="70" name="フローチャート: 判断 69"/>
        <xdr:cNvSpPr/>
      </xdr:nvSpPr>
      <xdr:spPr>
        <a:xfrm>
          <a:off x="2857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170016</xdr:rowOff>
    </xdr:from>
    <xdr:ext cx="469744" cy="259045"/>
    <xdr:sp macro="" textlink="">
      <xdr:nvSpPr>
        <xdr:cNvPr id="71" name="テキスト ボックス 70"/>
        <xdr:cNvSpPr txBox="1"/>
      </xdr:nvSpPr>
      <xdr:spPr>
        <a:xfrm>
          <a:off x="2673428" y="56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114119</xdr:rowOff>
    </xdr:from>
    <xdr:to>
      <xdr:col>10</xdr:col>
      <xdr:colOff>114300</xdr:colOff>
      <xdr:row>36</xdr:row>
      <xdr:rowOff>13426</xdr:rowOff>
    </xdr:to>
    <xdr:cxnSp macro="">
      <xdr:nvCxnSpPr>
        <xdr:cNvPr id="72" name="直線コネクタ 71"/>
        <xdr:cNvCxnSpPr/>
      </xdr:nvCxnSpPr>
      <xdr:spPr>
        <a:xfrm flipV="1">
          <a:off x="1130300" y="6114869"/>
          <a:ext cx="889000" cy="7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93254</xdr:rowOff>
    </xdr:from>
    <xdr:to>
      <xdr:col>10</xdr:col>
      <xdr:colOff>165100</xdr:colOff>
      <xdr:row>35</xdr:row>
      <xdr:rowOff>23404</xdr:rowOff>
    </xdr:to>
    <xdr:sp macro="" textlink="">
      <xdr:nvSpPr>
        <xdr:cNvPr id="73" name="フローチャート: 判断 72"/>
        <xdr:cNvSpPr/>
      </xdr:nvSpPr>
      <xdr:spPr>
        <a:xfrm>
          <a:off x="1968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39931</xdr:rowOff>
    </xdr:from>
    <xdr:ext cx="469744" cy="259045"/>
    <xdr:sp macro="" textlink="">
      <xdr:nvSpPr>
        <xdr:cNvPr id="74" name="テキスト ボックス 73"/>
        <xdr:cNvSpPr txBox="1"/>
      </xdr:nvSpPr>
      <xdr:spPr>
        <a:xfrm>
          <a:off x="1784428"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112849</xdr:rowOff>
    </xdr:from>
    <xdr:to>
      <xdr:col>6</xdr:col>
      <xdr:colOff>38100</xdr:colOff>
      <xdr:row>35</xdr:row>
      <xdr:rowOff>42999</xdr:rowOff>
    </xdr:to>
    <xdr:sp macro="" textlink="">
      <xdr:nvSpPr>
        <xdr:cNvPr id="75" name="フローチャート: 判断 74"/>
        <xdr:cNvSpPr/>
      </xdr:nvSpPr>
      <xdr:spPr>
        <a:xfrm>
          <a:off x="1079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59526</xdr:rowOff>
    </xdr:from>
    <xdr:ext cx="469744" cy="259045"/>
    <xdr:sp macro="" textlink="">
      <xdr:nvSpPr>
        <xdr:cNvPr id="76" name="テキスト ボックス 75"/>
        <xdr:cNvSpPr txBox="1"/>
      </xdr:nvSpPr>
      <xdr:spPr>
        <a:xfrm>
          <a:off x="895428"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31206</xdr:rowOff>
    </xdr:from>
    <xdr:to>
      <xdr:col>24</xdr:col>
      <xdr:colOff>114300</xdr:colOff>
      <xdr:row>36</xdr:row>
      <xdr:rowOff>132806</xdr:rowOff>
    </xdr:to>
    <xdr:sp macro="" textlink="">
      <xdr:nvSpPr>
        <xdr:cNvPr id="82" name="楕円 81"/>
        <xdr:cNvSpPr/>
      </xdr:nvSpPr>
      <xdr:spPr>
        <a:xfrm>
          <a:off x="4584700" y="620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9633</xdr:rowOff>
    </xdr:from>
    <xdr:ext cx="469744" cy="259045"/>
    <xdr:sp macro="" textlink="">
      <xdr:nvSpPr>
        <xdr:cNvPr id="83" name="議会費該当値テキスト"/>
        <xdr:cNvSpPr txBox="1"/>
      </xdr:nvSpPr>
      <xdr:spPr>
        <a:xfrm>
          <a:off x="4686300" y="618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3992</xdr:rowOff>
    </xdr:from>
    <xdr:to>
      <xdr:col>20</xdr:col>
      <xdr:colOff>38100</xdr:colOff>
      <xdr:row>36</xdr:row>
      <xdr:rowOff>105592</xdr:rowOff>
    </xdr:to>
    <xdr:sp macro="" textlink="">
      <xdr:nvSpPr>
        <xdr:cNvPr id="84" name="楕円 83"/>
        <xdr:cNvSpPr/>
      </xdr:nvSpPr>
      <xdr:spPr>
        <a:xfrm>
          <a:off x="3746500" y="617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96719</xdr:rowOff>
    </xdr:from>
    <xdr:ext cx="469744" cy="259045"/>
    <xdr:sp macro="" textlink="">
      <xdr:nvSpPr>
        <xdr:cNvPr id="85" name="テキスト ボックス 84"/>
        <xdr:cNvSpPr txBox="1"/>
      </xdr:nvSpPr>
      <xdr:spPr>
        <a:xfrm>
          <a:off x="3562428" y="626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138974</xdr:rowOff>
    </xdr:from>
    <xdr:to>
      <xdr:col>15</xdr:col>
      <xdr:colOff>101600</xdr:colOff>
      <xdr:row>35</xdr:row>
      <xdr:rowOff>69124</xdr:rowOff>
    </xdr:to>
    <xdr:sp macro="" textlink="">
      <xdr:nvSpPr>
        <xdr:cNvPr id="86" name="楕円 85"/>
        <xdr:cNvSpPr/>
      </xdr:nvSpPr>
      <xdr:spPr>
        <a:xfrm>
          <a:off x="2857500" y="596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60251</xdr:rowOff>
    </xdr:from>
    <xdr:ext cx="469744" cy="259045"/>
    <xdr:sp macro="" textlink="">
      <xdr:nvSpPr>
        <xdr:cNvPr id="87" name="テキスト ボックス 86"/>
        <xdr:cNvSpPr txBox="1"/>
      </xdr:nvSpPr>
      <xdr:spPr>
        <a:xfrm>
          <a:off x="2673428" y="606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63319</xdr:rowOff>
    </xdr:from>
    <xdr:to>
      <xdr:col>10</xdr:col>
      <xdr:colOff>165100</xdr:colOff>
      <xdr:row>35</xdr:row>
      <xdr:rowOff>164919</xdr:rowOff>
    </xdr:to>
    <xdr:sp macro="" textlink="">
      <xdr:nvSpPr>
        <xdr:cNvPr id="88" name="楕円 87"/>
        <xdr:cNvSpPr/>
      </xdr:nvSpPr>
      <xdr:spPr>
        <a:xfrm>
          <a:off x="1968500" y="606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156046</xdr:rowOff>
    </xdr:from>
    <xdr:ext cx="469744" cy="259045"/>
    <xdr:sp macro="" textlink="">
      <xdr:nvSpPr>
        <xdr:cNvPr id="89" name="テキスト ボックス 88"/>
        <xdr:cNvSpPr txBox="1"/>
      </xdr:nvSpPr>
      <xdr:spPr>
        <a:xfrm>
          <a:off x="1784428" y="615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134076</xdr:rowOff>
    </xdr:from>
    <xdr:to>
      <xdr:col>6</xdr:col>
      <xdr:colOff>38100</xdr:colOff>
      <xdr:row>36</xdr:row>
      <xdr:rowOff>64226</xdr:rowOff>
    </xdr:to>
    <xdr:sp macro="" textlink="">
      <xdr:nvSpPr>
        <xdr:cNvPr id="90" name="楕円 89"/>
        <xdr:cNvSpPr/>
      </xdr:nvSpPr>
      <xdr:spPr>
        <a:xfrm>
          <a:off x="1079500" y="613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55353</xdr:rowOff>
    </xdr:from>
    <xdr:ext cx="469744" cy="259045"/>
    <xdr:sp macro="" textlink="">
      <xdr:nvSpPr>
        <xdr:cNvPr id="91" name="テキスト ボックス 90"/>
        <xdr:cNvSpPr txBox="1"/>
      </xdr:nvSpPr>
      <xdr:spPr>
        <a:xfrm>
          <a:off x="895428" y="622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165368</xdr:rowOff>
    </xdr:from>
    <xdr:to>
      <xdr:col>24</xdr:col>
      <xdr:colOff>62865</xdr:colOff>
      <xdr:row>59</xdr:row>
      <xdr:rowOff>20175</xdr:rowOff>
    </xdr:to>
    <xdr:cxnSp macro="">
      <xdr:nvCxnSpPr>
        <xdr:cNvPr id="118" name="直線コネクタ 117"/>
        <xdr:cNvCxnSpPr/>
      </xdr:nvCxnSpPr>
      <xdr:spPr>
        <a:xfrm flipV="1">
          <a:off x="4633595" y="8737868"/>
          <a:ext cx="1270" cy="1397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24002</xdr:rowOff>
    </xdr:from>
    <xdr:ext cx="534377" cy="259045"/>
    <xdr:sp macro="" textlink="">
      <xdr:nvSpPr>
        <xdr:cNvPr id="119" name="総務費最小値テキスト"/>
        <xdr:cNvSpPr txBox="1"/>
      </xdr:nvSpPr>
      <xdr:spPr>
        <a:xfrm>
          <a:off x="4686300" y="101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20175</xdr:rowOff>
    </xdr:from>
    <xdr:to>
      <xdr:col>24</xdr:col>
      <xdr:colOff>152400</xdr:colOff>
      <xdr:row>59</xdr:row>
      <xdr:rowOff>20175</xdr:rowOff>
    </xdr:to>
    <xdr:cxnSp macro="">
      <xdr:nvCxnSpPr>
        <xdr:cNvPr id="120" name="直線コネクタ 119"/>
        <xdr:cNvCxnSpPr/>
      </xdr:nvCxnSpPr>
      <xdr:spPr>
        <a:xfrm>
          <a:off x="4546600" y="101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112045</xdr:rowOff>
    </xdr:from>
    <xdr:ext cx="534377" cy="259045"/>
    <xdr:sp macro="" textlink="">
      <xdr:nvSpPr>
        <xdr:cNvPr id="121" name="総務費最大値テキスト"/>
        <xdr:cNvSpPr txBox="1"/>
      </xdr:nvSpPr>
      <xdr:spPr>
        <a:xfrm>
          <a:off x="4686300" y="851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165368</xdr:rowOff>
    </xdr:from>
    <xdr:to>
      <xdr:col>24</xdr:col>
      <xdr:colOff>152400</xdr:colOff>
      <xdr:row>50</xdr:row>
      <xdr:rowOff>165368</xdr:rowOff>
    </xdr:to>
    <xdr:cxnSp macro="">
      <xdr:nvCxnSpPr>
        <xdr:cNvPr id="122" name="直線コネクタ 121"/>
        <xdr:cNvCxnSpPr/>
      </xdr:nvCxnSpPr>
      <xdr:spPr>
        <a:xfrm>
          <a:off x="4546600" y="873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50187</xdr:rowOff>
    </xdr:from>
    <xdr:to>
      <xdr:col>24</xdr:col>
      <xdr:colOff>63500</xdr:colOff>
      <xdr:row>57</xdr:row>
      <xdr:rowOff>32944</xdr:rowOff>
    </xdr:to>
    <xdr:cxnSp macro="">
      <xdr:nvCxnSpPr>
        <xdr:cNvPr id="123" name="直線コネクタ 122"/>
        <xdr:cNvCxnSpPr/>
      </xdr:nvCxnSpPr>
      <xdr:spPr>
        <a:xfrm>
          <a:off x="3797300" y="9651387"/>
          <a:ext cx="838200" cy="15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99041</xdr:rowOff>
    </xdr:from>
    <xdr:ext cx="534377" cy="259045"/>
    <xdr:sp macro="" textlink="">
      <xdr:nvSpPr>
        <xdr:cNvPr id="124" name="総務費平均値テキスト"/>
        <xdr:cNvSpPr txBox="1"/>
      </xdr:nvSpPr>
      <xdr:spPr>
        <a:xfrm>
          <a:off x="4686300" y="952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76164</xdr:rowOff>
    </xdr:from>
    <xdr:to>
      <xdr:col>24</xdr:col>
      <xdr:colOff>114300</xdr:colOff>
      <xdr:row>57</xdr:row>
      <xdr:rowOff>6314</xdr:rowOff>
    </xdr:to>
    <xdr:sp macro="" textlink="">
      <xdr:nvSpPr>
        <xdr:cNvPr id="125" name="フローチャート: 判断 124"/>
        <xdr:cNvSpPr/>
      </xdr:nvSpPr>
      <xdr:spPr>
        <a:xfrm>
          <a:off x="4584700" y="967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50187</xdr:rowOff>
    </xdr:from>
    <xdr:to>
      <xdr:col>19</xdr:col>
      <xdr:colOff>177800</xdr:colOff>
      <xdr:row>58</xdr:row>
      <xdr:rowOff>10770</xdr:rowOff>
    </xdr:to>
    <xdr:cxnSp macro="">
      <xdr:nvCxnSpPr>
        <xdr:cNvPr id="126" name="直線コネクタ 125"/>
        <xdr:cNvCxnSpPr/>
      </xdr:nvCxnSpPr>
      <xdr:spPr>
        <a:xfrm flipV="1">
          <a:off x="2908300" y="9651387"/>
          <a:ext cx="889000" cy="30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20973</xdr:rowOff>
    </xdr:from>
    <xdr:to>
      <xdr:col>20</xdr:col>
      <xdr:colOff>38100</xdr:colOff>
      <xdr:row>56</xdr:row>
      <xdr:rowOff>122573</xdr:rowOff>
    </xdr:to>
    <xdr:sp macro="" textlink="">
      <xdr:nvSpPr>
        <xdr:cNvPr id="127" name="フローチャート: 判断 126"/>
        <xdr:cNvSpPr/>
      </xdr:nvSpPr>
      <xdr:spPr>
        <a:xfrm>
          <a:off x="37465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113700</xdr:rowOff>
    </xdr:from>
    <xdr:ext cx="534377" cy="259045"/>
    <xdr:sp macro="" textlink="">
      <xdr:nvSpPr>
        <xdr:cNvPr id="128" name="テキスト ボックス 127"/>
        <xdr:cNvSpPr txBox="1"/>
      </xdr:nvSpPr>
      <xdr:spPr>
        <a:xfrm>
          <a:off x="3530111" y="971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10770</xdr:rowOff>
    </xdr:from>
    <xdr:to>
      <xdr:col>15</xdr:col>
      <xdr:colOff>50800</xdr:colOff>
      <xdr:row>58</xdr:row>
      <xdr:rowOff>125331</xdr:rowOff>
    </xdr:to>
    <xdr:cxnSp macro="">
      <xdr:nvCxnSpPr>
        <xdr:cNvPr id="129" name="直線コネクタ 128"/>
        <xdr:cNvCxnSpPr/>
      </xdr:nvCxnSpPr>
      <xdr:spPr>
        <a:xfrm flipV="1">
          <a:off x="2019300" y="9954870"/>
          <a:ext cx="889000" cy="11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167996</xdr:rowOff>
    </xdr:from>
    <xdr:to>
      <xdr:col>15</xdr:col>
      <xdr:colOff>101600</xdr:colOff>
      <xdr:row>56</xdr:row>
      <xdr:rowOff>98146</xdr:rowOff>
    </xdr:to>
    <xdr:sp macro="" textlink="">
      <xdr:nvSpPr>
        <xdr:cNvPr id="130" name="フローチャート: 判断 129"/>
        <xdr:cNvSpPr/>
      </xdr:nvSpPr>
      <xdr:spPr>
        <a:xfrm>
          <a:off x="2857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114673</xdr:rowOff>
    </xdr:from>
    <xdr:ext cx="534377" cy="259045"/>
    <xdr:sp macro="" textlink="">
      <xdr:nvSpPr>
        <xdr:cNvPr id="131" name="テキスト ボックス 130"/>
        <xdr:cNvSpPr txBox="1"/>
      </xdr:nvSpPr>
      <xdr:spPr>
        <a:xfrm>
          <a:off x="2641111" y="93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108610</xdr:rowOff>
    </xdr:from>
    <xdr:to>
      <xdr:col>10</xdr:col>
      <xdr:colOff>114300</xdr:colOff>
      <xdr:row>58</xdr:row>
      <xdr:rowOff>125331</xdr:rowOff>
    </xdr:to>
    <xdr:cxnSp macro="">
      <xdr:nvCxnSpPr>
        <xdr:cNvPr id="132" name="直線コネクタ 131"/>
        <xdr:cNvCxnSpPr/>
      </xdr:nvCxnSpPr>
      <xdr:spPr>
        <a:xfrm>
          <a:off x="1130300" y="10052710"/>
          <a:ext cx="889000" cy="1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162346</xdr:rowOff>
    </xdr:from>
    <xdr:to>
      <xdr:col>10</xdr:col>
      <xdr:colOff>165100</xdr:colOff>
      <xdr:row>56</xdr:row>
      <xdr:rowOff>92496</xdr:rowOff>
    </xdr:to>
    <xdr:sp macro="" textlink="">
      <xdr:nvSpPr>
        <xdr:cNvPr id="133" name="フローチャート: 判断 132"/>
        <xdr:cNvSpPr/>
      </xdr:nvSpPr>
      <xdr:spPr>
        <a:xfrm>
          <a:off x="1968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109023</xdr:rowOff>
    </xdr:from>
    <xdr:ext cx="534377" cy="259045"/>
    <xdr:sp macro="" textlink="">
      <xdr:nvSpPr>
        <xdr:cNvPr id="134" name="テキスト ボックス 133"/>
        <xdr:cNvSpPr txBox="1"/>
      </xdr:nvSpPr>
      <xdr:spPr>
        <a:xfrm>
          <a:off x="1752111" y="93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112152</xdr:rowOff>
    </xdr:from>
    <xdr:to>
      <xdr:col>6</xdr:col>
      <xdr:colOff>38100</xdr:colOff>
      <xdr:row>56</xdr:row>
      <xdr:rowOff>42302</xdr:rowOff>
    </xdr:to>
    <xdr:sp macro="" textlink="">
      <xdr:nvSpPr>
        <xdr:cNvPr id="135" name="フローチャート: 判断 134"/>
        <xdr:cNvSpPr/>
      </xdr:nvSpPr>
      <xdr:spPr>
        <a:xfrm>
          <a:off x="1079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58829</xdr:rowOff>
    </xdr:from>
    <xdr:ext cx="534377" cy="259045"/>
    <xdr:sp macro="" textlink="">
      <xdr:nvSpPr>
        <xdr:cNvPr id="136" name="テキスト ボックス 135"/>
        <xdr:cNvSpPr txBox="1"/>
      </xdr:nvSpPr>
      <xdr:spPr>
        <a:xfrm>
          <a:off x="863111" y="93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153594</xdr:rowOff>
    </xdr:from>
    <xdr:to>
      <xdr:col>24</xdr:col>
      <xdr:colOff>114300</xdr:colOff>
      <xdr:row>57</xdr:row>
      <xdr:rowOff>83744</xdr:rowOff>
    </xdr:to>
    <xdr:sp macro="" textlink="">
      <xdr:nvSpPr>
        <xdr:cNvPr id="142" name="楕円 141"/>
        <xdr:cNvSpPr/>
      </xdr:nvSpPr>
      <xdr:spPr>
        <a:xfrm>
          <a:off x="4584700" y="975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132021</xdr:rowOff>
    </xdr:from>
    <xdr:ext cx="534377" cy="259045"/>
    <xdr:sp macro="" textlink="">
      <xdr:nvSpPr>
        <xdr:cNvPr id="143" name="総務費該当値テキスト"/>
        <xdr:cNvSpPr txBox="1"/>
      </xdr:nvSpPr>
      <xdr:spPr>
        <a:xfrm>
          <a:off x="4686300" y="973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170837</xdr:rowOff>
    </xdr:from>
    <xdr:to>
      <xdr:col>20</xdr:col>
      <xdr:colOff>38100</xdr:colOff>
      <xdr:row>56</xdr:row>
      <xdr:rowOff>100987</xdr:rowOff>
    </xdr:to>
    <xdr:sp macro="" textlink="">
      <xdr:nvSpPr>
        <xdr:cNvPr id="144" name="楕円 143"/>
        <xdr:cNvSpPr/>
      </xdr:nvSpPr>
      <xdr:spPr>
        <a:xfrm>
          <a:off x="3746500" y="960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117514</xdr:rowOff>
    </xdr:from>
    <xdr:ext cx="534377" cy="259045"/>
    <xdr:sp macro="" textlink="">
      <xdr:nvSpPr>
        <xdr:cNvPr id="145" name="テキスト ボックス 144"/>
        <xdr:cNvSpPr txBox="1"/>
      </xdr:nvSpPr>
      <xdr:spPr>
        <a:xfrm>
          <a:off x="3530111" y="937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131420</xdr:rowOff>
    </xdr:from>
    <xdr:to>
      <xdr:col>15</xdr:col>
      <xdr:colOff>101600</xdr:colOff>
      <xdr:row>58</xdr:row>
      <xdr:rowOff>61570</xdr:rowOff>
    </xdr:to>
    <xdr:sp macro="" textlink="">
      <xdr:nvSpPr>
        <xdr:cNvPr id="146" name="楕円 145"/>
        <xdr:cNvSpPr/>
      </xdr:nvSpPr>
      <xdr:spPr>
        <a:xfrm>
          <a:off x="2857500" y="990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52697</xdr:rowOff>
    </xdr:from>
    <xdr:ext cx="534377" cy="259045"/>
    <xdr:sp macro="" textlink="">
      <xdr:nvSpPr>
        <xdr:cNvPr id="147" name="テキスト ボックス 146"/>
        <xdr:cNvSpPr txBox="1"/>
      </xdr:nvSpPr>
      <xdr:spPr>
        <a:xfrm>
          <a:off x="2641111" y="99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74531</xdr:rowOff>
    </xdr:from>
    <xdr:to>
      <xdr:col>10</xdr:col>
      <xdr:colOff>165100</xdr:colOff>
      <xdr:row>59</xdr:row>
      <xdr:rowOff>4681</xdr:rowOff>
    </xdr:to>
    <xdr:sp macro="" textlink="">
      <xdr:nvSpPr>
        <xdr:cNvPr id="148" name="楕円 147"/>
        <xdr:cNvSpPr/>
      </xdr:nvSpPr>
      <xdr:spPr>
        <a:xfrm>
          <a:off x="1968500" y="1001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167258</xdr:rowOff>
    </xdr:from>
    <xdr:ext cx="534377" cy="259045"/>
    <xdr:sp macro="" textlink="">
      <xdr:nvSpPr>
        <xdr:cNvPr id="149" name="テキスト ボックス 148"/>
        <xdr:cNvSpPr txBox="1"/>
      </xdr:nvSpPr>
      <xdr:spPr>
        <a:xfrm>
          <a:off x="1752111" y="1011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57810</xdr:rowOff>
    </xdr:from>
    <xdr:to>
      <xdr:col>6</xdr:col>
      <xdr:colOff>38100</xdr:colOff>
      <xdr:row>58</xdr:row>
      <xdr:rowOff>159410</xdr:rowOff>
    </xdr:to>
    <xdr:sp macro="" textlink="">
      <xdr:nvSpPr>
        <xdr:cNvPr id="150" name="楕円 149"/>
        <xdr:cNvSpPr/>
      </xdr:nvSpPr>
      <xdr:spPr>
        <a:xfrm>
          <a:off x="1079500" y="100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150537</xdr:rowOff>
    </xdr:from>
    <xdr:ext cx="534377" cy="259045"/>
    <xdr:sp macro="" textlink="">
      <xdr:nvSpPr>
        <xdr:cNvPr id="151" name="テキスト ボックス 150"/>
        <xdr:cNvSpPr txBox="1"/>
      </xdr:nvSpPr>
      <xdr:spPr>
        <a:xfrm>
          <a:off x="863111" y="1009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131305</xdr:rowOff>
    </xdr:from>
    <xdr:to>
      <xdr:col>24</xdr:col>
      <xdr:colOff>62865</xdr:colOff>
      <xdr:row>79</xdr:row>
      <xdr:rowOff>71717</xdr:rowOff>
    </xdr:to>
    <xdr:cxnSp macro="">
      <xdr:nvCxnSpPr>
        <xdr:cNvPr id="176" name="直線コネクタ 175"/>
        <xdr:cNvCxnSpPr/>
      </xdr:nvCxnSpPr>
      <xdr:spPr>
        <a:xfrm flipV="1">
          <a:off x="4633595" y="12132805"/>
          <a:ext cx="1270" cy="14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75544</xdr:rowOff>
    </xdr:from>
    <xdr:ext cx="599010" cy="259045"/>
    <xdr:sp macro="" textlink="">
      <xdr:nvSpPr>
        <xdr:cNvPr id="177" name="民生費最小値テキスト"/>
        <xdr:cNvSpPr txBox="1"/>
      </xdr:nvSpPr>
      <xdr:spPr>
        <a:xfrm>
          <a:off x="4686300" y="1362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71717</xdr:rowOff>
    </xdr:from>
    <xdr:to>
      <xdr:col>24</xdr:col>
      <xdr:colOff>152400</xdr:colOff>
      <xdr:row>79</xdr:row>
      <xdr:rowOff>71717</xdr:rowOff>
    </xdr:to>
    <xdr:cxnSp macro="">
      <xdr:nvCxnSpPr>
        <xdr:cNvPr id="178" name="直線コネクタ 177"/>
        <xdr:cNvCxnSpPr/>
      </xdr:nvCxnSpPr>
      <xdr:spPr>
        <a:xfrm>
          <a:off x="4546600" y="1361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77982</xdr:rowOff>
    </xdr:from>
    <xdr:ext cx="599010" cy="259045"/>
    <xdr:sp macro="" textlink="">
      <xdr:nvSpPr>
        <xdr:cNvPr id="179" name="民生費最大値テキスト"/>
        <xdr:cNvSpPr txBox="1"/>
      </xdr:nvSpPr>
      <xdr:spPr>
        <a:xfrm>
          <a:off x="4686300" y="11908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234,661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131305</xdr:rowOff>
    </xdr:from>
    <xdr:to>
      <xdr:col>24</xdr:col>
      <xdr:colOff>152400</xdr:colOff>
      <xdr:row>70</xdr:row>
      <xdr:rowOff>131305</xdr:rowOff>
    </xdr:to>
    <xdr:cxnSp macro="">
      <xdr:nvCxnSpPr>
        <xdr:cNvPr id="180" name="直線コネクタ 179"/>
        <xdr:cNvCxnSpPr/>
      </xdr:nvCxnSpPr>
      <xdr:spPr>
        <a:xfrm>
          <a:off x="4546600" y="121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156502</xdr:rowOff>
    </xdr:from>
    <xdr:to>
      <xdr:col>24</xdr:col>
      <xdr:colOff>63500</xdr:colOff>
      <xdr:row>72</xdr:row>
      <xdr:rowOff>68834</xdr:rowOff>
    </xdr:to>
    <xdr:cxnSp macro="">
      <xdr:nvCxnSpPr>
        <xdr:cNvPr id="181" name="直線コネクタ 180"/>
        <xdr:cNvCxnSpPr/>
      </xdr:nvCxnSpPr>
      <xdr:spPr>
        <a:xfrm flipV="1">
          <a:off x="3797300" y="12329452"/>
          <a:ext cx="838200" cy="8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118406</xdr:rowOff>
    </xdr:from>
    <xdr:ext cx="599010" cy="259045"/>
    <xdr:sp macro="" textlink="">
      <xdr:nvSpPr>
        <xdr:cNvPr id="182" name="民生費平均値テキスト"/>
        <xdr:cNvSpPr txBox="1"/>
      </xdr:nvSpPr>
      <xdr:spPr>
        <a:xfrm>
          <a:off x="4686300" y="129771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139979</xdr:rowOff>
    </xdr:from>
    <xdr:to>
      <xdr:col>24</xdr:col>
      <xdr:colOff>114300</xdr:colOff>
      <xdr:row>76</xdr:row>
      <xdr:rowOff>70129</xdr:rowOff>
    </xdr:to>
    <xdr:sp macro="" textlink="">
      <xdr:nvSpPr>
        <xdr:cNvPr id="183" name="フローチャート: 判断 182"/>
        <xdr:cNvSpPr/>
      </xdr:nvSpPr>
      <xdr:spPr>
        <a:xfrm>
          <a:off x="45847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68834</xdr:rowOff>
    </xdr:from>
    <xdr:to>
      <xdr:col>19</xdr:col>
      <xdr:colOff>177800</xdr:colOff>
      <xdr:row>72</xdr:row>
      <xdr:rowOff>160172</xdr:rowOff>
    </xdr:to>
    <xdr:cxnSp macro="">
      <xdr:nvCxnSpPr>
        <xdr:cNvPr id="184" name="直線コネクタ 183"/>
        <xdr:cNvCxnSpPr/>
      </xdr:nvCxnSpPr>
      <xdr:spPr>
        <a:xfrm flipV="1">
          <a:off x="2908300" y="12413234"/>
          <a:ext cx="889000" cy="9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152882</xdr:rowOff>
    </xdr:from>
    <xdr:to>
      <xdr:col>20</xdr:col>
      <xdr:colOff>38100</xdr:colOff>
      <xdr:row>76</xdr:row>
      <xdr:rowOff>83032</xdr:rowOff>
    </xdr:to>
    <xdr:sp macro="" textlink="">
      <xdr:nvSpPr>
        <xdr:cNvPr id="185" name="フローチャート: 判断 184"/>
        <xdr:cNvSpPr/>
      </xdr:nvSpPr>
      <xdr:spPr>
        <a:xfrm>
          <a:off x="3746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74159</xdr:rowOff>
    </xdr:from>
    <xdr:ext cx="599010" cy="259045"/>
    <xdr:sp macro="" textlink="">
      <xdr:nvSpPr>
        <xdr:cNvPr id="186" name="テキスト ボックス 185"/>
        <xdr:cNvSpPr txBox="1"/>
      </xdr:nvSpPr>
      <xdr:spPr>
        <a:xfrm>
          <a:off x="3497795" y="1310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160172</xdr:rowOff>
    </xdr:from>
    <xdr:to>
      <xdr:col>15</xdr:col>
      <xdr:colOff>50800</xdr:colOff>
      <xdr:row>73</xdr:row>
      <xdr:rowOff>68237</xdr:rowOff>
    </xdr:to>
    <xdr:cxnSp macro="">
      <xdr:nvCxnSpPr>
        <xdr:cNvPr id="187" name="直線コネクタ 186"/>
        <xdr:cNvCxnSpPr/>
      </xdr:nvCxnSpPr>
      <xdr:spPr>
        <a:xfrm flipV="1">
          <a:off x="2019300" y="12504572"/>
          <a:ext cx="889000" cy="7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63182</xdr:rowOff>
    </xdr:from>
    <xdr:to>
      <xdr:col>15</xdr:col>
      <xdr:colOff>101600</xdr:colOff>
      <xdr:row>76</xdr:row>
      <xdr:rowOff>164782</xdr:rowOff>
    </xdr:to>
    <xdr:sp macro="" textlink="">
      <xdr:nvSpPr>
        <xdr:cNvPr id="188" name="フローチャート: 判断 187"/>
        <xdr:cNvSpPr/>
      </xdr:nvSpPr>
      <xdr:spPr>
        <a:xfrm>
          <a:off x="2857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155909</xdr:rowOff>
    </xdr:from>
    <xdr:ext cx="599010" cy="259045"/>
    <xdr:sp macro="" textlink="">
      <xdr:nvSpPr>
        <xdr:cNvPr id="189" name="テキスト ボックス 188"/>
        <xdr:cNvSpPr txBox="1"/>
      </xdr:nvSpPr>
      <xdr:spPr>
        <a:xfrm>
          <a:off x="2608795" y="1318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68237</xdr:rowOff>
    </xdr:from>
    <xdr:to>
      <xdr:col>10</xdr:col>
      <xdr:colOff>114300</xdr:colOff>
      <xdr:row>74</xdr:row>
      <xdr:rowOff>14389</xdr:rowOff>
    </xdr:to>
    <xdr:cxnSp macro="">
      <xdr:nvCxnSpPr>
        <xdr:cNvPr id="190" name="直線コネクタ 189"/>
        <xdr:cNvCxnSpPr/>
      </xdr:nvCxnSpPr>
      <xdr:spPr>
        <a:xfrm flipV="1">
          <a:off x="1130300" y="12584087"/>
          <a:ext cx="889000" cy="1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101955</xdr:rowOff>
    </xdr:from>
    <xdr:to>
      <xdr:col>10</xdr:col>
      <xdr:colOff>165100</xdr:colOff>
      <xdr:row>77</xdr:row>
      <xdr:rowOff>32105</xdr:rowOff>
    </xdr:to>
    <xdr:sp macro="" textlink="">
      <xdr:nvSpPr>
        <xdr:cNvPr id="191" name="フローチャート: 判断 190"/>
        <xdr:cNvSpPr/>
      </xdr:nvSpPr>
      <xdr:spPr>
        <a:xfrm>
          <a:off x="1968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23232</xdr:rowOff>
    </xdr:from>
    <xdr:ext cx="599010" cy="259045"/>
    <xdr:sp macro="" textlink="">
      <xdr:nvSpPr>
        <xdr:cNvPr id="192" name="テキスト ボックス 191"/>
        <xdr:cNvSpPr txBox="1"/>
      </xdr:nvSpPr>
      <xdr:spPr>
        <a:xfrm>
          <a:off x="1719795" y="13224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48425</xdr:rowOff>
    </xdr:from>
    <xdr:to>
      <xdr:col>6</xdr:col>
      <xdr:colOff>38100</xdr:colOff>
      <xdr:row>77</xdr:row>
      <xdr:rowOff>150025</xdr:rowOff>
    </xdr:to>
    <xdr:sp macro="" textlink="">
      <xdr:nvSpPr>
        <xdr:cNvPr id="193" name="フローチャート: 判断 192"/>
        <xdr:cNvSpPr/>
      </xdr:nvSpPr>
      <xdr:spPr>
        <a:xfrm>
          <a:off x="1079500" y="132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141152</xdr:rowOff>
    </xdr:from>
    <xdr:ext cx="599010" cy="259045"/>
    <xdr:sp macro="" textlink="">
      <xdr:nvSpPr>
        <xdr:cNvPr id="194" name="テキスト ボックス 193"/>
        <xdr:cNvSpPr txBox="1"/>
      </xdr:nvSpPr>
      <xdr:spPr>
        <a:xfrm>
          <a:off x="830795" y="1334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105702</xdr:rowOff>
    </xdr:from>
    <xdr:to>
      <xdr:col>24</xdr:col>
      <xdr:colOff>114300</xdr:colOff>
      <xdr:row>72</xdr:row>
      <xdr:rowOff>35852</xdr:rowOff>
    </xdr:to>
    <xdr:sp macro="" textlink="">
      <xdr:nvSpPr>
        <xdr:cNvPr id="200" name="楕円 199"/>
        <xdr:cNvSpPr/>
      </xdr:nvSpPr>
      <xdr:spPr>
        <a:xfrm>
          <a:off x="4584700" y="122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128579</xdr:rowOff>
    </xdr:from>
    <xdr:ext cx="599010" cy="259045"/>
    <xdr:sp macro="" textlink="">
      <xdr:nvSpPr>
        <xdr:cNvPr id="201" name="民生費該当値テキスト"/>
        <xdr:cNvSpPr txBox="1"/>
      </xdr:nvSpPr>
      <xdr:spPr>
        <a:xfrm>
          <a:off x="4686300" y="1213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18034</xdr:rowOff>
    </xdr:from>
    <xdr:to>
      <xdr:col>20</xdr:col>
      <xdr:colOff>38100</xdr:colOff>
      <xdr:row>72</xdr:row>
      <xdr:rowOff>119634</xdr:rowOff>
    </xdr:to>
    <xdr:sp macro="" textlink="">
      <xdr:nvSpPr>
        <xdr:cNvPr id="202" name="楕円 201"/>
        <xdr:cNvSpPr/>
      </xdr:nvSpPr>
      <xdr:spPr>
        <a:xfrm>
          <a:off x="3746500" y="1236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136161</xdr:rowOff>
    </xdr:from>
    <xdr:ext cx="599010" cy="259045"/>
    <xdr:sp macro="" textlink="">
      <xdr:nvSpPr>
        <xdr:cNvPr id="203" name="テキスト ボックス 202"/>
        <xdr:cNvSpPr txBox="1"/>
      </xdr:nvSpPr>
      <xdr:spPr>
        <a:xfrm>
          <a:off x="3497795" y="12137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109372</xdr:rowOff>
    </xdr:from>
    <xdr:to>
      <xdr:col>15</xdr:col>
      <xdr:colOff>101600</xdr:colOff>
      <xdr:row>73</xdr:row>
      <xdr:rowOff>39522</xdr:rowOff>
    </xdr:to>
    <xdr:sp macro="" textlink="">
      <xdr:nvSpPr>
        <xdr:cNvPr id="204" name="楕円 203"/>
        <xdr:cNvSpPr/>
      </xdr:nvSpPr>
      <xdr:spPr>
        <a:xfrm>
          <a:off x="2857500" y="1245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56049</xdr:rowOff>
    </xdr:from>
    <xdr:ext cx="599010" cy="259045"/>
    <xdr:sp macro="" textlink="">
      <xdr:nvSpPr>
        <xdr:cNvPr id="205" name="テキスト ボックス 204"/>
        <xdr:cNvSpPr txBox="1"/>
      </xdr:nvSpPr>
      <xdr:spPr>
        <a:xfrm>
          <a:off x="2608795" y="12228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17437</xdr:rowOff>
    </xdr:from>
    <xdr:to>
      <xdr:col>10</xdr:col>
      <xdr:colOff>165100</xdr:colOff>
      <xdr:row>73</xdr:row>
      <xdr:rowOff>119037</xdr:rowOff>
    </xdr:to>
    <xdr:sp macro="" textlink="">
      <xdr:nvSpPr>
        <xdr:cNvPr id="206" name="楕円 205"/>
        <xdr:cNvSpPr/>
      </xdr:nvSpPr>
      <xdr:spPr>
        <a:xfrm>
          <a:off x="1968500" y="1253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135564</xdr:rowOff>
    </xdr:from>
    <xdr:ext cx="599010" cy="259045"/>
    <xdr:sp macro="" textlink="">
      <xdr:nvSpPr>
        <xdr:cNvPr id="207" name="テキスト ボックス 206"/>
        <xdr:cNvSpPr txBox="1"/>
      </xdr:nvSpPr>
      <xdr:spPr>
        <a:xfrm>
          <a:off x="1719795" y="1230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135039</xdr:rowOff>
    </xdr:from>
    <xdr:to>
      <xdr:col>6</xdr:col>
      <xdr:colOff>38100</xdr:colOff>
      <xdr:row>74</xdr:row>
      <xdr:rowOff>65189</xdr:rowOff>
    </xdr:to>
    <xdr:sp macro="" textlink="">
      <xdr:nvSpPr>
        <xdr:cNvPr id="208" name="楕円 207"/>
        <xdr:cNvSpPr/>
      </xdr:nvSpPr>
      <xdr:spPr>
        <a:xfrm>
          <a:off x="1079500" y="1265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81716</xdr:rowOff>
    </xdr:from>
    <xdr:ext cx="599010" cy="259045"/>
    <xdr:sp macro="" textlink="">
      <xdr:nvSpPr>
        <xdr:cNvPr id="209" name="テキスト ボックス 208"/>
        <xdr:cNvSpPr txBox="1"/>
      </xdr:nvSpPr>
      <xdr:spPr>
        <a:xfrm>
          <a:off x="830795" y="1242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133437</xdr:rowOff>
    </xdr:from>
    <xdr:to>
      <xdr:col>24</xdr:col>
      <xdr:colOff>62865</xdr:colOff>
      <xdr:row>98</xdr:row>
      <xdr:rowOff>85248</xdr:rowOff>
    </xdr:to>
    <xdr:cxnSp macro="">
      <xdr:nvCxnSpPr>
        <xdr:cNvPr id="232" name="直線コネクタ 231"/>
        <xdr:cNvCxnSpPr/>
      </xdr:nvCxnSpPr>
      <xdr:spPr>
        <a:xfrm flipV="1">
          <a:off x="4633595" y="15735387"/>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89075</xdr:rowOff>
    </xdr:from>
    <xdr:ext cx="534377" cy="259045"/>
    <xdr:sp macro="" textlink="">
      <xdr:nvSpPr>
        <xdr:cNvPr id="233" name="衛生費最小値テキスト"/>
        <xdr:cNvSpPr txBox="1"/>
      </xdr:nvSpPr>
      <xdr:spPr>
        <a:xfrm>
          <a:off x="4686300" y="1689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85248</xdr:rowOff>
    </xdr:from>
    <xdr:to>
      <xdr:col>24</xdr:col>
      <xdr:colOff>152400</xdr:colOff>
      <xdr:row>98</xdr:row>
      <xdr:rowOff>85248</xdr:rowOff>
    </xdr:to>
    <xdr:cxnSp macro="">
      <xdr:nvCxnSpPr>
        <xdr:cNvPr id="234" name="直線コネクタ 233"/>
        <xdr:cNvCxnSpPr/>
      </xdr:nvCxnSpPr>
      <xdr:spPr>
        <a:xfrm>
          <a:off x="4546600" y="168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80114</xdr:rowOff>
    </xdr:from>
    <xdr:ext cx="534377" cy="259045"/>
    <xdr:sp macro="" textlink="">
      <xdr:nvSpPr>
        <xdr:cNvPr id="235" name="衛生費最大値テキスト"/>
        <xdr:cNvSpPr txBox="1"/>
      </xdr:nvSpPr>
      <xdr:spPr>
        <a:xfrm>
          <a:off x="4686300" y="1551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72,774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133437</xdr:rowOff>
    </xdr:from>
    <xdr:to>
      <xdr:col>24</xdr:col>
      <xdr:colOff>152400</xdr:colOff>
      <xdr:row>91</xdr:row>
      <xdr:rowOff>133437</xdr:rowOff>
    </xdr:to>
    <xdr:cxnSp macro="">
      <xdr:nvCxnSpPr>
        <xdr:cNvPr id="236" name="直線コネクタ 235"/>
        <xdr:cNvCxnSpPr/>
      </xdr:nvCxnSpPr>
      <xdr:spPr>
        <a:xfrm>
          <a:off x="4546600" y="1573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69679</xdr:rowOff>
    </xdr:from>
    <xdr:to>
      <xdr:col>24</xdr:col>
      <xdr:colOff>63500</xdr:colOff>
      <xdr:row>97</xdr:row>
      <xdr:rowOff>99329</xdr:rowOff>
    </xdr:to>
    <xdr:cxnSp macro="">
      <xdr:nvCxnSpPr>
        <xdr:cNvPr id="237" name="直線コネクタ 236"/>
        <xdr:cNvCxnSpPr/>
      </xdr:nvCxnSpPr>
      <xdr:spPr>
        <a:xfrm>
          <a:off x="3797300" y="16700329"/>
          <a:ext cx="838200" cy="2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169795</xdr:rowOff>
    </xdr:from>
    <xdr:ext cx="534377" cy="259045"/>
    <xdr:sp macro="" textlink="">
      <xdr:nvSpPr>
        <xdr:cNvPr id="238" name="衛生費平均値テキスト"/>
        <xdr:cNvSpPr txBox="1"/>
      </xdr:nvSpPr>
      <xdr:spPr>
        <a:xfrm>
          <a:off x="4686300" y="16457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146918</xdr:rowOff>
    </xdr:from>
    <xdr:to>
      <xdr:col>24</xdr:col>
      <xdr:colOff>114300</xdr:colOff>
      <xdr:row>97</xdr:row>
      <xdr:rowOff>77068</xdr:rowOff>
    </xdr:to>
    <xdr:sp macro="" textlink="">
      <xdr:nvSpPr>
        <xdr:cNvPr id="239" name="フローチャート: 判断 238"/>
        <xdr:cNvSpPr/>
      </xdr:nvSpPr>
      <xdr:spPr>
        <a:xfrm>
          <a:off x="45847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69679</xdr:rowOff>
    </xdr:from>
    <xdr:to>
      <xdr:col>19</xdr:col>
      <xdr:colOff>177800</xdr:colOff>
      <xdr:row>97</xdr:row>
      <xdr:rowOff>85658</xdr:rowOff>
    </xdr:to>
    <xdr:cxnSp macro="">
      <xdr:nvCxnSpPr>
        <xdr:cNvPr id="240" name="直線コネクタ 239"/>
        <xdr:cNvCxnSpPr/>
      </xdr:nvCxnSpPr>
      <xdr:spPr>
        <a:xfrm flipV="1">
          <a:off x="2908300" y="16700329"/>
          <a:ext cx="889000" cy="1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146416</xdr:rowOff>
    </xdr:from>
    <xdr:to>
      <xdr:col>20</xdr:col>
      <xdr:colOff>38100</xdr:colOff>
      <xdr:row>97</xdr:row>
      <xdr:rowOff>76566</xdr:rowOff>
    </xdr:to>
    <xdr:sp macro="" textlink="">
      <xdr:nvSpPr>
        <xdr:cNvPr id="241" name="フローチャート: 判断 240"/>
        <xdr:cNvSpPr/>
      </xdr:nvSpPr>
      <xdr:spPr>
        <a:xfrm>
          <a:off x="3746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93093</xdr:rowOff>
    </xdr:from>
    <xdr:ext cx="534377" cy="259045"/>
    <xdr:sp macro="" textlink="">
      <xdr:nvSpPr>
        <xdr:cNvPr id="242" name="テキスト ボックス 241"/>
        <xdr:cNvSpPr txBox="1"/>
      </xdr:nvSpPr>
      <xdr:spPr>
        <a:xfrm>
          <a:off x="3530111" y="1638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72811</xdr:rowOff>
    </xdr:from>
    <xdr:to>
      <xdr:col>15</xdr:col>
      <xdr:colOff>50800</xdr:colOff>
      <xdr:row>97</xdr:row>
      <xdr:rowOff>85658</xdr:rowOff>
    </xdr:to>
    <xdr:cxnSp macro="">
      <xdr:nvCxnSpPr>
        <xdr:cNvPr id="243" name="直線コネクタ 242"/>
        <xdr:cNvCxnSpPr/>
      </xdr:nvCxnSpPr>
      <xdr:spPr>
        <a:xfrm>
          <a:off x="2019300" y="16703461"/>
          <a:ext cx="889000" cy="1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116835</xdr:rowOff>
    </xdr:from>
    <xdr:to>
      <xdr:col>15</xdr:col>
      <xdr:colOff>101600</xdr:colOff>
      <xdr:row>97</xdr:row>
      <xdr:rowOff>46985</xdr:rowOff>
    </xdr:to>
    <xdr:sp macro="" textlink="">
      <xdr:nvSpPr>
        <xdr:cNvPr id="244" name="フローチャート: 判断 243"/>
        <xdr:cNvSpPr/>
      </xdr:nvSpPr>
      <xdr:spPr>
        <a:xfrm>
          <a:off x="2857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63512</xdr:rowOff>
    </xdr:from>
    <xdr:ext cx="534377" cy="259045"/>
    <xdr:sp macro="" textlink="">
      <xdr:nvSpPr>
        <xdr:cNvPr id="245" name="テキスト ボックス 244"/>
        <xdr:cNvSpPr txBox="1"/>
      </xdr:nvSpPr>
      <xdr:spPr>
        <a:xfrm>
          <a:off x="2641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72811</xdr:rowOff>
    </xdr:from>
    <xdr:to>
      <xdr:col>10</xdr:col>
      <xdr:colOff>114300</xdr:colOff>
      <xdr:row>97</xdr:row>
      <xdr:rowOff>94780</xdr:rowOff>
    </xdr:to>
    <xdr:cxnSp macro="">
      <xdr:nvCxnSpPr>
        <xdr:cNvPr id="246" name="直線コネクタ 245"/>
        <xdr:cNvCxnSpPr/>
      </xdr:nvCxnSpPr>
      <xdr:spPr>
        <a:xfrm flipV="1">
          <a:off x="1130300" y="16703461"/>
          <a:ext cx="889000" cy="2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158166</xdr:rowOff>
    </xdr:from>
    <xdr:to>
      <xdr:col>10</xdr:col>
      <xdr:colOff>165100</xdr:colOff>
      <xdr:row>97</xdr:row>
      <xdr:rowOff>88316</xdr:rowOff>
    </xdr:to>
    <xdr:sp macro="" textlink="">
      <xdr:nvSpPr>
        <xdr:cNvPr id="247" name="フローチャート: 判断 246"/>
        <xdr:cNvSpPr/>
      </xdr:nvSpPr>
      <xdr:spPr>
        <a:xfrm>
          <a:off x="1968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104843</xdr:rowOff>
    </xdr:from>
    <xdr:ext cx="534377" cy="259045"/>
    <xdr:sp macro="" textlink="">
      <xdr:nvSpPr>
        <xdr:cNvPr id="248" name="テキスト ボックス 247"/>
        <xdr:cNvSpPr txBox="1"/>
      </xdr:nvSpPr>
      <xdr:spPr>
        <a:xfrm>
          <a:off x="1752111" y="1639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21006</xdr:rowOff>
    </xdr:from>
    <xdr:to>
      <xdr:col>6</xdr:col>
      <xdr:colOff>38100</xdr:colOff>
      <xdr:row>97</xdr:row>
      <xdr:rowOff>122606</xdr:rowOff>
    </xdr:to>
    <xdr:sp macro="" textlink="">
      <xdr:nvSpPr>
        <xdr:cNvPr id="249" name="フローチャート: 判断 248"/>
        <xdr:cNvSpPr/>
      </xdr:nvSpPr>
      <xdr:spPr>
        <a:xfrm>
          <a:off x="1079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139133</xdr:rowOff>
    </xdr:from>
    <xdr:ext cx="534377" cy="259045"/>
    <xdr:sp macro="" textlink="">
      <xdr:nvSpPr>
        <xdr:cNvPr id="250" name="テキスト ボックス 249"/>
        <xdr:cNvSpPr txBox="1"/>
      </xdr:nvSpPr>
      <xdr:spPr>
        <a:xfrm>
          <a:off x="863111" y="164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48529</xdr:rowOff>
    </xdr:from>
    <xdr:to>
      <xdr:col>24</xdr:col>
      <xdr:colOff>114300</xdr:colOff>
      <xdr:row>97</xdr:row>
      <xdr:rowOff>150129</xdr:rowOff>
    </xdr:to>
    <xdr:sp macro="" textlink="">
      <xdr:nvSpPr>
        <xdr:cNvPr id="256" name="楕円 255"/>
        <xdr:cNvSpPr/>
      </xdr:nvSpPr>
      <xdr:spPr>
        <a:xfrm>
          <a:off x="4584700" y="1667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26956</xdr:rowOff>
    </xdr:from>
    <xdr:ext cx="534377" cy="259045"/>
    <xdr:sp macro="" textlink="">
      <xdr:nvSpPr>
        <xdr:cNvPr id="257" name="衛生費該当値テキスト"/>
        <xdr:cNvSpPr txBox="1"/>
      </xdr:nvSpPr>
      <xdr:spPr>
        <a:xfrm>
          <a:off x="4686300" y="1665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18879</xdr:rowOff>
    </xdr:from>
    <xdr:to>
      <xdr:col>20</xdr:col>
      <xdr:colOff>38100</xdr:colOff>
      <xdr:row>97</xdr:row>
      <xdr:rowOff>120479</xdr:rowOff>
    </xdr:to>
    <xdr:sp macro="" textlink="">
      <xdr:nvSpPr>
        <xdr:cNvPr id="258" name="楕円 257"/>
        <xdr:cNvSpPr/>
      </xdr:nvSpPr>
      <xdr:spPr>
        <a:xfrm>
          <a:off x="3746500" y="1664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111606</xdr:rowOff>
    </xdr:from>
    <xdr:ext cx="534377" cy="259045"/>
    <xdr:sp macro="" textlink="">
      <xdr:nvSpPr>
        <xdr:cNvPr id="259" name="テキスト ボックス 258"/>
        <xdr:cNvSpPr txBox="1"/>
      </xdr:nvSpPr>
      <xdr:spPr>
        <a:xfrm>
          <a:off x="3530111" y="1674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34858</xdr:rowOff>
    </xdr:from>
    <xdr:to>
      <xdr:col>15</xdr:col>
      <xdr:colOff>101600</xdr:colOff>
      <xdr:row>97</xdr:row>
      <xdr:rowOff>136458</xdr:rowOff>
    </xdr:to>
    <xdr:sp macro="" textlink="">
      <xdr:nvSpPr>
        <xdr:cNvPr id="260" name="楕円 259"/>
        <xdr:cNvSpPr/>
      </xdr:nvSpPr>
      <xdr:spPr>
        <a:xfrm>
          <a:off x="2857500" y="1666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127585</xdr:rowOff>
    </xdr:from>
    <xdr:ext cx="534377" cy="259045"/>
    <xdr:sp macro="" textlink="">
      <xdr:nvSpPr>
        <xdr:cNvPr id="261" name="テキスト ボックス 260"/>
        <xdr:cNvSpPr txBox="1"/>
      </xdr:nvSpPr>
      <xdr:spPr>
        <a:xfrm>
          <a:off x="2641111" y="1675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22011</xdr:rowOff>
    </xdr:from>
    <xdr:to>
      <xdr:col>10</xdr:col>
      <xdr:colOff>165100</xdr:colOff>
      <xdr:row>97</xdr:row>
      <xdr:rowOff>123611</xdr:rowOff>
    </xdr:to>
    <xdr:sp macro="" textlink="">
      <xdr:nvSpPr>
        <xdr:cNvPr id="262" name="楕円 261"/>
        <xdr:cNvSpPr/>
      </xdr:nvSpPr>
      <xdr:spPr>
        <a:xfrm>
          <a:off x="1968500" y="1665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114738</xdr:rowOff>
    </xdr:from>
    <xdr:ext cx="534377" cy="259045"/>
    <xdr:sp macro="" textlink="">
      <xdr:nvSpPr>
        <xdr:cNvPr id="263" name="テキスト ボックス 262"/>
        <xdr:cNvSpPr txBox="1"/>
      </xdr:nvSpPr>
      <xdr:spPr>
        <a:xfrm>
          <a:off x="1752111" y="1674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43980</xdr:rowOff>
    </xdr:from>
    <xdr:to>
      <xdr:col>6</xdr:col>
      <xdr:colOff>38100</xdr:colOff>
      <xdr:row>97</xdr:row>
      <xdr:rowOff>145580</xdr:rowOff>
    </xdr:to>
    <xdr:sp macro="" textlink="">
      <xdr:nvSpPr>
        <xdr:cNvPr id="264" name="楕円 263"/>
        <xdr:cNvSpPr/>
      </xdr:nvSpPr>
      <xdr:spPr>
        <a:xfrm>
          <a:off x="1079500" y="1667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136707</xdr:rowOff>
    </xdr:from>
    <xdr:ext cx="534377" cy="259045"/>
    <xdr:sp macro="" textlink="">
      <xdr:nvSpPr>
        <xdr:cNvPr id="265" name="テキスト ボックス 264"/>
        <xdr:cNvSpPr txBox="1"/>
      </xdr:nvSpPr>
      <xdr:spPr>
        <a:xfrm>
          <a:off x="863111" y="1676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143358</xdr:rowOff>
    </xdr:from>
    <xdr:to>
      <xdr:col>54</xdr:col>
      <xdr:colOff>189865</xdr:colOff>
      <xdr:row>38</xdr:row>
      <xdr:rowOff>139700</xdr:rowOff>
    </xdr:to>
    <xdr:cxnSp macro="">
      <xdr:nvCxnSpPr>
        <xdr:cNvPr id="287" name="直線コネクタ 286"/>
        <xdr:cNvCxnSpPr/>
      </xdr:nvCxnSpPr>
      <xdr:spPr>
        <a:xfrm flipV="1">
          <a:off x="10475595" y="5458308"/>
          <a:ext cx="1270" cy="119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90035</xdr:rowOff>
    </xdr:from>
    <xdr:ext cx="469744" cy="259045"/>
    <xdr:sp macro="" textlink="">
      <xdr:nvSpPr>
        <xdr:cNvPr id="290" name="労働費最大値テキスト"/>
        <xdr:cNvSpPr txBox="1"/>
      </xdr:nvSpPr>
      <xdr:spPr>
        <a:xfrm>
          <a:off x="10528300" y="523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143358</xdr:rowOff>
    </xdr:from>
    <xdr:to>
      <xdr:col>55</xdr:col>
      <xdr:colOff>88900</xdr:colOff>
      <xdr:row>31</xdr:row>
      <xdr:rowOff>143358</xdr:rowOff>
    </xdr:to>
    <xdr:cxnSp macro="">
      <xdr:nvCxnSpPr>
        <xdr:cNvPr id="291" name="直線コネクタ 290"/>
        <xdr:cNvCxnSpPr/>
      </xdr:nvCxnSpPr>
      <xdr:spPr>
        <a:xfrm>
          <a:off x="10388600" y="545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161189</xdr:rowOff>
    </xdr:from>
    <xdr:to>
      <xdr:col>55</xdr:col>
      <xdr:colOff>0</xdr:colOff>
      <xdr:row>37</xdr:row>
      <xdr:rowOff>162103</xdr:rowOff>
    </xdr:to>
    <xdr:cxnSp macro="">
      <xdr:nvCxnSpPr>
        <xdr:cNvPr id="292" name="直線コネクタ 291"/>
        <xdr:cNvCxnSpPr/>
      </xdr:nvCxnSpPr>
      <xdr:spPr>
        <a:xfrm flipV="1">
          <a:off x="9639300" y="6504839"/>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152011</xdr:rowOff>
    </xdr:from>
    <xdr:ext cx="378565" cy="259045"/>
    <xdr:sp macro="" textlink="">
      <xdr:nvSpPr>
        <xdr:cNvPr id="293" name="労働費平均値テキスト"/>
        <xdr:cNvSpPr txBox="1"/>
      </xdr:nvSpPr>
      <xdr:spPr>
        <a:xfrm>
          <a:off x="10528300" y="6152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129134</xdr:rowOff>
    </xdr:from>
    <xdr:to>
      <xdr:col>55</xdr:col>
      <xdr:colOff>50800</xdr:colOff>
      <xdr:row>37</xdr:row>
      <xdr:rowOff>59284</xdr:rowOff>
    </xdr:to>
    <xdr:sp macro="" textlink="">
      <xdr:nvSpPr>
        <xdr:cNvPr id="294" name="フローチャート: 判断 293"/>
        <xdr:cNvSpPr/>
      </xdr:nvSpPr>
      <xdr:spPr>
        <a:xfrm>
          <a:off x="104267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142901</xdr:rowOff>
    </xdr:from>
    <xdr:to>
      <xdr:col>50</xdr:col>
      <xdr:colOff>114300</xdr:colOff>
      <xdr:row>37</xdr:row>
      <xdr:rowOff>162103</xdr:rowOff>
    </xdr:to>
    <xdr:cxnSp macro="">
      <xdr:nvCxnSpPr>
        <xdr:cNvPr id="295" name="直線コネクタ 294"/>
        <xdr:cNvCxnSpPr/>
      </xdr:nvCxnSpPr>
      <xdr:spPr>
        <a:xfrm>
          <a:off x="8750300" y="6486551"/>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117246</xdr:rowOff>
    </xdr:from>
    <xdr:to>
      <xdr:col>50</xdr:col>
      <xdr:colOff>165100</xdr:colOff>
      <xdr:row>37</xdr:row>
      <xdr:rowOff>47396</xdr:rowOff>
    </xdr:to>
    <xdr:sp macro="" textlink="">
      <xdr:nvSpPr>
        <xdr:cNvPr id="296" name="フローチャート: 判断 295"/>
        <xdr:cNvSpPr/>
      </xdr:nvSpPr>
      <xdr:spPr>
        <a:xfrm>
          <a:off x="9588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63923</xdr:rowOff>
    </xdr:from>
    <xdr:ext cx="378565" cy="259045"/>
    <xdr:sp macro="" textlink="">
      <xdr:nvSpPr>
        <xdr:cNvPr id="297" name="テキスト ボックス 296"/>
        <xdr:cNvSpPr txBox="1"/>
      </xdr:nvSpPr>
      <xdr:spPr>
        <a:xfrm>
          <a:off x="9450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142901</xdr:rowOff>
    </xdr:from>
    <xdr:to>
      <xdr:col>45</xdr:col>
      <xdr:colOff>177800</xdr:colOff>
      <xdr:row>38</xdr:row>
      <xdr:rowOff>7112</xdr:rowOff>
    </xdr:to>
    <xdr:cxnSp macro="">
      <xdr:nvCxnSpPr>
        <xdr:cNvPr id="298" name="直線コネクタ 297"/>
        <xdr:cNvCxnSpPr/>
      </xdr:nvCxnSpPr>
      <xdr:spPr>
        <a:xfrm flipV="1">
          <a:off x="7861300" y="6486551"/>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76098</xdr:rowOff>
    </xdr:from>
    <xdr:to>
      <xdr:col>46</xdr:col>
      <xdr:colOff>38100</xdr:colOff>
      <xdr:row>37</xdr:row>
      <xdr:rowOff>6248</xdr:rowOff>
    </xdr:to>
    <xdr:sp macro="" textlink="">
      <xdr:nvSpPr>
        <xdr:cNvPr id="299" name="フローチャート: 判断 298"/>
        <xdr:cNvSpPr/>
      </xdr:nvSpPr>
      <xdr:spPr>
        <a:xfrm>
          <a:off x="8699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22775</xdr:rowOff>
    </xdr:from>
    <xdr:ext cx="378565" cy="259045"/>
    <xdr:sp macro="" textlink="">
      <xdr:nvSpPr>
        <xdr:cNvPr id="300" name="テキスト ボックス 299"/>
        <xdr:cNvSpPr txBox="1"/>
      </xdr:nvSpPr>
      <xdr:spPr>
        <a:xfrm>
          <a:off x="8561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128727</xdr:rowOff>
    </xdr:from>
    <xdr:to>
      <xdr:col>41</xdr:col>
      <xdr:colOff>50800</xdr:colOff>
      <xdr:row>38</xdr:row>
      <xdr:rowOff>7112</xdr:rowOff>
    </xdr:to>
    <xdr:cxnSp macro="">
      <xdr:nvCxnSpPr>
        <xdr:cNvPr id="301" name="直線コネクタ 300"/>
        <xdr:cNvCxnSpPr/>
      </xdr:nvCxnSpPr>
      <xdr:spPr>
        <a:xfrm>
          <a:off x="6972300" y="6472377"/>
          <a:ext cx="8890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165710</xdr:rowOff>
    </xdr:from>
    <xdr:to>
      <xdr:col>41</xdr:col>
      <xdr:colOff>101600</xdr:colOff>
      <xdr:row>36</xdr:row>
      <xdr:rowOff>95860</xdr:rowOff>
    </xdr:to>
    <xdr:sp macro="" textlink="">
      <xdr:nvSpPr>
        <xdr:cNvPr id="302" name="フローチャート: 判断 301"/>
        <xdr:cNvSpPr/>
      </xdr:nvSpPr>
      <xdr:spPr>
        <a:xfrm>
          <a:off x="7810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112387</xdr:rowOff>
    </xdr:from>
    <xdr:ext cx="378565" cy="259045"/>
    <xdr:sp macro="" textlink="">
      <xdr:nvSpPr>
        <xdr:cNvPr id="303" name="テキスト ボックス 302"/>
        <xdr:cNvSpPr txBox="1"/>
      </xdr:nvSpPr>
      <xdr:spPr>
        <a:xfrm>
          <a:off x="7672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65583</xdr:rowOff>
    </xdr:from>
    <xdr:to>
      <xdr:col>36</xdr:col>
      <xdr:colOff>165100</xdr:colOff>
      <xdr:row>35</xdr:row>
      <xdr:rowOff>167183</xdr:rowOff>
    </xdr:to>
    <xdr:sp macro="" textlink="">
      <xdr:nvSpPr>
        <xdr:cNvPr id="304" name="フローチャート: 判断 303"/>
        <xdr:cNvSpPr/>
      </xdr:nvSpPr>
      <xdr:spPr>
        <a:xfrm>
          <a:off x="6921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12260</xdr:rowOff>
    </xdr:from>
    <xdr:ext cx="469744" cy="259045"/>
    <xdr:sp macro="" textlink="">
      <xdr:nvSpPr>
        <xdr:cNvPr id="305" name="テキスト ボックス 304"/>
        <xdr:cNvSpPr txBox="1"/>
      </xdr:nvSpPr>
      <xdr:spPr>
        <a:xfrm>
          <a:off x="6737428" y="584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110388</xdr:rowOff>
    </xdr:from>
    <xdr:to>
      <xdr:col>55</xdr:col>
      <xdr:colOff>50800</xdr:colOff>
      <xdr:row>38</xdr:row>
      <xdr:rowOff>40539</xdr:rowOff>
    </xdr:to>
    <xdr:sp macro="" textlink="">
      <xdr:nvSpPr>
        <xdr:cNvPr id="311" name="楕円 310"/>
        <xdr:cNvSpPr/>
      </xdr:nvSpPr>
      <xdr:spPr>
        <a:xfrm>
          <a:off x="10426700" y="64540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88815</xdr:rowOff>
    </xdr:from>
    <xdr:ext cx="378565" cy="259045"/>
    <xdr:sp macro="" textlink="">
      <xdr:nvSpPr>
        <xdr:cNvPr id="312" name="労働費該当値テキスト"/>
        <xdr:cNvSpPr txBox="1"/>
      </xdr:nvSpPr>
      <xdr:spPr>
        <a:xfrm>
          <a:off x="10528300" y="6432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111303</xdr:rowOff>
    </xdr:from>
    <xdr:to>
      <xdr:col>50</xdr:col>
      <xdr:colOff>165100</xdr:colOff>
      <xdr:row>38</xdr:row>
      <xdr:rowOff>41453</xdr:rowOff>
    </xdr:to>
    <xdr:sp macro="" textlink="">
      <xdr:nvSpPr>
        <xdr:cNvPr id="313" name="楕円 312"/>
        <xdr:cNvSpPr/>
      </xdr:nvSpPr>
      <xdr:spPr>
        <a:xfrm>
          <a:off x="9588500" y="64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32580</xdr:rowOff>
    </xdr:from>
    <xdr:ext cx="378565" cy="259045"/>
    <xdr:sp macro="" textlink="">
      <xdr:nvSpPr>
        <xdr:cNvPr id="314" name="テキスト ボックス 313"/>
        <xdr:cNvSpPr txBox="1"/>
      </xdr:nvSpPr>
      <xdr:spPr>
        <a:xfrm>
          <a:off x="9450017" y="6547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92101</xdr:rowOff>
    </xdr:from>
    <xdr:to>
      <xdr:col>46</xdr:col>
      <xdr:colOff>38100</xdr:colOff>
      <xdr:row>38</xdr:row>
      <xdr:rowOff>22251</xdr:rowOff>
    </xdr:to>
    <xdr:sp macro="" textlink="">
      <xdr:nvSpPr>
        <xdr:cNvPr id="315" name="楕円 314"/>
        <xdr:cNvSpPr/>
      </xdr:nvSpPr>
      <xdr:spPr>
        <a:xfrm>
          <a:off x="8699500" y="643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13378</xdr:rowOff>
    </xdr:from>
    <xdr:ext cx="378565" cy="259045"/>
    <xdr:sp macro="" textlink="">
      <xdr:nvSpPr>
        <xdr:cNvPr id="316" name="テキスト ボックス 315"/>
        <xdr:cNvSpPr txBox="1"/>
      </xdr:nvSpPr>
      <xdr:spPr>
        <a:xfrm>
          <a:off x="8561017" y="652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127762</xdr:rowOff>
    </xdr:from>
    <xdr:to>
      <xdr:col>41</xdr:col>
      <xdr:colOff>101600</xdr:colOff>
      <xdr:row>38</xdr:row>
      <xdr:rowOff>57912</xdr:rowOff>
    </xdr:to>
    <xdr:sp macro="" textlink="">
      <xdr:nvSpPr>
        <xdr:cNvPr id="317" name="楕円 316"/>
        <xdr:cNvSpPr/>
      </xdr:nvSpPr>
      <xdr:spPr>
        <a:xfrm>
          <a:off x="7810500" y="64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49039</xdr:rowOff>
    </xdr:from>
    <xdr:ext cx="378565" cy="259045"/>
    <xdr:sp macro="" textlink="">
      <xdr:nvSpPr>
        <xdr:cNvPr id="318" name="テキスト ボックス 317"/>
        <xdr:cNvSpPr txBox="1"/>
      </xdr:nvSpPr>
      <xdr:spPr>
        <a:xfrm>
          <a:off x="7672017" y="6564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77927</xdr:rowOff>
    </xdr:from>
    <xdr:to>
      <xdr:col>36</xdr:col>
      <xdr:colOff>165100</xdr:colOff>
      <xdr:row>38</xdr:row>
      <xdr:rowOff>8077</xdr:rowOff>
    </xdr:to>
    <xdr:sp macro="" textlink="">
      <xdr:nvSpPr>
        <xdr:cNvPr id="319" name="楕円 318"/>
        <xdr:cNvSpPr/>
      </xdr:nvSpPr>
      <xdr:spPr>
        <a:xfrm>
          <a:off x="6921500" y="642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170654</xdr:rowOff>
    </xdr:from>
    <xdr:ext cx="378565" cy="259045"/>
    <xdr:sp macro="" textlink="">
      <xdr:nvSpPr>
        <xdr:cNvPr id="320" name="テキスト ボックス 319"/>
        <xdr:cNvSpPr txBox="1"/>
      </xdr:nvSpPr>
      <xdr:spPr>
        <a:xfrm>
          <a:off x="6783017" y="6514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60878</xdr:rowOff>
    </xdr:from>
    <xdr:to>
      <xdr:col>54</xdr:col>
      <xdr:colOff>189865</xdr:colOff>
      <xdr:row>58</xdr:row>
      <xdr:rowOff>130099</xdr:rowOff>
    </xdr:to>
    <xdr:cxnSp macro="">
      <xdr:nvCxnSpPr>
        <xdr:cNvPr id="342" name="直線コネクタ 341"/>
        <xdr:cNvCxnSpPr/>
      </xdr:nvCxnSpPr>
      <xdr:spPr>
        <a:xfrm flipV="1">
          <a:off x="10475595" y="8633378"/>
          <a:ext cx="1270" cy="1440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133926</xdr:rowOff>
    </xdr:from>
    <xdr:ext cx="378565" cy="259045"/>
    <xdr:sp macro="" textlink="">
      <xdr:nvSpPr>
        <xdr:cNvPr id="343" name="農林水産業費最小値テキスト"/>
        <xdr:cNvSpPr txBox="1"/>
      </xdr:nvSpPr>
      <xdr:spPr>
        <a:xfrm>
          <a:off x="10528300" y="10078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130099</xdr:rowOff>
    </xdr:from>
    <xdr:to>
      <xdr:col>55</xdr:col>
      <xdr:colOff>88900</xdr:colOff>
      <xdr:row>58</xdr:row>
      <xdr:rowOff>130099</xdr:rowOff>
    </xdr:to>
    <xdr:cxnSp macro="">
      <xdr:nvCxnSpPr>
        <xdr:cNvPr id="344" name="直線コネクタ 343"/>
        <xdr:cNvCxnSpPr/>
      </xdr:nvCxnSpPr>
      <xdr:spPr>
        <a:xfrm>
          <a:off x="10388600" y="1007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7555</xdr:rowOff>
    </xdr:from>
    <xdr:ext cx="534377" cy="259045"/>
    <xdr:sp macro="" textlink="">
      <xdr:nvSpPr>
        <xdr:cNvPr id="345" name="農林水産業費最大値テキスト"/>
        <xdr:cNvSpPr txBox="1"/>
      </xdr:nvSpPr>
      <xdr:spPr>
        <a:xfrm>
          <a:off x="10528300" y="84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60878</xdr:rowOff>
    </xdr:from>
    <xdr:to>
      <xdr:col>55</xdr:col>
      <xdr:colOff>88900</xdr:colOff>
      <xdr:row>50</xdr:row>
      <xdr:rowOff>60878</xdr:rowOff>
    </xdr:to>
    <xdr:cxnSp macro="">
      <xdr:nvCxnSpPr>
        <xdr:cNvPr id="346" name="直線コネクタ 345"/>
        <xdr:cNvCxnSpPr/>
      </xdr:nvCxnSpPr>
      <xdr:spPr>
        <a:xfrm>
          <a:off x="10388600" y="86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113457</xdr:rowOff>
    </xdr:from>
    <xdr:to>
      <xdr:col>55</xdr:col>
      <xdr:colOff>0</xdr:colOff>
      <xdr:row>58</xdr:row>
      <xdr:rowOff>116932</xdr:rowOff>
    </xdr:to>
    <xdr:cxnSp macro="">
      <xdr:nvCxnSpPr>
        <xdr:cNvPr id="347" name="直線コネクタ 346"/>
        <xdr:cNvCxnSpPr/>
      </xdr:nvCxnSpPr>
      <xdr:spPr>
        <a:xfrm flipV="1">
          <a:off x="9639300" y="10057557"/>
          <a:ext cx="8382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11468</xdr:rowOff>
    </xdr:from>
    <xdr:ext cx="469744" cy="259045"/>
    <xdr:sp macro="" textlink="">
      <xdr:nvSpPr>
        <xdr:cNvPr id="348" name="農林水産業費平均値テキスト"/>
        <xdr:cNvSpPr txBox="1"/>
      </xdr:nvSpPr>
      <xdr:spPr>
        <a:xfrm>
          <a:off x="10528300" y="9441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160041</xdr:rowOff>
    </xdr:from>
    <xdr:to>
      <xdr:col>55</xdr:col>
      <xdr:colOff>50800</xdr:colOff>
      <xdr:row>56</xdr:row>
      <xdr:rowOff>90191</xdr:rowOff>
    </xdr:to>
    <xdr:sp macro="" textlink="">
      <xdr:nvSpPr>
        <xdr:cNvPr id="349" name="フローチャート: 判断 348"/>
        <xdr:cNvSpPr/>
      </xdr:nvSpPr>
      <xdr:spPr>
        <a:xfrm>
          <a:off x="10426700" y="958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116657</xdr:rowOff>
    </xdr:from>
    <xdr:to>
      <xdr:col>50</xdr:col>
      <xdr:colOff>114300</xdr:colOff>
      <xdr:row>58</xdr:row>
      <xdr:rowOff>116932</xdr:rowOff>
    </xdr:to>
    <xdr:cxnSp macro="">
      <xdr:nvCxnSpPr>
        <xdr:cNvPr id="350" name="直線コネクタ 349"/>
        <xdr:cNvCxnSpPr/>
      </xdr:nvCxnSpPr>
      <xdr:spPr>
        <a:xfrm>
          <a:off x="8750300" y="10060757"/>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145318</xdr:rowOff>
    </xdr:from>
    <xdr:to>
      <xdr:col>50</xdr:col>
      <xdr:colOff>165100</xdr:colOff>
      <xdr:row>56</xdr:row>
      <xdr:rowOff>75468</xdr:rowOff>
    </xdr:to>
    <xdr:sp macro="" textlink="">
      <xdr:nvSpPr>
        <xdr:cNvPr id="351" name="フローチャート: 判断 350"/>
        <xdr:cNvSpPr/>
      </xdr:nvSpPr>
      <xdr:spPr>
        <a:xfrm>
          <a:off x="9588500" y="957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91995</xdr:rowOff>
    </xdr:from>
    <xdr:ext cx="469744" cy="259045"/>
    <xdr:sp macro="" textlink="">
      <xdr:nvSpPr>
        <xdr:cNvPr id="352" name="テキスト ボックス 351"/>
        <xdr:cNvSpPr txBox="1"/>
      </xdr:nvSpPr>
      <xdr:spPr>
        <a:xfrm>
          <a:off x="9404428" y="935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114829</xdr:rowOff>
    </xdr:from>
    <xdr:to>
      <xdr:col>45</xdr:col>
      <xdr:colOff>177800</xdr:colOff>
      <xdr:row>58</xdr:row>
      <xdr:rowOff>116657</xdr:rowOff>
    </xdr:to>
    <xdr:cxnSp macro="">
      <xdr:nvCxnSpPr>
        <xdr:cNvPr id="353" name="直線コネクタ 352"/>
        <xdr:cNvCxnSpPr/>
      </xdr:nvCxnSpPr>
      <xdr:spPr>
        <a:xfrm>
          <a:off x="7861300" y="10058929"/>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160497</xdr:rowOff>
    </xdr:from>
    <xdr:to>
      <xdr:col>46</xdr:col>
      <xdr:colOff>38100</xdr:colOff>
      <xdr:row>56</xdr:row>
      <xdr:rowOff>90647</xdr:rowOff>
    </xdr:to>
    <xdr:sp macro="" textlink="">
      <xdr:nvSpPr>
        <xdr:cNvPr id="354" name="フローチャート: 判断 353"/>
        <xdr:cNvSpPr/>
      </xdr:nvSpPr>
      <xdr:spPr>
        <a:xfrm>
          <a:off x="8699500" y="959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107174</xdr:rowOff>
    </xdr:from>
    <xdr:ext cx="469744" cy="259045"/>
    <xdr:sp macro="" textlink="">
      <xdr:nvSpPr>
        <xdr:cNvPr id="355" name="テキスト ボックス 354"/>
        <xdr:cNvSpPr txBox="1"/>
      </xdr:nvSpPr>
      <xdr:spPr>
        <a:xfrm>
          <a:off x="8515428" y="936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112816</xdr:rowOff>
    </xdr:from>
    <xdr:to>
      <xdr:col>41</xdr:col>
      <xdr:colOff>50800</xdr:colOff>
      <xdr:row>58</xdr:row>
      <xdr:rowOff>114829</xdr:rowOff>
    </xdr:to>
    <xdr:cxnSp macro="">
      <xdr:nvCxnSpPr>
        <xdr:cNvPr id="356" name="直線コネクタ 355"/>
        <xdr:cNvCxnSpPr/>
      </xdr:nvCxnSpPr>
      <xdr:spPr>
        <a:xfrm>
          <a:off x="6972300" y="10056916"/>
          <a:ext cx="889000" cy="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151536</xdr:rowOff>
    </xdr:from>
    <xdr:to>
      <xdr:col>41</xdr:col>
      <xdr:colOff>101600</xdr:colOff>
      <xdr:row>56</xdr:row>
      <xdr:rowOff>81686</xdr:rowOff>
    </xdr:to>
    <xdr:sp macro="" textlink="">
      <xdr:nvSpPr>
        <xdr:cNvPr id="357" name="フローチャート: 判断 356"/>
        <xdr:cNvSpPr/>
      </xdr:nvSpPr>
      <xdr:spPr>
        <a:xfrm>
          <a:off x="7810500" y="958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98213</xdr:rowOff>
    </xdr:from>
    <xdr:ext cx="469744" cy="259045"/>
    <xdr:sp macro="" textlink="">
      <xdr:nvSpPr>
        <xdr:cNvPr id="358" name="テキスト ボックス 357"/>
        <xdr:cNvSpPr txBox="1"/>
      </xdr:nvSpPr>
      <xdr:spPr>
        <a:xfrm>
          <a:off x="7626428" y="935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16571</xdr:rowOff>
    </xdr:from>
    <xdr:to>
      <xdr:col>36</xdr:col>
      <xdr:colOff>165100</xdr:colOff>
      <xdr:row>56</xdr:row>
      <xdr:rowOff>118171</xdr:rowOff>
    </xdr:to>
    <xdr:sp macro="" textlink="">
      <xdr:nvSpPr>
        <xdr:cNvPr id="359" name="フローチャート: 判断 358"/>
        <xdr:cNvSpPr/>
      </xdr:nvSpPr>
      <xdr:spPr>
        <a:xfrm>
          <a:off x="6921500" y="961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134698</xdr:rowOff>
    </xdr:from>
    <xdr:ext cx="469744" cy="259045"/>
    <xdr:sp macro="" textlink="">
      <xdr:nvSpPr>
        <xdr:cNvPr id="360" name="テキスト ボックス 359"/>
        <xdr:cNvSpPr txBox="1"/>
      </xdr:nvSpPr>
      <xdr:spPr>
        <a:xfrm>
          <a:off x="6737428" y="939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62657</xdr:rowOff>
    </xdr:from>
    <xdr:to>
      <xdr:col>55</xdr:col>
      <xdr:colOff>50800</xdr:colOff>
      <xdr:row>58</xdr:row>
      <xdr:rowOff>164257</xdr:rowOff>
    </xdr:to>
    <xdr:sp macro="" textlink="">
      <xdr:nvSpPr>
        <xdr:cNvPr id="366" name="楕円 365"/>
        <xdr:cNvSpPr/>
      </xdr:nvSpPr>
      <xdr:spPr>
        <a:xfrm>
          <a:off x="10426700" y="1000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149034</xdr:rowOff>
    </xdr:from>
    <xdr:ext cx="378565" cy="259045"/>
    <xdr:sp macro="" textlink="">
      <xdr:nvSpPr>
        <xdr:cNvPr id="367" name="農林水産業費該当値テキスト"/>
        <xdr:cNvSpPr txBox="1"/>
      </xdr:nvSpPr>
      <xdr:spPr>
        <a:xfrm>
          <a:off x="10528300" y="9921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66132</xdr:rowOff>
    </xdr:from>
    <xdr:to>
      <xdr:col>50</xdr:col>
      <xdr:colOff>165100</xdr:colOff>
      <xdr:row>58</xdr:row>
      <xdr:rowOff>167732</xdr:rowOff>
    </xdr:to>
    <xdr:sp macro="" textlink="">
      <xdr:nvSpPr>
        <xdr:cNvPr id="368" name="楕円 367"/>
        <xdr:cNvSpPr/>
      </xdr:nvSpPr>
      <xdr:spPr>
        <a:xfrm>
          <a:off x="9588500" y="1001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158859</xdr:rowOff>
    </xdr:from>
    <xdr:ext cx="378565" cy="259045"/>
    <xdr:sp macro="" textlink="">
      <xdr:nvSpPr>
        <xdr:cNvPr id="369" name="テキスト ボックス 368"/>
        <xdr:cNvSpPr txBox="1"/>
      </xdr:nvSpPr>
      <xdr:spPr>
        <a:xfrm>
          <a:off x="9450017" y="10102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65857</xdr:rowOff>
    </xdr:from>
    <xdr:to>
      <xdr:col>46</xdr:col>
      <xdr:colOff>38100</xdr:colOff>
      <xdr:row>58</xdr:row>
      <xdr:rowOff>167457</xdr:rowOff>
    </xdr:to>
    <xdr:sp macro="" textlink="">
      <xdr:nvSpPr>
        <xdr:cNvPr id="370" name="楕円 369"/>
        <xdr:cNvSpPr/>
      </xdr:nvSpPr>
      <xdr:spPr>
        <a:xfrm>
          <a:off x="8699500" y="1000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158584</xdr:rowOff>
    </xdr:from>
    <xdr:ext cx="378565" cy="259045"/>
    <xdr:sp macro="" textlink="">
      <xdr:nvSpPr>
        <xdr:cNvPr id="371" name="テキスト ボックス 370"/>
        <xdr:cNvSpPr txBox="1"/>
      </xdr:nvSpPr>
      <xdr:spPr>
        <a:xfrm>
          <a:off x="8561017" y="10102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64029</xdr:rowOff>
    </xdr:from>
    <xdr:to>
      <xdr:col>41</xdr:col>
      <xdr:colOff>101600</xdr:colOff>
      <xdr:row>58</xdr:row>
      <xdr:rowOff>165629</xdr:rowOff>
    </xdr:to>
    <xdr:sp macro="" textlink="">
      <xdr:nvSpPr>
        <xdr:cNvPr id="372" name="楕円 371"/>
        <xdr:cNvSpPr/>
      </xdr:nvSpPr>
      <xdr:spPr>
        <a:xfrm>
          <a:off x="7810500" y="1000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156756</xdr:rowOff>
    </xdr:from>
    <xdr:ext cx="378565" cy="259045"/>
    <xdr:sp macro="" textlink="">
      <xdr:nvSpPr>
        <xdr:cNvPr id="373" name="テキスト ボックス 372"/>
        <xdr:cNvSpPr txBox="1"/>
      </xdr:nvSpPr>
      <xdr:spPr>
        <a:xfrm>
          <a:off x="7672017" y="10100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62016</xdr:rowOff>
    </xdr:from>
    <xdr:to>
      <xdr:col>36</xdr:col>
      <xdr:colOff>165100</xdr:colOff>
      <xdr:row>58</xdr:row>
      <xdr:rowOff>163616</xdr:rowOff>
    </xdr:to>
    <xdr:sp macro="" textlink="">
      <xdr:nvSpPr>
        <xdr:cNvPr id="374" name="楕円 373"/>
        <xdr:cNvSpPr/>
      </xdr:nvSpPr>
      <xdr:spPr>
        <a:xfrm>
          <a:off x="6921500" y="1000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154743</xdr:rowOff>
    </xdr:from>
    <xdr:ext cx="378565" cy="259045"/>
    <xdr:sp macro="" textlink="">
      <xdr:nvSpPr>
        <xdr:cNvPr id="375" name="テキスト ボックス 374"/>
        <xdr:cNvSpPr txBox="1"/>
      </xdr:nvSpPr>
      <xdr:spPr>
        <a:xfrm>
          <a:off x="6783017" y="10098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77684</xdr:rowOff>
    </xdr:from>
    <xdr:to>
      <xdr:col>54</xdr:col>
      <xdr:colOff>189865</xdr:colOff>
      <xdr:row>79</xdr:row>
      <xdr:rowOff>76019</xdr:rowOff>
    </xdr:to>
    <xdr:cxnSp macro="">
      <xdr:nvCxnSpPr>
        <xdr:cNvPr id="401" name="直線コネクタ 400"/>
        <xdr:cNvCxnSpPr/>
      </xdr:nvCxnSpPr>
      <xdr:spPr>
        <a:xfrm flipV="1">
          <a:off x="10475595" y="12079184"/>
          <a:ext cx="1270" cy="1541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79846</xdr:rowOff>
    </xdr:from>
    <xdr:ext cx="378565" cy="259045"/>
    <xdr:sp macro="" textlink="">
      <xdr:nvSpPr>
        <xdr:cNvPr id="402" name="商工費最小値テキスト"/>
        <xdr:cNvSpPr txBox="1"/>
      </xdr:nvSpPr>
      <xdr:spPr>
        <a:xfrm>
          <a:off x="10528300" y="1362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76019</xdr:rowOff>
    </xdr:from>
    <xdr:to>
      <xdr:col>55</xdr:col>
      <xdr:colOff>88900</xdr:colOff>
      <xdr:row>79</xdr:row>
      <xdr:rowOff>76019</xdr:rowOff>
    </xdr:to>
    <xdr:cxnSp macro="">
      <xdr:nvCxnSpPr>
        <xdr:cNvPr id="403" name="直線コネクタ 402"/>
        <xdr:cNvCxnSpPr/>
      </xdr:nvCxnSpPr>
      <xdr:spPr>
        <a:xfrm>
          <a:off x="10388600" y="1362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24361</xdr:rowOff>
    </xdr:from>
    <xdr:ext cx="534377" cy="259045"/>
    <xdr:sp macro="" textlink="">
      <xdr:nvSpPr>
        <xdr:cNvPr id="404" name="商工費最大値テキスト"/>
        <xdr:cNvSpPr txBox="1"/>
      </xdr:nvSpPr>
      <xdr:spPr>
        <a:xfrm>
          <a:off x="10528300" y="118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77684</xdr:rowOff>
    </xdr:from>
    <xdr:to>
      <xdr:col>55</xdr:col>
      <xdr:colOff>88900</xdr:colOff>
      <xdr:row>70</xdr:row>
      <xdr:rowOff>77684</xdr:rowOff>
    </xdr:to>
    <xdr:cxnSp macro="">
      <xdr:nvCxnSpPr>
        <xdr:cNvPr id="405" name="直線コネクタ 404"/>
        <xdr:cNvCxnSpPr/>
      </xdr:nvCxnSpPr>
      <xdr:spPr>
        <a:xfrm>
          <a:off x="10388600" y="12079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157204</xdr:rowOff>
    </xdr:from>
    <xdr:to>
      <xdr:col>55</xdr:col>
      <xdr:colOff>0</xdr:colOff>
      <xdr:row>79</xdr:row>
      <xdr:rowOff>939</xdr:rowOff>
    </xdr:to>
    <xdr:cxnSp macro="">
      <xdr:nvCxnSpPr>
        <xdr:cNvPr id="406" name="直線コネクタ 405"/>
        <xdr:cNvCxnSpPr/>
      </xdr:nvCxnSpPr>
      <xdr:spPr>
        <a:xfrm>
          <a:off x="9639300" y="13530304"/>
          <a:ext cx="838200" cy="1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65078</xdr:rowOff>
    </xdr:from>
    <xdr:ext cx="534377" cy="259045"/>
    <xdr:sp macro="" textlink="">
      <xdr:nvSpPr>
        <xdr:cNvPr id="407" name="商工費平均値テキスト"/>
        <xdr:cNvSpPr txBox="1"/>
      </xdr:nvSpPr>
      <xdr:spPr>
        <a:xfrm>
          <a:off x="10528300" y="13095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42201</xdr:rowOff>
    </xdr:from>
    <xdr:to>
      <xdr:col>55</xdr:col>
      <xdr:colOff>50800</xdr:colOff>
      <xdr:row>77</xdr:row>
      <xdr:rowOff>143801</xdr:rowOff>
    </xdr:to>
    <xdr:sp macro="" textlink="">
      <xdr:nvSpPr>
        <xdr:cNvPr id="408" name="フローチャート: 判断 407"/>
        <xdr:cNvSpPr/>
      </xdr:nvSpPr>
      <xdr:spPr>
        <a:xfrm>
          <a:off x="104267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108578</xdr:rowOff>
    </xdr:from>
    <xdr:to>
      <xdr:col>50</xdr:col>
      <xdr:colOff>114300</xdr:colOff>
      <xdr:row>78</xdr:row>
      <xdr:rowOff>157204</xdr:rowOff>
    </xdr:to>
    <xdr:cxnSp macro="">
      <xdr:nvCxnSpPr>
        <xdr:cNvPr id="409" name="直線コネクタ 408"/>
        <xdr:cNvCxnSpPr/>
      </xdr:nvCxnSpPr>
      <xdr:spPr>
        <a:xfrm>
          <a:off x="8750300" y="13481678"/>
          <a:ext cx="889000" cy="4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24467</xdr:rowOff>
    </xdr:from>
    <xdr:to>
      <xdr:col>50</xdr:col>
      <xdr:colOff>165100</xdr:colOff>
      <xdr:row>77</xdr:row>
      <xdr:rowOff>126067</xdr:rowOff>
    </xdr:to>
    <xdr:sp macro="" textlink="">
      <xdr:nvSpPr>
        <xdr:cNvPr id="410" name="フローチャート: 判断 409"/>
        <xdr:cNvSpPr/>
      </xdr:nvSpPr>
      <xdr:spPr>
        <a:xfrm>
          <a:off x="9588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142594</xdr:rowOff>
    </xdr:from>
    <xdr:ext cx="534377" cy="259045"/>
    <xdr:sp macro="" textlink="">
      <xdr:nvSpPr>
        <xdr:cNvPr id="411" name="テキスト ボックス 410"/>
        <xdr:cNvSpPr txBox="1"/>
      </xdr:nvSpPr>
      <xdr:spPr>
        <a:xfrm>
          <a:off x="9372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108578</xdr:rowOff>
    </xdr:from>
    <xdr:to>
      <xdr:col>45</xdr:col>
      <xdr:colOff>177800</xdr:colOff>
      <xdr:row>78</xdr:row>
      <xdr:rowOff>110472</xdr:rowOff>
    </xdr:to>
    <xdr:cxnSp macro="">
      <xdr:nvCxnSpPr>
        <xdr:cNvPr id="412" name="直線コネクタ 411"/>
        <xdr:cNvCxnSpPr/>
      </xdr:nvCxnSpPr>
      <xdr:spPr>
        <a:xfrm flipV="1">
          <a:off x="7861300" y="13481678"/>
          <a:ext cx="8890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158818</xdr:rowOff>
    </xdr:from>
    <xdr:to>
      <xdr:col>46</xdr:col>
      <xdr:colOff>38100</xdr:colOff>
      <xdr:row>77</xdr:row>
      <xdr:rowOff>88968</xdr:rowOff>
    </xdr:to>
    <xdr:sp macro="" textlink="">
      <xdr:nvSpPr>
        <xdr:cNvPr id="413" name="フローチャート: 判断 412"/>
        <xdr:cNvSpPr/>
      </xdr:nvSpPr>
      <xdr:spPr>
        <a:xfrm>
          <a:off x="8699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105496</xdr:rowOff>
    </xdr:from>
    <xdr:ext cx="534377" cy="259045"/>
    <xdr:sp macro="" textlink="">
      <xdr:nvSpPr>
        <xdr:cNvPr id="414" name="テキスト ボックス 413"/>
        <xdr:cNvSpPr txBox="1"/>
      </xdr:nvSpPr>
      <xdr:spPr>
        <a:xfrm>
          <a:off x="8483111" y="129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88264</xdr:rowOff>
    </xdr:from>
    <xdr:to>
      <xdr:col>41</xdr:col>
      <xdr:colOff>50800</xdr:colOff>
      <xdr:row>78</xdr:row>
      <xdr:rowOff>110472</xdr:rowOff>
    </xdr:to>
    <xdr:cxnSp macro="">
      <xdr:nvCxnSpPr>
        <xdr:cNvPr id="415" name="直線コネクタ 414"/>
        <xdr:cNvCxnSpPr/>
      </xdr:nvCxnSpPr>
      <xdr:spPr>
        <a:xfrm>
          <a:off x="6972300" y="13461364"/>
          <a:ext cx="889000" cy="2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164240</xdr:rowOff>
    </xdr:from>
    <xdr:to>
      <xdr:col>41</xdr:col>
      <xdr:colOff>101600</xdr:colOff>
      <xdr:row>77</xdr:row>
      <xdr:rowOff>94390</xdr:rowOff>
    </xdr:to>
    <xdr:sp macro="" textlink="">
      <xdr:nvSpPr>
        <xdr:cNvPr id="416" name="フローチャート: 判断 415"/>
        <xdr:cNvSpPr/>
      </xdr:nvSpPr>
      <xdr:spPr>
        <a:xfrm>
          <a:off x="7810500" y="1319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110917</xdr:rowOff>
    </xdr:from>
    <xdr:ext cx="534377" cy="259045"/>
    <xdr:sp macro="" textlink="">
      <xdr:nvSpPr>
        <xdr:cNvPr id="417" name="テキスト ボックス 416"/>
        <xdr:cNvSpPr txBox="1"/>
      </xdr:nvSpPr>
      <xdr:spPr>
        <a:xfrm>
          <a:off x="7594111" y="1296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152843</xdr:rowOff>
    </xdr:from>
    <xdr:to>
      <xdr:col>36</xdr:col>
      <xdr:colOff>165100</xdr:colOff>
      <xdr:row>77</xdr:row>
      <xdr:rowOff>82993</xdr:rowOff>
    </xdr:to>
    <xdr:sp macro="" textlink="">
      <xdr:nvSpPr>
        <xdr:cNvPr id="418" name="フローチャート: 判断 417"/>
        <xdr:cNvSpPr/>
      </xdr:nvSpPr>
      <xdr:spPr>
        <a:xfrm>
          <a:off x="6921500" y="1318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99520</xdr:rowOff>
    </xdr:from>
    <xdr:ext cx="534377" cy="259045"/>
    <xdr:sp macro="" textlink="">
      <xdr:nvSpPr>
        <xdr:cNvPr id="419" name="テキスト ボックス 418"/>
        <xdr:cNvSpPr txBox="1"/>
      </xdr:nvSpPr>
      <xdr:spPr>
        <a:xfrm>
          <a:off x="6705111" y="1295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121589</xdr:rowOff>
    </xdr:from>
    <xdr:to>
      <xdr:col>55</xdr:col>
      <xdr:colOff>50800</xdr:colOff>
      <xdr:row>79</xdr:row>
      <xdr:rowOff>51739</xdr:rowOff>
    </xdr:to>
    <xdr:sp macro="" textlink="">
      <xdr:nvSpPr>
        <xdr:cNvPr id="425" name="楕円 424"/>
        <xdr:cNvSpPr/>
      </xdr:nvSpPr>
      <xdr:spPr>
        <a:xfrm>
          <a:off x="10426700" y="134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36516</xdr:rowOff>
    </xdr:from>
    <xdr:ext cx="469744" cy="259045"/>
    <xdr:sp macro="" textlink="">
      <xdr:nvSpPr>
        <xdr:cNvPr id="426" name="商工費該当値テキスト"/>
        <xdr:cNvSpPr txBox="1"/>
      </xdr:nvSpPr>
      <xdr:spPr>
        <a:xfrm>
          <a:off x="10528300" y="1340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106404</xdr:rowOff>
    </xdr:from>
    <xdr:to>
      <xdr:col>50</xdr:col>
      <xdr:colOff>165100</xdr:colOff>
      <xdr:row>79</xdr:row>
      <xdr:rowOff>36554</xdr:rowOff>
    </xdr:to>
    <xdr:sp macro="" textlink="">
      <xdr:nvSpPr>
        <xdr:cNvPr id="427" name="楕円 426"/>
        <xdr:cNvSpPr/>
      </xdr:nvSpPr>
      <xdr:spPr>
        <a:xfrm>
          <a:off x="9588500" y="1347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27681</xdr:rowOff>
    </xdr:from>
    <xdr:ext cx="469744" cy="259045"/>
    <xdr:sp macro="" textlink="">
      <xdr:nvSpPr>
        <xdr:cNvPr id="428" name="テキスト ボックス 427"/>
        <xdr:cNvSpPr txBox="1"/>
      </xdr:nvSpPr>
      <xdr:spPr>
        <a:xfrm>
          <a:off x="9404428" y="13572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57778</xdr:rowOff>
    </xdr:from>
    <xdr:to>
      <xdr:col>46</xdr:col>
      <xdr:colOff>38100</xdr:colOff>
      <xdr:row>78</xdr:row>
      <xdr:rowOff>159378</xdr:rowOff>
    </xdr:to>
    <xdr:sp macro="" textlink="">
      <xdr:nvSpPr>
        <xdr:cNvPr id="429" name="楕円 428"/>
        <xdr:cNvSpPr/>
      </xdr:nvSpPr>
      <xdr:spPr>
        <a:xfrm>
          <a:off x="8699500" y="1343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150505</xdr:rowOff>
    </xdr:from>
    <xdr:ext cx="469744" cy="259045"/>
    <xdr:sp macro="" textlink="">
      <xdr:nvSpPr>
        <xdr:cNvPr id="430" name="テキスト ボックス 429"/>
        <xdr:cNvSpPr txBox="1"/>
      </xdr:nvSpPr>
      <xdr:spPr>
        <a:xfrm>
          <a:off x="8515428" y="1352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59672</xdr:rowOff>
    </xdr:from>
    <xdr:to>
      <xdr:col>41</xdr:col>
      <xdr:colOff>101600</xdr:colOff>
      <xdr:row>78</xdr:row>
      <xdr:rowOff>161272</xdr:rowOff>
    </xdr:to>
    <xdr:sp macro="" textlink="">
      <xdr:nvSpPr>
        <xdr:cNvPr id="431" name="楕円 430"/>
        <xdr:cNvSpPr/>
      </xdr:nvSpPr>
      <xdr:spPr>
        <a:xfrm>
          <a:off x="7810500" y="1343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152399</xdr:rowOff>
    </xdr:from>
    <xdr:ext cx="469744" cy="259045"/>
    <xdr:sp macro="" textlink="">
      <xdr:nvSpPr>
        <xdr:cNvPr id="432" name="テキスト ボックス 431"/>
        <xdr:cNvSpPr txBox="1"/>
      </xdr:nvSpPr>
      <xdr:spPr>
        <a:xfrm>
          <a:off x="7626428" y="1352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37464</xdr:rowOff>
    </xdr:from>
    <xdr:to>
      <xdr:col>36</xdr:col>
      <xdr:colOff>165100</xdr:colOff>
      <xdr:row>78</xdr:row>
      <xdr:rowOff>139064</xdr:rowOff>
    </xdr:to>
    <xdr:sp macro="" textlink="">
      <xdr:nvSpPr>
        <xdr:cNvPr id="433" name="楕円 432"/>
        <xdr:cNvSpPr/>
      </xdr:nvSpPr>
      <xdr:spPr>
        <a:xfrm>
          <a:off x="6921500" y="1341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130191</xdr:rowOff>
    </xdr:from>
    <xdr:ext cx="469744" cy="259045"/>
    <xdr:sp macro="" textlink="">
      <xdr:nvSpPr>
        <xdr:cNvPr id="434" name="テキスト ボックス 433"/>
        <xdr:cNvSpPr txBox="1"/>
      </xdr:nvSpPr>
      <xdr:spPr>
        <a:xfrm>
          <a:off x="6737428" y="1350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28790</xdr:rowOff>
    </xdr:from>
    <xdr:to>
      <xdr:col>54</xdr:col>
      <xdr:colOff>189865</xdr:colOff>
      <xdr:row>98</xdr:row>
      <xdr:rowOff>147434</xdr:rowOff>
    </xdr:to>
    <xdr:cxnSp macro="">
      <xdr:nvCxnSpPr>
        <xdr:cNvPr id="459" name="直線コネクタ 458"/>
        <xdr:cNvCxnSpPr/>
      </xdr:nvCxnSpPr>
      <xdr:spPr>
        <a:xfrm flipV="1">
          <a:off x="10475595" y="15630740"/>
          <a:ext cx="1270" cy="131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151261</xdr:rowOff>
    </xdr:from>
    <xdr:ext cx="534377" cy="259045"/>
    <xdr:sp macro="" textlink="">
      <xdr:nvSpPr>
        <xdr:cNvPr id="460" name="土木費最小値テキスト"/>
        <xdr:cNvSpPr txBox="1"/>
      </xdr:nvSpPr>
      <xdr:spPr>
        <a:xfrm>
          <a:off x="10528300" y="1695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147434</xdr:rowOff>
    </xdr:from>
    <xdr:to>
      <xdr:col>55</xdr:col>
      <xdr:colOff>88900</xdr:colOff>
      <xdr:row>98</xdr:row>
      <xdr:rowOff>147434</xdr:rowOff>
    </xdr:to>
    <xdr:cxnSp macro="">
      <xdr:nvCxnSpPr>
        <xdr:cNvPr id="461" name="直線コネクタ 460"/>
        <xdr:cNvCxnSpPr/>
      </xdr:nvCxnSpPr>
      <xdr:spPr>
        <a:xfrm>
          <a:off x="10388600" y="1694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146917</xdr:rowOff>
    </xdr:from>
    <xdr:ext cx="534377" cy="259045"/>
    <xdr:sp macro="" textlink="">
      <xdr:nvSpPr>
        <xdr:cNvPr id="462" name="土木費最大値テキスト"/>
        <xdr:cNvSpPr txBox="1"/>
      </xdr:nvSpPr>
      <xdr:spPr>
        <a:xfrm>
          <a:off x="10528300" y="1540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28790</xdr:rowOff>
    </xdr:from>
    <xdr:to>
      <xdr:col>55</xdr:col>
      <xdr:colOff>88900</xdr:colOff>
      <xdr:row>91</xdr:row>
      <xdr:rowOff>28790</xdr:rowOff>
    </xdr:to>
    <xdr:cxnSp macro="">
      <xdr:nvCxnSpPr>
        <xdr:cNvPr id="463" name="直線コネクタ 462"/>
        <xdr:cNvCxnSpPr/>
      </xdr:nvCxnSpPr>
      <xdr:spPr>
        <a:xfrm>
          <a:off x="10388600" y="156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142633</xdr:rowOff>
    </xdr:from>
    <xdr:to>
      <xdr:col>55</xdr:col>
      <xdr:colOff>0</xdr:colOff>
      <xdr:row>97</xdr:row>
      <xdr:rowOff>115678</xdr:rowOff>
    </xdr:to>
    <xdr:cxnSp macro="">
      <xdr:nvCxnSpPr>
        <xdr:cNvPr id="464" name="直線コネクタ 463"/>
        <xdr:cNvCxnSpPr/>
      </xdr:nvCxnSpPr>
      <xdr:spPr>
        <a:xfrm>
          <a:off x="9639300" y="16601833"/>
          <a:ext cx="838200" cy="14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68248</xdr:rowOff>
    </xdr:from>
    <xdr:ext cx="534377" cy="259045"/>
    <xdr:sp macro="" textlink="">
      <xdr:nvSpPr>
        <xdr:cNvPr id="465" name="土木費平均値テキスト"/>
        <xdr:cNvSpPr txBox="1"/>
      </xdr:nvSpPr>
      <xdr:spPr>
        <a:xfrm>
          <a:off x="10528300" y="1635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45371</xdr:rowOff>
    </xdr:from>
    <xdr:to>
      <xdr:col>55</xdr:col>
      <xdr:colOff>50800</xdr:colOff>
      <xdr:row>96</xdr:row>
      <xdr:rowOff>146971</xdr:rowOff>
    </xdr:to>
    <xdr:sp macro="" textlink="">
      <xdr:nvSpPr>
        <xdr:cNvPr id="466" name="フローチャート: 判断 465"/>
        <xdr:cNvSpPr/>
      </xdr:nvSpPr>
      <xdr:spPr>
        <a:xfrm>
          <a:off x="104267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142633</xdr:rowOff>
    </xdr:from>
    <xdr:to>
      <xdr:col>50</xdr:col>
      <xdr:colOff>114300</xdr:colOff>
      <xdr:row>97</xdr:row>
      <xdr:rowOff>111792</xdr:rowOff>
    </xdr:to>
    <xdr:cxnSp macro="">
      <xdr:nvCxnSpPr>
        <xdr:cNvPr id="467" name="直線コネクタ 466"/>
        <xdr:cNvCxnSpPr/>
      </xdr:nvCxnSpPr>
      <xdr:spPr>
        <a:xfrm flipV="1">
          <a:off x="8750300" y="16601833"/>
          <a:ext cx="889000" cy="14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59677</xdr:rowOff>
    </xdr:from>
    <xdr:to>
      <xdr:col>50</xdr:col>
      <xdr:colOff>165100</xdr:colOff>
      <xdr:row>96</xdr:row>
      <xdr:rowOff>161277</xdr:rowOff>
    </xdr:to>
    <xdr:sp macro="" textlink="">
      <xdr:nvSpPr>
        <xdr:cNvPr id="468" name="フローチャート: 判断 467"/>
        <xdr:cNvSpPr/>
      </xdr:nvSpPr>
      <xdr:spPr>
        <a:xfrm>
          <a:off x="9588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6354</xdr:rowOff>
    </xdr:from>
    <xdr:ext cx="534377" cy="259045"/>
    <xdr:sp macro="" textlink="">
      <xdr:nvSpPr>
        <xdr:cNvPr id="469" name="テキスト ボックス 468"/>
        <xdr:cNvSpPr txBox="1"/>
      </xdr:nvSpPr>
      <xdr:spPr>
        <a:xfrm>
          <a:off x="9372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111792</xdr:rowOff>
    </xdr:from>
    <xdr:to>
      <xdr:col>45</xdr:col>
      <xdr:colOff>177800</xdr:colOff>
      <xdr:row>97</xdr:row>
      <xdr:rowOff>154845</xdr:rowOff>
    </xdr:to>
    <xdr:cxnSp macro="">
      <xdr:nvCxnSpPr>
        <xdr:cNvPr id="470" name="直線コネクタ 469"/>
        <xdr:cNvCxnSpPr/>
      </xdr:nvCxnSpPr>
      <xdr:spPr>
        <a:xfrm flipV="1">
          <a:off x="7861300" y="16742442"/>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73013</xdr:rowOff>
    </xdr:from>
    <xdr:to>
      <xdr:col>46</xdr:col>
      <xdr:colOff>38100</xdr:colOff>
      <xdr:row>97</xdr:row>
      <xdr:rowOff>3163</xdr:rowOff>
    </xdr:to>
    <xdr:sp macro="" textlink="">
      <xdr:nvSpPr>
        <xdr:cNvPr id="471" name="フローチャート: 判断 470"/>
        <xdr:cNvSpPr/>
      </xdr:nvSpPr>
      <xdr:spPr>
        <a:xfrm>
          <a:off x="8699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19690</xdr:rowOff>
    </xdr:from>
    <xdr:ext cx="534377" cy="259045"/>
    <xdr:sp macro="" textlink="">
      <xdr:nvSpPr>
        <xdr:cNvPr id="472" name="テキスト ボックス 471"/>
        <xdr:cNvSpPr txBox="1"/>
      </xdr:nvSpPr>
      <xdr:spPr>
        <a:xfrm>
          <a:off x="8483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112288</xdr:rowOff>
    </xdr:from>
    <xdr:to>
      <xdr:col>41</xdr:col>
      <xdr:colOff>50800</xdr:colOff>
      <xdr:row>97</xdr:row>
      <xdr:rowOff>154845</xdr:rowOff>
    </xdr:to>
    <xdr:cxnSp macro="">
      <xdr:nvCxnSpPr>
        <xdr:cNvPr id="473" name="直線コネクタ 472"/>
        <xdr:cNvCxnSpPr/>
      </xdr:nvCxnSpPr>
      <xdr:spPr>
        <a:xfrm>
          <a:off x="6972300" y="16742938"/>
          <a:ext cx="889000" cy="4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9709</xdr:rowOff>
    </xdr:from>
    <xdr:to>
      <xdr:col>41</xdr:col>
      <xdr:colOff>101600</xdr:colOff>
      <xdr:row>96</xdr:row>
      <xdr:rowOff>111309</xdr:rowOff>
    </xdr:to>
    <xdr:sp macro="" textlink="">
      <xdr:nvSpPr>
        <xdr:cNvPr id="474" name="フローチャート: 判断 473"/>
        <xdr:cNvSpPr/>
      </xdr:nvSpPr>
      <xdr:spPr>
        <a:xfrm>
          <a:off x="7810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127836</xdr:rowOff>
    </xdr:from>
    <xdr:ext cx="534377" cy="259045"/>
    <xdr:sp macro="" textlink="">
      <xdr:nvSpPr>
        <xdr:cNvPr id="475" name="テキスト ボックス 474"/>
        <xdr:cNvSpPr txBox="1"/>
      </xdr:nvSpPr>
      <xdr:spPr>
        <a:xfrm>
          <a:off x="7594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7595</xdr:rowOff>
    </xdr:from>
    <xdr:to>
      <xdr:col>36</xdr:col>
      <xdr:colOff>165100</xdr:colOff>
      <xdr:row>96</xdr:row>
      <xdr:rowOff>109195</xdr:rowOff>
    </xdr:to>
    <xdr:sp macro="" textlink="">
      <xdr:nvSpPr>
        <xdr:cNvPr id="476" name="フローチャート: 判断 475"/>
        <xdr:cNvSpPr/>
      </xdr:nvSpPr>
      <xdr:spPr>
        <a:xfrm>
          <a:off x="6921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125722</xdr:rowOff>
    </xdr:from>
    <xdr:ext cx="534377" cy="259045"/>
    <xdr:sp macro="" textlink="">
      <xdr:nvSpPr>
        <xdr:cNvPr id="477" name="テキスト ボックス 476"/>
        <xdr:cNvSpPr txBox="1"/>
      </xdr:nvSpPr>
      <xdr:spPr>
        <a:xfrm>
          <a:off x="6705111" y="162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64878</xdr:rowOff>
    </xdr:from>
    <xdr:to>
      <xdr:col>55</xdr:col>
      <xdr:colOff>50800</xdr:colOff>
      <xdr:row>97</xdr:row>
      <xdr:rowOff>166478</xdr:rowOff>
    </xdr:to>
    <xdr:sp macro="" textlink="">
      <xdr:nvSpPr>
        <xdr:cNvPr id="483" name="楕円 482"/>
        <xdr:cNvSpPr/>
      </xdr:nvSpPr>
      <xdr:spPr>
        <a:xfrm>
          <a:off x="10426700" y="1669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43305</xdr:rowOff>
    </xdr:from>
    <xdr:ext cx="534377" cy="259045"/>
    <xdr:sp macro="" textlink="">
      <xdr:nvSpPr>
        <xdr:cNvPr id="484" name="土木費該当値テキスト"/>
        <xdr:cNvSpPr txBox="1"/>
      </xdr:nvSpPr>
      <xdr:spPr>
        <a:xfrm>
          <a:off x="10528300" y="1667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91833</xdr:rowOff>
    </xdr:from>
    <xdr:to>
      <xdr:col>50</xdr:col>
      <xdr:colOff>165100</xdr:colOff>
      <xdr:row>97</xdr:row>
      <xdr:rowOff>21983</xdr:rowOff>
    </xdr:to>
    <xdr:sp macro="" textlink="">
      <xdr:nvSpPr>
        <xdr:cNvPr id="485" name="楕円 484"/>
        <xdr:cNvSpPr/>
      </xdr:nvSpPr>
      <xdr:spPr>
        <a:xfrm>
          <a:off x="9588500" y="1655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13110</xdr:rowOff>
    </xdr:from>
    <xdr:ext cx="534377" cy="259045"/>
    <xdr:sp macro="" textlink="">
      <xdr:nvSpPr>
        <xdr:cNvPr id="486" name="テキスト ボックス 485"/>
        <xdr:cNvSpPr txBox="1"/>
      </xdr:nvSpPr>
      <xdr:spPr>
        <a:xfrm>
          <a:off x="9372111" y="1664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60992</xdr:rowOff>
    </xdr:from>
    <xdr:to>
      <xdr:col>46</xdr:col>
      <xdr:colOff>38100</xdr:colOff>
      <xdr:row>97</xdr:row>
      <xdr:rowOff>162592</xdr:rowOff>
    </xdr:to>
    <xdr:sp macro="" textlink="">
      <xdr:nvSpPr>
        <xdr:cNvPr id="487" name="楕円 486"/>
        <xdr:cNvSpPr/>
      </xdr:nvSpPr>
      <xdr:spPr>
        <a:xfrm>
          <a:off x="8699500" y="1669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153719</xdr:rowOff>
    </xdr:from>
    <xdr:ext cx="534377" cy="259045"/>
    <xdr:sp macro="" textlink="">
      <xdr:nvSpPr>
        <xdr:cNvPr id="488" name="テキスト ボックス 487"/>
        <xdr:cNvSpPr txBox="1"/>
      </xdr:nvSpPr>
      <xdr:spPr>
        <a:xfrm>
          <a:off x="8483111" y="1678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104045</xdr:rowOff>
    </xdr:from>
    <xdr:to>
      <xdr:col>41</xdr:col>
      <xdr:colOff>101600</xdr:colOff>
      <xdr:row>98</xdr:row>
      <xdr:rowOff>34195</xdr:rowOff>
    </xdr:to>
    <xdr:sp macro="" textlink="">
      <xdr:nvSpPr>
        <xdr:cNvPr id="489" name="楕円 488"/>
        <xdr:cNvSpPr/>
      </xdr:nvSpPr>
      <xdr:spPr>
        <a:xfrm>
          <a:off x="7810500" y="167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25322</xdr:rowOff>
    </xdr:from>
    <xdr:ext cx="534377" cy="259045"/>
    <xdr:sp macro="" textlink="">
      <xdr:nvSpPr>
        <xdr:cNvPr id="490" name="テキスト ボックス 489"/>
        <xdr:cNvSpPr txBox="1"/>
      </xdr:nvSpPr>
      <xdr:spPr>
        <a:xfrm>
          <a:off x="7594111" y="1682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61488</xdr:rowOff>
    </xdr:from>
    <xdr:to>
      <xdr:col>36</xdr:col>
      <xdr:colOff>165100</xdr:colOff>
      <xdr:row>97</xdr:row>
      <xdr:rowOff>163088</xdr:rowOff>
    </xdr:to>
    <xdr:sp macro="" textlink="">
      <xdr:nvSpPr>
        <xdr:cNvPr id="491" name="楕円 490"/>
        <xdr:cNvSpPr/>
      </xdr:nvSpPr>
      <xdr:spPr>
        <a:xfrm>
          <a:off x="6921500" y="1669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154215</xdr:rowOff>
    </xdr:from>
    <xdr:ext cx="534377" cy="259045"/>
    <xdr:sp macro="" textlink="">
      <xdr:nvSpPr>
        <xdr:cNvPr id="492" name="テキスト ボックス 491"/>
        <xdr:cNvSpPr txBox="1"/>
      </xdr:nvSpPr>
      <xdr:spPr>
        <a:xfrm>
          <a:off x="6705111" y="1678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117493</xdr:rowOff>
    </xdr:from>
    <xdr:to>
      <xdr:col>85</xdr:col>
      <xdr:colOff>126364</xdr:colOff>
      <xdr:row>39</xdr:row>
      <xdr:rowOff>153743</xdr:rowOff>
    </xdr:to>
    <xdr:cxnSp macro="">
      <xdr:nvCxnSpPr>
        <xdr:cNvPr id="519" name="直線コネクタ 518"/>
        <xdr:cNvCxnSpPr/>
      </xdr:nvCxnSpPr>
      <xdr:spPr>
        <a:xfrm flipV="1">
          <a:off x="16317595" y="5260993"/>
          <a:ext cx="1269" cy="1579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157570</xdr:rowOff>
    </xdr:from>
    <xdr:ext cx="469744" cy="259045"/>
    <xdr:sp macro="" textlink="">
      <xdr:nvSpPr>
        <xdr:cNvPr id="520" name="消防費最小値テキスト"/>
        <xdr:cNvSpPr txBox="1"/>
      </xdr:nvSpPr>
      <xdr:spPr>
        <a:xfrm>
          <a:off x="16370300" y="6844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153743</xdr:rowOff>
    </xdr:from>
    <xdr:to>
      <xdr:col>86</xdr:col>
      <xdr:colOff>25400</xdr:colOff>
      <xdr:row>39</xdr:row>
      <xdr:rowOff>153743</xdr:rowOff>
    </xdr:to>
    <xdr:cxnSp macro="">
      <xdr:nvCxnSpPr>
        <xdr:cNvPr id="521" name="直線コネクタ 520"/>
        <xdr:cNvCxnSpPr/>
      </xdr:nvCxnSpPr>
      <xdr:spPr>
        <a:xfrm>
          <a:off x="16230600" y="684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64170</xdr:rowOff>
    </xdr:from>
    <xdr:ext cx="534377" cy="259045"/>
    <xdr:sp macro="" textlink="">
      <xdr:nvSpPr>
        <xdr:cNvPr id="522" name="消防費最大値テキスト"/>
        <xdr:cNvSpPr txBox="1"/>
      </xdr:nvSpPr>
      <xdr:spPr>
        <a:xfrm>
          <a:off x="16370300" y="503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117493</xdr:rowOff>
    </xdr:from>
    <xdr:to>
      <xdr:col>86</xdr:col>
      <xdr:colOff>25400</xdr:colOff>
      <xdr:row>30</xdr:row>
      <xdr:rowOff>117493</xdr:rowOff>
    </xdr:to>
    <xdr:cxnSp macro="">
      <xdr:nvCxnSpPr>
        <xdr:cNvPr id="523" name="直線コネクタ 522"/>
        <xdr:cNvCxnSpPr/>
      </xdr:nvCxnSpPr>
      <xdr:spPr>
        <a:xfrm>
          <a:off x="16230600" y="5260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135618</xdr:rowOff>
    </xdr:from>
    <xdr:to>
      <xdr:col>85</xdr:col>
      <xdr:colOff>127000</xdr:colOff>
      <xdr:row>37</xdr:row>
      <xdr:rowOff>150314</xdr:rowOff>
    </xdr:to>
    <xdr:cxnSp macro="">
      <xdr:nvCxnSpPr>
        <xdr:cNvPr id="524" name="直線コネクタ 523"/>
        <xdr:cNvCxnSpPr/>
      </xdr:nvCxnSpPr>
      <xdr:spPr>
        <a:xfrm flipV="1">
          <a:off x="15481300" y="6479268"/>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118635</xdr:rowOff>
    </xdr:from>
    <xdr:ext cx="534377" cy="259045"/>
    <xdr:sp macro="" textlink="">
      <xdr:nvSpPr>
        <xdr:cNvPr id="525" name="消防費平均値テキスト"/>
        <xdr:cNvSpPr txBox="1"/>
      </xdr:nvSpPr>
      <xdr:spPr>
        <a:xfrm>
          <a:off x="16370300" y="5947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95758</xdr:rowOff>
    </xdr:from>
    <xdr:to>
      <xdr:col>85</xdr:col>
      <xdr:colOff>177800</xdr:colOff>
      <xdr:row>36</xdr:row>
      <xdr:rowOff>25908</xdr:rowOff>
    </xdr:to>
    <xdr:sp macro="" textlink="">
      <xdr:nvSpPr>
        <xdr:cNvPr id="526" name="フローチャート: 判断 525"/>
        <xdr:cNvSpPr/>
      </xdr:nvSpPr>
      <xdr:spPr>
        <a:xfrm>
          <a:off x="162687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150314</xdr:rowOff>
    </xdr:from>
    <xdr:to>
      <xdr:col>81</xdr:col>
      <xdr:colOff>50800</xdr:colOff>
      <xdr:row>38</xdr:row>
      <xdr:rowOff>68181</xdr:rowOff>
    </xdr:to>
    <xdr:cxnSp macro="">
      <xdr:nvCxnSpPr>
        <xdr:cNvPr id="527" name="直線コネクタ 526"/>
        <xdr:cNvCxnSpPr/>
      </xdr:nvCxnSpPr>
      <xdr:spPr>
        <a:xfrm flipV="1">
          <a:off x="14592300" y="6493964"/>
          <a:ext cx="889000" cy="8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117965</xdr:rowOff>
    </xdr:from>
    <xdr:to>
      <xdr:col>81</xdr:col>
      <xdr:colOff>101600</xdr:colOff>
      <xdr:row>36</xdr:row>
      <xdr:rowOff>48115</xdr:rowOff>
    </xdr:to>
    <xdr:sp macro="" textlink="">
      <xdr:nvSpPr>
        <xdr:cNvPr id="528" name="フローチャート: 判断 527"/>
        <xdr:cNvSpPr/>
      </xdr:nvSpPr>
      <xdr:spPr>
        <a:xfrm>
          <a:off x="154305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64642</xdr:rowOff>
    </xdr:from>
    <xdr:ext cx="534377" cy="259045"/>
    <xdr:sp macro="" textlink="">
      <xdr:nvSpPr>
        <xdr:cNvPr id="529" name="テキスト ボックス 528"/>
        <xdr:cNvSpPr txBox="1"/>
      </xdr:nvSpPr>
      <xdr:spPr>
        <a:xfrm>
          <a:off x="15214111" y="589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102961</xdr:rowOff>
    </xdr:from>
    <xdr:to>
      <xdr:col>76</xdr:col>
      <xdr:colOff>114300</xdr:colOff>
      <xdr:row>38</xdr:row>
      <xdr:rowOff>68181</xdr:rowOff>
    </xdr:to>
    <xdr:cxnSp macro="">
      <xdr:nvCxnSpPr>
        <xdr:cNvPr id="530" name="直線コネクタ 529"/>
        <xdr:cNvCxnSpPr/>
      </xdr:nvCxnSpPr>
      <xdr:spPr>
        <a:xfrm>
          <a:off x="13703300" y="6275161"/>
          <a:ext cx="889000" cy="30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87104</xdr:rowOff>
    </xdr:from>
    <xdr:to>
      <xdr:col>76</xdr:col>
      <xdr:colOff>165100</xdr:colOff>
      <xdr:row>36</xdr:row>
      <xdr:rowOff>17254</xdr:rowOff>
    </xdr:to>
    <xdr:sp macro="" textlink="">
      <xdr:nvSpPr>
        <xdr:cNvPr id="531" name="フローチャート: 判断 530"/>
        <xdr:cNvSpPr/>
      </xdr:nvSpPr>
      <xdr:spPr>
        <a:xfrm>
          <a:off x="14541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33781</xdr:rowOff>
    </xdr:from>
    <xdr:ext cx="534377" cy="259045"/>
    <xdr:sp macro="" textlink="">
      <xdr:nvSpPr>
        <xdr:cNvPr id="532" name="テキスト ボックス 531"/>
        <xdr:cNvSpPr txBox="1"/>
      </xdr:nvSpPr>
      <xdr:spPr>
        <a:xfrm>
          <a:off x="14325111" y="586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102961</xdr:rowOff>
    </xdr:from>
    <xdr:to>
      <xdr:col>71</xdr:col>
      <xdr:colOff>177800</xdr:colOff>
      <xdr:row>38</xdr:row>
      <xdr:rowOff>35687</xdr:rowOff>
    </xdr:to>
    <xdr:cxnSp macro="">
      <xdr:nvCxnSpPr>
        <xdr:cNvPr id="533" name="直線コネクタ 532"/>
        <xdr:cNvCxnSpPr/>
      </xdr:nvCxnSpPr>
      <xdr:spPr>
        <a:xfrm flipV="1">
          <a:off x="12814300" y="6275161"/>
          <a:ext cx="889000" cy="27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60162</xdr:rowOff>
    </xdr:from>
    <xdr:to>
      <xdr:col>72</xdr:col>
      <xdr:colOff>38100</xdr:colOff>
      <xdr:row>35</xdr:row>
      <xdr:rowOff>161762</xdr:rowOff>
    </xdr:to>
    <xdr:sp macro="" textlink="">
      <xdr:nvSpPr>
        <xdr:cNvPr id="534" name="フローチャート: 判断 533"/>
        <xdr:cNvSpPr/>
      </xdr:nvSpPr>
      <xdr:spPr>
        <a:xfrm>
          <a:off x="13652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6839</xdr:rowOff>
    </xdr:from>
    <xdr:ext cx="534377" cy="259045"/>
    <xdr:sp macro="" textlink="">
      <xdr:nvSpPr>
        <xdr:cNvPr id="535" name="テキスト ボックス 534"/>
        <xdr:cNvSpPr txBox="1"/>
      </xdr:nvSpPr>
      <xdr:spPr>
        <a:xfrm>
          <a:off x="13436111" y="583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159439</xdr:rowOff>
    </xdr:from>
    <xdr:to>
      <xdr:col>67</xdr:col>
      <xdr:colOff>101600</xdr:colOff>
      <xdr:row>36</xdr:row>
      <xdr:rowOff>89589</xdr:rowOff>
    </xdr:to>
    <xdr:sp macro="" textlink="">
      <xdr:nvSpPr>
        <xdr:cNvPr id="536" name="フローチャート: 判断 535"/>
        <xdr:cNvSpPr/>
      </xdr:nvSpPr>
      <xdr:spPr>
        <a:xfrm>
          <a:off x="12763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106116</xdr:rowOff>
    </xdr:from>
    <xdr:ext cx="534377" cy="259045"/>
    <xdr:sp macro="" textlink="">
      <xdr:nvSpPr>
        <xdr:cNvPr id="537" name="テキスト ボックス 536"/>
        <xdr:cNvSpPr txBox="1"/>
      </xdr:nvSpPr>
      <xdr:spPr>
        <a:xfrm>
          <a:off x="12547111" y="593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84818</xdr:rowOff>
    </xdr:from>
    <xdr:to>
      <xdr:col>85</xdr:col>
      <xdr:colOff>177800</xdr:colOff>
      <xdr:row>38</xdr:row>
      <xdr:rowOff>14968</xdr:rowOff>
    </xdr:to>
    <xdr:sp macro="" textlink="">
      <xdr:nvSpPr>
        <xdr:cNvPr id="543" name="楕円 542"/>
        <xdr:cNvSpPr/>
      </xdr:nvSpPr>
      <xdr:spPr>
        <a:xfrm>
          <a:off x="16268700" y="642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63245</xdr:rowOff>
    </xdr:from>
    <xdr:ext cx="469744" cy="259045"/>
    <xdr:sp macro="" textlink="">
      <xdr:nvSpPr>
        <xdr:cNvPr id="544" name="消防費該当値テキスト"/>
        <xdr:cNvSpPr txBox="1"/>
      </xdr:nvSpPr>
      <xdr:spPr>
        <a:xfrm>
          <a:off x="16370300" y="640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99514</xdr:rowOff>
    </xdr:from>
    <xdr:to>
      <xdr:col>81</xdr:col>
      <xdr:colOff>101600</xdr:colOff>
      <xdr:row>38</xdr:row>
      <xdr:rowOff>29663</xdr:rowOff>
    </xdr:to>
    <xdr:sp macro="" textlink="">
      <xdr:nvSpPr>
        <xdr:cNvPr id="545" name="楕円 544"/>
        <xdr:cNvSpPr/>
      </xdr:nvSpPr>
      <xdr:spPr>
        <a:xfrm>
          <a:off x="15430500" y="64431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20790</xdr:rowOff>
    </xdr:from>
    <xdr:ext cx="469744" cy="259045"/>
    <xdr:sp macro="" textlink="">
      <xdr:nvSpPr>
        <xdr:cNvPr id="546" name="テキスト ボックス 545"/>
        <xdr:cNvSpPr txBox="1"/>
      </xdr:nvSpPr>
      <xdr:spPr>
        <a:xfrm>
          <a:off x="15246428" y="6535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17381</xdr:rowOff>
    </xdr:from>
    <xdr:to>
      <xdr:col>76</xdr:col>
      <xdr:colOff>165100</xdr:colOff>
      <xdr:row>38</xdr:row>
      <xdr:rowOff>118981</xdr:rowOff>
    </xdr:to>
    <xdr:sp macro="" textlink="">
      <xdr:nvSpPr>
        <xdr:cNvPr id="547" name="楕円 546"/>
        <xdr:cNvSpPr/>
      </xdr:nvSpPr>
      <xdr:spPr>
        <a:xfrm>
          <a:off x="14541500" y="653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110108</xdr:rowOff>
    </xdr:from>
    <xdr:ext cx="469744" cy="259045"/>
    <xdr:sp macro="" textlink="">
      <xdr:nvSpPr>
        <xdr:cNvPr id="548" name="テキスト ボックス 547"/>
        <xdr:cNvSpPr txBox="1"/>
      </xdr:nvSpPr>
      <xdr:spPr>
        <a:xfrm>
          <a:off x="14357428" y="662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52161</xdr:rowOff>
    </xdr:from>
    <xdr:to>
      <xdr:col>72</xdr:col>
      <xdr:colOff>38100</xdr:colOff>
      <xdr:row>36</xdr:row>
      <xdr:rowOff>153761</xdr:rowOff>
    </xdr:to>
    <xdr:sp macro="" textlink="">
      <xdr:nvSpPr>
        <xdr:cNvPr id="549" name="楕円 548"/>
        <xdr:cNvSpPr/>
      </xdr:nvSpPr>
      <xdr:spPr>
        <a:xfrm>
          <a:off x="13652500" y="622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144888</xdr:rowOff>
    </xdr:from>
    <xdr:ext cx="534377" cy="259045"/>
    <xdr:sp macro="" textlink="">
      <xdr:nvSpPr>
        <xdr:cNvPr id="550" name="テキスト ボックス 549"/>
        <xdr:cNvSpPr txBox="1"/>
      </xdr:nvSpPr>
      <xdr:spPr>
        <a:xfrm>
          <a:off x="13436111" y="631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156337</xdr:rowOff>
    </xdr:from>
    <xdr:to>
      <xdr:col>67</xdr:col>
      <xdr:colOff>101600</xdr:colOff>
      <xdr:row>38</xdr:row>
      <xdr:rowOff>86487</xdr:rowOff>
    </xdr:to>
    <xdr:sp macro="" textlink="">
      <xdr:nvSpPr>
        <xdr:cNvPr id="551" name="楕円 550"/>
        <xdr:cNvSpPr/>
      </xdr:nvSpPr>
      <xdr:spPr>
        <a:xfrm>
          <a:off x="12763500" y="649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77614</xdr:rowOff>
    </xdr:from>
    <xdr:ext cx="469744" cy="259045"/>
    <xdr:sp macro="" textlink="">
      <xdr:nvSpPr>
        <xdr:cNvPr id="552" name="テキスト ボックス 551"/>
        <xdr:cNvSpPr txBox="1"/>
      </xdr:nvSpPr>
      <xdr:spPr>
        <a:xfrm>
          <a:off x="12579428" y="659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36007</xdr:rowOff>
    </xdr:from>
    <xdr:to>
      <xdr:col>85</xdr:col>
      <xdr:colOff>126364</xdr:colOff>
      <xdr:row>59</xdr:row>
      <xdr:rowOff>1077</xdr:rowOff>
    </xdr:to>
    <xdr:cxnSp macro="">
      <xdr:nvCxnSpPr>
        <xdr:cNvPr id="575" name="直線コネクタ 574"/>
        <xdr:cNvCxnSpPr/>
      </xdr:nvCxnSpPr>
      <xdr:spPr>
        <a:xfrm flipV="1">
          <a:off x="16317595" y="8779957"/>
          <a:ext cx="1269" cy="133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4904</xdr:rowOff>
    </xdr:from>
    <xdr:ext cx="534377" cy="259045"/>
    <xdr:sp macro="" textlink="">
      <xdr:nvSpPr>
        <xdr:cNvPr id="576" name="教育費最小値テキスト"/>
        <xdr:cNvSpPr txBox="1"/>
      </xdr:nvSpPr>
      <xdr:spPr>
        <a:xfrm>
          <a:off x="16370300" y="1012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1077</xdr:rowOff>
    </xdr:from>
    <xdr:to>
      <xdr:col>86</xdr:col>
      <xdr:colOff>25400</xdr:colOff>
      <xdr:row>59</xdr:row>
      <xdr:rowOff>1077</xdr:rowOff>
    </xdr:to>
    <xdr:cxnSp macro="">
      <xdr:nvCxnSpPr>
        <xdr:cNvPr id="577" name="直線コネクタ 576"/>
        <xdr:cNvCxnSpPr/>
      </xdr:nvCxnSpPr>
      <xdr:spPr>
        <a:xfrm>
          <a:off x="16230600" y="10116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154134</xdr:rowOff>
    </xdr:from>
    <xdr:ext cx="534377" cy="259045"/>
    <xdr:sp macro="" textlink="">
      <xdr:nvSpPr>
        <xdr:cNvPr id="578" name="教育費最大値テキスト"/>
        <xdr:cNvSpPr txBox="1"/>
      </xdr:nvSpPr>
      <xdr:spPr>
        <a:xfrm>
          <a:off x="16370300" y="8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58,518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36007</xdr:rowOff>
    </xdr:from>
    <xdr:to>
      <xdr:col>86</xdr:col>
      <xdr:colOff>25400</xdr:colOff>
      <xdr:row>51</xdr:row>
      <xdr:rowOff>36007</xdr:rowOff>
    </xdr:to>
    <xdr:cxnSp macro="">
      <xdr:nvCxnSpPr>
        <xdr:cNvPr id="579" name="直線コネクタ 578"/>
        <xdr:cNvCxnSpPr/>
      </xdr:nvCxnSpPr>
      <xdr:spPr>
        <a:xfrm>
          <a:off x="16230600" y="877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89545</xdr:rowOff>
    </xdr:from>
    <xdr:to>
      <xdr:col>85</xdr:col>
      <xdr:colOff>127000</xdr:colOff>
      <xdr:row>55</xdr:row>
      <xdr:rowOff>145141</xdr:rowOff>
    </xdr:to>
    <xdr:cxnSp macro="">
      <xdr:nvCxnSpPr>
        <xdr:cNvPr id="580" name="直線コネクタ 579"/>
        <xdr:cNvCxnSpPr/>
      </xdr:nvCxnSpPr>
      <xdr:spPr>
        <a:xfrm>
          <a:off x="15481300" y="9519295"/>
          <a:ext cx="838200" cy="5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102861</xdr:rowOff>
    </xdr:from>
    <xdr:ext cx="534377" cy="259045"/>
    <xdr:sp macro="" textlink="">
      <xdr:nvSpPr>
        <xdr:cNvPr id="581" name="教育費平均値テキスト"/>
        <xdr:cNvSpPr txBox="1"/>
      </xdr:nvSpPr>
      <xdr:spPr>
        <a:xfrm>
          <a:off x="16370300" y="9361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79984</xdr:rowOff>
    </xdr:from>
    <xdr:to>
      <xdr:col>85</xdr:col>
      <xdr:colOff>177800</xdr:colOff>
      <xdr:row>56</xdr:row>
      <xdr:rowOff>10134</xdr:rowOff>
    </xdr:to>
    <xdr:sp macro="" textlink="">
      <xdr:nvSpPr>
        <xdr:cNvPr id="582" name="フローチャート: 判断 581"/>
        <xdr:cNvSpPr/>
      </xdr:nvSpPr>
      <xdr:spPr>
        <a:xfrm>
          <a:off x="16268700" y="950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6746</xdr:rowOff>
    </xdr:from>
    <xdr:to>
      <xdr:col>81</xdr:col>
      <xdr:colOff>50800</xdr:colOff>
      <xdr:row>55</xdr:row>
      <xdr:rowOff>89545</xdr:rowOff>
    </xdr:to>
    <xdr:cxnSp macro="">
      <xdr:nvCxnSpPr>
        <xdr:cNvPr id="583" name="直線コネクタ 582"/>
        <xdr:cNvCxnSpPr/>
      </xdr:nvCxnSpPr>
      <xdr:spPr>
        <a:xfrm>
          <a:off x="14592300" y="8750696"/>
          <a:ext cx="889000" cy="76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133660</xdr:rowOff>
    </xdr:from>
    <xdr:to>
      <xdr:col>81</xdr:col>
      <xdr:colOff>101600</xdr:colOff>
      <xdr:row>56</xdr:row>
      <xdr:rowOff>63810</xdr:rowOff>
    </xdr:to>
    <xdr:sp macro="" textlink="">
      <xdr:nvSpPr>
        <xdr:cNvPr id="584" name="フローチャート: 判断 583"/>
        <xdr:cNvSpPr/>
      </xdr:nvSpPr>
      <xdr:spPr>
        <a:xfrm>
          <a:off x="15430500" y="95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54937</xdr:rowOff>
    </xdr:from>
    <xdr:ext cx="534377" cy="259045"/>
    <xdr:sp macro="" textlink="">
      <xdr:nvSpPr>
        <xdr:cNvPr id="585" name="テキスト ボックス 584"/>
        <xdr:cNvSpPr txBox="1"/>
      </xdr:nvSpPr>
      <xdr:spPr>
        <a:xfrm>
          <a:off x="15214111" y="965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6746</xdr:rowOff>
    </xdr:from>
    <xdr:to>
      <xdr:col>76</xdr:col>
      <xdr:colOff>114300</xdr:colOff>
      <xdr:row>53</xdr:row>
      <xdr:rowOff>80996</xdr:rowOff>
    </xdr:to>
    <xdr:cxnSp macro="">
      <xdr:nvCxnSpPr>
        <xdr:cNvPr id="586" name="直線コネクタ 585"/>
        <xdr:cNvCxnSpPr/>
      </xdr:nvCxnSpPr>
      <xdr:spPr>
        <a:xfrm flipV="1">
          <a:off x="13703300" y="8750696"/>
          <a:ext cx="889000" cy="41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11313</xdr:rowOff>
    </xdr:from>
    <xdr:to>
      <xdr:col>76</xdr:col>
      <xdr:colOff>165100</xdr:colOff>
      <xdr:row>55</xdr:row>
      <xdr:rowOff>112913</xdr:rowOff>
    </xdr:to>
    <xdr:sp macro="" textlink="">
      <xdr:nvSpPr>
        <xdr:cNvPr id="587" name="フローチャート: 判断 586"/>
        <xdr:cNvSpPr/>
      </xdr:nvSpPr>
      <xdr:spPr>
        <a:xfrm>
          <a:off x="14541500" y="944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104040</xdr:rowOff>
    </xdr:from>
    <xdr:ext cx="534377" cy="259045"/>
    <xdr:sp macro="" textlink="">
      <xdr:nvSpPr>
        <xdr:cNvPr id="588" name="テキスト ボックス 587"/>
        <xdr:cNvSpPr txBox="1"/>
      </xdr:nvSpPr>
      <xdr:spPr>
        <a:xfrm>
          <a:off x="14325111" y="953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80996</xdr:rowOff>
    </xdr:from>
    <xdr:to>
      <xdr:col>71</xdr:col>
      <xdr:colOff>177800</xdr:colOff>
      <xdr:row>53</xdr:row>
      <xdr:rowOff>137048</xdr:rowOff>
    </xdr:to>
    <xdr:cxnSp macro="">
      <xdr:nvCxnSpPr>
        <xdr:cNvPr id="589" name="直線コネクタ 588"/>
        <xdr:cNvCxnSpPr/>
      </xdr:nvCxnSpPr>
      <xdr:spPr>
        <a:xfrm flipV="1">
          <a:off x="12814300" y="9167846"/>
          <a:ext cx="889000" cy="5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81951</xdr:rowOff>
    </xdr:from>
    <xdr:to>
      <xdr:col>72</xdr:col>
      <xdr:colOff>38100</xdr:colOff>
      <xdr:row>56</xdr:row>
      <xdr:rowOff>12101</xdr:rowOff>
    </xdr:to>
    <xdr:sp macro="" textlink="">
      <xdr:nvSpPr>
        <xdr:cNvPr id="590" name="フローチャート: 判断 589"/>
        <xdr:cNvSpPr/>
      </xdr:nvSpPr>
      <xdr:spPr>
        <a:xfrm>
          <a:off x="13652500" y="951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3228</xdr:rowOff>
    </xdr:from>
    <xdr:ext cx="534377" cy="259045"/>
    <xdr:sp macro="" textlink="">
      <xdr:nvSpPr>
        <xdr:cNvPr id="591" name="テキスト ボックス 590"/>
        <xdr:cNvSpPr txBox="1"/>
      </xdr:nvSpPr>
      <xdr:spPr>
        <a:xfrm>
          <a:off x="13436111" y="960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20320</xdr:rowOff>
    </xdr:from>
    <xdr:to>
      <xdr:col>67</xdr:col>
      <xdr:colOff>101600</xdr:colOff>
      <xdr:row>56</xdr:row>
      <xdr:rowOff>121920</xdr:rowOff>
    </xdr:to>
    <xdr:sp macro="" textlink="">
      <xdr:nvSpPr>
        <xdr:cNvPr id="592" name="フローチャート: 判断 591"/>
        <xdr:cNvSpPr/>
      </xdr:nvSpPr>
      <xdr:spPr>
        <a:xfrm>
          <a:off x="12763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113047</xdr:rowOff>
    </xdr:from>
    <xdr:ext cx="534377" cy="259045"/>
    <xdr:sp macro="" textlink="">
      <xdr:nvSpPr>
        <xdr:cNvPr id="593" name="テキスト ボックス 592"/>
        <xdr:cNvSpPr txBox="1"/>
      </xdr:nvSpPr>
      <xdr:spPr>
        <a:xfrm>
          <a:off x="12547111" y="971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94341</xdr:rowOff>
    </xdr:from>
    <xdr:to>
      <xdr:col>85</xdr:col>
      <xdr:colOff>177800</xdr:colOff>
      <xdr:row>56</xdr:row>
      <xdr:rowOff>24491</xdr:rowOff>
    </xdr:to>
    <xdr:sp macro="" textlink="">
      <xdr:nvSpPr>
        <xdr:cNvPr id="599" name="楕円 598"/>
        <xdr:cNvSpPr/>
      </xdr:nvSpPr>
      <xdr:spPr>
        <a:xfrm>
          <a:off x="16268700" y="952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72768</xdr:rowOff>
    </xdr:from>
    <xdr:ext cx="534377" cy="259045"/>
    <xdr:sp macro="" textlink="">
      <xdr:nvSpPr>
        <xdr:cNvPr id="600" name="教育費該当値テキスト"/>
        <xdr:cNvSpPr txBox="1"/>
      </xdr:nvSpPr>
      <xdr:spPr>
        <a:xfrm>
          <a:off x="16370300" y="950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38745</xdr:rowOff>
    </xdr:from>
    <xdr:to>
      <xdr:col>81</xdr:col>
      <xdr:colOff>101600</xdr:colOff>
      <xdr:row>55</xdr:row>
      <xdr:rowOff>140345</xdr:rowOff>
    </xdr:to>
    <xdr:sp macro="" textlink="">
      <xdr:nvSpPr>
        <xdr:cNvPr id="601" name="楕円 600"/>
        <xdr:cNvSpPr/>
      </xdr:nvSpPr>
      <xdr:spPr>
        <a:xfrm>
          <a:off x="15430500" y="946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156872</xdr:rowOff>
    </xdr:from>
    <xdr:ext cx="534377" cy="259045"/>
    <xdr:sp macro="" textlink="">
      <xdr:nvSpPr>
        <xdr:cNvPr id="602" name="テキスト ボックス 601"/>
        <xdr:cNvSpPr txBox="1"/>
      </xdr:nvSpPr>
      <xdr:spPr>
        <a:xfrm>
          <a:off x="15214111" y="924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127396</xdr:rowOff>
    </xdr:from>
    <xdr:to>
      <xdr:col>76</xdr:col>
      <xdr:colOff>165100</xdr:colOff>
      <xdr:row>51</xdr:row>
      <xdr:rowOff>57546</xdr:rowOff>
    </xdr:to>
    <xdr:sp macro="" textlink="">
      <xdr:nvSpPr>
        <xdr:cNvPr id="603" name="楕円 602"/>
        <xdr:cNvSpPr/>
      </xdr:nvSpPr>
      <xdr:spPr>
        <a:xfrm>
          <a:off x="14541500" y="869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49</xdr:row>
      <xdr:rowOff>74073</xdr:rowOff>
    </xdr:from>
    <xdr:ext cx="534377" cy="259045"/>
    <xdr:sp macro="" textlink="">
      <xdr:nvSpPr>
        <xdr:cNvPr id="604" name="テキスト ボックス 603"/>
        <xdr:cNvSpPr txBox="1"/>
      </xdr:nvSpPr>
      <xdr:spPr>
        <a:xfrm>
          <a:off x="14325111" y="847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30196</xdr:rowOff>
    </xdr:from>
    <xdr:to>
      <xdr:col>72</xdr:col>
      <xdr:colOff>38100</xdr:colOff>
      <xdr:row>53</xdr:row>
      <xdr:rowOff>131796</xdr:rowOff>
    </xdr:to>
    <xdr:sp macro="" textlink="">
      <xdr:nvSpPr>
        <xdr:cNvPr id="605" name="楕円 604"/>
        <xdr:cNvSpPr/>
      </xdr:nvSpPr>
      <xdr:spPr>
        <a:xfrm>
          <a:off x="13652500" y="911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148323</xdr:rowOff>
    </xdr:from>
    <xdr:ext cx="534377" cy="259045"/>
    <xdr:sp macro="" textlink="">
      <xdr:nvSpPr>
        <xdr:cNvPr id="606" name="テキスト ボックス 605"/>
        <xdr:cNvSpPr txBox="1"/>
      </xdr:nvSpPr>
      <xdr:spPr>
        <a:xfrm>
          <a:off x="13436111" y="889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86248</xdr:rowOff>
    </xdr:from>
    <xdr:to>
      <xdr:col>67</xdr:col>
      <xdr:colOff>101600</xdr:colOff>
      <xdr:row>54</xdr:row>
      <xdr:rowOff>16398</xdr:rowOff>
    </xdr:to>
    <xdr:sp macro="" textlink="">
      <xdr:nvSpPr>
        <xdr:cNvPr id="607" name="楕円 606"/>
        <xdr:cNvSpPr/>
      </xdr:nvSpPr>
      <xdr:spPr>
        <a:xfrm>
          <a:off x="12763500" y="917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32925</xdr:rowOff>
    </xdr:from>
    <xdr:ext cx="534377" cy="259045"/>
    <xdr:sp macro="" textlink="">
      <xdr:nvSpPr>
        <xdr:cNvPr id="608" name="テキスト ボックス 607"/>
        <xdr:cNvSpPr txBox="1"/>
      </xdr:nvSpPr>
      <xdr:spPr>
        <a:xfrm>
          <a:off x="12547111" y="894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28143</xdr:rowOff>
    </xdr:from>
    <xdr:to>
      <xdr:col>85</xdr:col>
      <xdr:colOff>126364</xdr:colOff>
      <xdr:row>79</xdr:row>
      <xdr:rowOff>98879</xdr:rowOff>
    </xdr:to>
    <xdr:cxnSp macro="">
      <xdr:nvCxnSpPr>
        <xdr:cNvPr id="634" name="直線コネクタ 633"/>
        <xdr:cNvCxnSpPr/>
      </xdr:nvCxnSpPr>
      <xdr:spPr>
        <a:xfrm flipV="1">
          <a:off x="16317595" y="12029643"/>
          <a:ext cx="1269" cy="161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108472</xdr:rowOff>
    </xdr:from>
    <xdr:ext cx="249299" cy="259045"/>
    <xdr:sp macro="" textlink="">
      <xdr:nvSpPr>
        <xdr:cNvPr id="635" name="災害復旧費最小値テキスト"/>
        <xdr:cNvSpPr txBox="1"/>
      </xdr:nvSpPr>
      <xdr:spPr>
        <a:xfrm>
          <a:off x="16370300" y="13653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146270</xdr:rowOff>
    </xdr:from>
    <xdr:ext cx="534377" cy="259045"/>
    <xdr:sp macro="" textlink="">
      <xdr:nvSpPr>
        <xdr:cNvPr id="637" name="災害復旧費最大値テキスト"/>
        <xdr:cNvSpPr txBox="1"/>
      </xdr:nvSpPr>
      <xdr:spPr>
        <a:xfrm>
          <a:off x="16370300" y="1180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28143</xdr:rowOff>
    </xdr:from>
    <xdr:to>
      <xdr:col>86</xdr:col>
      <xdr:colOff>25400</xdr:colOff>
      <xdr:row>70</xdr:row>
      <xdr:rowOff>28143</xdr:rowOff>
    </xdr:to>
    <xdr:cxnSp macro="">
      <xdr:nvCxnSpPr>
        <xdr:cNvPr id="638" name="直線コネクタ 637"/>
        <xdr:cNvCxnSpPr/>
      </xdr:nvCxnSpPr>
      <xdr:spPr>
        <a:xfrm>
          <a:off x="16230600" y="1202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98813</xdr:rowOff>
    </xdr:from>
    <xdr:to>
      <xdr:col>85</xdr:col>
      <xdr:colOff>127000</xdr:colOff>
      <xdr:row>79</xdr:row>
      <xdr:rowOff>98879</xdr:rowOff>
    </xdr:to>
    <xdr:cxnSp macro="">
      <xdr:nvCxnSpPr>
        <xdr:cNvPr id="639" name="直線コネクタ 638"/>
        <xdr:cNvCxnSpPr/>
      </xdr:nvCxnSpPr>
      <xdr:spPr>
        <a:xfrm flipV="1">
          <a:off x="15481300" y="13643363"/>
          <a:ext cx="8382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25922</xdr:rowOff>
    </xdr:from>
    <xdr:ext cx="469744" cy="259045"/>
    <xdr:sp macro="" textlink="">
      <xdr:nvSpPr>
        <xdr:cNvPr id="640" name="災害復旧費平均値テキスト"/>
        <xdr:cNvSpPr txBox="1"/>
      </xdr:nvSpPr>
      <xdr:spPr>
        <a:xfrm>
          <a:off x="16370300" y="1339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3045</xdr:rowOff>
    </xdr:from>
    <xdr:to>
      <xdr:col>85</xdr:col>
      <xdr:colOff>177800</xdr:colOff>
      <xdr:row>79</xdr:row>
      <xdr:rowOff>104645</xdr:rowOff>
    </xdr:to>
    <xdr:sp macro="" textlink="">
      <xdr:nvSpPr>
        <xdr:cNvPr id="641" name="フローチャート: 判断 640"/>
        <xdr:cNvSpPr/>
      </xdr:nvSpPr>
      <xdr:spPr>
        <a:xfrm>
          <a:off x="162687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97965</xdr:rowOff>
    </xdr:from>
    <xdr:to>
      <xdr:col>81</xdr:col>
      <xdr:colOff>50800</xdr:colOff>
      <xdr:row>79</xdr:row>
      <xdr:rowOff>98879</xdr:rowOff>
    </xdr:to>
    <xdr:cxnSp macro="">
      <xdr:nvCxnSpPr>
        <xdr:cNvPr id="642" name="直線コネクタ 641"/>
        <xdr:cNvCxnSpPr/>
      </xdr:nvCxnSpPr>
      <xdr:spPr>
        <a:xfrm>
          <a:off x="14592300" y="13642515"/>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3437</xdr:rowOff>
    </xdr:from>
    <xdr:to>
      <xdr:col>81</xdr:col>
      <xdr:colOff>101600</xdr:colOff>
      <xdr:row>79</xdr:row>
      <xdr:rowOff>105037</xdr:rowOff>
    </xdr:to>
    <xdr:sp macro="" textlink="">
      <xdr:nvSpPr>
        <xdr:cNvPr id="643" name="フローチャート: 判断 642"/>
        <xdr:cNvSpPr/>
      </xdr:nvSpPr>
      <xdr:spPr>
        <a:xfrm>
          <a:off x="15430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121564</xdr:rowOff>
    </xdr:from>
    <xdr:ext cx="469744" cy="259045"/>
    <xdr:sp macro="" textlink="">
      <xdr:nvSpPr>
        <xdr:cNvPr id="644" name="テキスト ボックス 643"/>
        <xdr:cNvSpPr txBox="1"/>
      </xdr:nvSpPr>
      <xdr:spPr>
        <a:xfrm>
          <a:off x="15246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95875</xdr:rowOff>
    </xdr:from>
    <xdr:to>
      <xdr:col>76</xdr:col>
      <xdr:colOff>114300</xdr:colOff>
      <xdr:row>79</xdr:row>
      <xdr:rowOff>97965</xdr:rowOff>
    </xdr:to>
    <xdr:cxnSp macro="">
      <xdr:nvCxnSpPr>
        <xdr:cNvPr id="645" name="直線コネクタ 644"/>
        <xdr:cNvCxnSpPr/>
      </xdr:nvCxnSpPr>
      <xdr:spPr>
        <a:xfrm>
          <a:off x="13703300" y="13640425"/>
          <a:ext cx="8890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14508</xdr:rowOff>
    </xdr:from>
    <xdr:to>
      <xdr:col>76</xdr:col>
      <xdr:colOff>165100</xdr:colOff>
      <xdr:row>79</xdr:row>
      <xdr:rowOff>116108</xdr:rowOff>
    </xdr:to>
    <xdr:sp macro="" textlink="">
      <xdr:nvSpPr>
        <xdr:cNvPr id="646" name="フローチャート: 判断 645"/>
        <xdr:cNvSpPr/>
      </xdr:nvSpPr>
      <xdr:spPr>
        <a:xfrm>
          <a:off x="14541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132635</xdr:rowOff>
    </xdr:from>
    <xdr:ext cx="469744" cy="259045"/>
    <xdr:sp macro="" textlink="">
      <xdr:nvSpPr>
        <xdr:cNvPr id="647" name="テキスト ボックス 646"/>
        <xdr:cNvSpPr txBox="1"/>
      </xdr:nvSpPr>
      <xdr:spPr>
        <a:xfrm>
          <a:off x="14357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95875</xdr:rowOff>
    </xdr:from>
    <xdr:to>
      <xdr:col>71</xdr:col>
      <xdr:colOff>177800</xdr:colOff>
      <xdr:row>79</xdr:row>
      <xdr:rowOff>98879</xdr:rowOff>
    </xdr:to>
    <xdr:cxnSp macro="">
      <xdr:nvCxnSpPr>
        <xdr:cNvPr id="648" name="直線コネクタ 647"/>
        <xdr:cNvCxnSpPr/>
      </xdr:nvCxnSpPr>
      <xdr:spPr>
        <a:xfrm flipV="1">
          <a:off x="12814300" y="13640425"/>
          <a:ext cx="889000" cy="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16565</xdr:rowOff>
    </xdr:from>
    <xdr:to>
      <xdr:col>72</xdr:col>
      <xdr:colOff>38100</xdr:colOff>
      <xdr:row>79</xdr:row>
      <xdr:rowOff>118165</xdr:rowOff>
    </xdr:to>
    <xdr:sp macro="" textlink="">
      <xdr:nvSpPr>
        <xdr:cNvPr id="649" name="フローチャート: 判断 648"/>
        <xdr:cNvSpPr/>
      </xdr:nvSpPr>
      <xdr:spPr>
        <a:xfrm>
          <a:off x="13652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134692</xdr:rowOff>
    </xdr:from>
    <xdr:ext cx="378565" cy="259045"/>
    <xdr:sp macro="" textlink="">
      <xdr:nvSpPr>
        <xdr:cNvPr id="650" name="テキスト ボックス 649"/>
        <xdr:cNvSpPr txBox="1"/>
      </xdr:nvSpPr>
      <xdr:spPr>
        <a:xfrm>
          <a:off x="13514017" y="1333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15650</xdr:rowOff>
    </xdr:from>
    <xdr:to>
      <xdr:col>67</xdr:col>
      <xdr:colOff>101600</xdr:colOff>
      <xdr:row>79</xdr:row>
      <xdr:rowOff>117250</xdr:rowOff>
    </xdr:to>
    <xdr:sp macro="" textlink="">
      <xdr:nvSpPr>
        <xdr:cNvPr id="651" name="フローチャート: 判断 650"/>
        <xdr:cNvSpPr/>
      </xdr:nvSpPr>
      <xdr:spPr>
        <a:xfrm>
          <a:off x="12763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133777</xdr:rowOff>
    </xdr:from>
    <xdr:ext cx="378565" cy="259045"/>
    <xdr:sp macro="" textlink="">
      <xdr:nvSpPr>
        <xdr:cNvPr id="652" name="テキスト ボックス 651"/>
        <xdr:cNvSpPr txBox="1"/>
      </xdr:nvSpPr>
      <xdr:spPr>
        <a:xfrm>
          <a:off x="12625017" y="1333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48013</xdr:rowOff>
    </xdr:from>
    <xdr:to>
      <xdr:col>85</xdr:col>
      <xdr:colOff>177800</xdr:colOff>
      <xdr:row>79</xdr:row>
      <xdr:rowOff>149613</xdr:rowOff>
    </xdr:to>
    <xdr:sp macro="" textlink="">
      <xdr:nvSpPr>
        <xdr:cNvPr id="658" name="楕円 657"/>
        <xdr:cNvSpPr/>
      </xdr:nvSpPr>
      <xdr:spPr>
        <a:xfrm>
          <a:off x="16268700" y="1359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152921</xdr:rowOff>
    </xdr:from>
    <xdr:ext cx="249299" cy="259045"/>
    <xdr:sp macro="" textlink="">
      <xdr:nvSpPr>
        <xdr:cNvPr id="659" name="災害復旧費該当値テキスト"/>
        <xdr:cNvSpPr txBox="1"/>
      </xdr:nvSpPr>
      <xdr:spPr>
        <a:xfrm>
          <a:off x="16370300" y="135260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0" name="楕円 659"/>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1" name="テキスト ボックス 660"/>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47165</xdr:rowOff>
    </xdr:from>
    <xdr:to>
      <xdr:col>76</xdr:col>
      <xdr:colOff>165100</xdr:colOff>
      <xdr:row>79</xdr:row>
      <xdr:rowOff>148765</xdr:rowOff>
    </xdr:to>
    <xdr:sp macro="" textlink="">
      <xdr:nvSpPr>
        <xdr:cNvPr id="662" name="楕円 661"/>
        <xdr:cNvSpPr/>
      </xdr:nvSpPr>
      <xdr:spPr>
        <a:xfrm>
          <a:off x="14541500" y="1359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139892</xdr:rowOff>
    </xdr:from>
    <xdr:ext cx="313932" cy="259045"/>
    <xdr:sp macro="" textlink="">
      <xdr:nvSpPr>
        <xdr:cNvPr id="663" name="テキスト ボックス 662"/>
        <xdr:cNvSpPr txBox="1"/>
      </xdr:nvSpPr>
      <xdr:spPr>
        <a:xfrm>
          <a:off x="14435333" y="13684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45075</xdr:rowOff>
    </xdr:from>
    <xdr:to>
      <xdr:col>72</xdr:col>
      <xdr:colOff>38100</xdr:colOff>
      <xdr:row>79</xdr:row>
      <xdr:rowOff>146675</xdr:rowOff>
    </xdr:to>
    <xdr:sp macro="" textlink="">
      <xdr:nvSpPr>
        <xdr:cNvPr id="664" name="楕円 663"/>
        <xdr:cNvSpPr/>
      </xdr:nvSpPr>
      <xdr:spPr>
        <a:xfrm>
          <a:off x="13652500" y="1358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137802</xdr:rowOff>
    </xdr:from>
    <xdr:ext cx="313932" cy="259045"/>
    <xdr:sp macro="" textlink="">
      <xdr:nvSpPr>
        <xdr:cNvPr id="665" name="テキスト ボックス 664"/>
        <xdr:cNvSpPr txBox="1"/>
      </xdr:nvSpPr>
      <xdr:spPr>
        <a:xfrm>
          <a:off x="13546333" y="136823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6" name="楕円 665"/>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7" name="テキスト ボックス 666"/>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156225</xdr:rowOff>
    </xdr:from>
    <xdr:to>
      <xdr:col>85</xdr:col>
      <xdr:colOff>126364</xdr:colOff>
      <xdr:row>98</xdr:row>
      <xdr:rowOff>66156</xdr:rowOff>
    </xdr:to>
    <xdr:cxnSp macro="">
      <xdr:nvCxnSpPr>
        <xdr:cNvPr id="694" name="直線コネクタ 693"/>
        <xdr:cNvCxnSpPr/>
      </xdr:nvCxnSpPr>
      <xdr:spPr>
        <a:xfrm flipV="1">
          <a:off x="16317595" y="15415275"/>
          <a:ext cx="1269" cy="1452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69983</xdr:rowOff>
    </xdr:from>
    <xdr:ext cx="534377" cy="259045"/>
    <xdr:sp macro="" textlink="">
      <xdr:nvSpPr>
        <xdr:cNvPr id="695" name="公債費最小値テキスト"/>
        <xdr:cNvSpPr txBox="1"/>
      </xdr:nvSpPr>
      <xdr:spPr>
        <a:xfrm>
          <a:off x="16370300" y="1687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66156</xdr:rowOff>
    </xdr:from>
    <xdr:to>
      <xdr:col>86</xdr:col>
      <xdr:colOff>25400</xdr:colOff>
      <xdr:row>98</xdr:row>
      <xdr:rowOff>66156</xdr:rowOff>
    </xdr:to>
    <xdr:cxnSp macro="">
      <xdr:nvCxnSpPr>
        <xdr:cNvPr id="696" name="直線コネクタ 695"/>
        <xdr:cNvCxnSpPr/>
      </xdr:nvCxnSpPr>
      <xdr:spPr>
        <a:xfrm>
          <a:off x="16230600" y="1686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102902</xdr:rowOff>
    </xdr:from>
    <xdr:ext cx="534377" cy="259045"/>
    <xdr:sp macro="" textlink="">
      <xdr:nvSpPr>
        <xdr:cNvPr id="697" name="公債費最大値テキスト"/>
        <xdr:cNvSpPr txBox="1"/>
      </xdr:nvSpPr>
      <xdr:spPr>
        <a:xfrm>
          <a:off x="16370300" y="1519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60,744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156225</xdr:rowOff>
    </xdr:from>
    <xdr:to>
      <xdr:col>86</xdr:col>
      <xdr:colOff>25400</xdr:colOff>
      <xdr:row>89</xdr:row>
      <xdr:rowOff>156225</xdr:rowOff>
    </xdr:to>
    <xdr:cxnSp macro="">
      <xdr:nvCxnSpPr>
        <xdr:cNvPr id="698" name="直線コネクタ 697"/>
        <xdr:cNvCxnSpPr/>
      </xdr:nvCxnSpPr>
      <xdr:spPr>
        <a:xfrm>
          <a:off x="16230600" y="15415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107043</xdr:rowOff>
    </xdr:from>
    <xdr:to>
      <xdr:col>85</xdr:col>
      <xdr:colOff>127000</xdr:colOff>
      <xdr:row>90</xdr:row>
      <xdr:rowOff>147179</xdr:rowOff>
    </xdr:to>
    <xdr:cxnSp macro="">
      <xdr:nvCxnSpPr>
        <xdr:cNvPr id="699" name="直線コネクタ 698"/>
        <xdr:cNvCxnSpPr/>
      </xdr:nvCxnSpPr>
      <xdr:spPr>
        <a:xfrm>
          <a:off x="15481300" y="15537543"/>
          <a:ext cx="838200" cy="4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139337</xdr:rowOff>
    </xdr:from>
    <xdr:ext cx="534377" cy="259045"/>
    <xdr:sp macro="" textlink="">
      <xdr:nvSpPr>
        <xdr:cNvPr id="700" name="公債費平均値テキスト"/>
        <xdr:cNvSpPr txBox="1"/>
      </xdr:nvSpPr>
      <xdr:spPr>
        <a:xfrm>
          <a:off x="16370300" y="1608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160910</xdr:rowOff>
    </xdr:from>
    <xdr:to>
      <xdr:col>85</xdr:col>
      <xdr:colOff>177800</xdr:colOff>
      <xdr:row>94</xdr:row>
      <xdr:rowOff>91060</xdr:rowOff>
    </xdr:to>
    <xdr:sp macro="" textlink="">
      <xdr:nvSpPr>
        <xdr:cNvPr id="701" name="フローチャート: 判断 700"/>
        <xdr:cNvSpPr/>
      </xdr:nvSpPr>
      <xdr:spPr>
        <a:xfrm>
          <a:off x="16268700" y="1610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95580</xdr:rowOff>
    </xdr:from>
    <xdr:to>
      <xdr:col>81</xdr:col>
      <xdr:colOff>50800</xdr:colOff>
      <xdr:row>90</xdr:row>
      <xdr:rowOff>107043</xdr:rowOff>
    </xdr:to>
    <xdr:cxnSp macro="">
      <xdr:nvCxnSpPr>
        <xdr:cNvPr id="702" name="直線コネクタ 701"/>
        <xdr:cNvCxnSpPr/>
      </xdr:nvCxnSpPr>
      <xdr:spPr>
        <a:xfrm>
          <a:off x="14592300" y="15526080"/>
          <a:ext cx="889000" cy="1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148630</xdr:rowOff>
    </xdr:from>
    <xdr:to>
      <xdr:col>81</xdr:col>
      <xdr:colOff>101600</xdr:colOff>
      <xdr:row>94</xdr:row>
      <xdr:rowOff>78780</xdr:rowOff>
    </xdr:to>
    <xdr:sp macro="" textlink="">
      <xdr:nvSpPr>
        <xdr:cNvPr id="703" name="フローチャート: 判断 702"/>
        <xdr:cNvSpPr/>
      </xdr:nvSpPr>
      <xdr:spPr>
        <a:xfrm>
          <a:off x="154305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69907</xdr:rowOff>
    </xdr:from>
    <xdr:ext cx="534377" cy="259045"/>
    <xdr:sp macro="" textlink="">
      <xdr:nvSpPr>
        <xdr:cNvPr id="704" name="テキスト ボックス 703"/>
        <xdr:cNvSpPr txBox="1"/>
      </xdr:nvSpPr>
      <xdr:spPr>
        <a:xfrm>
          <a:off x="15214111" y="1618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19946</xdr:rowOff>
    </xdr:from>
    <xdr:to>
      <xdr:col>76</xdr:col>
      <xdr:colOff>114300</xdr:colOff>
      <xdr:row>90</xdr:row>
      <xdr:rowOff>95580</xdr:rowOff>
    </xdr:to>
    <xdr:cxnSp macro="">
      <xdr:nvCxnSpPr>
        <xdr:cNvPr id="705" name="直線コネクタ 704"/>
        <xdr:cNvCxnSpPr/>
      </xdr:nvCxnSpPr>
      <xdr:spPr>
        <a:xfrm>
          <a:off x="13703300" y="15450446"/>
          <a:ext cx="889000" cy="7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142948</xdr:rowOff>
    </xdr:from>
    <xdr:to>
      <xdr:col>76</xdr:col>
      <xdr:colOff>165100</xdr:colOff>
      <xdr:row>94</xdr:row>
      <xdr:rowOff>73098</xdr:rowOff>
    </xdr:to>
    <xdr:sp macro="" textlink="">
      <xdr:nvSpPr>
        <xdr:cNvPr id="706" name="フローチャート: 判断 705"/>
        <xdr:cNvSpPr/>
      </xdr:nvSpPr>
      <xdr:spPr>
        <a:xfrm>
          <a:off x="14541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64225</xdr:rowOff>
    </xdr:from>
    <xdr:ext cx="534377" cy="259045"/>
    <xdr:sp macro="" textlink="">
      <xdr:nvSpPr>
        <xdr:cNvPr id="707" name="テキスト ボックス 706"/>
        <xdr:cNvSpPr txBox="1"/>
      </xdr:nvSpPr>
      <xdr:spPr>
        <a:xfrm>
          <a:off x="14325111" y="1618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19946</xdr:rowOff>
    </xdr:from>
    <xdr:to>
      <xdr:col>71</xdr:col>
      <xdr:colOff>177800</xdr:colOff>
      <xdr:row>90</xdr:row>
      <xdr:rowOff>100772</xdr:rowOff>
    </xdr:to>
    <xdr:cxnSp macro="">
      <xdr:nvCxnSpPr>
        <xdr:cNvPr id="708" name="直線コネクタ 707"/>
        <xdr:cNvCxnSpPr/>
      </xdr:nvCxnSpPr>
      <xdr:spPr>
        <a:xfrm flipV="1">
          <a:off x="12814300" y="15450446"/>
          <a:ext cx="889000" cy="8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70808</xdr:rowOff>
    </xdr:from>
    <xdr:to>
      <xdr:col>72</xdr:col>
      <xdr:colOff>38100</xdr:colOff>
      <xdr:row>94</xdr:row>
      <xdr:rowOff>958</xdr:rowOff>
    </xdr:to>
    <xdr:sp macro="" textlink="">
      <xdr:nvSpPr>
        <xdr:cNvPr id="709" name="フローチャート: 判断 708"/>
        <xdr:cNvSpPr/>
      </xdr:nvSpPr>
      <xdr:spPr>
        <a:xfrm>
          <a:off x="13652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163535</xdr:rowOff>
    </xdr:from>
    <xdr:ext cx="534377" cy="259045"/>
    <xdr:sp macro="" textlink="">
      <xdr:nvSpPr>
        <xdr:cNvPr id="710" name="テキスト ボックス 709"/>
        <xdr:cNvSpPr txBox="1"/>
      </xdr:nvSpPr>
      <xdr:spPr>
        <a:xfrm>
          <a:off x="13436111" y="1610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56341</xdr:rowOff>
    </xdr:from>
    <xdr:to>
      <xdr:col>67</xdr:col>
      <xdr:colOff>101600</xdr:colOff>
      <xdr:row>93</xdr:row>
      <xdr:rowOff>157941</xdr:rowOff>
    </xdr:to>
    <xdr:sp macro="" textlink="">
      <xdr:nvSpPr>
        <xdr:cNvPr id="711" name="フローチャート: 判断 710"/>
        <xdr:cNvSpPr/>
      </xdr:nvSpPr>
      <xdr:spPr>
        <a:xfrm>
          <a:off x="12763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149068</xdr:rowOff>
    </xdr:from>
    <xdr:ext cx="534377" cy="259045"/>
    <xdr:sp macro="" textlink="">
      <xdr:nvSpPr>
        <xdr:cNvPr id="712" name="テキスト ボックス 711"/>
        <xdr:cNvSpPr txBox="1"/>
      </xdr:nvSpPr>
      <xdr:spPr>
        <a:xfrm>
          <a:off x="12547111" y="1609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96379</xdr:rowOff>
    </xdr:from>
    <xdr:to>
      <xdr:col>85</xdr:col>
      <xdr:colOff>177800</xdr:colOff>
      <xdr:row>91</xdr:row>
      <xdr:rowOff>26529</xdr:rowOff>
    </xdr:to>
    <xdr:sp macro="" textlink="">
      <xdr:nvSpPr>
        <xdr:cNvPr id="718" name="楕円 717"/>
        <xdr:cNvSpPr/>
      </xdr:nvSpPr>
      <xdr:spPr>
        <a:xfrm>
          <a:off x="16268700" y="1552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119256</xdr:rowOff>
    </xdr:from>
    <xdr:ext cx="534377" cy="259045"/>
    <xdr:sp macro="" textlink="">
      <xdr:nvSpPr>
        <xdr:cNvPr id="719" name="公債費該当値テキスト"/>
        <xdr:cNvSpPr txBox="1"/>
      </xdr:nvSpPr>
      <xdr:spPr>
        <a:xfrm>
          <a:off x="16370300" y="1537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56243</xdr:rowOff>
    </xdr:from>
    <xdr:to>
      <xdr:col>81</xdr:col>
      <xdr:colOff>101600</xdr:colOff>
      <xdr:row>90</xdr:row>
      <xdr:rowOff>157843</xdr:rowOff>
    </xdr:to>
    <xdr:sp macro="" textlink="">
      <xdr:nvSpPr>
        <xdr:cNvPr id="720" name="楕円 719"/>
        <xdr:cNvSpPr/>
      </xdr:nvSpPr>
      <xdr:spPr>
        <a:xfrm>
          <a:off x="15430500" y="1548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2920</xdr:rowOff>
    </xdr:from>
    <xdr:ext cx="534377" cy="259045"/>
    <xdr:sp macro="" textlink="">
      <xdr:nvSpPr>
        <xdr:cNvPr id="721" name="テキスト ボックス 720"/>
        <xdr:cNvSpPr txBox="1"/>
      </xdr:nvSpPr>
      <xdr:spPr>
        <a:xfrm>
          <a:off x="15214111" y="1526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44780</xdr:rowOff>
    </xdr:from>
    <xdr:to>
      <xdr:col>76</xdr:col>
      <xdr:colOff>165100</xdr:colOff>
      <xdr:row>90</xdr:row>
      <xdr:rowOff>146380</xdr:rowOff>
    </xdr:to>
    <xdr:sp macro="" textlink="">
      <xdr:nvSpPr>
        <xdr:cNvPr id="722" name="楕円 721"/>
        <xdr:cNvSpPr/>
      </xdr:nvSpPr>
      <xdr:spPr>
        <a:xfrm>
          <a:off x="14541500" y="1547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88</xdr:row>
      <xdr:rowOff>162907</xdr:rowOff>
    </xdr:from>
    <xdr:ext cx="534377" cy="259045"/>
    <xdr:sp macro="" textlink="">
      <xdr:nvSpPr>
        <xdr:cNvPr id="723" name="テキスト ボックス 722"/>
        <xdr:cNvSpPr txBox="1"/>
      </xdr:nvSpPr>
      <xdr:spPr>
        <a:xfrm>
          <a:off x="14325111" y="1525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89</xdr:row>
      <xdr:rowOff>140596</xdr:rowOff>
    </xdr:from>
    <xdr:to>
      <xdr:col>72</xdr:col>
      <xdr:colOff>38100</xdr:colOff>
      <xdr:row>90</xdr:row>
      <xdr:rowOff>70746</xdr:rowOff>
    </xdr:to>
    <xdr:sp macro="" textlink="">
      <xdr:nvSpPr>
        <xdr:cNvPr id="724" name="楕円 723"/>
        <xdr:cNvSpPr/>
      </xdr:nvSpPr>
      <xdr:spPr>
        <a:xfrm>
          <a:off x="13652500" y="1539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88</xdr:row>
      <xdr:rowOff>87273</xdr:rowOff>
    </xdr:from>
    <xdr:ext cx="534377" cy="259045"/>
    <xdr:sp macro="" textlink="">
      <xdr:nvSpPr>
        <xdr:cNvPr id="725" name="テキスト ボックス 724"/>
        <xdr:cNvSpPr txBox="1"/>
      </xdr:nvSpPr>
      <xdr:spPr>
        <a:xfrm>
          <a:off x="13436111" y="1517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49972</xdr:rowOff>
    </xdr:from>
    <xdr:to>
      <xdr:col>67</xdr:col>
      <xdr:colOff>101600</xdr:colOff>
      <xdr:row>90</xdr:row>
      <xdr:rowOff>151572</xdr:rowOff>
    </xdr:to>
    <xdr:sp macro="" textlink="">
      <xdr:nvSpPr>
        <xdr:cNvPr id="726" name="楕円 725"/>
        <xdr:cNvSpPr/>
      </xdr:nvSpPr>
      <xdr:spPr>
        <a:xfrm>
          <a:off x="12763500" y="1548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88</xdr:row>
      <xdr:rowOff>168099</xdr:rowOff>
    </xdr:from>
    <xdr:ext cx="534377" cy="259045"/>
    <xdr:sp macro="" textlink="">
      <xdr:nvSpPr>
        <xdr:cNvPr id="727" name="テキスト ボックス 726"/>
        <xdr:cNvSpPr txBox="1"/>
      </xdr:nvSpPr>
      <xdr:spPr>
        <a:xfrm>
          <a:off x="12547111" y="1525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61214</xdr:rowOff>
    </xdr:from>
    <xdr:to>
      <xdr:col>116</xdr:col>
      <xdr:colOff>62864</xdr:colOff>
      <xdr:row>39</xdr:row>
      <xdr:rowOff>44450</xdr:rowOff>
    </xdr:to>
    <xdr:cxnSp macro="">
      <xdr:nvCxnSpPr>
        <xdr:cNvPr id="751" name="直線コネクタ 750"/>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7891</xdr:rowOff>
    </xdr:from>
    <xdr:ext cx="469744" cy="259045"/>
    <xdr:sp macro="" textlink="">
      <xdr:nvSpPr>
        <xdr:cNvPr id="754" name="諸支出金最大値テキスト"/>
        <xdr:cNvSpPr txBox="1"/>
      </xdr:nvSpPr>
      <xdr:spPr>
        <a:xfrm>
          <a:off x="22212300" y="497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61214</xdr:rowOff>
    </xdr:from>
    <xdr:to>
      <xdr:col>116</xdr:col>
      <xdr:colOff>152400</xdr:colOff>
      <xdr:row>30</xdr:row>
      <xdr:rowOff>61214</xdr:rowOff>
    </xdr:to>
    <xdr:cxnSp macro="">
      <xdr:nvCxnSpPr>
        <xdr:cNvPr id="755" name="直線コネクタ 754"/>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104157</xdr:rowOff>
    </xdr:from>
    <xdr:ext cx="378565" cy="259045"/>
    <xdr:sp macro="" textlink="">
      <xdr:nvSpPr>
        <xdr:cNvPr id="757" name="諸支出金平均値テキスト"/>
        <xdr:cNvSpPr txBox="1"/>
      </xdr:nvSpPr>
      <xdr:spPr>
        <a:xfrm>
          <a:off x="22212300" y="64478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81280</xdr:rowOff>
    </xdr:from>
    <xdr:to>
      <xdr:col>116</xdr:col>
      <xdr:colOff>114300</xdr:colOff>
      <xdr:row>39</xdr:row>
      <xdr:rowOff>11430</xdr:rowOff>
    </xdr:to>
    <xdr:sp macro="" textlink="">
      <xdr:nvSpPr>
        <xdr:cNvPr id="758" name="フローチャート: 判断 757"/>
        <xdr:cNvSpPr/>
      </xdr:nvSpPr>
      <xdr:spPr>
        <a:xfrm>
          <a:off x="221107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17971</xdr:rowOff>
    </xdr:from>
    <xdr:to>
      <xdr:col>111</xdr:col>
      <xdr:colOff>177800</xdr:colOff>
      <xdr:row>39</xdr:row>
      <xdr:rowOff>44450</xdr:rowOff>
    </xdr:to>
    <xdr:cxnSp macro="">
      <xdr:nvCxnSpPr>
        <xdr:cNvPr id="759" name="直線コネクタ 758"/>
        <xdr:cNvCxnSpPr/>
      </xdr:nvCxnSpPr>
      <xdr:spPr>
        <a:xfrm>
          <a:off x="20434300" y="5847271"/>
          <a:ext cx="889000" cy="88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60" name="フローチャート: 判断 759"/>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61" name="テキスト ボックス 760"/>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17971</xdr:rowOff>
    </xdr:from>
    <xdr:to>
      <xdr:col>107</xdr:col>
      <xdr:colOff>50800</xdr:colOff>
      <xdr:row>35</xdr:row>
      <xdr:rowOff>87503</xdr:rowOff>
    </xdr:to>
    <xdr:cxnSp macro="">
      <xdr:nvCxnSpPr>
        <xdr:cNvPr id="762" name="直線コネクタ 761"/>
        <xdr:cNvCxnSpPr/>
      </xdr:nvCxnSpPr>
      <xdr:spPr>
        <a:xfrm flipV="1">
          <a:off x="19545300" y="5847271"/>
          <a:ext cx="889000" cy="24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88709</xdr:rowOff>
    </xdr:from>
    <xdr:to>
      <xdr:col>107</xdr:col>
      <xdr:colOff>101600</xdr:colOff>
      <xdr:row>39</xdr:row>
      <xdr:rowOff>18859</xdr:rowOff>
    </xdr:to>
    <xdr:sp macro="" textlink="">
      <xdr:nvSpPr>
        <xdr:cNvPr id="763" name="フローチャート: 判断 762"/>
        <xdr:cNvSpPr/>
      </xdr:nvSpPr>
      <xdr:spPr>
        <a:xfrm>
          <a:off x="20383500" y="66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9986</xdr:rowOff>
    </xdr:from>
    <xdr:ext cx="378565" cy="259045"/>
    <xdr:sp macro="" textlink="">
      <xdr:nvSpPr>
        <xdr:cNvPr id="764" name="テキスト ボックス 763"/>
        <xdr:cNvSpPr txBox="1"/>
      </xdr:nvSpPr>
      <xdr:spPr>
        <a:xfrm>
          <a:off x="20245017" y="6696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87503</xdr:rowOff>
    </xdr:from>
    <xdr:to>
      <xdr:col>102</xdr:col>
      <xdr:colOff>114300</xdr:colOff>
      <xdr:row>36</xdr:row>
      <xdr:rowOff>63500</xdr:rowOff>
    </xdr:to>
    <xdr:cxnSp macro="">
      <xdr:nvCxnSpPr>
        <xdr:cNvPr id="765" name="直線コネクタ 764"/>
        <xdr:cNvCxnSpPr/>
      </xdr:nvCxnSpPr>
      <xdr:spPr>
        <a:xfrm flipV="1">
          <a:off x="18656300" y="6088253"/>
          <a:ext cx="889000" cy="14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22225</xdr:rowOff>
    </xdr:from>
    <xdr:to>
      <xdr:col>102</xdr:col>
      <xdr:colOff>165100</xdr:colOff>
      <xdr:row>38</xdr:row>
      <xdr:rowOff>123825</xdr:rowOff>
    </xdr:to>
    <xdr:sp macro="" textlink="">
      <xdr:nvSpPr>
        <xdr:cNvPr id="766" name="フローチャート: 判断 765"/>
        <xdr:cNvSpPr/>
      </xdr:nvSpPr>
      <xdr:spPr>
        <a:xfrm>
          <a:off x="194945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114952</xdr:rowOff>
    </xdr:from>
    <xdr:ext cx="378565" cy="259045"/>
    <xdr:sp macro="" textlink="">
      <xdr:nvSpPr>
        <xdr:cNvPr id="767" name="テキスト ボックス 766"/>
        <xdr:cNvSpPr txBox="1"/>
      </xdr:nvSpPr>
      <xdr:spPr>
        <a:xfrm>
          <a:off x="19356017" y="6630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100140</xdr:rowOff>
    </xdr:from>
    <xdr:to>
      <xdr:col>98</xdr:col>
      <xdr:colOff>38100</xdr:colOff>
      <xdr:row>39</xdr:row>
      <xdr:rowOff>30290</xdr:rowOff>
    </xdr:to>
    <xdr:sp macro="" textlink="">
      <xdr:nvSpPr>
        <xdr:cNvPr id="768" name="フローチャート: 判断 767"/>
        <xdr:cNvSpPr/>
      </xdr:nvSpPr>
      <xdr:spPr>
        <a:xfrm>
          <a:off x="18605500" y="66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21417</xdr:rowOff>
    </xdr:from>
    <xdr:ext cx="378565" cy="259045"/>
    <xdr:sp macro="" textlink="">
      <xdr:nvSpPr>
        <xdr:cNvPr id="769" name="テキスト ボックス 768"/>
        <xdr:cNvSpPr txBox="1"/>
      </xdr:nvSpPr>
      <xdr:spPr>
        <a:xfrm>
          <a:off x="18467017" y="6707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6"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138621</xdr:rowOff>
    </xdr:from>
    <xdr:to>
      <xdr:col>107</xdr:col>
      <xdr:colOff>101600</xdr:colOff>
      <xdr:row>34</xdr:row>
      <xdr:rowOff>68771</xdr:rowOff>
    </xdr:to>
    <xdr:sp macro="" textlink="">
      <xdr:nvSpPr>
        <xdr:cNvPr id="779" name="楕円 778"/>
        <xdr:cNvSpPr/>
      </xdr:nvSpPr>
      <xdr:spPr>
        <a:xfrm>
          <a:off x="20383500" y="579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85298</xdr:rowOff>
    </xdr:from>
    <xdr:ext cx="469744" cy="259045"/>
    <xdr:sp macro="" textlink="">
      <xdr:nvSpPr>
        <xdr:cNvPr id="780" name="テキスト ボックス 779"/>
        <xdr:cNvSpPr txBox="1"/>
      </xdr:nvSpPr>
      <xdr:spPr>
        <a:xfrm>
          <a:off x="20199428" y="557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36703</xdr:rowOff>
    </xdr:from>
    <xdr:to>
      <xdr:col>102</xdr:col>
      <xdr:colOff>165100</xdr:colOff>
      <xdr:row>35</xdr:row>
      <xdr:rowOff>138303</xdr:rowOff>
    </xdr:to>
    <xdr:sp macro="" textlink="">
      <xdr:nvSpPr>
        <xdr:cNvPr id="781" name="楕円 780"/>
        <xdr:cNvSpPr/>
      </xdr:nvSpPr>
      <xdr:spPr>
        <a:xfrm>
          <a:off x="19494500" y="603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154830</xdr:rowOff>
    </xdr:from>
    <xdr:ext cx="469744" cy="259045"/>
    <xdr:sp macro="" textlink="">
      <xdr:nvSpPr>
        <xdr:cNvPr id="782" name="テキスト ボックス 781"/>
        <xdr:cNvSpPr txBox="1"/>
      </xdr:nvSpPr>
      <xdr:spPr>
        <a:xfrm>
          <a:off x="19310428" y="581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12700</xdr:rowOff>
    </xdr:from>
    <xdr:to>
      <xdr:col>98</xdr:col>
      <xdr:colOff>38100</xdr:colOff>
      <xdr:row>36</xdr:row>
      <xdr:rowOff>114300</xdr:rowOff>
    </xdr:to>
    <xdr:sp macro="" textlink="">
      <xdr:nvSpPr>
        <xdr:cNvPr id="783" name="楕円 782"/>
        <xdr:cNvSpPr/>
      </xdr:nvSpPr>
      <xdr:spPr>
        <a:xfrm>
          <a:off x="186055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130827</xdr:rowOff>
    </xdr:from>
    <xdr:ext cx="469744" cy="259045"/>
    <xdr:sp macro="" textlink="">
      <xdr:nvSpPr>
        <xdr:cNvPr id="784" name="テキスト ボックス 783"/>
        <xdr:cNvSpPr txBox="1"/>
      </xdr:nvSpPr>
      <xdr:spPr>
        <a:xfrm>
          <a:off x="18421428" y="596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219,177</a:t>
          </a:r>
          <a:r>
            <a:rPr kumimoji="1" lang="ja-JP" altLang="en-US" sz="1300">
              <a:latin typeface="ＭＳ Ｐゴシック" panose="020B0600070205080204" pitchFamily="50" charset="-128"/>
              <a:ea typeface="ＭＳ Ｐゴシック" panose="020B0600070205080204" pitchFamily="50" charset="-128"/>
            </a:rPr>
            <a:t>円となっている。特に生活保護受給者の割合（保護率）が高いことによって、類似団体と比較して突出して高い推移となっている状況である。</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55,771</a:t>
          </a:r>
          <a:r>
            <a:rPr kumimoji="1" lang="ja-JP" altLang="en-US" sz="1300">
              <a:latin typeface="ＭＳ Ｐゴシック" panose="020B0600070205080204" pitchFamily="50" charset="-128"/>
              <a:ea typeface="ＭＳ Ｐゴシック" panose="020B0600070205080204" pitchFamily="50" charset="-128"/>
            </a:rPr>
            <a:t>円となっている。公共用地先行取得事業費の減などにより前年度から減少したものの、教育環境の充実等に発行した市債のほか、財源対策として発行してきた行政改革推進債や退職手当債などの償還が本格化してきたため、類似団体の平均よりも高い状況にある。</a:t>
          </a:r>
        </a:p>
        <a:p>
          <a:r>
            <a:rPr kumimoji="1" lang="ja-JP" altLang="en-US" sz="1300">
              <a:latin typeface="ＭＳ Ｐゴシック" panose="020B0600070205080204" pitchFamily="50" charset="-128"/>
              <a:ea typeface="ＭＳ Ｐゴシック" panose="020B0600070205080204" pitchFamily="50" charset="-128"/>
            </a:rPr>
            <a:t>今後についても、公債費は高い水準で推移することが見込まれるため、構造改善に向けた取組を推し進めていく中で、投資的経費を圧縮するほか市債の早期償還を行うなど、市債残高の抑制に努めつつ公債費の適正な管理を行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兵庫県尼崎市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平成</a:t>
          </a:r>
          <a:r>
            <a:rPr kumimoji="1" lang="en-US" altLang="ja-JP" sz="1400" baseline="0">
              <a:latin typeface="ＭＳ ゴシック" pitchFamily="49" charset="-128"/>
              <a:ea typeface="ＭＳ ゴシック" pitchFamily="49" charset="-128"/>
            </a:rPr>
            <a:t>29</a:t>
          </a:r>
          <a:r>
            <a:rPr kumimoji="1" lang="ja-JP" altLang="en-US" sz="1400" baseline="0">
              <a:latin typeface="ＭＳ ゴシック" pitchFamily="49" charset="-128"/>
              <a:ea typeface="ＭＳ ゴシック" pitchFamily="49" charset="-128"/>
            </a:rPr>
            <a:t>年度に財源対策として財政調整基金を取り崩したことなどから、前年度と比べて残高及び実質単年度収支は減少した。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今後についても、社会保障関係費の増等により厳しい財政状況が続くと見込まれることから、あまがさき「未来へつなぐ」プロジェクトに基づき、更なる収支改善に取り組むとともに、平成</a:t>
          </a:r>
          <a:r>
            <a:rPr kumimoji="1" lang="en-US" altLang="ja-JP" sz="1400" baseline="0">
              <a:latin typeface="ＭＳ ゴシック" pitchFamily="49" charset="-128"/>
              <a:ea typeface="ＭＳ ゴシック" pitchFamily="49" charset="-128"/>
            </a:rPr>
            <a:t>34</a:t>
          </a:r>
          <a:r>
            <a:rPr kumimoji="1" lang="ja-JP" altLang="en-US" sz="1400" baseline="0">
              <a:latin typeface="ＭＳ ゴシック" pitchFamily="49" charset="-128"/>
              <a:ea typeface="ＭＳ ゴシック" pitchFamily="49" charset="-128"/>
            </a:rPr>
            <a:t>年度に標準財政規模の概ね</a:t>
          </a:r>
          <a:r>
            <a:rPr kumimoji="1" lang="en-US" altLang="ja-JP" sz="1400" baseline="0">
              <a:latin typeface="ＭＳ ゴシック" pitchFamily="49" charset="-128"/>
              <a:ea typeface="ＭＳ ゴシック" pitchFamily="49" charset="-128"/>
            </a:rPr>
            <a:t>10</a:t>
          </a:r>
          <a:r>
            <a:rPr kumimoji="1" lang="ja-JP" altLang="en-US" sz="1400" baseline="0">
              <a:latin typeface="ＭＳ ゴシック" pitchFamily="49" charset="-128"/>
              <a:ea typeface="ＭＳ ゴシック" pitchFamily="49" charset="-128"/>
            </a:rPr>
            <a:t>％を確保することを目標として積み立てていく。</a:t>
          </a:r>
        </a:p>
        <a:p>
          <a:endParaRPr kumimoji="1" lang="ja-JP" altLang="en-US" sz="1400" baseline="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兵庫県尼崎市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連結実質赤字比率は、昨年度に引き続き、全体として黒字となっている。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年度まで赤字が続いていた自動車運送事業会計については、平成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月</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日からの民営化に伴い廃止した。また、平成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月</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日から競艇事業に地方公営企業法の全部の規定を適用することに伴い、モーターボート競走事業を設置している。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82022_&#23612;&#23822;&#24066;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0">
          <cell r="BP50" t="str">
            <v>H25</v>
          </cell>
          <cell r="BX50" t="str">
            <v>H26</v>
          </cell>
          <cell r="CF50" t="str">
            <v>H27</v>
          </cell>
          <cell r="CN50" t="str">
            <v>H28</v>
          </cell>
          <cell r="CV50" t="str">
            <v>H29</v>
          </cell>
        </row>
        <row r="51">
          <cell r="AN51" t="str">
            <v>当該団体値</v>
          </cell>
          <cell r="CF51">
            <v>122.5</v>
          </cell>
          <cell r="CN51">
            <v>112.3</v>
          </cell>
          <cell r="CV51">
            <v>102.6</v>
          </cell>
        </row>
        <row r="53">
          <cell r="CF53">
            <v>65.8</v>
          </cell>
          <cell r="CN53">
            <v>66.099999999999994</v>
          </cell>
          <cell r="CV53">
            <v>65.8</v>
          </cell>
        </row>
        <row r="55">
          <cell r="AN55" t="str">
            <v>類似団体内平均値</v>
          </cell>
          <cell r="CF55">
            <v>41.4</v>
          </cell>
          <cell r="CN55">
            <v>38.9</v>
          </cell>
          <cell r="CV55">
            <v>37.6</v>
          </cell>
        </row>
        <row r="57">
          <cell r="CF57">
            <v>60.2</v>
          </cell>
          <cell r="CN57">
            <v>59.3</v>
          </cell>
          <cell r="CV57">
            <v>60</v>
          </cell>
        </row>
        <row r="72">
          <cell r="BP72" t="str">
            <v>H25</v>
          </cell>
          <cell r="BX72" t="str">
            <v>H26</v>
          </cell>
          <cell r="CF72" t="str">
            <v>H27</v>
          </cell>
          <cell r="CN72" t="str">
            <v>H28</v>
          </cell>
          <cell r="CV72" t="str">
            <v>H29</v>
          </cell>
        </row>
        <row r="73">
          <cell r="AN73" t="str">
            <v>当該団体値</v>
          </cell>
          <cell r="BP73">
            <v>147.69999999999999</v>
          </cell>
          <cell r="BX73">
            <v>136</v>
          </cell>
          <cell r="CF73">
            <v>122.5</v>
          </cell>
          <cell r="CN73">
            <v>112.3</v>
          </cell>
          <cell r="CV73">
            <v>102.6</v>
          </cell>
        </row>
        <row r="75">
          <cell r="BP75">
            <v>13</v>
          </cell>
          <cell r="BX75">
            <v>13.5</v>
          </cell>
          <cell r="CF75">
            <v>13.8</v>
          </cell>
          <cell r="CN75">
            <v>13.9</v>
          </cell>
          <cell r="CV75">
            <v>13.5</v>
          </cell>
        </row>
        <row r="77">
          <cell r="AN77" t="str">
            <v>類似団体内平均値</v>
          </cell>
          <cell r="BP77">
            <v>54.4</v>
          </cell>
          <cell r="BX77">
            <v>47</v>
          </cell>
          <cell r="CF77">
            <v>41.4</v>
          </cell>
          <cell r="CN77">
            <v>38.9</v>
          </cell>
          <cell r="CV77">
            <v>37.6</v>
          </cell>
        </row>
        <row r="79">
          <cell r="BP79">
            <v>8.1</v>
          </cell>
          <cell r="BX79">
            <v>7.3</v>
          </cell>
          <cell r="CF79">
            <v>6.7</v>
          </cell>
          <cell r="CN79">
            <v>6.4</v>
          </cell>
          <cell r="CV79">
            <v>6.1</v>
          </cell>
        </row>
      </sheetData>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25"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198149679</v>
      </c>
      <c r="BO4" s="403"/>
      <c r="BP4" s="403"/>
      <c r="BQ4" s="403"/>
      <c r="BR4" s="403"/>
      <c r="BS4" s="403"/>
      <c r="BT4" s="403"/>
      <c r="BU4" s="404"/>
      <c r="BV4" s="402">
        <v>203122999</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0.2</v>
      </c>
      <c r="CU4" s="584"/>
      <c r="CV4" s="584"/>
      <c r="CW4" s="584"/>
      <c r="CX4" s="584"/>
      <c r="CY4" s="584"/>
      <c r="CZ4" s="584"/>
      <c r="DA4" s="585"/>
      <c r="DB4" s="583">
        <v>0.3</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197732423</v>
      </c>
      <c r="BO5" s="408"/>
      <c r="BP5" s="408"/>
      <c r="BQ5" s="408"/>
      <c r="BR5" s="408"/>
      <c r="BS5" s="408"/>
      <c r="BT5" s="408"/>
      <c r="BU5" s="409"/>
      <c r="BV5" s="407">
        <v>202454198</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99.4</v>
      </c>
      <c r="CU5" s="378"/>
      <c r="CV5" s="378"/>
      <c r="CW5" s="378"/>
      <c r="CX5" s="378"/>
      <c r="CY5" s="378"/>
      <c r="CZ5" s="378"/>
      <c r="DA5" s="379"/>
      <c r="DB5" s="377">
        <v>97.3</v>
      </c>
      <c r="DC5" s="378"/>
      <c r="DD5" s="378"/>
      <c r="DE5" s="378"/>
      <c r="DF5" s="378"/>
      <c r="DG5" s="378"/>
      <c r="DH5" s="378"/>
      <c r="DI5" s="379"/>
      <c r="DJ5" s="165"/>
      <c r="DK5" s="165"/>
      <c r="DL5" s="165"/>
      <c r="DM5" s="165"/>
      <c r="DN5" s="165"/>
      <c r="DO5" s="165"/>
    </row>
    <row r="6" spans="1:119" ht="18.75" customHeight="1">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88</v>
      </c>
      <c r="AV6" s="465"/>
      <c r="AW6" s="465"/>
      <c r="AX6" s="465"/>
      <c r="AY6" s="387" t="s">
        <v>96</v>
      </c>
      <c r="AZ6" s="388"/>
      <c r="BA6" s="388"/>
      <c r="BB6" s="388"/>
      <c r="BC6" s="388"/>
      <c r="BD6" s="388"/>
      <c r="BE6" s="388"/>
      <c r="BF6" s="388"/>
      <c r="BG6" s="388"/>
      <c r="BH6" s="388"/>
      <c r="BI6" s="388"/>
      <c r="BJ6" s="388"/>
      <c r="BK6" s="388"/>
      <c r="BL6" s="388"/>
      <c r="BM6" s="389"/>
      <c r="BN6" s="407">
        <v>417256</v>
      </c>
      <c r="BO6" s="408"/>
      <c r="BP6" s="408"/>
      <c r="BQ6" s="408"/>
      <c r="BR6" s="408"/>
      <c r="BS6" s="408"/>
      <c r="BT6" s="408"/>
      <c r="BU6" s="409"/>
      <c r="BV6" s="407">
        <v>668801</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107.6</v>
      </c>
      <c r="CU6" s="558"/>
      <c r="CV6" s="558"/>
      <c r="CW6" s="558"/>
      <c r="CX6" s="558"/>
      <c r="CY6" s="558"/>
      <c r="CZ6" s="558"/>
      <c r="DA6" s="559"/>
      <c r="DB6" s="557">
        <v>105.8</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99</v>
      </c>
      <c r="AV7" s="465"/>
      <c r="AW7" s="465"/>
      <c r="AX7" s="465"/>
      <c r="AY7" s="387" t="s">
        <v>100</v>
      </c>
      <c r="AZ7" s="388"/>
      <c r="BA7" s="388"/>
      <c r="BB7" s="388"/>
      <c r="BC7" s="388"/>
      <c r="BD7" s="388"/>
      <c r="BE7" s="388"/>
      <c r="BF7" s="388"/>
      <c r="BG7" s="388"/>
      <c r="BH7" s="388"/>
      <c r="BI7" s="388"/>
      <c r="BJ7" s="388"/>
      <c r="BK7" s="388"/>
      <c r="BL7" s="388"/>
      <c r="BM7" s="389"/>
      <c r="BN7" s="407">
        <v>233699</v>
      </c>
      <c r="BO7" s="408"/>
      <c r="BP7" s="408"/>
      <c r="BQ7" s="408"/>
      <c r="BR7" s="408"/>
      <c r="BS7" s="408"/>
      <c r="BT7" s="408"/>
      <c r="BU7" s="409"/>
      <c r="BV7" s="407">
        <v>409788</v>
      </c>
      <c r="BW7" s="408"/>
      <c r="BX7" s="408"/>
      <c r="BY7" s="408"/>
      <c r="BZ7" s="408"/>
      <c r="CA7" s="408"/>
      <c r="CB7" s="408"/>
      <c r="CC7" s="409"/>
      <c r="CD7" s="416" t="s">
        <v>101</v>
      </c>
      <c r="CE7" s="417"/>
      <c r="CF7" s="417"/>
      <c r="CG7" s="417"/>
      <c r="CH7" s="417"/>
      <c r="CI7" s="417"/>
      <c r="CJ7" s="417"/>
      <c r="CK7" s="417"/>
      <c r="CL7" s="417"/>
      <c r="CM7" s="417"/>
      <c r="CN7" s="417"/>
      <c r="CO7" s="417"/>
      <c r="CP7" s="417"/>
      <c r="CQ7" s="417"/>
      <c r="CR7" s="417"/>
      <c r="CS7" s="418"/>
      <c r="CT7" s="407">
        <v>98573387</v>
      </c>
      <c r="CU7" s="408"/>
      <c r="CV7" s="408"/>
      <c r="CW7" s="408"/>
      <c r="CX7" s="408"/>
      <c r="CY7" s="408"/>
      <c r="CZ7" s="408"/>
      <c r="DA7" s="409"/>
      <c r="DB7" s="407">
        <v>98897552</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102</v>
      </c>
      <c r="AN8" s="381"/>
      <c r="AO8" s="381"/>
      <c r="AP8" s="381"/>
      <c r="AQ8" s="381"/>
      <c r="AR8" s="381"/>
      <c r="AS8" s="381"/>
      <c r="AT8" s="382"/>
      <c r="AU8" s="464" t="s">
        <v>103</v>
      </c>
      <c r="AV8" s="465"/>
      <c r="AW8" s="465"/>
      <c r="AX8" s="465"/>
      <c r="AY8" s="387" t="s">
        <v>104</v>
      </c>
      <c r="AZ8" s="388"/>
      <c r="BA8" s="388"/>
      <c r="BB8" s="388"/>
      <c r="BC8" s="388"/>
      <c r="BD8" s="388"/>
      <c r="BE8" s="388"/>
      <c r="BF8" s="388"/>
      <c r="BG8" s="388"/>
      <c r="BH8" s="388"/>
      <c r="BI8" s="388"/>
      <c r="BJ8" s="388"/>
      <c r="BK8" s="388"/>
      <c r="BL8" s="388"/>
      <c r="BM8" s="389"/>
      <c r="BN8" s="407">
        <v>183557</v>
      </c>
      <c r="BO8" s="408"/>
      <c r="BP8" s="408"/>
      <c r="BQ8" s="408"/>
      <c r="BR8" s="408"/>
      <c r="BS8" s="408"/>
      <c r="BT8" s="408"/>
      <c r="BU8" s="409"/>
      <c r="BV8" s="407">
        <v>259013</v>
      </c>
      <c r="BW8" s="408"/>
      <c r="BX8" s="408"/>
      <c r="BY8" s="408"/>
      <c r="BZ8" s="408"/>
      <c r="CA8" s="408"/>
      <c r="CB8" s="408"/>
      <c r="CC8" s="409"/>
      <c r="CD8" s="416" t="s">
        <v>105</v>
      </c>
      <c r="CE8" s="417"/>
      <c r="CF8" s="417"/>
      <c r="CG8" s="417"/>
      <c r="CH8" s="417"/>
      <c r="CI8" s="417"/>
      <c r="CJ8" s="417"/>
      <c r="CK8" s="417"/>
      <c r="CL8" s="417"/>
      <c r="CM8" s="417"/>
      <c r="CN8" s="417"/>
      <c r="CO8" s="417"/>
      <c r="CP8" s="417"/>
      <c r="CQ8" s="417"/>
      <c r="CR8" s="417"/>
      <c r="CS8" s="418"/>
      <c r="CT8" s="520">
        <v>0.83</v>
      </c>
      <c r="CU8" s="521"/>
      <c r="CV8" s="521"/>
      <c r="CW8" s="521"/>
      <c r="CX8" s="521"/>
      <c r="CY8" s="521"/>
      <c r="CZ8" s="521"/>
      <c r="DA8" s="522"/>
      <c r="DB8" s="520">
        <v>0.82</v>
      </c>
      <c r="DC8" s="521"/>
      <c r="DD8" s="521"/>
      <c r="DE8" s="521"/>
      <c r="DF8" s="521"/>
      <c r="DG8" s="521"/>
      <c r="DH8" s="521"/>
      <c r="DI8" s="522"/>
      <c r="DJ8" s="165"/>
      <c r="DK8" s="165"/>
      <c r="DL8" s="165"/>
      <c r="DM8" s="165"/>
      <c r="DN8" s="165"/>
      <c r="DO8" s="165"/>
    </row>
    <row r="9" spans="1:119" ht="18.75" customHeight="1" thickBot="1">
      <c r="A9" s="166"/>
      <c r="B9" s="546" t="s">
        <v>106</v>
      </c>
      <c r="C9" s="547"/>
      <c r="D9" s="547"/>
      <c r="E9" s="547"/>
      <c r="F9" s="547"/>
      <c r="G9" s="547"/>
      <c r="H9" s="547"/>
      <c r="I9" s="547"/>
      <c r="J9" s="547"/>
      <c r="K9" s="470"/>
      <c r="L9" s="548" t="s">
        <v>107</v>
      </c>
      <c r="M9" s="549"/>
      <c r="N9" s="549"/>
      <c r="O9" s="549"/>
      <c r="P9" s="549"/>
      <c r="Q9" s="550"/>
      <c r="R9" s="551">
        <v>452563</v>
      </c>
      <c r="S9" s="552"/>
      <c r="T9" s="552"/>
      <c r="U9" s="552"/>
      <c r="V9" s="553"/>
      <c r="W9" s="486" t="s">
        <v>108</v>
      </c>
      <c r="X9" s="487"/>
      <c r="Y9" s="487"/>
      <c r="Z9" s="487"/>
      <c r="AA9" s="487"/>
      <c r="AB9" s="487"/>
      <c r="AC9" s="487"/>
      <c r="AD9" s="487"/>
      <c r="AE9" s="487"/>
      <c r="AF9" s="487"/>
      <c r="AG9" s="487"/>
      <c r="AH9" s="487"/>
      <c r="AI9" s="487"/>
      <c r="AJ9" s="487"/>
      <c r="AK9" s="487"/>
      <c r="AL9" s="554"/>
      <c r="AM9" s="476" t="s">
        <v>109</v>
      </c>
      <c r="AN9" s="381"/>
      <c r="AO9" s="381"/>
      <c r="AP9" s="381"/>
      <c r="AQ9" s="381"/>
      <c r="AR9" s="381"/>
      <c r="AS9" s="381"/>
      <c r="AT9" s="382"/>
      <c r="AU9" s="464" t="s">
        <v>110</v>
      </c>
      <c r="AV9" s="465"/>
      <c r="AW9" s="465"/>
      <c r="AX9" s="465"/>
      <c r="AY9" s="387" t="s">
        <v>111</v>
      </c>
      <c r="AZ9" s="388"/>
      <c r="BA9" s="388"/>
      <c r="BB9" s="388"/>
      <c r="BC9" s="388"/>
      <c r="BD9" s="388"/>
      <c r="BE9" s="388"/>
      <c r="BF9" s="388"/>
      <c r="BG9" s="388"/>
      <c r="BH9" s="388"/>
      <c r="BI9" s="388"/>
      <c r="BJ9" s="388"/>
      <c r="BK9" s="388"/>
      <c r="BL9" s="388"/>
      <c r="BM9" s="389"/>
      <c r="BN9" s="407">
        <v>-75456</v>
      </c>
      <c r="BO9" s="408"/>
      <c r="BP9" s="408"/>
      <c r="BQ9" s="408"/>
      <c r="BR9" s="408"/>
      <c r="BS9" s="408"/>
      <c r="BT9" s="408"/>
      <c r="BU9" s="409"/>
      <c r="BV9" s="407">
        <v>6691</v>
      </c>
      <c r="BW9" s="408"/>
      <c r="BX9" s="408"/>
      <c r="BY9" s="408"/>
      <c r="BZ9" s="408"/>
      <c r="CA9" s="408"/>
      <c r="CB9" s="408"/>
      <c r="CC9" s="409"/>
      <c r="CD9" s="416" t="s">
        <v>112</v>
      </c>
      <c r="CE9" s="417"/>
      <c r="CF9" s="417"/>
      <c r="CG9" s="417"/>
      <c r="CH9" s="417"/>
      <c r="CI9" s="417"/>
      <c r="CJ9" s="417"/>
      <c r="CK9" s="417"/>
      <c r="CL9" s="417"/>
      <c r="CM9" s="417"/>
      <c r="CN9" s="417"/>
      <c r="CO9" s="417"/>
      <c r="CP9" s="417"/>
      <c r="CQ9" s="417"/>
      <c r="CR9" s="417"/>
      <c r="CS9" s="418"/>
      <c r="CT9" s="377">
        <v>20.6</v>
      </c>
      <c r="CU9" s="378"/>
      <c r="CV9" s="378"/>
      <c r="CW9" s="378"/>
      <c r="CX9" s="378"/>
      <c r="CY9" s="378"/>
      <c r="CZ9" s="378"/>
      <c r="DA9" s="379"/>
      <c r="DB9" s="377">
        <v>20.9</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113</v>
      </c>
      <c r="M10" s="381"/>
      <c r="N10" s="381"/>
      <c r="O10" s="381"/>
      <c r="P10" s="381"/>
      <c r="Q10" s="382"/>
      <c r="R10" s="383">
        <v>453748</v>
      </c>
      <c r="S10" s="384"/>
      <c r="T10" s="384"/>
      <c r="U10" s="384"/>
      <c r="V10" s="386"/>
      <c r="W10" s="555"/>
      <c r="X10" s="369"/>
      <c r="Y10" s="369"/>
      <c r="Z10" s="369"/>
      <c r="AA10" s="369"/>
      <c r="AB10" s="369"/>
      <c r="AC10" s="369"/>
      <c r="AD10" s="369"/>
      <c r="AE10" s="369"/>
      <c r="AF10" s="369"/>
      <c r="AG10" s="369"/>
      <c r="AH10" s="369"/>
      <c r="AI10" s="369"/>
      <c r="AJ10" s="369"/>
      <c r="AK10" s="369"/>
      <c r="AL10" s="556"/>
      <c r="AM10" s="476" t="s">
        <v>114</v>
      </c>
      <c r="AN10" s="381"/>
      <c r="AO10" s="381"/>
      <c r="AP10" s="381"/>
      <c r="AQ10" s="381"/>
      <c r="AR10" s="381"/>
      <c r="AS10" s="381"/>
      <c r="AT10" s="382"/>
      <c r="AU10" s="464" t="s">
        <v>88</v>
      </c>
      <c r="AV10" s="465"/>
      <c r="AW10" s="465"/>
      <c r="AX10" s="465"/>
      <c r="AY10" s="387" t="s">
        <v>115</v>
      </c>
      <c r="AZ10" s="388"/>
      <c r="BA10" s="388"/>
      <c r="BB10" s="388"/>
      <c r="BC10" s="388"/>
      <c r="BD10" s="388"/>
      <c r="BE10" s="388"/>
      <c r="BF10" s="388"/>
      <c r="BG10" s="388"/>
      <c r="BH10" s="388"/>
      <c r="BI10" s="388"/>
      <c r="BJ10" s="388"/>
      <c r="BK10" s="388"/>
      <c r="BL10" s="388"/>
      <c r="BM10" s="389"/>
      <c r="BN10" s="407">
        <v>208017</v>
      </c>
      <c r="BO10" s="408"/>
      <c r="BP10" s="408"/>
      <c r="BQ10" s="408"/>
      <c r="BR10" s="408"/>
      <c r="BS10" s="408"/>
      <c r="BT10" s="408"/>
      <c r="BU10" s="409"/>
      <c r="BV10" s="407">
        <v>3429442</v>
      </c>
      <c r="BW10" s="408"/>
      <c r="BX10" s="408"/>
      <c r="BY10" s="408"/>
      <c r="BZ10" s="408"/>
      <c r="CA10" s="408"/>
      <c r="CB10" s="408"/>
      <c r="CC10" s="409"/>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117</v>
      </c>
      <c r="M11" s="454"/>
      <c r="N11" s="454"/>
      <c r="O11" s="454"/>
      <c r="P11" s="454"/>
      <c r="Q11" s="455"/>
      <c r="R11" s="543" t="s">
        <v>118</v>
      </c>
      <c r="S11" s="544"/>
      <c r="T11" s="544"/>
      <c r="U11" s="544"/>
      <c r="V11" s="545"/>
      <c r="W11" s="555"/>
      <c r="X11" s="369"/>
      <c r="Y11" s="369"/>
      <c r="Z11" s="369"/>
      <c r="AA11" s="369"/>
      <c r="AB11" s="369"/>
      <c r="AC11" s="369"/>
      <c r="AD11" s="369"/>
      <c r="AE11" s="369"/>
      <c r="AF11" s="369"/>
      <c r="AG11" s="369"/>
      <c r="AH11" s="369"/>
      <c r="AI11" s="369"/>
      <c r="AJ11" s="369"/>
      <c r="AK11" s="369"/>
      <c r="AL11" s="556"/>
      <c r="AM11" s="476" t="s">
        <v>119</v>
      </c>
      <c r="AN11" s="381"/>
      <c r="AO11" s="381"/>
      <c r="AP11" s="381"/>
      <c r="AQ11" s="381"/>
      <c r="AR11" s="381"/>
      <c r="AS11" s="381"/>
      <c r="AT11" s="382"/>
      <c r="AU11" s="464" t="s">
        <v>99</v>
      </c>
      <c r="AV11" s="465"/>
      <c r="AW11" s="465"/>
      <c r="AX11" s="465"/>
      <c r="AY11" s="387" t="s">
        <v>120</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121</v>
      </c>
      <c r="CE11" s="417"/>
      <c r="CF11" s="417"/>
      <c r="CG11" s="417"/>
      <c r="CH11" s="417"/>
      <c r="CI11" s="417"/>
      <c r="CJ11" s="417"/>
      <c r="CK11" s="417"/>
      <c r="CL11" s="417"/>
      <c r="CM11" s="417"/>
      <c r="CN11" s="417"/>
      <c r="CO11" s="417"/>
      <c r="CP11" s="417"/>
      <c r="CQ11" s="417"/>
      <c r="CR11" s="417"/>
      <c r="CS11" s="418"/>
      <c r="CT11" s="520" t="s">
        <v>122</v>
      </c>
      <c r="CU11" s="521"/>
      <c r="CV11" s="521"/>
      <c r="CW11" s="521"/>
      <c r="CX11" s="521"/>
      <c r="CY11" s="521"/>
      <c r="CZ11" s="521"/>
      <c r="DA11" s="522"/>
      <c r="DB11" s="520" t="s">
        <v>122</v>
      </c>
      <c r="DC11" s="521"/>
      <c r="DD11" s="521"/>
      <c r="DE11" s="521"/>
      <c r="DF11" s="521"/>
      <c r="DG11" s="521"/>
      <c r="DH11" s="521"/>
      <c r="DI11" s="522"/>
      <c r="DJ11" s="165"/>
      <c r="DK11" s="165"/>
      <c r="DL11" s="165"/>
      <c r="DM11" s="165"/>
      <c r="DN11" s="165"/>
      <c r="DO11" s="165"/>
    </row>
    <row r="12" spans="1:119" ht="18.75" customHeight="1">
      <c r="A12" s="166"/>
      <c r="B12" s="523" t="s">
        <v>123</v>
      </c>
      <c r="C12" s="524"/>
      <c r="D12" s="524"/>
      <c r="E12" s="524"/>
      <c r="F12" s="524"/>
      <c r="G12" s="524"/>
      <c r="H12" s="524"/>
      <c r="I12" s="524"/>
      <c r="J12" s="524"/>
      <c r="K12" s="525"/>
      <c r="L12" s="532" t="s">
        <v>124</v>
      </c>
      <c r="M12" s="533"/>
      <c r="N12" s="533"/>
      <c r="O12" s="533"/>
      <c r="P12" s="533"/>
      <c r="Q12" s="534"/>
      <c r="R12" s="535">
        <v>462744</v>
      </c>
      <c r="S12" s="536"/>
      <c r="T12" s="536"/>
      <c r="U12" s="536"/>
      <c r="V12" s="537"/>
      <c r="W12" s="538" t="s">
        <v>1</v>
      </c>
      <c r="X12" s="465"/>
      <c r="Y12" s="465"/>
      <c r="Z12" s="465"/>
      <c r="AA12" s="465"/>
      <c r="AB12" s="539"/>
      <c r="AC12" s="464" t="s">
        <v>125</v>
      </c>
      <c r="AD12" s="465"/>
      <c r="AE12" s="465"/>
      <c r="AF12" s="465"/>
      <c r="AG12" s="539"/>
      <c r="AH12" s="464" t="s">
        <v>126</v>
      </c>
      <c r="AI12" s="465"/>
      <c r="AJ12" s="465"/>
      <c r="AK12" s="465"/>
      <c r="AL12" s="540"/>
      <c r="AM12" s="476" t="s">
        <v>127</v>
      </c>
      <c r="AN12" s="381"/>
      <c r="AO12" s="381"/>
      <c r="AP12" s="381"/>
      <c r="AQ12" s="381"/>
      <c r="AR12" s="381"/>
      <c r="AS12" s="381"/>
      <c r="AT12" s="382"/>
      <c r="AU12" s="464" t="s">
        <v>88</v>
      </c>
      <c r="AV12" s="465"/>
      <c r="AW12" s="465"/>
      <c r="AX12" s="465"/>
      <c r="AY12" s="387" t="s">
        <v>128</v>
      </c>
      <c r="AZ12" s="388"/>
      <c r="BA12" s="388"/>
      <c r="BB12" s="388"/>
      <c r="BC12" s="388"/>
      <c r="BD12" s="388"/>
      <c r="BE12" s="388"/>
      <c r="BF12" s="388"/>
      <c r="BG12" s="388"/>
      <c r="BH12" s="388"/>
      <c r="BI12" s="388"/>
      <c r="BJ12" s="388"/>
      <c r="BK12" s="388"/>
      <c r="BL12" s="388"/>
      <c r="BM12" s="389"/>
      <c r="BN12" s="407">
        <v>1467145</v>
      </c>
      <c r="BO12" s="408"/>
      <c r="BP12" s="408"/>
      <c r="BQ12" s="408"/>
      <c r="BR12" s="408"/>
      <c r="BS12" s="408"/>
      <c r="BT12" s="408"/>
      <c r="BU12" s="409"/>
      <c r="BV12" s="407">
        <v>0</v>
      </c>
      <c r="BW12" s="408"/>
      <c r="BX12" s="408"/>
      <c r="BY12" s="408"/>
      <c r="BZ12" s="408"/>
      <c r="CA12" s="408"/>
      <c r="CB12" s="408"/>
      <c r="CC12" s="409"/>
      <c r="CD12" s="416" t="s">
        <v>129</v>
      </c>
      <c r="CE12" s="417"/>
      <c r="CF12" s="417"/>
      <c r="CG12" s="417"/>
      <c r="CH12" s="417"/>
      <c r="CI12" s="417"/>
      <c r="CJ12" s="417"/>
      <c r="CK12" s="417"/>
      <c r="CL12" s="417"/>
      <c r="CM12" s="417"/>
      <c r="CN12" s="417"/>
      <c r="CO12" s="417"/>
      <c r="CP12" s="417"/>
      <c r="CQ12" s="417"/>
      <c r="CR12" s="417"/>
      <c r="CS12" s="418"/>
      <c r="CT12" s="520" t="s">
        <v>130</v>
      </c>
      <c r="CU12" s="521"/>
      <c r="CV12" s="521"/>
      <c r="CW12" s="521"/>
      <c r="CX12" s="521"/>
      <c r="CY12" s="521"/>
      <c r="CZ12" s="521"/>
      <c r="DA12" s="522"/>
      <c r="DB12" s="520" t="s">
        <v>130</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131</v>
      </c>
      <c r="N13" s="508"/>
      <c r="O13" s="508"/>
      <c r="P13" s="508"/>
      <c r="Q13" s="509"/>
      <c r="R13" s="510">
        <v>451593</v>
      </c>
      <c r="S13" s="511"/>
      <c r="T13" s="511"/>
      <c r="U13" s="511"/>
      <c r="V13" s="512"/>
      <c r="W13" s="498" t="s">
        <v>132</v>
      </c>
      <c r="X13" s="420"/>
      <c r="Y13" s="420"/>
      <c r="Z13" s="420"/>
      <c r="AA13" s="420"/>
      <c r="AB13" s="421"/>
      <c r="AC13" s="383">
        <v>599</v>
      </c>
      <c r="AD13" s="384"/>
      <c r="AE13" s="384"/>
      <c r="AF13" s="384"/>
      <c r="AG13" s="385"/>
      <c r="AH13" s="383">
        <v>545</v>
      </c>
      <c r="AI13" s="384"/>
      <c r="AJ13" s="384"/>
      <c r="AK13" s="384"/>
      <c r="AL13" s="386"/>
      <c r="AM13" s="476" t="s">
        <v>133</v>
      </c>
      <c r="AN13" s="381"/>
      <c r="AO13" s="381"/>
      <c r="AP13" s="381"/>
      <c r="AQ13" s="381"/>
      <c r="AR13" s="381"/>
      <c r="AS13" s="381"/>
      <c r="AT13" s="382"/>
      <c r="AU13" s="464" t="s">
        <v>134</v>
      </c>
      <c r="AV13" s="465"/>
      <c r="AW13" s="465"/>
      <c r="AX13" s="465"/>
      <c r="AY13" s="387" t="s">
        <v>135</v>
      </c>
      <c r="AZ13" s="388"/>
      <c r="BA13" s="388"/>
      <c r="BB13" s="388"/>
      <c r="BC13" s="388"/>
      <c r="BD13" s="388"/>
      <c r="BE13" s="388"/>
      <c r="BF13" s="388"/>
      <c r="BG13" s="388"/>
      <c r="BH13" s="388"/>
      <c r="BI13" s="388"/>
      <c r="BJ13" s="388"/>
      <c r="BK13" s="388"/>
      <c r="BL13" s="388"/>
      <c r="BM13" s="389"/>
      <c r="BN13" s="407">
        <v>-1334584</v>
      </c>
      <c r="BO13" s="408"/>
      <c r="BP13" s="408"/>
      <c r="BQ13" s="408"/>
      <c r="BR13" s="408"/>
      <c r="BS13" s="408"/>
      <c r="BT13" s="408"/>
      <c r="BU13" s="409"/>
      <c r="BV13" s="407">
        <v>3436133</v>
      </c>
      <c r="BW13" s="408"/>
      <c r="BX13" s="408"/>
      <c r="BY13" s="408"/>
      <c r="BZ13" s="408"/>
      <c r="CA13" s="408"/>
      <c r="CB13" s="408"/>
      <c r="CC13" s="409"/>
      <c r="CD13" s="416" t="s">
        <v>136</v>
      </c>
      <c r="CE13" s="417"/>
      <c r="CF13" s="417"/>
      <c r="CG13" s="417"/>
      <c r="CH13" s="417"/>
      <c r="CI13" s="417"/>
      <c r="CJ13" s="417"/>
      <c r="CK13" s="417"/>
      <c r="CL13" s="417"/>
      <c r="CM13" s="417"/>
      <c r="CN13" s="417"/>
      <c r="CO13" s="417"/>
      <c r="CP13" s="417"/>
      <c r="CQ13" s="417"/>
      <c r="CR13" s="417"/>
      <c r="CS13" s="418"/>
      <c r="CT13" s="377">
        <v>13.5</v>
      </c>
      <c r="CU13" s="378"/>
      <c r="CV13" s="378"/>
      <c r="CW13" s="378"/>
      <c r="CX13" s="378"/>
      <c r="CY13" s="378"/>
      <c r="CZ13" s="378"/>
      <c r="DA13" s="379"/>
      <c r="DB13" s="377">
        <v>13.9</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137</v>
      </c>
      <c r="M14" s="541"/>
      <c r="N14" s="541"/>
      <c r="O14" s="541"/>
      <c r="P14" s="541"/>
      <c r="Q14" s="542"/>
      <c r="R14" s="510">
        <v>463160</v>
      </c>
      <c r="S14" s="511"/>
      <c r="T14" s="511"/>
      <c r="U14" s="511"/>
      <c r="V14" s="512"/>
      <c r="W14" s="513"/>
      <c r="X14" s="423"/>
      <c r="Y14" s="423"/>
      <c r="Z14" s="423"/>
      <c r="AA14" s="423"/>
      <c r="AB14" s="424"/>
      <c r="AC14" s="503">
        <v>0.3</v>
      </c>
      <c r="AD14" s="504"/>
      <c r="AE14" s="504"/>
      <c r="AF14" s="504"/>
      <c r="AG14" s="505"/>
      <c r="AH14" s="503">
        <v>0.3</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138</v>
      </c>
      <c r="CE14" s="414"/>
      <c r="CF14" s="414"/>
      <c r="CG14" s="414"/>
      <c r="CH14" s="414"/>
      <c r="CI14" s="414"/>
      <c r="CJ14" s="414"/>
      <c r="CK14" s="414"/>
      <c r="CL14" s="414"/>
      <c r="CM14" s="414"/>
      <c r="CN14" s="414"/>
      <c r="CO14" s="414"/>
      <c r="CP14" s="414"/>
      <c r="CQ14" s="414"/>
      <c r="CR14" s="414"/>
      <c r="CS14" s="415"/>
      <c r="CT14" s="514">
        <v>102.6</v>
      </c>
      <c r="CU14" s="515"/>
      <c r="CV14" s="515"/>
      <c r="CW14" s="515"/>
      <c r="CX14" s="515"/>
      <c r="CY14" s="515"/>
      <c r="CZ14" s="515"/>
      <c r="DA14" s="516"/>
      <c r="DB14" s="514">
        <v>112.3</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139</v>
      </c>
      <c r="N15" s="508"/>
      <c r="O15" s="508"/>
      <c r="P15" s="508"/>
      <c r="Q15" s="509"/>
      <c r="R15" s="510">
        <v>452081</v>
      </c>
      <c r="S15" s="511"/>
      <c r="T15" s="511"/>
      <c r="U15" s="511"/>
      <c r="V15" s="512"/>
      <c r="W15" s="498" t="s">
        <v>140</v>
      </c>
      <c r="X15" s="420"/>
      <c r="Y15" s="420"/>
      <c r="Z15" s="420"/>
      <c r="AA15" s="420"/>
      <c r="AB15" s="421"/>
      <c r="AC15" s="383">
        <v>48807</v>
      </c>
      <c r="AD15" s="384"/>
      <c r="AE15" s="384"/>
      <c r="AF15" s="384"/>
      <c r="AG15" s="385"/>
      <c r="AH15" s="383">
        <v>50781</v>
      </c>
      <c r="AI15" s="384"/>
      <c r="AJ15" s="384"/>
      <c r="AK15" s="384"/>
      <c r="AL15" s="386"/>
      <c r="AM15" s="476"/>
      <c r="AN15" s="381"/>
      <c r="AO15" s="381"/>
      <c r="AP15" s="381"/>
      <c r="AQ15" s="381"/>
      <c r="AR15" s="381"/>
      <c r="AS15" s="381"/>
      <c r="AT15" s="382"/>
      <c r="AU15" s="464"/>
      <c r="AV15" s="465"/>
      <c r="AW15" s="465"/>
      <c r="AX15" s="465"/>
      <c r="AY15" s="399" t="s">
        <v>141</v>
      </c>
      <c r="AZ15" s="400"/>
      <c r="BA15" s="400"/>
      <c r="BB15" s="400"/>
      <c r="BC15" s="400"/>
      <c r="BD15" s="400"/>
      <c r="BE15" s="400"/>
      <c r="BF15" s="400"/>
      <c r="BG15" s="400"/>
      <c r="BH15" s="400"/>
      <c r="BI15" s="400"/>
      <c r="BJ15" s="400"/>
      <c r="BK15" s="400"/>
      <c r="BL15" s="400"/>
      <c r="BM15" s="401"/>
      <c r="BN15" s="402">
        <v>61906769</v>
      </c>
      <c r="BO15" s="403"/>
      <c r="BP15" s="403"/>
      <c r="BQ15" s="403"/>
      <c r="BR15" s="403"/>
      <c r="BS15" s="403"/>
      <c r="BT15" s="403"/>
      <c r="BU15" s="404"/>
      <c r="BV15" s="402">
        <v>60155905</v>
      </c>
      <c r="BW15" s="403"/>
      <c r="BX15" s="403"/>
      <c r="BY15" s="403"/>
      <c r="BZ15" s="403"/>
      <c r="CA15" s="403"/>
      <c r="CB15" s="403"/>
      <c r="CC15" s="404"/>
      <c r="CD15" s="517" t="s">
        <v>142</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143</v>
      </c>
      <c r="M16" s="501"/>
      <c r="N16" s="501"/>
      <c r="O16" s="501"/>
      <c r="P16" s="501"/>
      <c r="Q16" s="502"/>
      <c r="R16" s="495" t="s">
        <v>144</v>
      </c>
      <c r="S16" s="496"/>
      <c r="T16" s="496"/>
      <c r="U16" s="496"/>
      <c r="V16" s="497"/>
      <c r="W16" s="513"/>
      <c r="X16" s="423"/>
      <c r="Y16" s="423"/>
      <c r="Z16" s="423"/>
      <c r="AA16" s="423"/>
      <c r="AB16" s="424"/>
      <c r="AC16" s="503">
        <v>26.9</v>
      </c>
      <c r="AD16" s="504"/>
      <c r="AE16" s="504"/>
      <c r="AF16" s="504"/>
      <c r="AG16" s="505"/>
      <c r="AH16" s="503">
        <v>27.2</v>
      </c>
      <c r="AI16" s="504"/>
      <c r="AJ16" s="504"/>
      <c r="AK16" s="504"/>
      <c r="AL16" s="506"/>
      <c r="AM16" s="476"/>
      <c r="AN16" s="381"/>
      <c r="AO16" s="381"/>
      <c r="AP16" s="381"/>
      <c r="AQ16" s="381"/>
      <c r="AR16" s="381"/>
      <c r="AS16" s="381"/>
      <c r="AT16" s="382"/>
      <c r="AU16" s="464"/>
      <c r="AV16" s="465"/>
      <c r="AW16" s="465"/>
      <c r="AX16" s="465"/>
      <c r="AY16" s="387" t="s">
        <v>145</v>
      </c>
      <c r="AZ16" s="388"/>
      <c r="BA16" s="388"/>
      <c r="BB16" s="388"/>
      <c r="BC16" s="388"/>
      <c r="BD16" s="388"/>
      <c r="BE16" s="388"/>
      <c r="BF16" s="388"/>
      <c r="BG16" s="388"/>
      <c r="BH16" s="388"/>
      <c r="BI16" s="388"/>
      <c r="BJ16" s="388"/>
      <c r="BK16" s="388"/>
      <c r="BL16" s="388"/>
      <c r="BM16" s="389"/>
      <c r="BN16" s="407">
        <v>73963980</v>
      </c>
      <c r="BO16" s="408"/>
      <c r="BP16" s="408"/>
      <c r="BQ16" s="408"/>
      <c r="BR16" s="408"/>
      <c r="BS16" s="408"/>
      <c r="BT16" s="408"/>
      <c r="BU16" s="409"/>
      <c r="BV16" s="407">
        <v>73392838</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146</v>
      </c>
      <c r="N17" s="493"/>
      <c r="O17" s="493"/>
      <c r="P17" s="493"/>
      <c r="Q17" s="494"/>
      <c r="R17" s="495" t="s">
        <v>144</v>
      </c>
      <c r="S17" s="496"/>
      <c r="T17" s="496"/>
      <c r="U17" s="496"/>
      <c r="V17" s="497"/>
      <c r="W17" s="498" t="s">
        <v>147</v>
      </c>
      <c r="X17" s="420"/>
      <c r="Y17" s="420"/>
      <c r="Z17" s="420"/>
      <c r="AA17" s="420"/>
      <c r="AB17" s="421"/>
      <c r="AC17" s="383">
        <v>131965</v>
      </c>
      <c r="AD17" s="384"/>
      <c r="AE17" s="384"/>
      <c r="AF17" s="384"/>
      <c r="AG17" s="385"/>
      <c r="AH17" s="383">
        <v>135388</v>
      </c>
      <c r="AI17" s="384"/>
      <c r="AJ17" s="384"/>
      <c r="AK17" s="384"/>
      <c r="AL17" s="386"/>
      <c r="AM17" s="476"/>
      <c r="AN17" s="381"/>
      <c r="AO17" s="381"/>
      <c r="AP17" s="381"/>
      <c r="AQ17" s="381"/>
      <c r="AR17" s="381"/>
      <c r="AS17" s="381"/>
      <c r="AT17" s="382"/>
      <c r="AU17" s="464"/>
      <c r="AV17" s="465"/>
      <c r="AW17" s="465"/>
      <c r="AX17" s="465"/>
      <c r="AY17" s="387" t="s">
        <v>148</v>
      </c>
      <c r="AZ17" s="388"/>
      <c r="BA17" s="388"/>
      <c r="BB17" s="388"/>
      <c r="BC17" s="388"/>
      <c r="BD17" s="388"/>
      <c r="BE17" s="388"/>
      <c r="BF17" s="388"/>
      <c r="BG17" s="388"/>
      <c r="BH17" s="388"/>
      <c r="BI17" s="388"/>
      <c r="BJ17" s="388"/>
      <c r="BK17" s="388"/>
      <c r="BL17" s="388"/>
      <c r="BM17" s="389"/>
      <c r="BN17" s="407">
        <v>79803512</v>
      </c>
      <c r="BO17" s="408"/>
      <c r="BP17" s="408"/>
      <c r="BQ17" s="408"/>
      <c r="BR17" s="408"/>
      <c r="BS17" s="408"/>
      <c r="BT17" s="408"/>
      <c r="BU17" s="409"/>
      <c r="BV17" s="407">
        <v>77473974</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149</v>
      </c>
      <c r="C18" s="470"/>
      <c r="D18" s="470"/>
      <c r="E18" s="471"/>
      <c r="F18" s="471"/>
      <c r="G18" s="471"/>
      <c r="H18" s="471"/>
      <c r="I18" s="471"/>
      <c r="J18" s="471"/>
      <c r="K18" s="471"/>
      <c r="L18" s="472">
        <v>50.72</v>
      </c>
      <c r="M18" s="472"/>
      <c r="N18" s="472"/>
      <c r="O18" s="472"/>
      <c r="P18" s="472"/>
      <c r="Q18" s="472"/>
      <c r="R18" s="473"/>
      <c r="S18" s="473"/>
      <c r="T18" s="473"/>
      <c r="U18" s="473"/>
      <c r="V18" s="474"/>
      <c r="W18" s="488"/>
      <c r="X18" s="489"/>
      <c r="Y18" s="489"/>
      <c r="Z18" s="489"/>
      <c r="AA18" s="489"/>
      <c r="AB18" s="499"/>
      <c r="AC18" s="371">
        <v>72.8</v>
      </c>
      <c r="AD18" s="372"/>
      <c r="AE18" s="372"/>
      <c r="AF18" s="372"/>
      <c r="AG18" s="475"/>
      <c r="AH18" s="371">
        <v>72.5</v>
      </c>
      <c r="AI18" s="372"/>
      <c r="AJ18" s="372"/>
      <c r="AK18" s="372"/>
      <c r="AL18" s="373"/>
      <c r="AM18" s="476"/>
      <c r="AN18" s="381"/>
      <c r="AO18" s="381"/>
      <c r="AP18" s="381"/>
      <c r="AQ18" s="381"/>
      <c r="AR18" s="381"/>
      <c r="AS18" s="381"/>
      <c r="AT18" s="382"/>
      <c r="AU18" s="464"/>
      <c r="AV18" s="465"/>
      <c r="AW18" s="465"/>
      <c r="AX18" s="465"/>
      <c r="AY18" s="387" t="s">
        <v>150</v>
      </c>
      <c r="AZ18" s="388"/>
      <c r="BA18" s="388"/>
      <c r="BB18" s="388"/>
      <c r="BC18" s="388"/>
      <c r="BD18" s="388"/>
      <c r="BE18" s="388"/>
      <c r="BF18" s="388"/>
      <c r="BG18" s="388"/>
      <c r="BH18" s="388"/>
      <c r="BI18" s="388"/>
      <c r="BJ18" s="388"/>
      <c r="BK18" s="388"/>
      <c r="BL18" s="388"/>
      <c r="BM18" s="389"/>
      <c r="BN18" s="407">
        <v>101571668</v>
      </c>
      <c r="BO18" s="408"/>
      <c r="BP18" s="408"/>
      <c r="BQ18" s="408"/>
      <c r="BR18" s="408"/>
      <c r="BS18" s="408"/>
      <c r="BT18" s="408"/>
      <c r="BU18" s="409"/>
      <c r="BV18" s="407">
        <v>100381758</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151</v>
      </c>
      <c r="C19" s="470"/>
      <c r="D19" s="470"/>
      <c r="E19" s="471"/>
      <c r="F19" s="471"/>
      <c r="G19" s="471"/>
      <c r="H19" s="471"/>
      <c r="I19" s="471"/>
      <c r="J19" s="471"/>
      <c r="K19" s="471"/>
      <c r="L19" s="477">
        <v>8923</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152</v>
      </c>
      <c r="AZ19" s="388"/>
      <c r="BA19" s="388"/>
      <c r="BB19" s="388"/>
      <c r="BC19" s="388"/>
      <c r="BD19" s="388"/>
      <c r="BE19" s="388"/>
      <c r="BF19" s="388"/>
      <c r="BG19" s="388"/>
      <c r="BH19" s="388"/>
      <c r="BI19" s="388"/>
      <c r="BJ19" s="388"/>
      <c r="BK19" s="388"/>
      <c r="BL19" s="388"/>
      <c r="BM19" s="389"/>
      <c r="BN19" s="407">
        <v>116170075</v>
      </c>
      <c r="BO19" s="408"/>
      <c r="BP19" s="408"/>
      <c r="BQ19" s="408"/>
      <c r="BR19" s="408"/>
      <c r="BS19" s="408"/>
      <c r="BT19" s="408"/>
      <c r="BU19" s="409"/>
      <c r="BV19" s="407">
        <v>116825261</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153</v>
      </c>
      <c r="C20" s="470"/>
      <c r="D20" s="470"/>
      <c r="E20" s="471"/>
      <c r="F20" s="471"/>
      <c r="G20" s="471"/>
      <c r="H20" s="471"/>
      <c r="I20" s="471"/>
      <c r="J20" s="471"/>
      <c r="K20" s="471"/>
      <c r="L20" s="477">
        <v>210433</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155</v>
      </c>
      <c r="C22" s="437"/>
      <c r="D22" s="438"/>
      <c r="E22" s="445" t="s">
        <v>1</v>
      </c>
      <c r="F22" s="420"/>
      <c r="G22" s="420"/>
      <c r="H22" s="420"/>
      <c r="I22" s="420"/>
      <c r="J22" s="420"/>
      <c r="K22" s="421"/>
      <c r="L22" s="445" t="s">
        <v>156</v>
      </c>
      <c r="M22" s="420"/>
      <c r="N22" s="420"/>
      <c r="O22" s="420"/>
      <c r="P22" s="421"/>
      <c r="Q22" s="430" t="s">
        <v>157</v>
      </c>
      <c r="R22" s="431"/>
      <c r="S22" s="431"/>
      <c r="T22" s="431"/>
      <c r="U22" s="431"/>
      <c r="V22" s="446"/>
      <c r="W22" s="448" t="s">
        <v>158</v>
      </c>
      <c r="X22" s="437"/>
      <c r="Y22" s="438"/>
      <c r="Z22" s="445" t="s">
        <v>1</v>
      </c>
      <c r="AA22" s="420"/>
      <c r="AB22" s="420"/>
      <c r="AC22" s="420"/>
      <c r="AD22" s="420"/>
      <c r="AE22" s="420"/>
      <c r="AF22" s="420"/>
      <c r="AG22" s="421"/>
      <c r="AH22" s="419" t="s">
        <v>159</v>
      </c>
      <c r="AI22" s="420"/>
      <c r="AJ22" s="420"/>
      <c r="AK22" s="420"/>
      <c r="AL22" s="421"/>
      <c r="AM22" s="419" t="s">
        <v>160</v>
      </c>
      <c r="AN22" s="425"/>
      <c r="AO22" s="425"/>
      <c r="AP22" s="425"/>
      <c r="AQ22" s="425"/>
      <c r="AR22" s="426"/>
      <c r="AS22" s="430" t="s">
        <v>157</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161</v>
      </c>
      <c r="AZ23" s="400"/>
      <c r="BA23" s="400"/>
      <c r="BB23" s="400"/>
      <c r="BC23" s="400"/>
      <c r="BD23" s="400"/>
      <c r="BE23" s="400"/>
      <c r="BF23" s="400"/>
      <c r="BG23" s="400"/>
      <c r="BH23" s="400"/>
      <c r="BI23" s="400"/>
      <c r="BJ23" s="400"/>
      <c r="BK23" s="400"/>
      <c r="BL23" s="400"/>
      <c r="BM23" s="401"/>
      <c r="BN23" s="407">
        <v>251449177</v>
      </c>
      <c r="BO23" s="408"/>
      <c r="BP23" s="408"/>
      <c r="BQ23" s="408"/>
      <c r="BR23" s="408"/>
      <c r="BS23" s="408"/>
      <c r="BT23" s="408"/>
      <c r="BU23" s="409"/>
      <c r="BV23" s="407">
        <v>257534673</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162</v>
      </c>
      <c r="F24" s="381"/>
      <c r="G24" s="381"/>
      <c r="H24" s="381"/>
      <c r="I24" s="381"/>
      <c r="J24" s="381"/>
      <c r="K24" s="382"/>
      <c r="L24" s="383">
        <v>1</v>
      </c>
      <c r="M24" s="384"/>
      <c r="N24" s="384"/>
      <c r="O24" s="384"/>
      <c r="P24" s="385"/>
      <c r="Q24" s="383">
        <v>10593</v>
      </c>
      <c r="R24" s="384"/>
      <c r="S24" s="384"/>
      <c r="T24" s="384"/>
      <c r="U24" s="384"/>
      <c r="V24" s="385"/>
      <c r="W24" s="449"/>
      <c r="X24" s="440"/>
      <c r="Y24" s="441"/>
      <c r="Z24" s="380" t="s">
        <v>163</v>
      </c>
      <c r="AA24" s="381"/>
      <c r="AB24" s="381"/>
      <c r="AC24" s="381"/>
      <c r="AD24" s="381"/>
      <c r="AE24" s="381"/>
      <c r="AF24" s="381"/>
      <c r="AG24" s="382"/>
      <c r="AH24" s="383">
        <v>2540</v>
      </c>
      <c r="AI24" s="384"/>
      <c r="AJ24" s="384"/>
      <c r="AK24" s="384"/>
      <c r="AL24" s="385"/>
      <c r="AM24" s="383">
        <v>7713980</v>
      </c>
      <c r="AN24" s="384"/>
      <c r="AO24" s="384"/>
      <c r="AP24" s="384"/>
      <c r="AQ24" s="384"/>
      <c r="AR24" s="385"/>
      <c r="AS24" s="383">
        <v>3037</v>
      </c>
      <c r="AT24" s="384"/>
      <c r="AU24" s="384"/>
      <c r="AV24" s="384"/>
      <c r="AW24" s="384"/>
      <c r="AX24" s="386"/>
      <c r="AY24" s="374" t="s">
        <v>164</v>
      </c>
      <c r="AZ24" s="375"/>
      <c r="BA24" s="375"/>
      <c r="BB24" s="375"/>
      <c r="BC24" s="375"/>
      <c r="BD24" s="375"/>
      <c r="BE24" s="375"/>
      <c r="BF24" s="375"/>
      <c r="BG24" s="375"/>
      <c r="BH24" s="375"/>
      <c r="BI24" s="375"/>
      <c r="BJ24" s="375"/>
      <c r="BK24" s="375"/>
      <c r="BL24" s="375"/>
      <c r="BM24" s="376"/>
      <c r="BN24" s="407">
        <v>146163537</v>
      </c>
      <c r="BO24" s="408"/>
      <c r="BP24" s="408"/>
      <c r="BQ24" s="408"/>
      <c r="BR24" s="408"/>
      <c r="BS24" s="408"/>
      <c r="BT24" s="408"/>
      <c r="BU24" s="409"/>
      <c r="BV24" s="407">
        <v>145575566</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165</v>
      </c>
      <c r="F25" s="381"/>
      <c r="G25" s="381"/>
      <c r="H25" s="381"/>
      <c r="I25" s="381"/>
      <c r="J25" s="381"/>
      <c r="K25" s="382"/>
      <c r="L25" s="383">
        <v>2</v>
      </c>
      <c r="M25" s="384"/>
      <c r="N25" s="384"/>
      <c r="O25" s="384"/>
      <c r="P25" s="385"/>
      <c r="Q25" s="383">
        <v>8478</v>
      </c>
      <c r="R25" s="384"/>
      <c r="S25" s="384"/>
      <c r="T25" s="384"/>
      <c r="U25" s="384"/>
      <c r="V25" s="385"/>
      <c r="W25" s="449"/>
      <c r="X25" s="440"/>
      <c r="Y25" s="441"/>
      <c r="Z25" s="380" t="s">
        <v>166</v>
      </c>
      <c r="AA25" s="381"/>
      <c r="AB25" s="381"/>
      <c r="AC25" s="381"/>
      <c r="AD25" s="381"/>
      <c r="AE25" s="381"/>
      <c r="AF25" s="381"/>
      <c r="AG25" s="382"/>
      <c r="AH25" s="383">
        <v>431</v>
      </c>
      <c r="AI25" s="384"/>
      <c r="AJ25" s="384"/>
      <c r="AK25" s="384"/>
      <c r="AL25" s="385"/>
      <c r="AM25" s="383">
        <v>1327911</v>
      </c>
      <c r="AN25" s="384"/>
      <c r="AO25" s="384"/>
      <c r="AP25" s="384"/>
      <c r="AQ25" s="384"/>
      <c r="AR25" s="385"/>
      <c r="AS25" s="383">
        <v>3081</v>
      </c>
      <c r="AT25" s="384"/>
      <c r="AU25" s="384"/>
      <c r="AV25" s="384"/>
      <c r="AW25" s="384"/>
      <c r="AX25" s="386"/>
      <c r="AY25" s="399" t="s">
        <v>167</v>
      </c>
      <c r="AZ25" s="400"/>
      <c r="BA25" s="400"/>
      <c r="BB25" s="400"/>
      <c r="BC25" s="400"/>
      <c r="BD25" s="400"/>
      <c r="BE25" s="400"/>
      <c r="BF25" s="400"/>
      <c r="BG25" s="400"/>
      <c r="BH25" s="400"/>
      <c r="BI25" s="400"/>
      <c r="BJ25" s="400"/>
      <c r="BK25" s="400"/>
      <c r="BL25" s="400"/>
      <c r="BM25" s="401"/>
      <c r="BN25" s="402">
        <v>18740570</v>
      </c>
      <c r="BO25" s="403"/>
      <c r="BP25" s="403"/>
      <c r="BQ25" s="403"/>
      <c r="BR25" s="403"/>
      <c r="BS25" s="403"/>
      <c r="BT25" s="403"/>
      <c r="BU25" s="404"/>
      <c r="BV25" s="402">
        <v>22795825</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168</v>
      </c>
      <c r="F26" s="381"/>
      <c r="G26" s="381"/>
      <c r="H26" s="381"/>
      <c r="I26" s="381"/>
      <c r="J26" s="381"/>
      <c r="K26" s="382"/>
      <c r="L26" s="383">
        <v>1</v>
      </c>
      <c r="M26" s="384"/>
      <c r="N26" s="384"/>
      <c r="O26" s="384"/>
      <c r="P26" s="385"/>
      <c r="Q26" s="383">
        <v>7648</v>
      </c>
      <c r="R26" s="384"/>
      <c r="S26" s="384"/>
      <c r="T26" s="384"/>
      <c r="U26" s="384"/>
      <c r="V26" s="385"/>
      <c r="W26" s="449"/>
      <c r="X26" s="440"/>
      <c r="Y26" s="441"/>
      <c r="Z26" s="380" t="s">
        <v>169</v>
      </c>
      <c r="AA26" s="462"/>
      <c r="AB26" s="462"/>
      <c r="AC26" s="462"/>
      <c r="AD26" s="462"/>
      <c r="AE26" s="462"/>
      <c r="AF26" s="462"/>
      <c r="AG26" s="463"/>
      <c r="AH26" s="383">
        <v>275</v>
      </c>
      <c r="AI26" s="384"/>
      <c r="AJ26" s="384"/>
      <c r="AK26" s="384"/>
      <c r="AL26" s="385"/>
      <c r="AM26" s="383">
        <v>911625</v>
      </c>
      <c r="AN26" s="384"/>
      <c r="AO26" s="384"/>
      <c r="AP26" s="384"/>
      <c r="AQ26" s="384"/>
      <c r="AR26" s="385"/>
      <c r="AS26" s="383">
        <v>3315</v>
      </c>
      <c r="AT26" s="384"/>
      <c r="AU26" s="384"/>
      <c r="AV26" s="384"/>
      <c r="AW26" s="384"/>
      <c r="AX26" s="386"/>
      <c r="AY26" s="416" t="s">
        <v>170</v>
      </c>
      <c r="AZ26" s="417"/>
      <c r="BA26" s="417"/>
      <c r="BB26" s="417"/>
      <c r="BC26" s="417"/>
      <c r="BD26" s="417"/>
      <c r="BE26" s="417"/>
      <c r="BF26" s="417"/>
      <c r="BG26" s="417"/>
      <c r="BH26" s="417"/>
      <c r="BI26" s="417"/>
      <c r="BJ26" s="417"/>
      <c r="BK26" s="417"/>
      <c r="BL26" s="417"/>
      <c r="BM26" s="418"/>
      <c r="BN26" s="407">
        <v>420000</v>
      </c>
      <c r="BO26" s="408"/>
      <c r="BP26" s="408"/>
      <c r="BQ26" s="408"/>
      <c r="BR26" s="408"/>
      <c r="BS26" s="408"/>
      <c r="BT26" s="408"/>
      <c r="BU26" s="409"/>
      <c r="BV26" s="407">
        <v>300000</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171</v>
      </c>
      <c r="F27" s="381"/>
      <c r="G27" s="381"/>
      <c r="H27" s="381"/>
      <c r="I27" s="381"/>
      <c r="J27" s="381"/>
      <c r="K27" s="382"/>
      <c r="L27" s="383">
        <v>1</v>
      </c>
      <c r="M27" s="384"/>
      <c r="N27" s="384"/>
      <c r="O27" s="384"/>
      <c r="P27" s="385"/>
      <c r="Q27" s="383">
        <v>7970</v>
      </c>
      <c r="R27" s="384"/>
      <c r="S27" s="384"/>
      <c r="T27" s="384"/>
      <c r="U27" s="384"/>
      <c r="V27" s="385"/>
      <c r="W27" s="449"/>
      <c r="X27" s="440"/>
      <c r="Y27" s="441"/>
      <c r="Z27" s="380" t="s">
        <v>172</v>
      </c>
      <c r="AA27" s="381"/>
      <c r="AB27" s="381"/>
      <c r="AC27" s="381"/>
      <c r="AD27" s="381"/>
      <c r="AE27" s="381"/>
      <c r="AF27" s="381"/>
      <c r="AG27" s="382"/>
      <c r="AH27" s="383">
        <v>234</v>
      </c>
      <c r="AI27" s="384"/>
      <c r="AJ27" s="384"/>
      <c r="AK27" s="384"/>
      <c r="AL27" s="385"/>
      <c r="AM27" s="383">
        <v>887652</v>
      </c>
      <c r="AN27" s="384"/>
      <c r="AO27" s="384"/>
      <c r="AP27" s="384"/>
      <c r="AQ27" s="384"/>
      <c r="AR27" s="385"/>
      <c r="AS27" s="383">
        <v>3793</v>
      </c>
      <c r="AT27" s="384"/>
      <c r="AU27" s="384"/>
      <c r="AV27" s="384"/>
      <c r="AW27" s="384"/>
      <c r="AX27" s="386"/>
      <c r="AY27" s="413" t="s">
        <v>173</v>
      </c>
      <c r="AZ27" s="414"/>
      <c r="BA27" s="414"/>
      <c r="BB27" s="414"/>
      <c r="BC27" s="414"/>
      <c r="BD27" s="414"/>
      <c r="BE27" s="414"/>
      <c r="BF27" s="414"/>
      <c r="BG27" s="414"/>
      <c r="BH27" s="414"/>
      <c r="BI27" s="414"/>
      <c r="BJ27" s="414"/>
      <c r="BK27" s="414"/>
      <c r="BL27" s="414"/>
      <c r="BM27" s="415"/>
      <c r="BN27" s="410" t="s">
        <v>174</v>
      </c>
      <c r="BO27" s="411"/>
      <c r="BP27" s="411"/>
      <c r="BQ27" s="411"/>
      <c r="BR27" s="411"/>
      <c r="BS27" s="411"/>
      <c r="BT27" s="411"/>
      <c r="BU27" s="412"/>
      <c r="BV27" s="410" t="s">
        <v>174</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175</v>
      </c>
      <c r="F28" s="381"/>
      <c r="G28" s="381"/>
      <c r="H28" s="381"/>
      <c r="I28" s="381"/>
      <c r="J28" s="381"/>
      <c r="K28" s="382"/>
      <c r="L28" s="383">
        <v>1</v>
      </c>
      <c r="M28" s="384"/>
      <c r="N28" s="384"/>
      <c r="O28" s="384"/>
      <c r="P28" s="385"/>
      <c r="Q28" s="383">
        <v>7170</v>
      </c>
      <c r="R28" s="384"/>
      <c r="S28" s="384"/>
      <c r="T28" s="384"/>
      <c r="U28" s="384"/>
      <c r="V28" s="385"/>
      <c r="W28" s="449"/>
      <c r="X28" s="440"/>
      <c r="Y28" s="441"/>
      <c r="Z28" s="380" t="s">
        <v>176</v>
      </c>
      <c r="AA28" s="381"/>
      <c r="AB28" s="381"/>
      <c r="AC28" s="381"/>
      <c r="AD28" s="381"/>
      <c r="AE28" s="381"/>
      <c r="AF28" s="381"/>
      <c r="AG28" s="382"/>
      <c r="AH28" s="383" t="s">
        <v>177</v>
      </c>
      <c r="AI28" s="384"/>
      <c r="AJ28" s="384"/>
      <c r="AK28" s="384"/>
      <c r="AL28" s="385"/>
      <c r="AM28" s="383" t="s">
        <v>174</v>
      </c>
      <c r="AN28" s="384"/>
      <c r="AO28" s="384"/>
      <c r="AP28" s="384"/>
      <c r="AQ28" s="384"/>
      <c r="AR28" s="385"/>
      <c r="AS28" s="383" t="s">
        <v>174</v>
      </c>
      <c r="AT28" s="384"/>
      <c r="AU28" s="384"/>
      <c r="AV28" s="384"/>
      <c r="AW28" s="384"/>
      <c r="AX28" s="386"/>
      <c r="AY28" s="390" t="s">
        <v>178</v>
      </c>
      <c r="AZ28" s="391"/>
      <c r="BA28" s="391"/>
      <c r="BB28" s="392"/>
      <c r="BC28" s="399" t="s">
        <v>42</v>
      </c>
      <c r="BD28" s="400"/>
      <c r="BE28" s="400"/>
      <c r="BF28" s="400"/>
      <c r="BG28" s="400"/>
      <c r="BH28" s="400"/>
      <c r="BI28" s="400"/>
      <c r="BJ28" s="400"/>
      <c r="BK28" s="400"/>
      <c r="BL28" s="400"/>
      <c r="BM28" s="401"/>
      <c r="BN28" s="402">
        <v>6151370</v>
      </c>
      <c r="BO28" s="403"/>
      <c r="BP28" s="403"/>
      <c r="BQ28" s="403"/>
      <c r="BR28" s="403"/>
      <c r="BS28" s="403"/>
      <c r="BT28" s="403"/>
      <c r="BU28" s="404"/>
      <c r="BV28" s="402">
        <v>7410498</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179</v>
      </c>
      <c r="F29" s="381"/>
      <c r="G29" s="381"/>
      <c r="H29" s="381"/>
      <c r="I29" s="381"/>
      <c r="J29" s="381"/>
      <c r="K29" s="382"/>
      <c r="L29" s="383">
        <v>40</v>
      </c>
      <c r="M29" s="384"/>
      <c r="N29" s="384"/>
      <c r="O29" s="384"/>
      <c r="P29" s="385"/>
      <c r="Q29" s="383">
        <v>6400</v>
      </c>
      <c r="R29" s="384"/>
      <c r="S29" s="384"/>
      <c r="T29" s="384"/>
      <c r="U29" s="384"/>
      <c r="V29" s="385"/>
      <c r="W29" s="450"/>
      <c r="X29" s="451"/>
      <c r="Y29" s="452"/>
      <c r="Z29" s="380" t="s">
        <v>180</v>
      </c>
      <c r="AA29" s="381"/>
      <c r="AB29" s="381"/>
      <c r="AC29" s="381"/>
      <c r="AD29" s="381"/>
      <c r="AE29" s="381"/>
      <c r="AF29" s="381"/>
      <c r="AG29" s="382"/>
      <c r="AH29" s="383">
        <v>2774</v>
      </c>
      <c r="AI29" s="384"/>
      <c r="AJ29" s="384"/>
      <c r="AK29" s="384"/>
      <c r="AL29" s="385"/>
      <c r="AM29" s="383">
        <v>8601632</v>
      </c>
      <c r="AN29" s="384"/>
      <c r="AO29" s="384"/>
      <c r="AP29" s="384"/>
      <c r="AQ29" s="384"/>
      <c r="AR29" s="385"/>
      <c r="AS29" s="383">
        <v>3101</v>
      </c>
      <c r="AT29" s="384"/>
      <c r="AU29" s="384"/>
      <c r="AV29" s="384"/>
      <c r="AW29" s="384"/>
      <c r="AX29" s="386"/>
      <c r="AY29" s="393"/>
      <c r="AZ29" s="394"/>
      <c r="BA29" s="394"/>
      <c r="BB29" s="395"/>
      <c r="BC29" s="387" t="s">
        <v>181</v>
      </c>
      <c r="BD29" s="388"/>
      <c r="BE29" s="388"/>
      <c r="BF29" s="388"/>
      <c r="BG29" s="388"/>
      <c r="BH29" s="388"/>
      <c r="BI29" s="388"/>
      <c r="BJ29" s="388"/>
      <c r="BK29" s="388"/>
      <c r="BL29" s="388"/>
      <c r="BM29" s="389"/>
      <c r="BN29" s="407">
        <v>8045436</v>
      </c>
      <c r="BO29" s="408"/>
      <c r="BP29" s="408"/>
      <c r="BQ29" s="408"/>
      <c r="BR29" s="408"/>
      <c r="BS29" s="408"/>
      <c r="BT29" s="408"/>
      <c r="BU29" s="409"/>
      <c r="BV29" s="407">
        <v>6230070</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182</v>
      </c>
      <c r="X30" s="460"/>
      <c r="Y30" s="460"/>
      <c r="Z30" s="460"/>
      <c r="AA30" s="460"/>
      <c r="AB30" s="460"/>
      <c r="AC30" s="460"/>
      <c r="AD30" s="460"/>
      <c r="AE30" s="460"/>
      <c r="AF30" s="460"/>
      <c r="AG30" s="461"/>
      <c r="AH30" s="371">
        <v>98.9</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8445908</v>
      </c>
      <c r="BO30" s="411"/>
      <c r="BP30" s="411"/>
      <c r="BQ30" s="411"/>
      <c r="BR30" s="411"/>
      <c r="BS30" s="411"/>
      <c r="BT30" s="411"/>
      <c r="BU30" s="412"/>
      <c r="BV30" s="410">
        <v>7671869</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189</v>
      </c>
      <c r="D33" s="370"/>
      <c r="E33" s="369" t="s">
        <v>190</v>
      </c>
      <c r="F33" s="369"/>
      <c r="G33" s="369"/>
      <c r="H33" s="369"/>
      <c r="I33" s="369"/>
      <c r="J33" s="369"/>
      <c r="K33" s="369"/>
      <c r="L33" s="369"/>
      <c r="M33" s="369"/>
      <c r="N33" s="369"/>
      <c r="O33" s="369"/>
      <c r="P33" s="369"/>
      <c r="Q33" s="369"/>
      <c r="R33" s="369"/>
      <c r="S33" s="369"/>
      <c r="T33" s="195"/>
      <c r="U33" s="370" t="s">
        <v>191</v>
      </c>
      <c r="V33" s="370"/>
      <c r="W33" s="369" t="s">
        <v>190</v>
      </c>
      <c r="X33" s="369"/>
      <c r="Y33" s="369"/>
      <c r="Z33" s="369"/>
      <c r="AA33" s="369"/>
      <c r="AB33" s="369"/>
      <c r="AC33" s="369"/>
      <c r="AD33" s="369"/>
      <c r="AE33" s="369"/>
      <c r="AF33" s="369"/>
      <c r="AG33" s="369"/>
      <c r="AH33" s="369"/>
      <c r="AI33" s="369"/>
      <c r="AJ33" s="369"/>
      <c r="AK33" s="369"/>
      <c r="AL33" s="195"/>
      <c r="AM33" s="370" t="s">
        <v>192</v>
      </c>
      <c r="AN33" s="370"/>
      <c r="AO33" s="369" t="s">
        <v>193</v>
      </c>
      <c r="AP33" s="369"/>
      <c r="AQ33" s="369"/>
      <c r="AR33" s="369"/>
      <c r="AS33" s="369"/>
      <c r="AT33" s="369"/>
      <c r="AU33" s="369"/>
      <c r="AV33" s="369"/>
      <c r="AW33" s="369"/>
      <c r="AX33" s="369"/>
      <c r="AY33" s="369"/>
      <c r="AZ33" s="369"/>
      <c r="BA33" s="369"/>
      <c r="BB33" s="369"/>
      <c r="BC33" s="369"/>
      <c r="BD33" s="196"/>
      <c r="BE33" s="369" t="s">
        <v>194</v>
      </c>
      <c r="BF33" s="369"/>
      <c r="BG33" s="369" t="s">
        <v>195</v>
      </c>
      <c r="BH33" s="369"/>
      <c r="BI33" s="369"/>
      <c r="BJ33" s="369"/>
      <c r="BK33" s="369"/>
      <c r="BL33" s="369"/>
      <c r="BM33" s="369"/>
      <c r="BN33" s="369"/>
      <c r="BO33" s="369"/>
      <c r="BP33" s="369"/>
      <c r="BQ33" s="369"/>
      <c r="BR33" s="369"/>
      <c r="BS33" s="369"/>
      <c r="BT33" s="369"/>
      <c r="BU33" s="369"/>
      <c r="BV33" s="196"/>
      <c r="BW33" s="370" t="s">
        <v>194</v>
      </c>
      <c r="BX33" s="370"/>
      <c r="BY33" s="369" t="s">
        <v>196</v>
      </c>
      <c r="BZ33" s="369"/>
      <c r="CA33" s="369"/>
      <c r="CB33" s="369"/>
      <c r="CC33" s="369"/>
      <c r="CD33" s="369"/>
      <c r="CE33" s="369"/>
      <c r="CF33" s="369"/>
      <c r="CG33" s="369"/>
      <c r="CH33" s="369"/>
      <c r="CI33" s="369"/>
      <c r="CJ33" s="369"/>
      <c r="CK33" s="369"/>
      <c r="CL33" s="369"/>
      <c r="CM33" s="369"/>
      <c r="CN33" s="195"/>
      <c r="CO33" s="370" t="s">
        <v>191</v>
      </c>
      <c r="CP33" s="370"/>
      <c r="CQ33" s="369" t="s">
        <v>197</v>
      </c>
      <c r="CR33" s="369"/>
      <c r="CS33" s="369"/>
      <c r="CT33" s="369"/>
      <c r="CU33" s="369"/>
      <c r="CV33" s="369"/>
      <c r="CW33" s="369"/>
      <c r="CX33" s="369"/>
      <c r="CY33" s="369"/>
      <c r="CZ33" s="369"/>
      <c r="DA33" s="369"/>
      <c r="DB33" s="369"/>
      <c r="DC33" s="369"/>
      <c r="DD33" s="369"/>
      <c r="DE33" s="369"/>
      <c r="DF33" s="195"/>
      <c r="DG33" s="368" t="s">
        <v>198</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7</v>
      </c>
      <c r="V34" s="366"/>
      <c r="W34" s="365" t="str">
        <f>IF('各会計、関係団体の財政状況及び健全化判断比率'!B28="","",'各会計、関係団体の財政状況及び健全化判断比率'!B28)</f>
        <v>国民健康保険事業費会計</v>
      </c>
      <c r="X34" s="365"/>
      <c r="Y34" s="365"/>
      <c r="Z34" s="365"/>
      <c r="AA34" s="365"/>
      <c r="AB34" s="365"/>
      <c r="AC34" s="365"/>
      <c r="AD34" s="365"/>
      <c r="AE34" s="365"/>
      <c r="AF34" s="365"/>
      <c r="AG34" s="365"/>
      <c r="AH34" s="365"/>
      <c r="AI34" s="365"/>
      <c r="AJ34" s="365"/>
      <c r="AK34" s="365"/>
      <c r="AL34" s="193"/>
      <c r="AM34" s="366">
        <f>IF(AO34="","",MAX(C34:D43,U34:V43)+1)</f>
        <v>12</v>
      </c>
      <c r="AN34" s="366"/>
      <c r="AO34" s="365" t="str">
        <f>IF('各会計、関係団体の財政状況及び健全化判断比率'!B33="","",'各会計、関係団体の財政状況及び健全化判断比率'!B33)</f>
        <v>水道事業会計</v>
      </c>
      <c r="AP34" s="365"/>
      <c r="AQ34" s="365"/>
      <c r="AR34" s="365"/>
      <c r="AS34" s="365"/>
      <c r="AT34" s="365"/>
      <c r="AU34" s="365"/>
      <c r="AV34" s="365"/>
      <c r="AW34" s="365"/>
      <c r="AX34" s="365"/>
      <c r="AY34" s="365"/>
      <c r="AZ34" s="365"/>
      <c r="BA34" s="365"/>
      <c r="BB34" s="365"/>
      <c r="BC34" s="365"/>
      <c r="BD34" s="193"/>
      <c r="BE34" s="366">
        <f>IF(BG34="","",MAX(C34:D43,U34:V43,AM34:AN43)+1)</f>
        <v>16</v>
      </c>
      <c r="BF34" s="366"/>
      <c r="BG34" s="365" t="str">
        <f>IF('各会計、関係団体の財政状況及び健全化判断比率'!B37="","",'各会計、関係団体の財政状況及び健全化判断比率'!B37)</f>
        <v>地方卸売市場事業費会計</v>
      </c>
      <c r="BH34" s="365"/>
      <c r="BI34" s="365"/>
      <c r="BJ34" s="365"/>
      <c r="BK34" s="365"/>
      <c r="BL34" s="365"/>
      <c r="BM34" s="365"/>
      <c r="BN34" s="365"/>
      <c r="BO34" s="365"/>
      <c r="BP34" s="365"/>
      <c r="BQ34" s="365"/>
      <c r="BR34" s="365"/>
      <c r="BS34" s="365"/>
      <c r="BT34" s="365"/>
      <c r="BU34" s="365"/>
      <c r="BV34" s="193"/>
      <c r="BW34" s="366">
        <f>IF(BY34="","",MAX(C34:D43,U34:V43,AM34:AN43,BE34:BF43)+1)</f>
        <v>17</v>
      </c>
      <c r="BX34" s="366"/>
      <c r="BY34" s="365" t="str">
        <f>IF('各会計、関係団体の財政状況及び健全化判断比率'!B68="","",'各会計、関係団体の財政状況及び健全化判断比率'!B68)</f>
        <v>丹波少年自然の家事務組合</v>
      </c>
      <c r="BZ34" s="365"/>
      <c r="CA34" s="365"/>
      <c r="CB34" s="365"/>
      <c r="CC34" s="365"/>
      <c r="CD34" s="365"/>
      <c r="CE34" s="365"/>
      <c r="CF34" s="365"/>
      <c r="CG34" s="365"/>
      <c r="CH34" s="365"/>
      <c r="CI34" s="365"/>
      <c r="CJ34" s="365"/>
      <c r="CK34" s="365"/>
      <c r="CL34" s="365"/>
      <c r="CM34" s="365"/>
      <c r="CN34" s="193"/>
      <c r="CO34" s="366">
        <f>IF(CQ34="","",MAX(C34:D43,U34:V43,AM34:AN43,BE34:BF43,BW34:BX43)+1)</f>
        <v>22</v>
      </c>
      <c r="CP34" s="366"/>
      <c r="CQ34" s="365" t="str">
        <f>IF('各会計、関係団体の財政状況及び健全化判断比率'!BS7="","",'各会計、関係団体の財政状況及び健全化判断比率'!BS7)</f>
        <v>尼崎健康医療財団</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c r="A35" s="166"/>
      <c r="B35" s="192"/>
      <c r="C35" s="366">
        <f>IF(E35="","",C34+1)</f>
        <v>2</v>
      </c>
      <c r="D35" s="366"/>
      <c r="E35" s="365" t="str">
        <f>IF('各会計、関係団体の財政状況及び健全化判断比率'!B8="","",'各会計、関係団体の財政状況及び健全化判断比率'!B8)</f>
        <v>育英事業費会計</v>
      </c>
      <c r="F35" s="365"/>
      <c r="G35" s="365"/>
      <c r="H35" s="365"/>
      <c r="I35" s="365"/>
      <c r="J35" s="365"/>
      <c r="K35" s="365"/>
      <c r="L35" s="365"/>
      <c r="M35" s="365"/>
      <c r="N35" s="365"/>
      <c r="O35" s="365"/>
      <c r="P35" s="365"/>
      <c r="Q35" s="365"/>
      <c r="R35" s="365"/>
      <c r="S35" s="365"/>
      <c r="T35" s="193"/>
      <c r="U35" s="366">
        <f>IF(W35="","",U34+1)</f>
        <v>8</v>
      </c>
      <c r="V35" s="366"/>
      <c r="W35" s="365" t="str">
        <f>IF('各会計、関係団体の財政状況及び健全化判断比率'!B29="","",'各会計、関係団体の財政状況及び健全化判断比率'!B29)</f>
        <v>介護保険事業費会計</v>
      </c>
      <c r="X35" s="365"/>
      <c r="Y35" s="365"/>
      <c r="Z35" s="365"/>
      <c r="AA35" s="365"/>
      <c r="AB35" s="365"/>
      <c r="AC35" s="365"/>
      <c r="AD35" s="365"/>
      <c r="AE35" s="365"/>
      <c r="AF35" s="365"/>
      <c r="AG35" s="365"/>
      <c r="AH35" s="365"/>
      <c r="AI35" s="365"/>
      <c r="AJ35" s="365"/>
      <c r="AK35" s="365"/>
      <c r="AL35" s="193"/>
      <c r="AM35" s="366">
        <f t="shared" ref="AM35:AM43" si="0">IF(AO35="","",AM34+1)</f>
        <v>13</v>
      </c>
      <c r="AN35" s="366"/>
      <c r="AO35" s="365" t="str">
        <f>IF('各会計、関係団体の財政状況及び健全化判断比率'!B34="","",'各会計、関係団体の財政状況及び健全化判断比率'!B34)</f>
        <v>工業用水道事業会計</v>
      </c>
      <c r="AP35" s="365"/>
      <c r="AQ35" s="365"/>
      <c r="AR35" s="365"/>
      <c r="AS35" s="365"/>
      <c r="AT35" s="365"/>
      <c r="AU35" s="365"/>
      <c r="AV35" s="365"/>
      <c r="AW35" s="365"/>
      <c r="AX35" s="365"/>
      <c r="AY35" s="365"/>
      <c r="AZ35" s="365"/>
      <c r="BA35" s="365"/>
      <c r="BB35" s="365"/>
      <c r="BC35" s="365"/>
      <c r="BD35" s="193"/>
      <c r="BE35" s="366" t="str">
        <f t="shared" ref="BE35:BE43" si="1">IF(BG35="","",BE34+1)</f>
        <v/>
      </c>
      <c r="BF35" s="366"/>
      <c r="BG35" s="365"/>
      <c r="BH35" s="365"/>
      <c r="BI35" s="365"/>
      <c r="BJ35" s="365"/>
      <c r="BK35" s="365"/>
      <c r="BL35" s="365"/>
      <c r="BM35" s="365"/>
      <c r="BN35" s="365"/>
      <c r="BO35" s="365"/>
      <c r="BP35" s="365"/>
      <c r="BQ35" s="365"/>
      <c r="BR35" s="365"/>
      <c r="BS35" s="365"/>
      <c r="BT35" s="365"/>
      <c r="BU35" s="365"/>
      <c r="BV35" s="193"/>
      <c r="BW35" s="366">
        <f t="shared" ref="BW35:BW43" si="2">IF(BY35="","",BW34+1)</f>
        <v>18</v>
      </c>
      <c r="BX35" s="366"/>
      <c r="BY35" s="365" t="str">
        <f>IF('各会計、関係団体の財政状況及び健全化判断比率'!B69="","",'各会計、関係団体の財政状況及び健全化判断比率'!B69)</f>
        <v>兵庫県後期高齢者広域連合（一般会計）</v>
      </c>
      <c r="BZ35" s="365"/>
      <c r="CA35" s="365"/>
      <c r="CB35" s="365"/>
      <c r="CC35" s="365"/>
      <c r="CD35" s="365"/>
      <c r="CE35" s="365"/>
      <c r="CF35" s="365"/>
      <c r="CG35" s="365"/>
      <c r="CH35" s="365"/>
      <c r="CI35" s="365"/>
      <c r="CJ35" s="365"/>
      <c r="CK35" s="365"/>
      <c r="CL35" s="365"/>
      <c r="CM35" s="365"/>
      <c r="CN35" s="193"/>
      <c r="CO35" s="366">
        <f t="shared" ref="CO35:CO43" si="3">IF(CQ35="","",CO34+1)</f>
        <v>23</v>
      </c>
      <c r="CP35" s="366"/>
      <c r="CQ35" s="365" t="str">
        <f>IF('各会計、関係団体の財政状況及び健全化判断比率'!BS8="","",'各会計、関係団体の財政状況及び健全化判断比率'!BS8)</f>
        <v>尼崎口腔衛生センター</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f>IF(E36="","",C35+1)</f>
        <v>3</v>
      </c>
      <c r="D36" s="366"/>
      <c r="E36" s="365" t="str">
        <f>IF('各会計、関係団体の財政状況及び健全化判断比率'!B9="","",'各会計、関係団体の財政状況及び健全化判断比率'!B9)</f>
        <v>公共用地先行取得事業費会計</v>
      </c>
      <c r="F36" s="365"/>
      <c r="G36" s="365"/>
      <c r="H36" s="365"/>
      <c r="I36" s="365"/>
      <c r="J36" s="365"/>
      <c r="K36" s="365"/>
      <c r="L36" s="365"/>
      <c r="M36" s="365"/>
      <c r="N36" s="365"/>
      <c r="O36" s="365"/>
      <c r="P36" s="365"/>
      <c r="Q36" s="365"/>
      <c r="R36" s="365"/>
      <c r="S36" s="365"/>
      <c r="T36" s="193"/>
      <c r="U36" s="366">
        <f t="shared" ref="U36:U43" si="4">IF(W36="","",U35+1)</f>
        <v>9</v>
      </c>
      <c r="V36" s="366"/>
      <c r="W36" s="365" t="str">
        <f>IF('各会計、関係団体の財政状況及び健全化判断比率'!B30="","",'各会計、関係団体の財政状況及び健全化判断比率'!B30)</f>
        <v>後期高齢者医療事業費会計</v>
      </c>
      <c r="X36" s="365"/>
      <c r="Y36" s="365"/>
      <c r="Z36" s="365"/>
      <c r="AA36" s="365"/>
      <c r="AB36" s="365"/>
      <c r="AC36" s="365"/>
      <c r="AD36" s="365"/>
      <c r="AE36" s="365"/>
      <c r="AF36" s="365"/>
      <c r="AG36" s="365"/>
      <c r="AH36" s="365"/>
      <c r="AI36" s="365"/>
      <c r="AJ36" s="365"/>
      <c r="AK36" s="365"/>
      <c r="AL36" s="193"/>
      <c r="AM36" s="366">
        <f t="shared" si="0"/>
        <v>14</v>
      </c>
      <c r="AN36" s="366"/>
      <c r="AO36" s="365" t="str">
        <f>IF('各会計、関係団体の財政状況及び健全化判断比率'!B35="","",'各会計、関係団体の財政状況及び健全化判断比率'!B35)</f>
        <v>下水道事業会計</v>
      </c>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19</v>
      </c>
      <c r="BX36" s="366"/>
      <c r="BY36" s="365" t="str">
        <f>IF('各会計、関係団体の財政状況及び健全化判断比率'!B70="","",'各会計、関係団体の財政状況及び健全化判断比率'!B70)</f>
        <v>兵庫県後期高齢者広域連合（特別会計）</v>
      </c>
      <c r="BZ36" s="365"/>
      <c r="CA36" s="365"/>
      <c r="CB36" s="365"/>
      <c r="CC36" s="365"/>
      <c r="CD36" s="365"/>
      <c r="CE36" s="365"/>
      <c r="CF36" s="365"/>
      <c r="CG36" s="365"/>
      <c r="CH36" s="365"/>
      <c r="CI36" s="365"/>
      <c r="CJ36" s="365"/>
      <c r="CK36" s="365"/>
      <c r="CL36" s="365"/>
      <c r="CM36" s="365"/>
      <c r="CN36" s="193"/>
      <c r="CO36" s="366">
        <f t="shared" si="3"/>
        <v>24</v>
      </c>
      <c r="CP36" s="366"/>
      <c r="CQ36" s="365" t="str">
        <f>IF('各会計、関係団体の財政状況及び健全化判断比率'!BS9="","",'各会計、関係団体の財政状況及び健全化判断比率'!BS9)</f>
        <v>尼崎環境財団</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f>IF(E37="","",C36+1)</f>
        <v>4</v>
      </c>
      <c r="D37" s="366"/>
      <c r="E37" s="365" t="str">
        <f>IF('各会計、関係団体の財政状況及び健全化判断比率'!B10="","",'各会計、関係団体の財政状況及び健全化判断比率'!B10)</f>
        <v>公害病認定患者救済事業費会計</v>
      </c>
      <c r="F37" s="365"/>
      <c r="G37" s="365"/>
      <c r="H37" s="365"/>
      <c r="I37" s="365"/>
      <c r="J37" s="365"/>
      <c r="K37" s="365"/>
      <c r="L37" s="365"/>
      <c r="M37" s="365"/>
      <c r="N37" s="365"/>
      <c r="O37" s="365"/>
      <c r="P37" s="365"/>
      <c r="Q37" s="365"/>
      <c r="R37" s="365"/>
      <c r="S37" s="365"/>
      <c r="T37" s="193"/>
      <c r="U37" s="366">
        <f t="shared" si="4"/>
        <v>10</v>
      </c>
      <c r="V37" s="366"/>
      <c r="W37" s="365" t="str">
        <f>IF('各会計、関係団体の財政状況及び健全化判断比率'!B31="","",'各会計、関係団体の財政状況及び健全化判断比率'!B31)</f>
        <v>農業共済事業費会計</v>
      </c>
      <c r="X37" s="365"/>
      <c r="Y37" s="365"/>
      <c r="Z37" s="365"/>
      <c r="AA37" s="365"/>
      <c r="AB37" s="365"/>
      <c r="AC37" s="365"/>
      <c r="AD37" s="365"/>
      <c r="AE37" s="365"/>
      <c r="AF37" s="365"/>
      <c r="AG37" s="365"/>
      <c r="AH37" s="365"/>
      <c r="AI37" s="365"/>
      <c r="AJ37" s="365"/>
      <c r="AK37" s="365"/>
      <c r="AL37" s="193"/>
      <c r="AM37" s="366">
        <f t="shared" si="0"/>
        <v>15</v>
      </c>
      <c r="AN37" s="366"/>
      <c r="AO37" s="365" t="str">
        <f>IF('各会計、関係団体の財政状況及び健全化判断比率'!B36="","",'各会計、関係団体の財政状況及び健全化判断比率'!B36)</f>
        <v>モーターボート競走事業会計</v>
      </c>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20</v>
      </c>
      <c r="BX37" s="366"/>
      <c r="BY37" s="365" t="str">
        <f>IF('各会計、関係団体の財政状況及び健全化判断比率'!B71="","",'各会計、関係団体の財政状況及び健全化判断比率'!B71)</f>
        <v>阪神水道企業団</v>
      </c>
      <c r="BZ37" s="365"/>
      <c r="CA37" s="365"/>
      <c r="CB37" s="365"/>
      <c r="CC37" s="365"/>
      <c r="CD37" s="365"/>
      <c r="CE37" s="365"/>
      <c r="CF37" s="365"/>
      <c r="CG37" s="365"/>
      <c r="CH37" s="365"/>
      <c r="CI37" s="365"/>
      <c r="CJ37" s="365"/>
      <c r="CK37" s="365"/>
      <c r="CL37" s="365"/>
      <c r="CM37" s="365"/>
      <c r="CN37" s="193"/>
      <c r="CO37" s="366">
        <f t="shared" si="3"/>
        <v>25</v>
      </c>
      <c r="CP37" s="366"/>
      <c r="CQ37" s="365" t="str">
        <f>IF('各会計、関係団体の財政状況及び健全化判断比率'!BS10="","",'各会計、関係団体の財政状況及び健全化判断比率'!BS10)</f>
        <v>尼崎市総合文化センター</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f t="shared" ref="C38:C43" si="5">IF(E38="","",C37+1)</f>
        <v>5</v>
      </c>
      <c r="D38" s="366"/>
      <c r="E38" s="365" t="str">
        <f>IF('各会計、関係団体の財政状況及び健全化判断比率'!B11="","",'各会計、関係団体の財政状況及び健全化判断比率'!B11)</f>
        <v>母子父子寡婦福祉資金貸付事業費会計</v>
      </c>
      <c r="F38" s="365"/>
      <c r="G38" s="365"/>
      <c r="H38" s="365"/>
      <c r="I38" s="365"/>
      <c r="J38" s="365"/>
      <c r="K38" s="365"/>
      <c r="L38" s="365"/>
      <c r="M38" s="365"/>
      <c r="N38" s="365"/>
      <c r="O38" s="365"/>
      <c r="P38" s="365"/>
      <c r="Q38" s="365"/>
      <c r="R38" s="365"/>
      <c r="S38" s="365"/>
      <c r="T38" s="193"/>
      <c r="U38" s="366">
        <f t="shared" si="4"/>
        <v>11</v>
      </c>
      <c r="V38" s="366"/>
      <c r="W38" s="365" t="str">
        <f>IF('各会計、関係団体の財政状況及び健全化判断比率'!B32="","",'各会計、関係団体の財政状況及び健全化判断比率'!B32)</f>
        <v>駐車場事業費会計</v>
      </c>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21</v>
      </c>
      <c r="BX38" s="366"/>
      <c r="BY38" s="365" t="str">
        <f>IF('各会計、関係団体の財政状況及び健全化判断比率'!B72="","",'各会計、関係団体の財政状況及び健全化判断比率'!B72)</f>
        <v>兵庫県競馬組合</v>
      </c>
      <c r="BZ38" s="365"/>
      <c r="CA38" s="365"/>
      <c r="CB38" s="365"/>
      <c r="CC38" s="365"/>
      <c r="CD38" s="365"/>
      <c r="CE38" s="365"/>
      <c r="CF38" s="365"/>
      <c r="CG38" s="365"/>
      <c r="CH38" s="365"/>
      <c r="CI38" s="365"/>
      <c r="CJ38" s="365"/>
      <c r="CK38" s="365"/>
      <c r="CL38" s="365"/>
      <c r="CM38" s="365"/>
      <c r="CN38" s="193"/>
      <c r="CO38" s="366">
        <f t="shared" si="3"/>
        <v>26</v>
      </c>
      <c r="CP38" s="366"/>
      <c r="CQ38" s="365" t="str">
        <f>IF('各会計、関係団体の財政状況及び健全化判断比率'!BS11="","",'各会計、関係団体の財政状況及び健全化判断比率'!BS11)</f>
        <v>尼崎市スポーツ振興事業団</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f t="shared" si="5"/>
        <v>6</v>
      </c>
      <c r="D39" s="366"/>
      <c r="E39" s="365" t="str">
        <f>IF('各会計、関係団体の財政状況及び健全化判断比率'!B12="","",'各会計、関係団体の財政状況及び健全化判断比率'!B12)</f>
        <v>青少年健全育成事業費会計</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t="str">
        <f t="shared" si="2"/>
        <v/>
      </c>
      <c r="BX39" s="366"/>
      <c r="BY39" s="365" t="str">
        <f>IF('各会計、関係団体の財政状況及び健全化判断比率'!B73="","",'各会計、関係団体の財政状況及び健全化判断比率'!B73)</f>
        <v/>
      </c>
      <c r="BZ39" s="365"/>
      <c r="CA39" s="365"/>
      <c r="CB39" s="365"/>
      <c r="CC39" s="365"/>
      <c r="CD39" s="365"/>
      <c r="CE39" s="365"/>
      <c r="CF39" s="365"/>
      <c r="CG39" s="365"/>
      <c r="CH39" s="365"/>
      <c r="CI39" s="365"/>
      <c r="CJ39" s="365"/>
      <c r="CK39" s="365"/>
      <c r="CL39" s="365"/>
      <c r="CM39" s="365"/>
      <c r="CN39" s="193"/>
      <c r="CO39" s="366">
        <f t="shared" si="3"/>
        <v>27</v>
      </c>
      <c r="CP39" s="366"/>
      <c r="CQ39" s="365" t="str">
        <f>IF('各会計、関係団体の財政状況及び健全化判断比率'!BS12="","",'各会計、関係団体の財政状況及び健全化判断比率'!BS12)</f>
        <v>尼崎緑化公園協会</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t="str">
        <f t="shared" si="2"/>
        <v/>
      </c>
      <c r="BX40" s="366"/>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93"/>
      <c r="CO40" s="366">
        <f t="shared" si="3"/>
        <v>28</v>
      </c>
      <c r="CP40" s="366"/>
      <c r="CQ40" s="365" t="str">
        <f>IF('各会計、関係団体の財政状況及び健全化判断比率'!BS13="","",'各会計、関係団体の財政状況及び健全化判断比率'!BS13)</f>
        <v>尼崎都市開発</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f t="shared" si="3"/>
        <v>29</v>
      </c>
      <c r="CP41" s="366"/>
      <c r="CQ41" s="365" t="str">
        <f>IF('各会計、関係団体の財政状況及び健全化判断比率'!BS14="","",'各会計、関係団体の財政状況及び健全化判断比率'!BS14)</f>
        <v>アミング開発</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f t="shared" si="3"/>
        <v>30</v>
      </c>
      <c r="CP42" s="366"/>
      <c r="CQ42" s="365" t="str">
        <f>IF('各会計、関係団体の財政状況及び健全化判断比率'!BS15="","",'各会計、関係団体の財政状況及び健全化判断比率'!BS15)</f>
        <v>尼崎中高年事業</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f t="shared" si="3"/>
        <v>31</v>
      </c>
      <c r="CP43" s="366"/>
      <c r="CQ43" s="365" t="str">
        <f>IF('各会計、関係団体の財政状況及び健全化判断比率'!BS16="","",'各会計、関係団体の財政状況及び健全化判断比率'!BS16)</f>
        <v>尼崎交通事業振興</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9CLGk+hgdqYXfrBhqlePIEnnLnQBudDZVhafPa1hhL//NKgjzgjoc1Xqw1oaeVVO5j2Uu9UFg+oG2VNsvPE9QA==" saltValue="h5rWKHXWlwaYirf7DO8qn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c r="A34" s="22"/>
      <c r="B34" s="31"/>
      <c r="C34" s="1186" t="s">
        <v>555</v>
      </c>
      <c r="D34" s="1186"/>
      <c r="E34" s="1187"/>
      <c r="F34" s="32">
        <v>5.44</v>
      </c>
      <c r="G34" s="33">
        <v>5.83</v>
      </c>
      <c r="H34" s="33">
        <v>8</v>
      </c>
      <c r="I34" s="33">
        <v>8.25</v>
      </c>
      <c r="J34" s="34">
        <v>9.4600000000000009</v>
      </c>
      <c r="K34" s="22"/>
      <c r="L34" s="22"/>
      <c r="M34" s="22"/>
      <c r="N34" s="22"/>
      <c r="O34" s="22"/>
      <c r="P34" s="22"/>
    </row>
    <row r="35" spans="1:16" ht="39" customHeight="1">
      <c r="A35" s="22"/>
      <c r="B35" s="35"/>
      <c r="C35" s="1180" t="s">
        <v>556</v>
      </c>
      <c r="D35" s="1181"/>
      <c r="E35" s="1182"/>
      <c r="F35" s="36">
        <v>5.24</v>
      </c>
      <c r="G35" s="37">
        <v>6.89</v>
      </c>
      <c r="H35" s="37">
        <v>7.21</v>
      </c>
      <c r="I35" s="37">
        <v>7.76</v>
      </c>
      <c r="J35" s="38">
        <v>8.51</v>
      </c>
      <c r="K35" s="22"/>
      <c r="L35" s="22"/>
      <c r="M35" s="22"/>
      <c r="N35" s="22"/>
      <c r="O35" s="22"/>
      <c r="P35" s="22"/>
    </row>
    <row r="36" spans="1:16" ht="39" customHeight="1">
      <c r="A36" s="22"/>
      <c r="B36" s="35"/>
      <c r="C36" s="1180" t="s">
        <v>557</v>
      </c>
      <c r="D36" s="1181"/>
      <c r="E36" s="1182"/>
      <c r="F36" s="36">
        <v>6.86</v>
      </c>
      <c r="G36" s="37">
        <v>6.69</v>
      </c>
      <c r="H36" s="37">
        <v>6.3</v>
      </c>
      <c r="I36" s="37">
        <v>7.57</v>
      </c>
      <c r="J36" s="38">
        <v>8.1999999999999993</v>
      </c>
      <c r="K36" s="22"/>
      <c r="L36" s="22"/>
      <c r="M36" s="22"/>
      <c r="N36" s="22"/>
      <c r="O36" s="22"/>
      <c r="P36" s="22"/>
    </row>
    <row r="37" spans="1:16" ht="39" customHeight="1">
      <c r="A37" s="22"/>
      <c r="B37" s="35"/>
      <c r="C37" s="1180" t="s">
        <v>558</v>
      </c>
      <c r="D37" s="1181"/>
      <c r="E37" s="1182"/>
      <c r="F37" s="36">
        <v>1.07</v>
      </c>
      <c r="G37" s="37">
        <v>0.75</v>
      </c>
      <c r="H37" s="37">
        <v>1.39</v>
      </c>
      <c r="I37" s="37">
        <v>3.03</v>
      </c>
      <c r="J37" s="38">
        <v>5.07</v>
      </c>
      <c r="K37" s="22"/>
      <c r="L37" s="22"/>
      <c r="M37" s="22"/>
      <c r="N37" s="22"/>
      <c r="O37" s="22"/>
      <c r="P37" s="22"/>
    </row>
    <row r="38" spans="1:16" ht="39" customHeight="1">
      <c r="A38" s="22"/>
      <c r="B38" s="35"/>
      <c r="C38" s="1180" t="s">
        <v>559</v>
      </c>
      <c r="D38" s="1181"/>
      <c r="E38" s="1182"/>
      <c r="F38" s="36" t="s">
        <v>507</v>
      </c>
      <c r="G38" s="37" t="s">
        <v>507</v>
      </c>
      <c r="H38" s="37" t="s">
        <v>507</v>
      </c>
      <c r="I38" s="37">
        <v>1.67</v>
      </c>
      <c r="J38" s="38">
        <v>2.64</v>
      </c>
      <c r="K38" s="22"/>
      <c r="L38" s="22"/>
      <c r="M38" s="22"/>
      <c r="N38" s="22"/>
      <c r="O38" s="22"/>
      <c r="P38" s="22"/>
    </row>
    <row r="39" spans="1:16" ht="39" customHeight="1">
      <c r="A39" s="22"/>
      <c r="B39" s="35"/>
      <c r="C39" s="1180" t="s">
        <v>560</v>
      </c>
      <c r="D39" s="1181"/>
      <c r="E39" s="1182"/>
      <c r="F39" s="36">
        <v>0.34</v>
      </c>
      <c r="G39" s="37">
        <v>0.57999999999999996</v>
      </c>
      <c r="H39" s="37">
        <v>0.71</v>
      </c>
      <c r="I39" s="37">
        <v>1.4</v>
      </c>
      <c r="J39" s="38">
        <v>0.61</v>
      </c>
      <c r="K39" s="22"/>
      <c r="L39" s="22"/>
      <c r="M39" s="22"/>
      <c r="N39" s="22"/>
      <c r="O39" s="22"/>
      <c r="P39" s="22"/>
    </row>
    <row r="40" spans="1:16" ht="39" customHeight="1">
      <c r="A40" s="22"/>
      <c r="B40" s="35"/>
      <c r="C40" s="1180" t="s">
        <v>561</v>
      </c>
      <c r="D40" s="1181"/>
      <c r="E40" s="1182"/>
      <c r="F40" s="36">
        <v>0.21</v>
      </c>
      <c r="G40" s="37">
        <v>0.16</v>
      </c>
      <c r="H40" s="37">
        <v>0.25</v>
      </c>
      <c r="I40" s="37">
        <v>0.26</v>
      </c>
      <c r="J40" s="38">
        <v>0.18</v>
      </c>
      <c r="K40" s="22"/>
      <c r="L40" s="22"/>
      <c r="M40" s="22"/>
      <c r="N40" s="22"/>
      <c r="O40" s="22"/>
      <c r="P40" s="22"/>
    </row>
    <row r="41" spans="1:16" ht="39" customHeight="1">
      <c r="A41" s="22"/>
      <c r="B41" s="35"/>
      <c r="C41" s="1180" t="s">
        <v>562</v>
      </c>
      <c r="D41" s="1181"/>
      <c r="E41" s="1182"/>
      <c r="F41" s="36">
        <v>0.06</v>
      </c>
      <c r="G41" s="37">
        <v>7.0000000000000007E-2</v>
      </c>
      <c r="H41" s="37">
        <v>7.0000000000000007E-2</v>
      </c>
      <c r="I41" s="37">
        <v>7.0000000000000007E-2</v>
      </c>
      <c r="J41" s="38">
        <v>0.17</v>
      </c>
      <c r="K41" s="22"/>
      <c r="L41" s="22"/>
      <c r="M41" s="22"/>
      <c r="N41" s="22"/>
      <c r="O41" s="22"/>
      <c r="P41" s="22"/>
    </row>
    <row r="42" spans="1:16" ht="39" customHeight="1">
      <c r="A42" s="22"/>
      <c r="B42" s="39"/>
      <c r="C42" s="1180" t="s">
        <v>563</v>
      </c>
      <c r="D42" s="1181"/>
      <c r="E42" s="1182"/>
      <c r="F42" s="36" t="s">
        <v>564</v>
      </c>
      <c r="G42" s="37" t="s">
        <v>507</v>
      </c>
      <c r="H42" s="37" t="s">
        <v>507</v>
      </c>
      <c r="I42" s="37" t="s">
        <v>507</v>
      </c>
      <c r="J42" s="38" t="s">
        <v>507</v>
      </c>
      <c r="K42" s="22"/>
      <c r="L42" s="22"/>
      <c r="M42" s="22"/>
      <c r="N42" s="22"/>
      <c r="O42" s="22"/>
      <c r="P42" s="22"/>
    </row>
    <row r="43" spans="1:16" ht="39" customHeight="1" thickBot="1">
      <c r="A43" s="22"/>
      <c r="B43" s="40"/>
      <c r="C43" s="1183" t="s">
        <v>565</v>
      </c>
      <c r="D43" s="1184"/>
      <c r="E43" s="1185"/>
      <c r="F43" s="41">
        <v>0.94</v>
      </c>
      <c r="G43" s="42">
        <v>0.35</v>
      </c>
      <c r="H43" s="42">
        <v>1.42</v>
      </c>
      <c r="I43" s="42">
        <v>0.13</v>
      </c>
      <c r="J43" s="43">
        <v>0.12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K/0f98u40LLH5noJRRr2REFlCsqxuJ2U8cJfhMQAGL+bABuycyuoVqsjjuBKm7C2Xr9cdTBgadlPlvW8cp+Qow==" saltValue="hdhFMYo2dG7kYx4+syRZ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c r="A45" s="48"/>
      <c r="B45" s="1196" t="s">
        <v>11</v>
      </c>
      <c r="C45" s="1197"/>
      <c r="D45" s="58"/>
      <c r="E45" s="1202" t="s">
        <v>12</v>
      </c>
      <c r="F45" s="1202"/>
      <c r="G45" s="1202"/>
      <c r="H45" s="1202"/>
      <c r="I45" s="1202"/>
      <c r="J45" s="1203"/>
      <c r="K45" s="59">
        <v>25516</v>
      </c>
      <c r="L45" s="60">
        <v>26575</v>
      </c>
      <c r="M45" s="60">
        <v>25472</v>
      </c>
      <c r="N45" s="60">
        <v>26349</v>
      </c>
      <c r="O45" s="61">
        <v>25799</v>
      </c>
      <c r="P45" s="48"/>
      <c r="Q45" s="48"/>
      <c r="R45" s="48"/>
      <c r="S45" s="48"/>
      <c r="T45" s="48"/>
      <c r="U45" s="48"/>
    </row>
    <row r="46" spans="1:21" ht="30.75" customHeight="1">
      <c r="A46" s="48"/>
      <c r="B46" s="1198"/>
      <c r="C46" s="1199"/>
      <c r="D46" s="62"/>
      <c r="E46" s="1190" t="s">
        <v>13</v>
      </c>
      <c r="F46" s="1190"/>
      <c r="G46" s="1190"/>
      <c r="H46" s="1190"/>
      <c r="I46" s="1190"/>
      <c r="J46" s="1191"/>
      <c r="K46" s="63" t="s">
        <v>507</v>
      </c>
      <c r="L46" s="64" t="s">
        <v>507</v>
      </c>
      <c r="M46" s="64" t="s">
        <v>507</v>
      </c>
      <c r="N46" s="64" t="s">
        <v>507</v>
      </c>
      <c r="O46" s="65" t="s">
        <v>507</v>
      </c>
      <c r="P46" s="48"/>
      <c r="Q46" s="48"/>
      <c r="R46" s="48"/>
      <c r="S46" s="48"/>
      <c r="T46" s="48"/>
      <c r="U46" s="48"/>
    </row>
    <row r="47" spans="1:21" ht="30.75" customHeight="1">
      <c r="A47" s="48"/>
      <c r="B47" s="1198"/>
      <c r="C47" s="1199"/>
      <c r="D47" s="62"/>
      <c r="E47" s="1190" t="s">
        <v>14</v>
      </c>
      <c r="F47" s="1190"/>
      <c r="G47" s="1190"/>
      <c r="H47" s="1190"/>
      <c r="I47" s="1190"/>
      <c r="J47" s="1191"/>
      <c r="K47" s="63">
        <v>73</v>
      </c>
      <c r="L47" s="64">
        <v>60</v>
      </c>
      <c r="M47" s="64">
        <v>47</v>
      </c>
      <c r="N47" s="64">
        <v>33</v>
      </c>
      <c r="O47" s="65">
        <v>17</v>
      </c>
      <c r="P47" s="48"/>
      <c r="Q47" s="48"/>
      <c r="R47" s="48"/>
      <c r="S47" s="48"/>
      <c r="T47" s="48"/>
      <c r="U47" s="48"/>
    </row>
    <row r="48" spans="1:21" ht="30.75" customHeight="1">
      <c r="A48" s="48"/>
      <c r="B48" s="1198"/>
      <c r="C48" s="1199"/>
      <c r="D48" s="62"/>
      <c r="E48" s="1190" t="s">
        <v>15</v>
      </c>
      <c r="F48" s="1190"/>
      <c r="G48" s="1190"/>
      <c r="H48" s="1190"/>
      <c r="I48" s="1190"/>
      <c r="J48" s="1191"/>
      <c r="K48" s="63">
        <v>4258</v>
      </c>
      <c r="L48" s="64">
        <v>3917</v>
      </c>
      <c r="M48" s="64">
        <v>3733</v>
      </c>
      <c r="N48" s="64">
        <v>3613</v>
      </c>
      <c r="O48" s="65">
        <v>3491</v>
      </c>
      <c r="P48" s="48"/>
      <c r="Q48" s="48"/>
      <c r="R48" s="48"/>
      <c r="S48" s="48"/>
      <c r="T48" s="48"/>
      <c r="U48" s="48"/>
    </row>
    <row r="49" spans="1:21" ht="30.75" customHeight="1">
      <c r="A49" s="48"/>
      <c r="B49" s="1198"/>
      <c r="C49" s="1199"/>
      <c r="D49" s="62"/>
      <c r="E49" s="1190" t="s">
        <v>16</v>
      </c>
      <c r="F49" s="1190"/>
      <c r="G49" s="1190"/>
      <c r="H49" s="1190"/>
      <c r="I49" s="1190"/>
      <c r="J49" s="1191"/>
      <c r="K49" s="63">
        <v>241</v>
      </c>
      <c r="L49" s="64">
        <v>247</v>
      </c>
      <c r="M49" s="64">
        <v>87</v>
      </c>
      <c r="N49" s="64">
        <v>35</v>
      </c>
      <c r="O49" s="65">
        <v>25</v>
      </c>
      <c r="P49" s="48"/>
      <c r="Q49" s="48"/>
      <c r="R49" s="48"/>
      <c r="S49" s="48"/>
      <c r="T49" s="48"/>
      <c r="U49" s="48"/>
    </row>
    <row r="50" spans="1:21" ht="30.75" customHeight="1">
      <c r="A50" s="48"/>
      <c r="B50" s="1198"/>
      <c r="C50" s="1199"/>
      <c r="D50" s="62"/>
      <c r="E50" s="1190" t="s">
        <v>17</v>
      </c>
      <c r="F50" s="1190"/>
      <c r="G50" s="1190"/>
      <c r="H50" s="1190"/>
      <c r="I50" s="1190"/>
      <c r="J50" s="1191"/>
      <c r="K50" s="63">
        <v>467</v>
      </c>
      <c r="L50" s="64">
        <v>459</v>
      </c>
      <c r="M50" s="64">
        <v>452</v>
      </c>
      <c r="N50" s="64">
        <v>444</v>
      </c>
      <c r="O50" s="65">
        <v>355</v>
      </c>
      <c r="P50" s="48"/>
      <c r="Q50" s="48"/>
      <c r="R50" s="48"/>
      <c r="S50" s="48"/>
      <c r="T50" s="48"/>
      <c r="U50" s="48"/>
    </row>
    <row r="51" spans="1:21" ht="30.75" customHeight="1">
      <c r="A51" s="48"/>
      <c r="B51" s="1200"/>
      <c r="C51" s="1201"/>
      <c r="D51" s="66"/>
      <c r="E51" s="1190" t="s">
        <v>18</v>
      </c>
      <c r="F51" s="1190"/>
      <c r="G51" s="1190"/>
      <c r="H51" s="1190"/>
      <c r="I51" s="1190"/>
      <c r="J51" s="1191"/>
      <c r="K51" s="63" t="s">
        <v>507</v>
      </c>
      <c r="L51" s="64" t="s">
        <v>507</v>
      </c>
      <c r="M51" s="64" t="s">
        <v>507</v>
      </c>
      <c r="N51" s="64" t="s">
        <v>507</v>
      </c>
      <c r="O51" s="65" t="s">
        <v>507</v>
      </c>
      <c r="P51" s="48"/>
      <c r="Q51" s="48"/>
      <c r="R51" s="48"/>
      <c r="S51" s="48"/>
      <c r="T51" s="48"/>
      <c r="U51" s="48"/>
    </row>
    <row r="52" spans="1:21" ht="30.75" customHeight="1">
      <c r="A52" s="48"/>
      <c r="B52" s="1188" t="s">
        <v>19</v>
      </c>
      <c r="C52" s="1189"/>
      <c r="D52" s="66"/>
      <c r="E52" s="1190" t="s">
        <v>20</v>
      </c>
      <c r="F52" s="1190"/>
      <c r="G52" s="1190"/>
      <c r="H52" s="1190"/>
      <c r="I52" s="1190"/>
      <c r="J52" s="1191"/>
      <c r="K52" s="63">
        <v>18437</v>
      </c>
      <c r="L52" s="64">
        <v>18619</v>
      </c>
      <c r="M52" s="64">
        <v>18291</v>
      </c>
      <c r="N52" s="64">
        <v>18217</v>
      </c>
      <c r="O52" s="65">
        <v>18008</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12118</v>
      </c>
      <c r="L53" s="69">
        <v>12639</v>
      </c>
      <c r="M53" s="69">
        <v>11500</v>
      </c>
      <c r="N53" s="69">
        <v>12257</v>
      </c>
      <c r="O53" s="70">
        <v>11679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MLZAp2ToulF0KgMkTg+Vl6cwfTlplb5JvpfN/RbuoFDejijuOTQpDrIICzQpQD01sw0NaaGD8TG5Foo9BezPbg==" saltValue="HhH4CKqVPUkmTkyq0oNbA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1"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549</v>
      </c>
      <c r="J40" s="79" t="s">
        <v>550</v>
      </c>
      <c r="K40" s="79" t="s">
        <v>551</v>
      </c>
      <c r="L40" s="79" t="s">
        <v>552</v>
      </c>
      <c r="M40" s="80" t="s">
        <v>553</v>
      </c>
    </row>
    <row r="41" spans="2:13" ht="27.75" customHeight="1">
      <c r="B41" s="1216" t="s">
        <v>24</v>
      </c>
      <c r="C41" s="1217"/>
      <c r="D41" s="81"/>
      <c r="E41" s="1218" t="s">
        <v>25</v>
      </c>
      <c r="F41" s="1218"/>
      <c r="G41" s="1218"/>
      <c r="H41" s="1219"/>
      <c r="I41" s="82">
        <v>264433</v>
      </c>
      <c r="J41" s="83">
        <v>260967</v>
      </c>
      <c r="K41" s="83">
        <v>260234</v>
      </c>
      <c r="L41" s="83">
        <v>257662</v>
      </c>
      <c r="M41" s="84">
        <v>251573</v>
      </c>
    </row>
    <row r="42" spans="2:13" ht="27.75" customHeight="1">
      <c r="B42" s="1206"/>
      <c r="C42" s="1207"/>
      <c r="D42" s="85"/>
      <c r="E42" s="1210" t="s">
        <v>26</v>
      </c>
      <c r="F42" s="1210"/>
      <c r="G42" s="1210"/>
      <c r="H42" s="1211"/>
      <c r="I42" s="86">
        <v>5049</v>
      </c>
      <c r="J42" s="87">
        <v>4555</v>
      </c>
      <c r="K42" s="87">
        <v>3645</v>
      </c>
      <c r="L42" s="87">
        <v>3036</v>
      </c>
      <c r="M42" s="88">
        <v>2520</v>
      </c>
    </row>
    <row r="43" spans="2:13" ht="27.75" customHeight="1">
      <c r="B43" s="1206"/>
      <c r="C43" s="1207"/>
      <c r="D43" s="85"/>
      <c r="E43" s="1210" t="s">
        <v>27</v>
      </c>
      <c r="F43" s="1210"/>
      <c r="G43" s="1210"/>
      <c r="H43" s="1211"/>
      <c r="I43" s="86">
        <v>28657</v>
      </c>
      <c r="J43" s="87">
        <v>27927</v>
      </c>
      <c r="K43" s="87">
        <v>26603</v>
      </c>
      <c r="L43" s="87">
        <v>25032</v>
      </c>
      <c r="M43" s="88">
        <v>24806</v>
      </c>
    </row>
    <row r="44" spans="2:13" ht="27.75" customHeight="1">
      <c r="B44" s="1206"/>
      <c r="C44" s="1207"/>
      <c r="D44" s="85"/>
      <c r="E44" s="1210" t="s">
        <v>28</v>
      </c>
      <c r="F44" s="1210"/>
      <c r="G44" s="1210"/>
      <c r="H44" s="1211"/>
      <c r="I44" s="86">
        <v>424</v>
      </c>
      <c r="J44" s="87">
        <v>229</v>
      </c>
      <c r="K44" s="87">
        <v>146</v>
      </c>
      <c r="L44" s="87">
        <v>105</v>
      </c>
      <c r="M44" s="88">
        <v>96</v>
      </c>
    </row>
    <row r="45" spans="2:13" ht="27.75" customHeight="1">
      <c r="B45" s="1206"/>
      <c r="C45" s="1207"/>
      <c r="D45" s="85"/>
      <c r="E45" s="1210" t="s">
        <v>29</v>
      </c>
      <c r="F45" s="1210"/>
      <c r="G45" s="1210"/>
      <c r="H45" s="1211"/>
      <c r="I45" s="86">
        <v>22941</v>
      </c>
      <c r="J45" s="87">
        <v>21222</v>
      </c>
      <c r="K45" s="87">
        <v>19730</v>
      </c>
      <c r="L45" s="87">
        <v>19708</v>
      </c>
      <c r="M45" s="88">
        <v>19738</v>
      </c>
    </row>
    <row r="46" spans="2:13" ht="27.75" customHeight="1">
      <c r="B46" s="1206"/>
      <c r="C46" s="1207"/>
      <c r="D46" s="89"/>
      <c r="E46" s="1210" t="s">
        <v>30</v>
      </c>
      <c r="F46" s="1210"/>
      <c r="G46" s="1210"/>
      <c r="H46" s="1211"/>
      <c r="I46" s="86">
        <v>3889</v>
      </c>
      <c r="J46" s="87">
        <v>1298</v>
      </c>
      <c r="K46" s="87">
        <v>522</v>
      </c>
      <c r="L46" s="87">
        <v>78</v>
      </c>
      <c r="M46" s="88">
        <v>49</v>
      </c>
    </row>
    <row r="47" spans="2:13" ht="27.75" customHeight="1">
      <c r="B47" s="1206"/>
      <c r="C47" s="1207"/>
      <c r="D47" s="90"/>
      <c r="E47" s="1220" t="s">
        <v>31</v>
      </c>
      <c r="F47" s="1221"/>
      <c r="G47" s="1221"/>
      <c r="H47" s="1222"/>
      <c r="I47" s="86" t="s">
        <v>507</v>
      </c>
      <c r="J47" s="87" t="s">
        <v>507</v>
      </c>
      <c r="K47" s="87" t="s">
        <v>507</v>
      </c>
      <c r="L47" s="87" t="s">
        <v>507</v>
      </c>
      <c r="M47" s="88" t="s">
        <v>507</v>
      </c>
    </row>
    <row r="48" spans="2:13" ht="27.75" customHeight="1">
      <c r="B48" s="1206"/>
      <c r="C48" s="1207"/>
      <c r="D48" s="85"/>
      <c r="E48" s="1210" t="s">
        <v>32</v>
      </c>
      <c r="F48" s="1210"/>
      <c r="G48" s="1210"/>
      <c r="H48" s="1211"/>
      <c r="I48" s="86" t="s">
        <v>507</v>
      </c>
      <c r="J48" s="87" t="s">
        <v>507</v>
      </c>
      <c r="K48" s="87" t="s">
        <v>507</v>
      </c>
      <c r="L48" s="87" t="s">
        <v>507</v>
      </c>
      <c r="M48" s="88" t="s">
        <v>507</v>
      </c>
    </row>
    <row r="49" spans="2:13" ht="27.75" customHeight="1">
      <c r="B49" s="1208"/>
      <c r="C49" s="1209"/>
      <c r="D49" s="85"/>
      <c r="E49" s="1210" t="s">
        <v>33</v>
      </c>
      <c r="F49" s="1210"/>
      <c r="G49" s="1210"/>
      <c r="H49" s="1211"/>
      <c r="I49" s="86" t="s">
        <v>507</v>
      </c>
      <c r="J49" s="87" t="s">
        <v>507</v>
      </c>
      <c r="K49" s="87" t="s">
        <v>507</v>
      </c>
      <c r="L49" s="87" t="s">
        <v>507</v>
      </c>
      <c r="M49" s="88" t="s">
        <v>507</v>
      </c>
    </row>
    <row r="50" spans="2:13" ht="27.75" customHeight="1">
      <c r="B50" s="1204" t="s">
        <v>34</v>
      </c>
      <c r="C50" s="1205"/>
      <c r="D50" s="91"/>
      <c r="E50" s="1210" t="s">
        <v>35</v>
      </c>
      <c r="F50" s="1210"/>
      <c r="G50" s="1210"/>
      <c r="H50" s="1211"/>
      <c r="I50" s="86">
        <v>17289</v>
      </c>
      <c r="J50" s="87">
        <v>16894</v>
      </c>
      <c r="K50" s="87">
        <v>18876</v>
      </c>
      <c r="L50" s="87">
        <v>21838</v>
      </c>
      <c r="M50" s="88">
        <v>23726</v>
      </c>
    </row>
    <row r="51" spans="2:13" ht="27.75" customHeight="1">
      <c r="B51" s="1206"/>
      <c r="C51" s="1207"/>
      <c r="D51" s="85"/>
      <c r="E51" s="1210" t="s">
        <v>36</v>
      </c>
      <c r="F51" s="1210"/>
      <c r="G51" s="1210"/>
      <c r="H51" s="1211"/>
      <c r="I51" s="86">
        <v>50693</v>
      </c>
      <c r="J51" s="87">
        <v>47597</v>
      </c>
      <c r="K51" s="87">
        <v>44579</v>
      </c>
      <c r="L51" s="87">
        <v>43752</v>
      </c>
      <c r="M51" s="88">
        <v>42823</v>
      </c>
    </row>
    <row r="52" spans="2:13" ht="27.75" customHeight="1">
      <c r="B52" s="1208"/>
      <c r="C52" s="1209"/>
      <c r="D52" s="85"/>
      <c r="E52" s="1210" t="s">
        <v>37</v>
      </c>
      <c r="F52" s="1210"/>
      <c r="G52" s="1210"/>
      <c r="H52" s="1211"/>
      <c r="I52" s="86">
        <v>127854</v>
      </c>
      <c r="J52" s="87">
        <v>133736</v>
      </c>
      <c r="K52" s="87">
        <v>140380</v>
      </c>
      <c r="L52" s="87">
        <v>142136</v>
      </c>
      <c r="M52" s="88">
        <v>142974</v>
      </c>
    </row>
    <row r="53" spans="2:13" ht="27.75" customHeight="1" thickBot="1">
      <c r="B53" s="1212" t="s">
        <v>38</v>
      </c>
      <c r="C53" s="1213"/>
      <c r="D53" s="92"/>
      <c r="E53" s="1214" t="s">
        <v>39</v>
      </c>
      <c r="F53" s="1214"/>
      <c r="G53" s="1214"/>
      <c r="H53" s="1215"/>
      <c r="I53" s="93">
        <v>129557</v>
      </c>
      <c r="J53" s="94">
        <v>117972</v>
      </c>
      <c r="K53" s="94">
        <v>107046</v>
      </c>
      <c r="L53" s="94">
        <v>97895</v>
      </c>
      <c r="M53" s="95">
        <v>89258</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XjCmpTK6r3nkmB87INAx8a7qwURakOscQMe9Ohd+XEDe8gRsX5132/FBjgksnu2uaoBLnHt8FB+jogzjjtN1hg==" saltValue="ae8S/jGn2bK/Amg0Au4bs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551</v>
      </c>
      <c r="G54" s="104" t="s">
        <v>552</v>
      </c>
      <c r="H54" s="105" t="s">
        <v>553</v>
      </c>
    </row>
    <row r="55" spans="2:8" ht="52.5" customHeight="1">
      <c r="B55" s="106"/>
      <c r="C55" s="1231" t="s">
        <v>42</v>
      </c>
      <c r="D55" s="1231"/>
      <c r="E55" s="1232"/>
      <c r="F55" s="107">
        <v>3981</v>
      </c>
      <c r="G55" s="107">
        <v>7410</v>
      </c>
      <c r="H55" s="108">
        <v>6151</v>
      </c>
    </row>
    <row r="56" spans="2:8" ht="52.5" customHeight="1">
      <c r="B56" s="109"/>
      <c r="C56" s="1233" t="s">
        <v>43</v>
      </c>
      <c r="D56" s="1233"/>
      <c r="E56" s="1234"/>
      <c r="F56" s="110">
        <v>6863</v>
      </c>
      <c r="G56" s="110">
        <v>6230</v>
      </c>
      <c r="H56" s="111">
        <v>8045</v>
      </c>
    </row>
    <row r="57" spans="2:8" ht="53.25" customHeight="1">
      <c r="B57" s="109"/>
      <c r="C57" s="1235" t="s">
        <v>44</v>
      </c>
      <c r="D57" s="1235"/>
      <c r="E57" s="1236"/>
      <c r="F57" s="112">
        <v>8249</v>
      </c>
      <c r="G57" s="112">
        <v>7672</v>
      </c>
      <c r="H57" s="113">
        <v>8446</v>
      </c>
    </row>
    <row r="58" spans="2:8" ht="45.75" customHeight="1">
      <c r="B58" s="114"/>
      <c r="C58" s="1223" t="s">
        <v>597</v>
      </c>
      <c r="D58" s="1224"/>
      <c r="E58" s="1225"/>
      <c r="F58" s="115">
        <v>3593</v>
      </c>
      <c r="G58" s="115">
        <v>2793</v>
      </c>
      <c r="H58" s="116">
        <v>3083</v>
      </c>
    </row>
    <row r="59" spans="2:8" ht="45.75" customHeight="1">
      <c r="B59" s="114"/>
      <c r="C59" s="1223" t="s">
        <v>598</v>
      </c>
      <c r="D59" s="1224"/>
      <c r="E59" s="1225"/>
      <c r="F59" s="115">
        <v>1696</v>
      </c>
      <c r="G59" s="115">
        <v>1701</v>
      </c>
      <c r="H59" s="116">
        <v>1704</v>
      </c>
    </row>
    <row r="60" spans="2:8" ht="45.75" customHeight="1">
      <c r="B60" s="114"/>
      <c r="C60" s="1223" t="s">
        <v>599</v>
      </c>
      <c r="D60" s="1224"/>
      <c r="E60" s="1225"/>
      <c r="F60" s="115">
        <v>695</v>
      </c>
      <c r="G60" s="115">
        <v>685</v>
      </c>
      <c r="H60" s="116">
        <v>695</v>
      </c>
    </row>
    <row r="61" spans="2:8" ht="45.75" customHeight="1">
      <c r="B61" s="114"/>
      <c r="C61" s="1223" t="s">
        <v>600</v>
      </c>
      <c r="D61" s="1224"/>
      <c r="E61" s="1225"/>
      <c r="F61" s="115">
        <v>605</v>
      </c>
      <c r="G61" s="115">
        <v>602</v>
      </c>
      <c r="H61" s="116">
        <v>602</v>
      </c>
    </row>
    <row r="62" spans="2:8" ht="45.75" customHeight="1" thickBot="1">
      <c r="B62" s="117"/>
      <c r="C62" s="1226" t="s">
        <v>601</v>
      </c>
      <c r="D62" s="1227"/>
      <c r="E62" s="1228"/>
      <c r="F62" s="118" t="s">
        <v>602</v>
      </c>
      <c r="G62" s="118">
        <v>251</v>
      </c>
      <c r="H62" s="119">
        <v>514</v>
      </c>
    </row>
    <row r="63" spans="2:8" ht="52.5" customHeight="1" thickBot="1">
      <c r="B63" s="120"/>
      <c r="C63" s="1229" t="s">
        <v>45</v>
      </c>
      <c r="D63" s="1229"/>
      <c r="E63" s="1230"/>
      <c r="F63" s="121">
        <v>19093</v>
      </c>
      <c r="G63" s="121">
        <v>21312</v>
      </c>
      <c r="H63" s="122">
        <v>22643</v>
      </c>
    </row>
    <row r="64" spans="2:8" ht="15" customHeight="1"/>
    <row r="65" ht="0" hidden="1" customHeight="1"/>
    <row r="66" ht="0" hidden="1" customHeight="1"/>
  </sheetData>
  <sheetProtection algorithmName="SHA-512" hashValue="2DG4WQuW3LYYQr2EUH0TkEQMIzsKFxOgVYWzrf4xdjerInLG5/kaFQvlUTHppB4GAHdozTrvv6k40ot61wp/+w==" saltValue="ANB3zmVsloxEVEoutlbDv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40" zoomScale="85" zoomScaleNormal="85" zoomScaleSheetLayoutView="55" workbookViewId="0">
      <selection activeCell="BK41" sqref="BK41"/>
    </sheetView>
  </sheetViews>
  <sheetFormatPr defaultColWidth="0" defaultRowHeight="13.5" customHeight="1" zeroHeight="1"/>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c r="A1" s="1237"/>
      <c r="B1" s="1238"/>
      <c r="DD1" s="1239"/>
      <c r="DE1" s="1239"/>
    </row>
    <row r="2" spans="1:143" ht="25.5" customHeight="1">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604</v>
      </c>
    </row>
    <row r="11" spans="1:143" s="270" customFormat="1">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604</v>
      </c>
    </row>
    <row r="13" spans="1:143" s="270" customFormat="1">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c r="DD19" s="1239"/>
      <c r="DE19" s="1239"/>
    </row>
    <row r="20" spans="1:351">
      <c r="DD20" s="1239"/>
      <c r="DE20" s="1239"/>
    </row>
    <row r="21" spans="1:351" ht="17.2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c r="B22" s="1246"/>
      <c r="MM22" s="1245"/>
    </row>
    <row r="23" spans="1:351">
      <c r="B23" s="1246"/>
    </row>
    <row r="24" spans="1:351">
      <c r="B24" s="1246"/>
    </row>
    <row r="25" spans="1:351">
      <c r="B25" s="1246"/>
    </row>
    <row r="26" spans="1:351">
      <c r="B26" s="1246"/>
    </row>
    <row r="27" spans="1:351">
      <c r="B27" s="1246"/>
    </row>
    <row r="28" spans="1:351">
      <c r="B28" s="1246"/>
    </row>
    <row r="29" spans="1:351">
      <c r="B29" s="1246"/>
    </row>
    <row r="30" spans="1:351">
      <c r="B30" s="1246"/>
    </row>
    <row r="31" spans="1:351">
      <c r="B31" s="1246"/>
    </row>
    <row r="32" spans="1:351">
      <c r="B32" s="1246"/>
    </row>
    <row r="33" spans="2:109">
      <c r="B33" s="1246"/>
    </row>
    <row r="34" spans="2:109">
      <c r="B34" s="1246"/>
    </row>
    <row r="35" spans="2:109">
      <c r="B35" s="1246"/>
    </row>
    <row r="36" spans="2:109">
      <c r="B36" s="1246"/>
    </row>
    <row r="37" spans="2:109">
      <c r="B37" s="1246"/>
    </row>
    <row r="38" spans="2:109">
      <c r="B38" s="1246"/>
    </row>
    <row r="39" spans="2:109">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c r="B40" s="1251"/>
      <c r="DD40" s="1251"/>
      <c r="DE40" s="1239"/>
    </row>
    <row r="41" spans="2:109" ht="17.25">
      <c r="B41" s="1252" t="s">
        <v>605</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c r="B42" s="1246"/>
      <c r="G42" s="1253"/>
      <c r="I42" s="1254"/>
      <c r="J42" s="1254"/>
      <c r="K42" s="1254"/>
      <c r="AM42" s="1253"/>
      <c r="AN42" s="1253" t="s">
        <v>606</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c r="B43" s="1246"/>
      <c r="AN43" s="1255" t="s">
        <v>607</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c r="B49" s="1246"/>
      <c r="AN49" s="1239" t="s">
        <v>608</v>
      </c>
    </row>
    <row r="50" spans="1:109">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549</v>
      </c>
      <c r="BQ50" s="1271"/>
      <c r="BR50" s="1271"/>
      <c r="BS50" s="1271"/>
      <c r="BT50" s="1271"/>
      <c r="BU50" s="1271"/>
      <c r="BV50" s="1271"/>
      <c r="BW50" s="1271"/>
      <c r="BX50" s="1271" t="s">
        <v>550</v>
      </c>
      <c r="BY50" s="1271"/>
      <c r="BZ50" s="1271"/>
      <c r="CA50" s="1271"/>
      <c r="CB50" s="1271"/>
      <c r="CC50" s="1271"/>
      <c r="CD50" s="1271"/>
      <c r="CE50" s="1271"/>
      <c r="CF50" s="1271" t="s">
        <v>551</v>
      </c>
      <c r="CG50" s="1271"/>
      <c r="CH50" s="1271"/>
      <c r="CI50" s="1271"/>
      <c r="CJ50" s="1271"/>
      <c r="CK50" s="1271"/>
      <c r="CL50" s="1271"/>
      <c r="CM50" s="1271"/>
      <c r="CN50" s="1271" t="s">
        <v>552</v>
      </c>
      <c r="CO50" s="1271"/>
      <c r="CP50" s="1271"/>
      <c r="CQ50" s="1271"/>
      <c r="CR50" s="1271"/>
      <c r="CS50" s="1271"/>
      <c r="CT50" s="1271"/>
      <c r="CU50" s="1271"/>
      <c r="CV50" s="1271" t="s">
        <v>553</v>
      </c>
      <c r="CW50" s="1271"/>
      <c r="CX50" s="1271"/>
      <c r="CY50" s="1271"/>
      <c r="CZ50" s="1271"/>
      <c r="DA50" s="1271"/>
      <c r="DB50" s="1271"/>
      <c r="DC50" s="1271"/>
    </row>
    <row r="51" spans="1:109" ht="13.5" customHeight="1">
      <c r="B51" s="1246"/>
      <c r="G51" s="1272"/>
      <c r="H51" s="1272"/>
      <c r="I51" s="1273"/>
      <c r="J51" s="1273"/>
      <c r="K51" s="1274"/>
      <c r="L51" s="1274"/>
      <c r="M51" s="1274"/>
      <c r="N51" s="1274"/>
      <c r="AM51" s="1264"/>
      <c r="AN51" s="1275" t="s">
        <v>609</v>
      </c>
      <c r="AO51" s="1275"/>
      <c r="AP51" s="1275"/>
      <c r="AQ51" s="1275"/>
      <c r="AR51" s="1275"/>
      <c r="AS51" s="1275"/>
      <c r="AT51" s="1275"/>
      <c r="AU51" s="1275"/>
      <c r="AV51" s="1275"/>
      <c r="AW51" s="1275"/>
      <c r="AX51" s="1275"/>
      <c r="AY51" s="1275"/>
      <c r="AZ51" s="1275"/>
      <c r="BA51" s="1275"/>
      <c r="BB51" s="1275" t="s">
        <v>610</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v>122.5</v>
      </c>
      <c r="CG51" s="1277"/>
      <c r="CH51" s="1277"/>
      <c r="CI51" s="1277"/>
      <c r="CJ51" s="1277"/>
      <c r="CK51" s="1277"/>
      <c r="CL51" s="1277"/>
      <c r="CM51" s="1277"/>
      <c r="CN51" s="1277">
        <v>112.3</v>
      </c>
      <c r="CO51" s="1277"/>
      <c r="CP51" s="1277"/>
      <c r="CQ51" s="1277"/>
      <c r="CR51" s="1277"/>
      <c r="CS51" s="1277"/>
      <c r="CT51" s="1277"/>
      <c r="CU51" s="1277"/>
      <c r="CV51" s="1277">
        <v>102.6</v>
      </c>
      <c r="CW51" s="1277"/>
      <c r="CX51" s="1277"/>
      <c r="CY51" s="1277"/>
      <c r="CZ51" s="1277"/>
      <c r="DA51" s="1277"/>
      <c r="DB51" s="1277"/>
      <c r="DC51" s="1277"/>
    </row>
    <row r="52" spans="1:109">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611</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65.8</v>
      </c>
      <c r="CG53" s="1277"/>
      <c r="CH53" s="1277"/>
      <c r="CI53" s="1277"/>
      <c r="CJ53" s="1277"/>
      <c r="CK53" s="1277"/>
      <c r="CL53" s="1277"/>
      <c r="CM53" s="1277"/>
      <c r="CN53" s="1277">
        <v>66.099999999999994</v>
      </c>
      <c r="CO53" s="1277"/>
      <c r="CP53" s="1277"/>
      <c r="CQ53" s="1277"/>
      <c r="CR53" s="1277"/>
      <c r="CS53" s="1277"/>
      <c r="CT53" s="1277"/>
      <c r="CU53" s="1277"/>
      <c r="CV53" s="1277">
        <v>65.8</v>
      </c>
      <c r="CW53" s="1277"/>
      <c r="CX53" s="1277"/>
      <c r="CY53" s="1277"/>
      <c r="CZ53" s="1277"/>
      <c r="DA53" s="1277"/>
      <c r="DB53" s="1277"/>
      <c r="DC53" s="1277"/>
    </row>
    <row r="54" spans="1:109">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1254"/>
      <c r="B55" s="1246"/>
      <c r="G55" s="1265"/>
      <c r="H55" s="1265"/>
      <c r="I55" s="1265"/>
      <c r="J55" s="1265"/>
      <c r="K55" s="1274"/>
      <c r="L55" s="1274"/>
      <c r="M55" s="1274"/>
      <c r="N55" s="1274"/>
      <c r="AN55" s="1271" t="s">
        <v>612</v>
      </c>
      <c r="AO55" s="1271"/>
      <c r="AP55" s="1271"/>
      <c r="AQ55" s="1271"/>
      <c r="AR55" s="1271"/>
      <c r="AS55" s="1271"/>
      <c r="AT55" s="1271"/>
      <c r="AU55" s="1271"/>
      <c r="AV55" s="1271"/>
      <c r="AW55" s="1271"/>
      <c r="AX55" s="1271"/>
      <c r="AY55" s="1271"/>
      <c r="AZ55" s="1271"/>
      <c r="BA55" s="1271"/>
      <c r="BB55" s="1275" t="s">
        <v>610</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41.4</v>
      </c>
      <c r="CG55" s="1277"/>
      <c r="CH55" s="1277"/>
      <c r="CI55" s="1277"/>
      <c r="CJ55" s="1277"/>
      <c r="CK55" s="1277"/>
      <c r="CL55" s="1277"/>
      <c r="CM55" s="1277"/>
      <c r="CN55" s="1277">
        <v>38.9</v>
      </c>
      <c r="CO55" s="1277"/>
      <c r="CP55" s="1277"/>
      <c r="CQ55" s="1277"/>
      <c r="CR55" s="1277"/>
      <c r="CS55" s="1277"/>
      <c r="CT55" s="1277"/>
      <c r="CU55" s="1277"/>
      <c r="CV55" s="1277">
        <v>37.6</v>
      </c>
      <c r="CW55" s="1277"/>
      <c r="CX55" s="1277"/>
      <c r="CY55" s="1277"/>
      <c r="CZ55" s="1277"/>
      <c r="DA55" s="1277"/>
      <c r="DB55" s="1277"/>
      <c r="DC55" s="1277"/>
    </row>
    <row r="56" spans="1:109">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611</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60.2</v>
      </c>
      <c r="CG57" s="1277"/>
      <c r="CH57" s="1277"/>
      <c r="CI57" s="1277"/>
      <c r="CJ57" s="1277"/>
      <c r="CK57" s="1277"/>
      <c r="CL57" s="1277"/>
      <c r="CM57" s="1277"/>
      <c r="CN57" s="1277">
        <v>59.3</v>
      </c>
      <c r="CO57" s="1277"/>
      <c r="CP57" s="1277"/>
      <c r="CQ57" s="1277"/>
      <c r="CR57" s="1277"/>
      <c r="CS57" s="1277"/>
      <c r="CT57" s="1277"/>
      <c r="CU57" s="1277"/>
      <c r="CV57" s="1277">
        <v>60</v>
      </c>
      <c r="CW57" s="1277"/>
      <c r="CX57" s="1277"/>
      <c r="CY57" s="1277"/>
      <c r="CZ57" s="1277"/>
      <c r="DA57" s="1277"/>
      <c r="DB57" s="1277"/>
      <c r="DC57" s="1277"/>
      <c r="DD57" s="1280"/>
      <c r="DE57" s="1278"/>
    </row>
    <row r="58" spans="1:109" s="1254" customFormat="1">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c r="B63" s="1286" t="s">
        <v>613</v>
      </c>
    </row>
    <row r="64" spans="1:109">
      <c r="B64" s="1246"/>
      <c r="G64" s="1253"/>
      <c r="I64" s="1287"/>
      <c r="J64" s="1287"/>
      <c r="K64" s="1287"/>
      <c r="L64" s="1287"/>
      <c r="M64" s="1287"/>
      <c r="N64" s="1288"/>
      <c r="AM64" s="1253"/>
      <c r="AN64" s="1253" t="s">
        <v>606</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c r="B65" s="1246"/>
      <c r="AN65" s="1255" t="s">
        <v>614</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c r="B71" s="1246"/>
      <c r="G71" s="1292"/>
      <c r="I71" s="1293"/>
      <c r="J71" s="1290"/>
      <c r="K71" s="1290"/>
      <c r="L71" s="1291"/>
      <c r="M71" s="1290"/>
      <c r="N71" s="1291"/>
      <c r="AM71" s="1292"/>
      <c r="AN71" s="1239" t="s">
        <v>608</v>
      </c>
    </row>
    <row r="72" spans="2:107">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549</v>
      </c>
      <c r="BQ72" s="1271"/>
      <c r="BR72" s="1271"/>
      <c r="BS72" s="1271"/>
      <c r="BT72" s="1271"/>
      <c r="BU72" s="1271"/>
      <c r="BV72" s="1271"/>
      <c r="BW72" s="1271"/>
      <c r="BX72" s="1271" t="s">
        <v>550</v>
      </c>
      <c r="BY72" s="1271"/>
      <c r="BZ72" s="1271"/>
      <c r="CA72" s="1271"/>
      <c r="CB72" s="1271"/>
      <c r="CC72" s="1271"/>
      <c r="CD72" s="1271"/>
      <c r="CE72" s="1271"/>
      <c r="CF72" s="1271" t="s">
        <v>551</v>
      </c>
      <c r="CG72" s="1271"/>
      <c r="CH72" s="1271"/>
      <c r="CI72" s="1271"/>
      <c r="CJ72" s="1271"/>
      <c r="CK72" s="1271"/>
      <c r="CL72" s="1271"/>
      <c r="CM72" s="1271"/>
      <c r="CN72" s="1271" t="s">
        <v>552</v>
      </c>
      <c r="CO72" s="1271"/>
      <c r="CP72" s="1271"/>
      <c r="CQ72" s="1271"/>
      <c r="CR72" s="1271"/>
      <c r="CS72" s="1271"/>
      <c r="CT72" s="1271"/>
      <c r="CU72" s="1271"/>
      <c r="CV72" s="1271" t="s">
        <v>553</v>
      </c>
      <c r="CW72" s="1271"/>
      <c r="CX72" s="1271"/>
      <c r="CY72" s="1271"/>
      <c r="CZ72" s="1271"/>
      <c r="DA72" s="1271"/>
      <c r="DB72" s="1271"/>
      <c r="DC72" s="1271"/>
    </row>
    <row r="73" spans="2:107">
      <c r="B73" s="1246"/>
      <c r="G73" s="1272"/>
      <c r="H73" s="1272"/>
      <c r="I73" s="1272"/>
      <c r="J73" s="1272"/>
      <c r="K73" s="1294"/>
      <c r="L73" s="1294"/>
      <c r="M73" s="1294"/>
      <c r="N73" s="1294"/>
      <c r="AM73" s="1264"/>
      <c r="AN73" s="1275" t="s">
        <v>609</v>
      </c>
      <c r="AO73" s="1275"/>
      <c r="AP73" s="1275"/>
      <c r="AQ73" s="1275"/>
      <c r="AR73" s="1275"/>
      <c r="AS73" s="1275"/>
      <c r="AT73" s="1275"/>
      <c r="AU73" s="1275"/>
      <c r="AV73" s="1275"/>
      <c r="AW73" s="1275"/>
      <c r="AX73" s="1275"/>
      <c r="AY73" s="1275"/>
      <c r="AZ73" s="1275"/>
      <c r="BA73" s="1275"/>
      <c r="BB73" s="1275" t="s">
        <v>610</v>
      </c>
      <c r="BC73" s="1275"/>
      <c r="BD73" s="1275"/>
      <c r="BE73" s="1275"/>
      <c r="BF73" s="1275"/>
      <c r="BG73" s="1275"/>
      <c r="BH73" s="1275"/>
      <c r="BI73" s="1275"/>
      <c r="BJ73" s="1275"/>
      <c r="BK73" s="1275"/>
      <c r="BL73" s="1275"/>
      <c r="BM73" s="1275"/>
      <c r="BN73" s="1275"/>
      <c r="BO73" s="1275"/>
      <c r="BP73" s="1277">
        <v>147.69999999999999</v>
      </c>
      <c r="BQ73" s="1277"/>
      <c r="BR73" s="1277"/>
      <c r="BS73" s="1277"/>
      <c r="BT73" s="1277"/>
      <c r="BU73" s="1277"/>
      <c r="BV73" s="1277"/>
      <c r="BW73" s="1277"/>
      <c r="BX73" s="1277">
        <v>136</v>
      </c>
      <c r="BY73" s="1277"/>
      <c r="BZ73" s="1277"/>
      <c r="CA73" s="1277"/>
      <c r="CB73" s="1277"/>
      <c r="CC73" s="1277"/>
      <c r="CD73" s="1277"/>
      <c r="CE73" s="1277"/>
      <c r="CF73" s="1277">
        <v>122.5</v>
      </c>
      <c r="CG73" s="1277"/>
      <c r="CH73" s="1277"/>
      <c r="CI73" s="1277"/>
      <c r="CJ73" s="1277"/>
      <c r="CK73" s="1277"/>
      <c r="CL73" s="1277"/>
      <c r="CM73" s="1277"/>
      <c r="CN73" s="1277">
        <v>112.3</v>
      </c>
      <c r="CO73" s="1277"/>
      <c r="CP73" s="1277"/>
      <c r="CQ73" s="1277"/>
      <c r="CR73" s="1277"/>
      <c r="CS73" s="1277"/>
      <c r="CT73" s="1277"/>
      <c r="CU73" s="1277"/>
      <c r="CV73" s="1277">
        <v>102.6</v>
      </c>
      <c r="CW73" s="1277"/>
      <c r="CX73" s="1277"/>
      <c r="CY73" s="1277"/>
      <c r="CZ73" s="1277"/>
      <c r="DA73" s="1277"/>
      <c r="DB73" s="1277"/>
      <c r="DC73" s="1277"/>
    </row>
    <row r="74" spans="2:107">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615</v>
      </c>
      <c r="BC75" s="1275"/>
      <c r="BD75" s="1275"/>
      <c r="BE75" s="1275"/>
      <c r="BF75" s="1275"/>
      <c r="BG75" s="1275"/>
      <c r="BH75" s="1275"/>
      <c r="BI75" s="1275"/>
      <c r="BJ75" s="1275"/>
      <c r="BK75" s="1275"/>
      <c r="BL75" s="1275"/>
      <c r="BM75" s="1275"/>
      <c r="BN75" s="1275"/>
      <c r="BO75" s="1275"/>
      <c r="BP75" s="1277">
        <v>13</v>
      </c>
      <c r="BQ75" s="1277"/>
      <c r="BR75" s="1277"/>
      <c r="BS75" s="1277"/>
      <c r="BT75" s="1277"/>
      <c r="BU75" s="1277"/>
      <c r="BV75" s="1277"/>
      <c r="BW75" s="1277"/>
      <c r="BX75" s="1277">
        <v>13.5</v>
      </c>
      <c r="BY75" s="1277"/>
      <c r="BZ75" s="1277"/>
      <c r="CA75" s="1277"/>
      <c r="CB75" s="1277"/>
      <c r="CC75" s="1277"/>
      <c r="CD75" s="1277"/>
      <c r="CE75" s="1277"/>
      <c r="CF75" s="1277">
        <v>13.8</v>
      </c>
      <c r="CG75" s="1277"/>
      <c r="CH75" s="1277"/>
      <c r="CI75" s="1277"/>
      <c r="CJ75" s="1277"/>
      <c r="CK75" s="1277"/>
      <c r="CL75" s="1277"/>
      <c r="CM75" s="1277"/>
      <c r="CN75" s="1277">
        <v>13.9</v>
      </c>
      <c r="CO75" s="1277"/>
      <c r="CP75" s="1277"/>
      <c r="CQ75" s="1277"/>
      <c r="CR75" s="1277"/>
      <c r="CS75" s="1277"/>
      <c r="CT75" s="1277"/>
      <c r="CU75" s="1277"/>
      <c r="CV75" s="1277">
        <v>13.5</v>
      </c>
      <c r="CW75" s="1277"/>
      <c r="CX75" s="1277"/>
      <c r="CY75" s="1277"/>
      <c r="CZ75" s="1277"/>
      <c r="DA75" s="1277"/>
      <c r="DB75" s="1277"/>
      <c r="DC75" s="1277"/>
    </row>
    <row r="76" spans="2:107">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1246"/>
      <c r="G77" s="1265"/>
      <c r="H77" s="1265"/>
      <c r="I77" s="1265"/>
      <c r="J77" s="1265"/>
      <c r="K77" s="1294"/>
      <c r="L77" s="1294"/>
      <c r="M77" s="1294"/>
      <c r="N77" s="1294"/>
      <c r="AN77" s="1271" t="s">
        <v>612</v>
      </c>
      <c r="AO77" s="1271"/>
      <c r="AP77" s="1271"/>
      <c r="AQ77" s="1271"/>
      <c r="AR77" s="1271"/>
      <c r="AS77" s="1271"/>
      <c r="AT77" s="1271"/>
      <c r="AU77" s="1271"/>
      <c r="AV77" s="1271"/>
      <c r="AW77" s="1271"/>
      <c r="AX77" s="1271"/>
      <c r="AY77" s="1271"/>
      <c r="AZ77" s="1271"/>
      <c r="BA77" s="1271"/>
      <c r="BB77" s="1275" t="s">
        <v>610</v>
      </c>
      <c r="BC77" s="1275"/>
      <c r="BD77" s="1275"/>
      <c r="BE77" s="1275"/>
      <c r="BF77" s="1275"/>
      <c r="BG77" s="1275"/>
      <c r="BH77" s="1275"/>
      <c r="BI77" s="1275"/>
      <c r="BJ77" s="1275"/>
      <c r="BK77" s="1275"/>
      <c r="BL77" s="1275"/>
      <c r="BM77" s="1275"/>
      <c r="BN77" s="1275"/>
      <c r="BO77" s="1275"/>
      <c r="BP77" s="1277">
        <v>54.4</v>
      </c>
      <c r="BQ77" s="1277"/>
      <c r="BR77" s="1277"/>
      <c r="BS77" s="1277"/>
      <c r="BT77" s="1277"/>
      <c r="BU77" s="1277"/>
      <c r="BV77" s="1277"/>
      <c r="BW77" s="1277"/>
      <c r="BX77" s="1277">
        <v>47</v>
      </c>
      <c r="BY77" s="1277"/>
      <c r="BZ77" s="1277"/>
      <c r="CA77" s="1277"/>
      <c r="CB77" s="1277"/>
      <c r="CC77" s="1277"/>
      <c r="CD77" s="1277"/>
      <c r="CE77" s="1277"/>
      <c r="CF77" s="1277">
        <v>41.4</v>
      </c>
      <c r="CG77" s="1277"/>
      <c r="CH77" s="1277"/>
      <c r="CI77" s="1277"/>
      <c r="CJ77" s="1277"/>
      <c r="CK77" s="1277"/>
      <c r="CL77" s="1277"/>
      <c r="CM77" s="1277"/>
      <c r="CN77" s="1277">
        <v>38.9</v>
      </c>
      <c r="CO77" s="1277"/>
      <c r="CP77" s="1277"/>
      <c r="CQ77" s="1277"/>
      <c r="CR77" s="1277"/>
      <c r="CS77" s="1277"/>
      <c r="CT77" s="1277"/>
      <c r="CU77" s="1277"/>
      <c r="CV77" s="1277">
        <v>37.6</v>
      </c>
      <c r="CW77" s="1277"/>
      <c r="CX77" s="1277"/>
      <c r="CY77" s="1277"/>
      <c r="CZ77" s="1277"/>
      <c r="DA77" s="1277"/>
      <c r="DB77" s="1277"/>
      <c r="DC77" s="1277"/>
    </row>
    <row r="78" spans="2:107">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615</v>
      </c>
      <c r="BC79" s="1275"/>
      <c r="BD79" s="1275"/>
      <c r="BE79" s="1275"/>
      <c r="BF79" s="1275"/>
      <c r="BG79" s="1275"/>
      <c r="BH79" s="1275"/>
      <c r="BI79" s="1275"/>
      <c r="BJ79" s="1275"/>
      <c r="BK79" s="1275"/>
      <c r="BL79" s="1275"/>
      <c r="BM79" s="1275"/>
      <c r="BN79" s="1275"/>
      <c r="BO79" s="1275"/>
      <c r="BP79" s="1277">
        <v>8.1</v>
      </c>
      <c r="BQ79" s="1277"/>
      <c r="BR79" s="1277"/>
      <c r="BS79" s="1277"/>
      <c r="BT79" s="1277"/>
      <c r="BU79" s="1277"/>
      <c r="BV79" s="1277"/>
      <c r="BW79" s="1277"/>
      <c r="BX79" s="1277">
        <v>7.3</v>
      </c>
      <c r="BY79" s="1277"/>
      <c r="BZ79" s="1277"/>
      <c r="CA79" s="1277"/>
      <c r="CB79" s="1277"/>
      <c r="CC79" s="1277"/>
      <c r="CD79" s="1277"/>
      <c r="CE79" s="1277"/>
      <c r="CF79" s="1277">
        <v>6.7</v>
      </c>
      <c r="CG79" s="1277"/>
      <c r="CH79" s="1277"/>
      <c r="CI79" s="1277"/>
      <c r="CJ79" s="1277"/>
      <c r="CK79" s="1277"/>
      <c r="CL79" s="1277"/>
      <c r="CM79" s="1277"/>
      <c r="CN79" s="1277">
        <v>6.4</v>
      </c>
      <c r="CO79" s="1277"/>
      <c r="CP79" s="1277"/>
      <c r="CQ79" s="1277"/>
      <c r="CR79" s="1277"/>
      <c r="CS79" s="1277"/>
      <c r="CT79" s="1277"/>
      <c r="CU79" s="1277"/>
      <c r="CV79" s="1277">
        <v>6.1</v>
      </c>
      <c r="CW79" s="1277"/>
      <c r="CX79" s="1277"/>
      <c r="CY79" s="1277"/>
      <c r="CZ79" s="1277"/>
      <c r="DA79" s="1277"/>
      <c r="DB79" s="1277"/>
      <c r="DC79" s="1277"/>
    </row>
    <row r="80" spans="2:107">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1246"/>
    </row>
    <row r="82" spans="2:109" ht="17.2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c r="DD84" s="1239"/>
      <c r="DE84" s="1239"/>
    </row>
    <row r="85" spans="2:109">
      <c r="DD85" s="1239"/>
      <c r="DE85" s="1239"/>
    </row>
    <row r="86" spans="2:109" hidden="1">
      <c r="DD86" s="1239"/>
      <c r="DE86" s="1239"/>
    </row>
    <row r="87" spans="2:109" hidden="1">
      <c r="K87" s="1297"/>
      <c r="AQ87" s="1297"/>
      <c r="BC87" s="1297"/>
      <c r="BO87" s="1297"/>
      <c r="CA87" s="1297"/>
      <c r="CM87" s="1297"/>
      <c r="CY87" s="1297"/>
      <c r="DD87" s="1239"/>
      <c r="DE87" s="1239"/>
    </row>
    <row r="88" spans="2:109" hidden="1">
      <c r="DD88" s="1239"/>
      <c r="DE88" s="1239"/>
    </row>
    <row r="89" spans="2:109" hidden="1">
      <c r="DD89" s="1239"/>
      <c r="DE89" s="1239"/>
    </row>
    <row r="90" spans="2:109" hidden="1">
      <c r="DD90" s="1239"/>
      <c r="DE90" s="1239"/>
    </row>
    <row r="91" spans="2:109" hidden="1">
      <c r="DD91" s="1239"/>
      <c r="DE91" s="1239"/>
    </row>
    <row r="92" spans="2:109" ht="13.5" hidden="1" customHeight="1">
      <c r="DD92" s="1239"/>
      <c r="DE92" s="1239"/>
    </row>
    <row r="93" spans="2:109" ht="13.5" hidden="1" customHeight="1">
      <c r="DD93" s="1239"/>
      <c r="DE93" s="1239"/>
    </row>
    <row r="94" spans="2:109" ht="13.5" hidden="1" customHeight="1">
      <c r="DD94" s="1239"/>
      <c r="DE94" s="1239"/>
    </row>
    <row r="95" spans="2:109" ht="13.5" hidden="1" customHeight="1">
      <c r="DD95" s="1239"/>
      <c r="DE95" s="1239"/>
    </row>
    <row r="96" spans="2:109" ht="13.5" hidden="1" customHeight="1">
      <c r="DD96" s="1239"/>
      <c r="DE96" s="1239"/>
    </row>
    <row r="97" spans="108:109" ht="13.5" hidden="1" customHeight="1">
      <c r="DD97" s="1239"/>
      <c r="DE97" s="1239"/>
    </row>
    <row r="98" spans="108:109" ht="13.5" hidden="1" customHeight="1">
      <c r="DD98" s="1239"/>
      <c r="DE98" s="1239"/>
    </row>
    <row r="99" spans="108:109" ht="13.5" hidden="1" customHeight="1">
      <c r="DD99" s="1239"/>
      <c r="DE99" s="1239"/>
    </row>
    <row r="100" spans="108:109" ht="13.5" hidden="1" customHeight="1">
      <c r="DD100" s="1239"/>
      <c r="DE100" s="1239"/>
    </row>
    <row r="101" spans="108:109" ht="13.5" hidden="1" customHeight="1">
      <c r="DD101" s="1239"/>
      <c r="DE101" s="1239"/>
    </row>
    <row r="102" spans="108:109" ht="13.5" hidden="1" customHeight="1">
      <c r="DD102" s="1239"/>
      <c r="DE102" s="1239"/>
    </row>
    <row r="103" spans="108:109" ht="13.5" hidden="1" customHeight="1">
      <c r="DD103" s="1239"/>
      <c r="DE103" s="1239"/>
    </row>
    <row r="104" spans="108:109" ht="13.5" hidden="1" customHeight="1">
      <c r="DD104" s="1239"/>
      <c r="DE104" s="1239"/>
    </row>
    <row r="105" spans="108:109" ht="13.5" hidden="1" customHeight="1">
      <c r="DD105" s="1239"/>
      <c r="DE105" s="1239"/>
    </row>
    <row r="106" spans="108:109" ht="13.5" hidden="1" customHeight="1">
      <c r="DD106" s="1239"/>
      <c r="DE106" s="1239"/>
    </row>
    <row r="107" spans="108:109" ht="13.5" hidden="1" customHeight="1">
      <c r="DD107" s="1239"/>
      <c r="DE107" s="1239"/>
    </row>
    <row r="108" spans="108:109" ht="13.5" hidden="1" customHeight="1">
      <c r="DD108" s="1239"/>
      <c r="DE108" s="1239"/>
    </row>
    <row r="109" spans="108:109" ht="13.5" hidden="1" customHeight="1">
      <c r="DD109" s="1239"/>
      <c r="DE109" s="1239"/>
    </row>
    <row r="110" spans="108:109" ht="13.5" hidden="1" customHeight="1">
      <c r="DD110" s="1239"/>
      <c r="DE110" s="1239"/>
    </row>
    <row r="111" spans="108:109" ht="13.5" hidden="1" customHeight="1">
      <c r="DD111" s="1239"/>
      <c r="DE111" s="1239"/>
    </row>
    <row r="112" spans="108:109" ht="13.5" hidden="1" customHeight="1">
      <c r="DD112" s="1239"/>
      <c r="DE112" s="1239"/>
    </row>
    <row r="113" spans="108:109" ht="13.5" hidden="1" customHeight="1">
      <c r="DD113" s="1239"/>
      <c r="DE113" s="1239"/>
    </row>
    <row r="114" spans="108:109" ht="13.5" hidden="1" customHeight="1">
      <c r="DD114" s="1239"/>
      <c r="DE114" s="1239"/>
    </row>
    <row r="115" spans="108:109" ht="13.5" hidden="1" customHeight="1">
      <c r="DD115" s="1239"/>
      <c r="DE115" s="1239"/>
    </row>
    <row r="116" spans="108:109" ht="13.5" hidden="1" customHeight="1">
      <c r="DD116" s="1239"/>
      <c r="DE116" s="1239"/>
    </row>
    <row r="117" spans="108:109" ht="13.5" hidden="1" customHeight="1">
      <c r="DD117" s="1239"/>
      <c r="DE117" s="1239"/>
    </row>
    <row r="118" spans="108:109" ht="13.5" hidden="1" customHeight="1">
      <c r="DD118" s="1239"/>
      <c r="DE118" s="1239"/>
    </row>
    <row r="119" spans="108:109" ht="13.5" hidden="1" customHeight="1">
      <c r="DD119" s="1239"/>
      <c r="DE119" s="1239"/>
    </row>
    <row r="120" spans="108:109" ht="13.5" hidden="1" customHeight="1">
      <c r="DD120" s="1239"/>
      <c r="DE120" s="1239"/>
    </row>
    <row r="121" spans="108:109" ht="13.5" hidden="1" customHeight="1">
      <c r="DD121" s="1239"/>
      <c r="DE121" s="1239"/>
    </row>
    <row r="122" spans="108:109" ht="13.5" hidden="1" customHeight="1">
      <c r="DD122" s="1239"/>
      <c r="DE122" s="1239"/>
    </row>
    <row r="123" spans="108:109" ht="13.5" hidden="1" customHeight="1">
      <c r="DD123" s="1239"/>
      <c r="DE123" s="1239"/>
    </row>
    <row r="124" spans="108:109" ht="13.5" hidden="1" customHeight="1">
      <c r="DD124" s="1239"/>
      <c r="DE124" s="1239"/>
    </row>
    <row r="125" spans="108:109" ht="13.5" hidden="1" customHeight="1">
      <c r="DD125" s="1239"/>
      <c r="DE125" s="1239"/>
    </row>
    <row r="126" spans="108:109" ht="13.5" hidden="1" customHeight="1">
      <c r="DD126" s="1239"/>
      <c r="DE126" s="1239"/>
    </row>
    <row r="127" spans="108:109" ht="13.5" hidden="1" customHeight="1">
      <c r="DD127" s="1239"/>
      <c r="DE127" s="1239"/>
    </row>
    <row r="128" spans="108:109" ht="13.5" hidden="1" customHeight="1">
      <c r="DD128" s="1239"/>
      <c r="DE128" s="1239"/>
    </row>
    <row r="129" spans="108:109" ht="13.5" hidden="1" customHeight="1">
      <c r="DD129" s="1239"/>
      <c r="DE129" s="1239"/>
    </row>
    <row r="130" spans="108:109" ht="13.5" hidden="1" customHeight="1">
      <c r="DD130" s="1239"/>
      <c r="DE130" s="1239"/>
    </row>
    <row r="131" spans="108:109" ht="13.5" hidden="1" customHeight="1">
      <c r="DD131" s="1239"/>
      <c r="DE131" s="1239"/>
    </row>
    <row r="132" spans="108:109" ht="13.5" hidden="1" customHeight="1">
      <c r="DD132" s="1239"/>
      <c r="DE132" s="1239"/>
    </row>
    <row r="133" spans="108:109" ht="13.5" hidden="1" customHeight="1">
      <c r="DD133" s="1239"/>
      <c r="DE133" s="1239"/>
    </row>
    <row r="134" spans="108:109" ht="13.5" hidden="1" customHeight="1">
      <c r="DD134" s="1239"/>
      <c r="DE134" s="1239"/>
    </row>
    <row r="135" spans="108:109" ht="13.5" hidden="1" customHeight="1">
      <c r="DD135" s="1239"/>
      <c r="DE135" s="1239"/>
    </row>
    <row r="136" spans="108:109" ht="13.5" hidden="1" customHeight="1">
      <c r="DD136" s="1239"/>
      <c r="DE136" s="1239"/>
    </row>
    <row r="137" spans="108:109" ht="13.5" hidden="1" customHeight="1">
      <c r="DD137" s="1239"/>
      <c r="DE137" s="1239"/>
    </row>
    <row r="138" spans="108:109" ht="13.5" hidden="1" customHeight="1">
      <c r="DD138" s="1239"/>
      <c r="DE138" s="1239"/>
    </row>
    <row r="139" spans="108:109" ht="13.5" hidden="1" customHeight="1">
      <c r="DD139" s="1239"/>
      <c r="DE139" s="1239"/>
    </row>
    <row r="140" spans="108:109" ht="13.5" hidden="1" customHeight="1">
      <c r="DD140" s="1239"/>
      <c r="DE140" s="1239"/>
    </row>
    <row r="141" spans="108:109" ht="13.5" hidden="1" customHeight="1">
      <c r="DD141" s="1239"/>
      <c r="DE141" s="1239"/>
    </row>
    <row r="142" spans="108:109" ht="13.5" hidden="1" customHeight="1">
      <c r="DD142" s="1239"/>
      <c r="DE142" s="1239"/>
    </row>
    <row r="143" spans="108:109" ht="13.5" hidden="1" customHeight="1">
      <c r="DD143" s="1239"/>
      <c r="DE143" s="1239"/>
    </row>
    <row r="144" spans="108:109" ht="13.5" hidden="1" customHeight="1">
      <c r="DD144" s="1239"/>
      <c r="DE144" s="1239"/>
    </row>
    <row r="145" spans="108:109" ht="13.5" hidden="1" customHeight="1">
      <c r="DD145" s="1239"/>
      <c r="DE145" s="1239"/>
    </row>
    <row r="146" spans="108:109" ht="13.5" hidden="1" customHeight="1">
      <c r="DD146" s="1239"/>
      <c r="DE146" s="1239"/>
    </row>
    <row r="147" spans="108:109" ht="13.5" hidden="1" customHeight="1">
      <c r="DD147" s="1239"/>
      <c r="DE147" s="1239"/>
    </row>
    <row r="148" spans="108:109" ht="13.5" hidden="1" customHeight="1">
      <c r="DD148" s="1239"/>
      <c r="DE148" s="1239"/>
    </row>
    <row r="149" spans="108:109" ht="13.5" hidden="1" customHeight="1">
      <c r="DD149" s="1239"/>
      <c r="DE149" s="1239"/>
    </row>
    <row r="150" spans="108:109" ht="13.5" hidden="1" customHeight="1">
      <c r="DD150" s="1239"/>
      <c r="DE150" s="1239"/>
    </row>
    <row r="151" spans="108:109" ht="13.5" hidden="1" customHeight="1">
      <c r="DD151" s="1239"/>
      <c r="DE151" s="1239"/>
    </row>
    <row r="152" spans="108:109" ht="13.5" hidden="1" customHeight="1">
      <c r="DD152" s="1239"/>
      <c r="DE152" s="1239"/>
    </row>
    <row r="153" spans="108:109" ht="13.5" hidden="1" customHeight="1">
      <c r="DD153" s="1239"/>
      <c r="DE153" s="1239"/>
    </row>
    <row r="154" spans="108:109" ht="13.5" hidden="1" customHeight="1">
      <c r="DD154" s="1239"/>
      <c r="DE154" s="1239"/>
    </row>
    <row r="155" spans="108:109" ht="13.5" hidden="1" customHeight="1">
      <c r="DD155" s="1239"/>
      <c r="DE155" s="1239"/>
    </row>
    <row r="156" spans="108:109" ht="13.5" hidden="1" customHeight="1">
      <c r="DD156" s="1239"/>
      <c r="DE156" s="1239"/>
    </row>
    <row r="157" spans="108:109" ht="13.5" hidden="1" customHeight="1">
      <c r="DD157" s="1239"/>
      <c r="DE157" s="1239"/>
    </row>
    <row r="158" spans="108:109" ht="13.5" hidden="1" customHeight="1">
      <c r="DD158" s="1239"/>
      <c r="DE158" s="1239"/>
    </row>
    <row r="159" spans="108:109" ht="13.5" hidden="1" customHeight="1">
      <c r="DD159" s="1239"/>
      <c r="DE159" s="1239"/>
    </row>
    <row r="160" spans="108:109" ht="13.5" hidden="1" customHeight="1">
      <c r="DD160" s="1239"/>
      <c r="DE160" s="123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h5lKre8nwj+8OPdrOJ4TdBIdgOO7tiKP8v29Tk9pLwalVvRiauyxMTtmsYmqaXTIWlDQYRtoibeJZoNy89mDUQ==" saltValue="cEhYzEZR7H7o0NE6D82/J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7" zoomScale="85" zoomScaleNormal="85" zoomScaleSheetLayoutView="70" workbookViewId="0">
      <selection activeCell="BK41" sqref="BK41"/>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T5DH5n7fZUXju8cOZ14psYo28dL4gO0H0q11ftKorFtuYjfYaQln4U+cC8iln0qG/QEq43tyJiDGVhTcatsdhQ==" saltValue="tdpVj9rEZKBkLxooOx1TD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8" zoomScale="85" zoomScaleNormal="85" zoomScaleSheetLayoutView="55" workbookViewId="0">
      <selection activeCell="BK41" sqref="BK41"/>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oYnzz9pDF9m/QrgXXlmanKUK6vXyha2d7t1GgJpm9yOaRk9HEW9l8I6xjNJAjzvCp2eSC7hormS/KEI79SdCeg==" saltValue="8XvEqfrB1HRTFHHqluhcu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546</v>
      </c>
      <c r="G2" s="136"/>
      <c r="H2" s="137"/>
    </row>
    <row r="3" spans="1:8">
      <c r="A3" s="133" t="s">
        <v>539</v>
      </c>
      <c r="B3" s="138"/>
      <c r="C3" s="139"/>
      <c r="D3" s="140">
        <v>46541</v>
      </c>
      <c r="E3" s="141"/>
      <c r="F3" s="142">
        <v>47677</v>
      </c>
      <c r="G3" s="143"/>
      <c r="H3" s="144"/>
    </row>
    <row r="4" spans="1:8">
      <c r="A4" s="145"/>
      <c r="B4" s="146"/>
      <c r="C4" s="147"/>
      <c r="D4" s="148">
        <v>24827</v>
      </c>
      <c r="E4" s="149"/>
      <c r="F4" s="150">
        <v>23360</v>
      </c>
      <c r="G4" s="151"/>
      <c r="H4" s="152"/>
    </row>
    <row r="5" spans="1:8">
      <c r="A5" s="133" t="s">
        <v>541</v>
      </c>
      <c r="B5" s="138"/>
      <c r="C5" s="139"/>
      <c r="D5" s="140">
        <v>47328</v>
      </c>
      <c r="E5" s="141"/>
      <c r="F5" s="142">
        <v>51613</v>
      </c>
      <c r="G5" s="143"/>
      <c r="H5" s="144"/>
    </row>
    <row r="6" spans="1:8">
      <c r="A6" s="145"/>
      <c r="B6" s="146"/>
      <c r="C6" s="147"/>
      <c r="D6" s="148">
        <v>29346</v>
      </c>
      <c r="E6" s="149"/>
      <c r="F6" s="150">
        <v>25872</v>
      </c>
      <c r="G6" s="151"/>
      <c r="H6" s="152"/>
    </row>
    <row r="7" spans="1:8">
      <c r="A7" s="133" t="s">
        <v>542</v>
      </c>
      <c r="B7" s="138"/>
      <c r="C7" s="139"/>
      <c r="D7" s="140">
        <v>55377</v>
      </c>
      <c r="E7" s="141"/>
      <c r="F7" s="142">
        <v>50880</v>
      </c>
      <c r="G7" s="143"/>
      <c r="H7" s="144"/>
    </row>
    <row r="8" spans="1:8">
      <c r="A8" s="145"/>
      <c r="B8" s="146"/>
      <c r="C8" s="147"/>
      <c r="D8" s="148">
        <v>31967</v>
      </c>
      <c r="E8" s="149"/>
      <c r="F8" s="150">
        <v>27819</v>
      </c>
      <c r="G8" s="151"/>
      <c r="H8" s="152"/>
    </row>
    <row r="9" spans="1:8">
      <c r="A9" s="133" t="s">
        <v>543</v>
      </c>
      <c r="B9" s="138"/>
      <c r="C9" s="139"/>
      <c r="D9" s="140">
        <v>47605</v>
      </c>
      <c r="E9" s="141"/>
      <c r="F9" s="142">
        <v>46395</v>
      </c>
      <c r="G9" s="143"/>
      <c r="H9" s="144"/>
    </row>
    <row r="10" spans="1:8">
      <c r="A10" s="145"/>
      <c r="B10" s="146"/>
      <c r="C10" s="147"/>
      <c r="D10" s="148">
        <v>36146</v>
      </c>
      <c r="E10" s="149"/>
      <c r="F10" s="150">
        <v>26304</v>
      </c>
      <c r="G10" s="151"/>
      <c r="H10" s="152"/>
    </row>
    <row r="11" spans="1:8">
      <c r="A11" s="133" t="s">
        <v>544</v>
      </c>
      <c r="B11" s="138"/>
      <c r="C11" s="139"/>
      <c r="D11" s="140">
        <v>40343</v>
      </c>
      <c r="E11" s="141"/>
      <c r="F11" s="142">
        <v>48088</v>
      </c>
      <c r="G11" s="143"/>
      <c r="H11" s="144"/>
    </row>
    <row r="12" spans="1:8">
      <c r="A12" s="145"/>
      <c r="B12" s="146"/>
      <c r="C12" s="153"/>
      <c r="D12" s="148">
        <v>22412</v>
      </c>
      <c r="E12" s="149"/>
      <c r="F12" s="150">
        <v>25183</v>
      </c>
      <c r="G12" s="151"/>
      <c r="H12" s="152"/>
    </row>
    <row r="13" spans="1:8">
      <c r="A13" s="133"/>
      <c r="B13" s="138"/>
      <c r="C13" s="154"/>
      <c r="D13" s="155">
        <v>47439</v>
      </c>
      <c r="E13" s="156"/>
      <c r="F13" s="157">
        <v>48931</v>
      </c>
      <c r="G13" s="158"/>
      <c r="H13" s="144"/>
    </row>
    <row r="14" spans="1:8">
      <c r="A14" s="145"/>
      <c r="B14" s="146"/>
      <c r="C14" s="147"/>
      <c r="D14" s="148">
        <v>28940</v>
      </c>
      <c r="E14" s="149"/>
      <c r="F14" s="150">
        <v>25708</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0.22</v>
      </c>
      <c r="C19" s="159">
        <f>ROUND(VALUE(SUBSTITUTE(実質収支比率等に係る経年分析!G$48,"▲","-")),2)</f>
        <v>0.16</v>
      </c>
      <c r="D19" s="159">
        <f>ROUND(VALUE(SUBSTITUTE(実質収支比率等に係る経年分析!H$48,"▲","-")),2)</f>
        <v>0.25</v>
      </c>
      <c r="E19" s="159">
        <f>ROUND(VALUE(SUBSTITUTE(実質収支比率等に係る経年分析!I$48,"▲","-")),2)</f>
        <v>0.26</v>
      </c>
      <c r="F19" s="159">
        <f>ROUND(VALUE(SUBSTITUTE(実質収支比率等に係る経年分析!J$48,"▲","-")),2)</f>
        <v>0.19</v>
      </c>
    </row>
    <row r="20" spans="1:11">
      <c r="A20" s="159" t="s">
        <v>49</v>
      </c>
      <c r="B20" s="159">
        <f>ROUND(VALUE(SUBSTITUTE(実質収支比率等に係る経年分析!F$47,"▲","-")),2)</f>
        <v>3.74</v>
      </c>
      <c r="C20" s="159">
        <f>ROUND(VALUE(SUBSTITUTE(実質収支比率等に係る経年分析!G$47,"▲","-")),2)</f>
        <v>3.91</v>
      </c>
      <c r="D20" s="159">
        <f>ROUND(VALUE(SUBSTITUTE(実質収支比率等に係る経年分析!H$47,"▲","-")),2)</f>
        <v>4.0199999999999996</v>
      </c>
      <c r="E20" s="159">
        <f>ROUND(VALUE(SUBSTITUTE(実質収支比率等に係る経年分析!I$47,"▲","-")),2)</f>
        <v>7.49</v>
      </c>
      <c r="F20" s="159">
        <f>ROUND(VALUE(SUBSTITUTE(実質収支比率等に係る経年分析!J$47,"▲","-")),2)</f>
        <v>6.24</v>
      </c>
    </row>
    <row r="21" spans="1:11">
      <c r="A21" s="159" t="s">
        <v>50</v>
      </c>
      <c r="B21" s="159">
        <f>IF(ISNUMBER(VALUE(SUBSTITUTE(実質収支比率等に係る経年分析!F$49,"▲","-"))),ROUND(VALUE(SUBSTITUTE(実質収支比率等に係る経年分析!F$49,"▲","-")),2),NA())</f>
        <v>0.18</v>
      </c>
      <c r="C21" s="159">
        <f>IF(ISNUMBER(VALUE(SUBSTITUTE(実質収支比率等に係る経年分析!G$49,"▲","-"))),ROUND(VALUE(SUBSTITUTE(実質収支比率等に係る経年分析!G$49,"▲","-")),2),NA())</f>
        <v>0.09</v>
      </c>
      <c r="D21" s="159">
        <f>IF(ISNUMBER(VALUE(SUBSTITUTE(実質収支比率等に係る経年分析!H$49,"▲","-"))),ROUND(VALUE(SUBSTITUTE(実質収支比率等に係る経年分析!H$49,"▲","-")),2),NA())</f>
        <v>0.2</v>
      </c>
      <c r="E21" s="159">
        <f>IF(ISNUMBER(VALUE(SUBSTITUTE(実質収支比率等に係る経年分析!I$49,"▲","-"))),ROUND(VALUE(SUBSTITUTE(実質収支比率等に係る経年分析!I$49,"▲","-")),2),NA())</f>
        <v>3.47</v>
      </c>
      <c r="F21" s="159">
        <f>IF(ISNUMBER(VALUE(SUBSTITUTE(実質収支比率等に係る経年分析!J$49,"▲","-"))),ROUND(VALUE(SUBSTITUTE(実質収支比率等に係る経年分析!J$49,"▲","-")),2),NA())</f>
        <v>-1.35</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0.94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0.35</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1.42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0.13</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0.12</v>
      </c>
    </row>
    <row r="28" spans="1:11">
      <c r="A28" s="160" t="str">
        <f>IF(連結実質赤字比率に係る赤字・黒字の構成分析!C$42="",NA(),連結実質赤字比率に係る赤字・黒字の構成分析!C$42)</f>
        <v>その他会計（赤字）</v>
      </c>
      <c r="B28" s="160">
        <f>IF(ROUND(VALUE(SUBSTITUTE(連結実質赤字比率に係る赤字・黒字の構成分析!F$42,"▲", "-")), 2) &lt; 0, ABS(ROUND(VALUE(SUBSTITUTE(連結実質赤字比率に係る赤字・黒字の構成分析!F$42,"▲", "-")), 2)), NA())</f>
        <v>0.21</v>
      </c>
      <c r="C28" s="160" t="e">
        <f>IF(ROUND(VALUE(SUBSTITUTE(連結実質赤字比率に係る赤字・黒字の構成分析!F$42,"▲", "-")), 2) &gt;= 0, ABS(ROUND(VALUE(SUBSTITUTE(連結実質赤字比率に係る赤字・黒字の構成分析!F$42,"▲", "-")), 2)), NA())</f>
        <v>#N/A</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後期高齢者医療事業費会計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0.06</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7.0000000000000007E-2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7.0000000000000007E-2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7.0000000000000007E-2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0.17</v>
      </c>
    </row>
    <row r="30" spans="1:11">
      <c r="A30" s="160" t="str">
        <f>IF(連結実質赤字比率に係る赤字・黒字の構成分析!C$40="",NA(),連結実質赤字比率に係る赤字・黒字の構成分析!C$40)</f>
        <v>一般会計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0.21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0.16</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0.25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0.26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0.18</v>
      </c>
    </row>
    <row r="31" spans="1:11">
      <c r="A31" s="160" t="str">
        <f>IF(連結実質赤字比率に係る赤字・黒字の構成分析!C$39="",NA(),連結実質赤字比率に係る赤字・黒字の構成分析!C$39)</f>
        <v>介護保険事業費会計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0.34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0.57999999999999996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0.71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1.4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0.61</v>
      </c>
    </row>
    <row r="32" spans="1:11">
      <c r="A32" s="160" t="str">
        <f>IF(連結実質赤字比率に係る赤字・黒字の構成分析!C$38="",NA(),連結実質赤字比率に係る赤字・黒字の構成分析!C$38)</f>
        <v>モーターボート競走事業会計</v>
      </c>
      <c r="B32" s="160" t="e">
        <f>IF(ROUND(VALUE(SUBSTITUTE(連結実質赤字比率に係る赤字・黒字の構成分析!F$38,"▲", "-")), 2) &lt; 0, ABS(ROUND(VALUE(SUBSTITUTE(連結実質赤字比率に係る赤字・黒字の構成分析!F$38,"▲", "-")), 2)), NA())</f>
        <v>#VALUE!</v>
      </c>
      <c r="C32" s="160" t="e">
        <f>IF(ROUND(VALUE(SUBSTITUTE(連結実質赤字比率に係る赤字・黒字の構成分析!F$38,"▲", "-")), 2) &gt;= 0, ABS(ROUND(VALUE(SUBSTITUTE(連結実質赤字比率に係る赤字・黒字の構成分析!F$38,"▲", "-")), 2)), NA())</f>
        <v>#VALUE!</v>
      </c>
      <c r="D32" s="160" t="e">
        <f>IF(ROUND(VALUE(SUBSTITUTE(連結実質赤字比率に係る赤字・黒字の構成分析!G$38,"▲", "-")), 2) &lt; 0, ABS(ROUND(VALUE(SUBSTITUTE(連結実質赤字比率に係る赤字・黒字の構成分析!G$38,"▲", "-")), 2)), NA())</f>
        <v>#VALUE!</v>
      </c>
      <c r="E32" s="160" t="e">
        <f>IF(ROUND(VALUE(SUBSTITUTE(連結実質赤字比率に係る赤字・黒字の構成分析!G$38,"▲", "-")), 2) &gt;= 0, ABS(ROUND(VALUE(SUBSTITUTE(連結実質赤字比率に係る赤字・黒字の構成分析!G$38,"▲", "-")), 2)), NA())</f>
        <v>#VALUE!</v>
      </c>
      <c r="F32" s="160" t="e">
        <f>IF(ROUND(VALUE(SUBSTITUTE(連結実質赤字比率に係る赤字・黒字の構成分析!H$38,"▲", "-")), 2) &lt; 0, ABS(ROUND(VALUE(SUBSTITUTE(連結実質赤字比率に係る赤字・黒字の構成分析!H$38,"▲", "-")), 2)), NA())</f>
        <v>#VALUE!</v>
      </c>
      <c r="G32" s="160" t="e">
        <f>IF(ROUND(VALUE(SUBSTITUTE(連結実質赤字比率に係る赤字・黒字の構成分析!H$38,"▲", "-")), 2) &gt;= 0, ABS(ROUND(VALUE(SUBSTITUTE(連結実質赤字比率に係る赤字・黒字の構成分析!H$38,"▲", "-")), 2)), NA())</f>
        <v>#VALUE!</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1.67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2.64</v>
      </c>
    </row>
    <row r="33" spans="1:16">
      <c r="A33" s="160" t="str">
        <f>IF(連結実質赤字比率に係る赤字・黒字の構成分析!C$37="",NA(),連結実質赤字比率に係る赤字・黒字の構成分析!C$37)</f>
        <v>国民健康保険事業費会計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1.07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0.75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1.39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3.03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5.07</v>
      </c>
    </row>
    <row r="34" spans="1:16">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6.86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6.69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6.3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7.57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8.1999999999999993</v>
      </c>
    </row>
    <row r="35" spans="1:16">
      <c r="A35" s="160" t="str">
        <f>IF(連結実質赤字比率に係る赤字・黒字の構成分析!C$35="",NA(),連結実質赤字比率に係る赤字・黒字の構成分析!C$35)</f>
        <v>工業用水道事業会計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5.24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6.89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7.21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7.76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8.51</v>
      </c>
    </row>
    <row r="36" spans="1:16">
      <c r="A36" s="160" t="str">
        <f>IF(連結実質赤字比率に係る赤字・黒字の構成分析!C$34="",NA(),連結実質赤字比率に係る赤字・黒字の構成分析!C$34)</f>
        <v>下水道事業会計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5.44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5.83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8.25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9.4600000000000009</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18437</v>
      </c>
      <c r="E42" s="161"/>
      <c r="F42" s="161"/>
      <c r="G42" s="161">
        <f>'実質公債費比率（分子）の構造'!L$52</f>
        <v>18619</v>
      </c>
      <c r="H42" s="161"/>
      <c r="I42" s="161"/>
      <c r="J42" s="161">
        <f>'実質公債費比率（分子）の構造'!M$52</f>
        <v>18291</v>
      </c>
      <c r="K42" s="161"/>
      <c r="L42" s="161"/>
      <c r="M42" s="161">
        <f>'実質公債費比率（分子）の構造'!N$52</f>
        <v>18217</v>
      </c>
      <c r="N42" s="161"/>
      <c r="O42" s="161"/>
      <c r="P42" s="161">
        <f>'実質公債費比率（分子）の構造'!O$52</f>
        <v>18008</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467</v>
      </c>
      <c r="C44" s="161"/>
      <c r="D44" s="161"/>
      <c r="E44" s="161">
        <f>'実質公債費比率（分子）の構造'!L$50</f>
        <v>459</v>
      </c>
      <c r="F44" s="161"/>
      <c r="G44" s="161"/>
      <c r="H44" s="161">
        <f>'実質公債費比率（分子）の構造'!M$50</f>
        <v>452</v>
      </c>
      <c r="I44" s="161"/>
      <c r="J44" s="161"/>
      <c r="K44" s="161">
        <f>'実質公債費比率（分子）の構造'!N$50</f>
        <v>444</v>
      </c>
      <c r="L44" s="161"/>
      <c r="M44" s="161"/>
      <c r="N44" s="161">
        <f>'実質公債費比率（分子）の構造'!O$50</f>
        <v>355</v>
      </c>
      <c r="O44" s="161"/>
      <c r="P44" s="161"/>
    </row>
    <row r="45" spans="1:16">
      <c r="A45" s="161" t="s">
        <v>60</v>
      </c>
      <c r="B45" s="161">
        <f>'実質公債費比率（分子）の構造'!K$49</f>
        <v>241</v>
      </c>
      <c r="C45" s="161"/>
      <c r="D45" s="161"/>
      <c r="E45" s="161">
        <f>'実質公債費比率（分子）の構造'!L$49</f>
        <v>247</v>
      </c>
      <c r="F45" s="161"/>
      <c r="G45" s="161"/>
      <c r="H45" s="161">
        <f>'実質公債費比率（分子）の構造'!M$49</f>
        <v>87</v>
      </c>
      <c r="I45" s="161"/>
      <c r="J45" s="161"/>
      <c r="K45" s="161">
        <f>'実質公債費比率（分子）の構造'!N$49</f>
        <v>35</v>
      </c>
      <c r="L45" s="161"/>
      <c r="M45" s="161"/>
      <c r="N45" s="161">
        <f>'実質公債費比率（分子）の構造'!O$49</f>
        <v>25</v>
      </c>
      <c r="O45" s="161"/>
      <c r="P45" s="161"/>
    </row>
    <row r="46" spans="1:16">
      <c r="A46" s="161" t="s">
        <v>61</v>
      </c>
      <c r="B46" s="161">
        <f>'実質公債費比率（分子）の構造'!K$48</f>
        <v>4258</v>
      </c>
      <c r="C46" s="161"/>
      <c r="D46" s="161"/>
      <c r="E46" s="161">
        <f>'実質公債費比率（分子）の構造'!L$48</f>
        <v>3917</v>
      </c>
      <c r="F46" s="161"/>
      <c r="G46" s="161"/>
      <c r="H46" s="161">
        <f>'実質公債費比率（分子）の構造'!M$48</f>
        <v>3733</v>
      </c>
      <c r="I46" s="161"/>
      <c r="J46" s="161"/>
      <c r="K46" s="161">
        <f>'実質公債費比率（分子）の構造'!N$48</f>
        <v>3613</v>
      </c>
      <c r="L46" s="161"/>
      <c r="M46" s="161"/>
      <c r="N46" s="161">
        <f>'実質公債費比率（分子）の構造'!O$48</f>
        <v>3491</v>
      </c>
      <c r="O46" s="161"/>
      <c r="P46" s="161"/>
    </row>
    <row r="47" spans="1:16">
      <c r="A47" s="161" t="s">
        <v>62</v>
      </c>
      <c r="B47" s="161">
        <f>'実質公債費比率（分子）の構造'!K$47</f>
        <v>73</v>
      </c>
      <c r="C47" s="161"/>
      <c r="D47" s="161"/>
      <c r="E47" s="161">
        <f>'実質公債費比率（分子）の構造'!L$47</f>
        <v>60</v>
      </c>
      <c r="F47" s="161"/>
      <c r="G47" s="161"/>
      <c r="H47" s="161">
        <f>'実質公債費比率（分子）の構造'!M$47</f>
        <v>47</v>
      </c>
      <c r="I47" s="161"/>
      <c r="J47" s="161"/>
      <c r="K47" s="161">
        <f>'実質公債費比率（分子）の構造'!N$47</f>
        <v>33</v>
      </c>
      <c r="L47" s="161"/>
      <c r="M47" s="161"/>
      <c r="N47" s="161">
        <f>'実質公債費比率（分子）の構造'!O$47</f>
        <v>17</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25516</v>
      </c>
      <c r="C49" s="161"/>
      <c r="D49" s="161"/>
      <c r="E49" s="161">
        <f>'実質公債費比率（分子）の構造'!L$45</f>
        <v>26575</v>
      </c>
      <c r="F49" s="161"/>
      <c r="G49" s="161"/>
      <c r="H49" s="161">
        <f>'実質公債費比率（分子）の構造'!M$45</f>
        <v>25472</v>
      </c>
      <c r="I49" s="161"/>
      <c r="J49" s="161"/>
      <c r="K49" s="161">
        <f>'実質公債費比率（分子）の構造'!N$45</f>
        <v>26349</v>
      </c>
      <c r="L49" s="161"/>
      <c r="M49" s="161"/>
      <c r="N49" s="161">
        <f>'実質公債費比率（分子）の構造'!O$45</f>
        <v>25799</v>
      </c>
      <c r="O49" s="161"/>
      <c r="P49" s="161"/>
    </row>
    <row r="50" spans="1:16">
      <c r="A50" s="161" t="s">
        <v>65</v>
      </c>
      <c r="B50" s="161" t="e">
        <f>NA()</f>
        <v>#N/A</v>
      </c>
      <c r="C50" s="161">
        <f>IF(ISNUMBER('実質公債費比率（分子）の構造'!K$53),'実質公債費比率（分子）の構造'!K$53,NA())</f>
        <v>12118</v>
      </c>
      <c r="D50" s="161" t="e">
        <f>NA()</f>
        <v>#N/A</v>
      </c>
      <c r="E50" s="161" t="e">
        <f>NA()</f>
        <v>#N/A</v>
      </c>
      <c r="F50" s="161">
        <f>IF(ISNUMBER('実質公債費比率（分子）の構造'!L$53),'実質公債費比率（分子）の構造'!L$53,NA())</f>
        <v>12639</v>
      </c>
      <c r="G50" s="161" t="e">
        <f>NA()</f>
        <v>#N/A</v>
      </c>
      <c r="H50" s="161" t="e">
        <f>NA()</f>
        <v>#N/A</v>
      </c>
      <c r="I50" s="161">
        <f>IF(ISNUMBER('実質公債費比率（分子）の構造'!M$53),'実質公債費比率（分子）の構造'!M$53,NA())</f>
        <v>11500</v>
      </c>
      <c r="J50" s="161" t="e">
        <f>NA()</f>
        <v>#N/A</v>
      </c>
      <c r="K50" s="161" t="e">
        <f>NA()</f>
        <v>#N/A</v>
      </c>
      <c r="L50" s="161">
        <f>IF(ISNUMBER('実質公債費比率（分子）の構造'!N$53),'実質公債費比率（分子）の構造'!N$53,NA())</f>
        <v>12257</v>
      </c>
      <c r="M50" s="161" t="e">
        <f>NA()</f>
        <v>#N/A</v>
      </c>
      <c r="N50" s="161" t="e">
        <f>NA()</f>
        <v>#N/A</v>
      </c>
      <c r="O50" s="161">
        <f>IF(ISNUMBER('実質公債費比率（分子）の構造'!O$53),'実質公債費比率（分子）の構造'!O$53,NA())</f>
        <v>11679</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127854</v>
      </c>
      <c r="E56" s="160"/>
      <c r="F56" s="160"/>
      <c r="G56" s="160">
        <f>'将来負担比率（分子）の構造'!J$52</f>
        <v>133736</v>
      </c>
      <c r="H56" s="160"/>
      <c r="I56" s="160"/>
      <c r="J56" s="160">
        <f>'将来負担比率（分子）の構造'!K$52</f>
        <v>140380</v>
      </c>
      <c r="K56" s="160"/>
      <c r="L56" s="160"/>
      <c r="M56" s="160">
        <f>'将来負担比率（分子）の構造'!L$52</f>
        <v>142136</v>
      </c>
      <c r="N56" s="160"/>
      <c r="O56" s="160"/>
      <c r="P56" s="160">
        <f>'将来負担比率（分子）の構造'!M$52</f>
        <v>142974</v>
      </c>
    </row>
    <row r="57" spans="1:16">
      <c r="A57" s="160" t="s">
        <v>36</v>
      </c>
      <c r="B57" s="160"/>
      <c r="C57" s="160"/>
      <c r="D57" s="160">
        <f>'将来負担比率（分子）の構造'!I$51</f>
        <v>50693</v>
      </c>
      <c r="E57" s="160"/>
      <c r="F57" s="160"/>
      <c r="G57" s="160">
        <f>'将来負担比率（分子）の構造'!J$51</f>
        <v>47597</v>
      </c>
      <c r="H57" s="160"/>
      <c r="I57" s="160"/>
      <c r="J57" s="160">
        <f>'将来負担比率（分子）の構造'!K$51</f>
        <v>44579</v>
      </c>
      <c r="K57" s="160"/>
      <c r="L57" s="160"/>
      <c r="M57" s="160">
        <f>'将来負担比率（分子）の構造'!L$51</f>
        <v>43752</v>
      </c>
      <c r="N57" s="160"/>
      <c r="O57" s="160"/>
      <c r="P57" s="160">
        <f>'将来負担比率（分子）の構造'!M$51</f>
        <v>42823</v>
      </c>
    </row>
    <row r="58" spans="1:16">
      <c r="A58" s="160" t="s">
        <v>35</v>
      </c>
      <c r="B58" s="160"/>
      <c r="C58" s="160"/>
      <c r="D58" s="160">
        <f>'将来負担比率（分子）の構造'!I$50</f>
        <v>17289</v>
      </c>
      <c r="E58" s="160"/>
      <c r="F58" s="160"/>
      <c r="G58" s="160">
        <f>'将来負担比率（分子）の構造'!J$50</f>
        <v>16894</v>
      </c>
      <c r="H58" s="160"/>
      <c r="I58" s="160"/>
      <c r="J58" s="160">
        <f>'将来負担比率（分子）の構造'!K$50</f>
        <v>18876</v>
      </c>
      <c r="K58" s="160"/>
      <c r="L58" s="160"/>
      <c r="M58" s="160">
        <f>'将来負担比率（分子）の構造'!L$50</f>
        <v>21838</v>
      </c>
      <c r="N58" s="160"/>
      <c r="O58" s="160"/>
      <c r="P58" s="160">
        <f>'将来負担比率（分子）の構造'!M$50</f>
        <v>23726</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3889</v>
      </c>
      <c r="C61" s="160"/>
      <c r="D61" s="160"/>
      <c r="E61" s="160">
        <f>'将来負担比率（分子）の構造'!J$46</f>
        <v>1298</v>
      </c>
      <c r="F61" s="160"/>
      <c r="G61" s="160"/>
      <c r="H61" s="160">
        <f>'将来負担比率（分子）の構造'!K$46</f>
        <v>522</v>
      </c>
      <c r="I61" s="160"/>
      <c r="J61" s="160"/>
      <c r="K61" s="160">
        <f>'将来負担比率（分子）の構造'!L$46</f>
        <v>78</v>
      </c>
      <c r="L61" s="160"/>
      <c r="M61" s="160"/>
      <c r="N61" s="160">
        <f>'将来負担比率（分子）の構造'!M$46</f>
        <v>49</v>
      </c>
      <c r="O61" s="160"/>
      <c r="P61" s="160"/>
    </row>
    <row r="62" spans="1:16">
      <c r="A62" s="160" t="s">
        <v>29</v>
      </c>
      <c r="B62" s="160">
        <f>'将来負担比率（分子）の構造'!I$45</f>
        <v>22941</v>
      </c>
      <c r="C62" s="160"/>
      <c r="D62" s="160"/>
      <c r="E62" s="160">
        <f>'将来負担比率（分子）の構造'!J$45</f>
        <v>21222</v>
      </c>
      <c r="F62" s="160"/>
      <c r="G62" s="160"/>
      <c r="H62" s="160">
        <f>'将来負担比率（分子）の構造'!K$45</f>
        <v>19730</v>
      </c>
      <c r="I62" s="160"/>
      <c r="J62" s="160"/>
      <c r="K62" s="160">
        <f>'将来負担比率（分子）の構造'!L$45</f>
        <v>19708</v>
      </c>
      <c r="L62" s="160"/>
      <c r="M62" s="160"/>
      <c r="N62" s="160">
        <f>'将来負担比率（分子）の構造'!M$45</f>
        <v>19738</v>
      </c>
      <c r="O62" s="160"/>
      <c r="P62" s="160"/>
    </row>
    <row r="63" spans="1:16">
      <c r="A63" s="160" t="s">
        <v>28</v>
      </c>
      <c r="B63" s="160">
        <f>'将来負担比率（分子）の構造'!I$44</f>
        <v>424</v>
      </c>
      <c r="C63" s="160"/>
      <c r="D63" s="160"/>
      <c r="E63" s="160">
        <f>'将来負担比率（分子）の構造'!J$44</f>
        <v>229</v>
      </c>
      <c r="F63" s="160"/>
      <c r="G63" s="160"/>
      <c r="H63" s="160">
        <f>'将来負担比率（分子）の構造'!K$44</f>
        <v>146</v>
      </c>
      <c r="I63" s="160"/>
      <c r="J63" s="160"/>
      <c r="K63" s="160">
        <f>'将来負担比率（分子）の構造'!L$44</f>
        <v>105</v>
      </c>
      <c r="L63" s="160"/>
      <c r="M63" s="160"/>
      <c r="N63" s="160">
        <f>'将来負担比率（分子）の構造'!M$44</f>
        <v>96</v>
      </c>
      <c r="O63" s="160"/>
      <c r="P63" s="160"/>
    </row>
    <row r="64" spans="1:16">
      <c r="A64" s="160" t="s">
        <v>27</v>
      </c>
      <c r="B64" s="160">
        <f>'将来負担比率（分子）の構造'!I$43</f>
        <v>28657</v>
      </c>
      <c r="C64" s="160"/>
      <c r="D64" s="160"/>
      <c r="E64" s="160">
        <f>'将来負担比率（分子）の構造'!J$43</f>
        <v>27927</v>
      </c>
      <c r="F64" s="160"/>
      <c r="G64" s="160"/>
      <c r="H64" s="160">
        <f>'将来負担比率（分子）の構造'!K$43</f>
        <v>26603</v>
      </c>
      <c r="I64" s="160"/>
      <c r="J64" s="160"/>
      <c r="K64" s="160">
        <f>'将来負担比率（分子）の構造'!L$43</f>
        <v>25032</v>
      </c>
      <c r="L64" s="160"/>
      <c r="M64" s="160"/>
      <c r="N64" s="160">
        <f>'将来負担比率（分子）の構造'!M$43</f>
        <v>24806</v>
      </c>
      <c r="O64" s="160"/>
      <c r="P64" s="160"/>
    </row>
    <row r="65" spans="1:16">
      <c r="A65" s="160" t="s">
        <v>26</v>
      </c>
      <c r="B65" s="160">
        <f>'将来負担比率（分子）の構造'!I$42</f>
        <v>5049</v>
      </c>
      <c r="C65" s="160"/>
      <c r="D65" s="160"/>
      <c r="E65" s="160">
        <f>'将来負担比率（分子）の構造'!J$42</f>
        <v>4555</v>
      </c>
      <c r="F65" s="160"/>
      <c r="G65" s="160"/>
      <c r="H65" s="160">
        <f>'将来負担比率（分子）の構造'!K$42</f>
        <v>3645</v>
      </c>
      <c r="I65" s="160"/>
      <c r="J65" s="160"/>
      <c r="K65" s="160">
        <f>'将来負担比率（分子）の構造'!L$42</f>
        <v>3036</v>
      </c>
      <c r="L65" s="160"/>
      <c r="M65" s="160"/>
      <c r="N65" s="160">
        <f>'将来負担比率（分子）の構造'!M$42</f>
        <v>2520</v>
      </c>
      <c r="O65" s="160"/>
      <c r="P65" s="160"/>
    </row>
    <row r="66" spans="1:16">
      <c r="A66" s="160" t="s">
        <v>25</v>
      </c>
      <c r="B66" s="160">
        <f>'将来負担比率（分子）の構造'!I$41</f>
        <v>264433</v>
      </c>
      <c r="C66" s="160"/>
      <c r="D66" s="160"/>
      <c r="E66" s="160">
        <f>'将来負担比率（分子）の構造'!J$41</f>
        <v>260967</v>
      </c>
      <c r="F66" s="160"/>
      <c r="G66" s="160"/>
      <c r="H66" s="160">
        <f>'将来負担比率（分子）の構造'!K$41</f>
        <v>260234</v>
      </c>
      <c r="I66" s="160"/>
      <c r="J66" s="160"/>
      <c r="K66" s="160">
        <f>'将来負担比率（分子）の構造'!L$41</f>
        <v>257662</v>
      </c>
      <c r="L66" s="160"/>
      <c r="M66" s="160"/>
      <c r="N66" s="160">
        <f>'将来負担比率（分子）の構造'!M$41</f>
        <v>251573</v>
      </c>
      <c r="O66" s="160"/>
      <c r="P66" s="160"/>
    </row>
    <row r="67" spans="1:16">
      <c r="A67" s="160" t="s">
        <v>69</v>
      </c>
      <c r="B67" s="160" t="e">
        <f>NA()</f>
        <v>#N/A</v>
      </c>
      <c r="C67" s="160">
        <f>IF(ISNUMBER('将来負担比率（分子）の構造'!I$53), IF('将来負担比率（分子）の構造'!I$53 &lt; 0, 0, '将来負担比率（分子）の構造'!I$53), NA())</f>
        <v>129557</v>
      </c>
      <c r="D67" s="160" t="e">
        <f>NA()</f>
        <v>#N/A</v>
      </c>
      <c r="E67" s="160" t="e">
        <f>NA()</f>
        <v>#N/A</v>
      </c>
      <c r="F67" s="160">
        <f>IF(ISNUMBER('将来負担比率（分子）の構造'!J$53), IF('将来負担比率（分子）の構造'!J$53 &lt; 0, 0, '将来負担比率（分子）の構造'!J$53), NA())</f>
        <v>117972</v>
      </c>
      <c r="G67" s="160" t="e">
        <f>NA()</f>
        <v>#N/A</v>
      </c>
      <c r="H67" s="160" t="e">
        <f>NA()</f>
        <v>#N/A</v>
      </c>
      <c r="I67" s="160">
        <f>IF(ISNUMBER('将来負担比率（分子）の構造'!K$53), IF('将来負担比率（分子）の構造'!K$53 &lt; 0, 0, '将来負担比率（分子）の構造'!K$53), NA())</f>
        <v>107046</v>
      </c>
      <c r="J67" s="160" t="e">
        <f>NA()</f>
        <v>#N/A</v>
      </c>
      <c r="K67" s="160" t="e">
        <f>NA()</f>
        <v>#N/A</v>
      </c>
      <c r="L67" s="160">
        <f>IF(ISNUMBER('将来負担比率（分子）の構造'!L$53), IF('将来負担比率（分子）の構造'!L$53 &lt; 0, 0, '将来負担比率（分子）の構造'!L$53), NA())</f>
        <v>97895</v>
      </c>
      <c r="M67" s="160" t="e">
        <f>NA()</f>
        <v>#N/A</v>
      </c>
      <c r="N67" s="160" t="e">
        <f>NA()</f>
        <v>#N/A</v>
      </c>
      <c r="O67" s="160">
        <f>IF(ISNUMBER('将来負担比率（分子）の構造'!M$53), IF('将来負担比率（分子）の構造'!M$53 &lt; 0, 0, '将来負担比率（分子）の構造'!M$53), NA())</f>
        <v>89258</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3981</v>
      </c>
      <c r="C72" s="164">
        <f>基金残高に係る経年分析!G55</f>
        <v>7410</v>
      </c>
      <c r="D72" s="164">
        <f>基金残高に係る経年分析!H55</f>
        <v>6151</v>
      </c>
    </row>
    <row r="73" spans="1:16">
      <c r="A73" s="163" t="s">
        <v>72</v>
      </c>
      <c r="B73" s="164">
        <f>基金残高に係る経年分析!F56</f>
        <v>6863</v>
      </c>
      <c r="C73" s="164">
        <f>基金残高に係る経年分析!G56</f>
        <v>6230</v>
      </c>
      <c r="D73" s="164">
        <f>基金残高に係る経年分析!H56</f>
        <v>8045</v>
      </c>
    </row>
    <row r="74" spans="1:16">
      <c r="A74" s="163" t="s">
        <v>73</v>
      </c>
      <c r="B74" s="164">
        <f>基金残高に係る経年分析!F57</f>
        <v>8249</v>
      </c>
      <c r="C74" s="164">
        <f>基金残高に係る経年分析!G57</f>
        <v>7672</v>
      </c>
      <c r="D74" s="164">
        <f>基金残高に係る経年分析!H57</f>
        <v>8446</v>
      </c>
    </row>
  </sheetData>
  <sheetProtection algorithmName="SHA-512" hashValue="g9DfHZYck65wcJh7/jpKtSUpTjEeMVeyd3FLcsrdz6St06FiEB5nEI8kEVUngm0xSsU5eqC42f+jtVOpUF67pA==" saltValue="QyVq8rKHCkaPpBSOV03P8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208</v>
      </c>
      <c r="DI1" s="736"/>
      <c r="DJ1" s="736"/>
      <c r="DK1" s="736"/>
      <c r="DL1" s="736"/>
      <c r="DM1" s="736"/>
      <c r="DN1" s="737"/>
      <c r="DO1" s="205"/>
      <c r="DP1" s="735" t="s">
        <v>209</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211</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212</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213</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214</v>
      </c>
      <c r="S4" s="678"/>
      <c r="T4" s="678"/>
      <c r="U4" s="678"/>
      <c r="V4" s="678"/>
      <c r="W4" s="678"/>
      <c r="X4" s="678"/>
      <c r="Y4" s="679"/>
      <c r="Z4" s="677" t="s">
        <v>215</v>
      </c>
      <c r="AA4" s="678"/>
      <c r="AB4" s="678"/>
      <c r="AC4" s="679"/>
      <c r="AD4" s="677" t="s">
        <v>216</v>
      </c>
      <c r="AE4" s="678"/>
      <c r="AF4" s="678"/>
      <c r="AG4" s="678"/>
      <c r="AH4" s="678"/>
      <c r="AI4" s="678"/>
      <c r="AJ4" s="678"/>
      <c r="AK4" s="679"/>
      <c r="AL4" s="677" t="s">
        <v>215</v>
      </c>
      <c r="AM4" s="678"/>
      <c r="AN4" s="678"/>
      <c r="AO4" s="679"/>
      <c r="AP4" s="738" t="s">
        <v>217</v>
      </c>
      <c r="AQ4" s="738"/>
      <c r="AR4" s="738"/>
      <c r="AS4" s="738"/>
      <c r="AT4" s="738"/>
      <c r="AU4" s="738"/>
      <c r="AV4" s="738"/>
      <c r="AW4" s="738"/>
      <c r="AX4" s="738"/>
      <c r="AY4" s="738"/>
      <c r="AZ4" s="738"/>
      <c r="BA4" s="738"/>
      <c r="BB4" s="738"/>
      <c r="BC4" s="738"/>
      <c r="BD4" s="738"/>
      <c r="BE4" s="738"/>
      <c r="BF4" s="738"/>
      <c r="BG4" s="738" t="s">
        <v>218</v>
      </c>
      <c r="BH4" s="738"/>
      <c r="BI4" s="738"/>
      <c r="BJ4" s="738"/>
      <c r="BK4" s="738"/>
      <c r="BL4" s="738"/>
      <c r="BM4" s="738"/>
      <c r="BN4" s="738"/>
      <c r="BO4" s="738" t="s">
        <v>215</v>
      </c>
      <c r="BP4" s="738"/>
      <c r="BQ4" s="738"/>
      <c r="BR4" s="738"/>
      <c r="BS4" s="738" t="s">
        <v>219</v>
      </c>
      <c r="BT4" s="738"/>
      <c r="BU4" s="738"/>
      <c r="BV4" s="738"/>
      <c r="BW4" s="738"/>
      <c r="BX4" s="738"/>
      <c r="BY4" s="738"/>
      <c r="BZ4" s="738"/>
      <c r="CA4" s="738"/>
      <c r="CB4" s="738"/>
      <c r="CD4" s="720" t="s">
        <v>220</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221</v>
      </c>
      <c r="C5" s="703"/>
      <c r="D5" s="703"/>
      <c r="E5" s="703"/>
      <c r="F5" s="703"/>
      <c r="G5" s="703"/>
      <c r="H5" s="703"/>
      <c r="I5" s="703"/>
      <c r="J5" s="703"/>
      <c r="K5" s="703"/>
      <c r="L5" s="703"/>
      <c r="M5" s="703"/>
      <c r="N5" s="703"/>
      <c r="O5" s="703"/>
      <c r="P5" s="703"/>
      <c r="Q5" s="704"/>
      <c r="R5" s="668">
        <v>78767750</v>
      </c>
      <c r="S5" s="669"/>
      <c r="T5" s="669"/>
      <c r="U5" s="669"/>
      <c r="V5" s="669"/>
      <c r="W5" s="669"/>
      <c r="X5" s="669"/>
      <c r="Y5" s="715"/>
      <c r="Z5" s="733">
        <v>39.799999999999997</v>
      </c>
      <c r="AA5" s="733"/>
      <c r="AB5" s="733"/>
      <c r="AC5" s="733"/>
      <c r="AD5" s="734">
        <v>71645583</v>
      </c>
      <c r="AE5" s="734"/>
      <c r="AF5" s="734"/>
      <c r="AG5" s="734"/>
      <c r="AH5" s="734"/>
      <c r="AI5" s="734"/>
      <c r="AJ5" s="734"/>
      <c r="AK5" s="734"/>
      <c r="AL5" s="716">
        <v>75.900000000000006</v>
      </c>
      <c r="AM5" s="685"/>
      <c r="AN5" s="685"/>
      <c r="AO5" s="717"/>
      <c r="AP5" s="702" t="s">
        <v>222</v>
      </c>
      <c r="AQ5" s="703"/>
      <c r="AR5" s="703"/>
      <c r="AS5" s="703"/>
      <c r="AT5" s="703"/>
      <c r="AU5" s="703"/>
      <c r="AV5" s="703"/>
      <c r="AW5" s="703"/>
      <c r="AX5" s="703"/>
      <c r="AY5" s="703"/>
      <c r="AZ5" s="703"/>
      <c r="BA5" s="703"/>
      <c r="BB5" s="703"/>
      <c r="BC5" s="703"/>
      <c r="BD5" s="703"/>
      <c r="BE5" s="703"/>
      <c r="BF5" s="704"/>
      <c r="BG5" s="603">
        <v>68307114</v>
      </c>
      <c r="BH5" s="606"/>
      <c r="BI5" s="606"/>
      <c r="BJ5" s="606"/>
      <c r="BK5" s="606"/>
      <c r="BL5" s="606"/>
      <c r="BM5" s="606"/>
      <c r="BN5" s="607"/>
      <c r="BO5" s="665">
        <v>86.7</v>
      </c>
      <c r="BP5" s="665"/>
      <c r="BQ5" s="665"/>
      <c r="BR5" s="665"/>
      <c r="BS5" s="666">
        <v>1296245</v>
      </c>
      <c r="BT5" s="666"/>
      <c r="BU5" s="666"/>
      <c r="BV5" s="666"/>
      <c r="BW5" s="666"/>
      <c r="BX5" s="666"/>
      <c r="BY5" s="666"/>
      <c r="BZ5" s="666"/>
      <c r="CA5" s="666"/>
      <c r="CB5" s="707"/>
      <c r="CD5" s="720" t="s">
        <v>217</v>
      </c>
      <c r="CE5" s="721"/>
      <c r="CF5" s="721"/>
      <c r="CG5" s="721"/>
      <c r="CH5" s="721"/>
      <c r="CI5" s="721"/>
      <c r="CJ5" s="721"/>
      <c r="CK5" s="721"/>
      <c r="CL5" s="721"/>
      <c r="CM5" s="721"/>
      <c r="CN5" s="721"/>
      <c r="CO5" s="721"/>
      <c r="CP5" s="721"/>
      <c r="CQ5" s="722"/>
      <c r="CR5" s="720" t="s">
        <v>223</v>
      </c>
      <c r="CS5" s="721"/>
      <c r="CT5" s="721"/>
      <c r="CU5" s="721"/>
      <c r="CV5" s="721"/>
      <c r="CW5" s="721"/>
      <c r="CX5" s="721"/>
      <c r="CY5" s="722"/>
      <c r="CZ5" s="720" t="s">
        <v>215</v>
      </c>
      <c r="DA5" s="721"/>
      <c r="DB5" s="721"/>
      <c r="DC5" s="722"/>
      <c r="DD5" s="720" t="s">
        <v>224</v>
      </c>
      <c r="DE5" s="721"/>
      <c r="DF5" s="721"/>
      <c r="DG5" s="721"/>
      <c r="DH5" s="721"/>
      <c r="DI5" s="721"/>
      <c r="DJ5" s="721"/>
      <c r="DK5" s="721"/>
      <c r="DL5" s="721"/>
      <c r="DM5" s="721"/>
      <c r="DN5" s="721"/>
      <c r="DO5" s="721"/>
      <c r="DP5" s="722"/>
      <c r="DQ5" s="720" t="s">
        <v>225</v>
      </c>
      <c r="DR5" s="721"/>
      <c r="DS5" s="721"/>
      <c r="DT5" s="721"/>
      <c r="DU5" s="721"/>
      <c r="DV5" s="721"/>
      <c r="DW5" s="721"/>
      <c r="DX5" s="721"/>
      <c r="DY5" s="721"/>
      <c r="DZ5" s="721"/>
      <c r="EA5" s="721"/>
      <c r="EB5" s="721"/>
      <c r="EC5" s="722"/>
    </row>
    <row r="6" spans="2:143" ht="11.25" customHeight="1">
      <c r="B6" s="600" t="s">
        <v>226</v>
      </c>
      <c r="C6" s="601"/>
      <c r="D6" s="601"/>
      <c r="E6" s="601"/>
      <c r="F6" s="601"/>
      <c r="G6" s="601"/>
      <c r="H6" s="601"/>
      <c r="I6" s="601"/>
      <c r="J6" s="601"/>
      <c r="K6" s="601"/>
      <c r="L6" s="601"/>
      <c r="M6" s="601"/>
      <c r="N6" s="601"/>
      <c r="O6" s="601"/>
      <c r="P6" s="601"/>
      <c r="Q6" s="602"/>
      <c r="R6" s="603">
        <v>768808</v>
      </c>
      <c r="S6" s="606"/>
      <c r="T6" s="606"/>
      <c r="U6" s="606"/>
      <c r="V6" s="606"/>
      <c r="W6" s="606"/>
      <c r="X6" s="606"/>
      <c r="Y6" s="607"/>
      <c r="Z6" s="665">
        <v>0.4</v>
      </c>
      <c r="AA6" s="665"/>
      <c r="AB6" s="665"/>
      <c r="AC6" s="665"/>
      <c r="AD6" s="666">
        <v>768808</v>
      </c>
      <c r="AE6" s="666"/>
      <c r="AF6" s="666"/>
      <c r="AG6" s="666"/>
      <c r="AH6" s="666"/>
      <c r="AI6" s="666"/>
      <c r="AJ6" s="666"/>
      <c r="AK6" s="666"/>
      <c r="AL6" s="608">
        <v>0.8</v>
      </c>
      <c r="AM6" s="609"/>
      <c r="AN6" s="609"/>
      <c r="AO6" s="667"/>
      <c r="AP6" s="600" t="s">
        <v>227</v>
      </c>
      <c r="AQ6" s="601"/>
      <c r="AR6" s="601"/>
      <c r="AS6" s="601"/>
      <c r="AT6" s="601"/>
      <c r="AU6" s="601"/>
      <c r="AV6" s="601"/>
      <c r="AW6" s="601"/>
      <c r="AX6" s="601"/>
      <c r="AY6" s="601"/>
      <c r="AZ6" s="601"/>
      <c r="BA6" s="601"/>
      <c r="BB6" s="601"/>
      <c r="BC6" s="601"/>
      <c r="BD6" s="601"/>
      <c r="BE6" s="601"/>
      <c r="BF6" s="602"/>
      <c r="BG6" s="603">
        <v>68307114</v>
      </c>
      <c r="BH6" s="606"/>
      <c r="BI6" s="606"/>
      <c r="BJ6" s="606"/>
      <c r="BK6" s="606"/>
      <c r="BL6" s="606"/>
      <c r="BM6" s="606"/>
      <c r="BN6" s="607"/>
      <c r="BO6" s="665">
        <v>86.7</v>
      </c>
      <c r="BP6" s="665"/>
      <c r="BQ6" s="665"/>
      <c r="BR6" s="665"/>
      <c r="BS6" s="666">
        <v>1296245</v>
      </c>
      <c r="BT6" s="666"/>
      <c r="BU6" s="666"/>
      <c r="BV6" s="666"/>
      <c r="BW6" s="666"/>
      <c r="BX6" s="666"/>
      <c r="BY6" s="666"/>
      <c r="BZ6" s="666"/>
      <c r="CA6" s="666"/>
      <c r="CB6" s="707"/>
      <c r="CD6" s="674" t="s">
        <v>228</v>
      </c>
      <c r="CE6" s="675"/>
      <c r="CF6" s="675"/>
      <c r="CG6" s="675"/>
      <c r="CH6" s="675"/>
      <c r="CI6" s="675"/>
      <c r="CJ6" s="675"/>
      <c r="CK6" s="675"/>
      <c r="CL6" s="675"/>
      <c r="CM6" s="675"/>
      <c r="CN6" s="675"/>
      <c r="CO6" s="675"/>
      <c r="CP6" s="675"/>
      <c r="CQ6" s="676"/>
      <c r="CR6" s="603">
        <v>780895</v>
      </c>
      <c r="CS6" s="606"/>
      <c r="CT6" s="606"/>
      <c r="CU6" s="606"/>
      <c r="CV6" s="606"/>
      <c r="CW6" s="606"/>
      <c r="CX6" s="606"/>
      <c r="CY6" s="607"/>
      <c r="CZ6" s="716">
        <v>0.4</v>
      </c>
      <c r="DA6" s="685"/>
      <c r="DB6" s="685"/>
      <c r="DC6" s="719"/>
      <c r="DD6" s="611">
        <v>1926</v>
      </c>
      <c r="DE6" s="606"/>
      <c r="DF6" s="606"/>
      <c r="DG6" s="606"/>
      <c r="DH6" s="606"/>
      <c r="DI6" s="606"/>
      <c r="DJ6" s="606"/>
      <c r="DK6" s="606"/>
      <c r="DL6" s="606"/>
      <c r="DM6" s="606"/>
      <c r="DN6" s="606"/>
      <c r="DO6" s="606"/>
      <c r="DP6" s="607"/>
      <c r="DQ6" s="611">
        <v>780895</v>
      </c>
      <c r="DR6" s="606"/>
      <c r="DS6" s="606"/>
      <c r="DT6" s="606"/>
      <c r="DU6" s="606"/>
      <c r="DV6" s="606"/>
      <c r="DW6" s="606"/>
      <c r="DX6" s="606"/>
      <c r="DY6" s="606"/>
      <c r="DZ6" s="606"/>
      <c r="EA6" s="606"/>
      <c r="EB6" s="606"/>
      <c r="EC6" s="646"/>
    </row>
    <row r="7" spans="2:143" ht="11.25" customHeight="1">
      <c r="B7" s="600" t="s">
        <v>229</v>
      </c>
      <c r="C7" s="601"/>
      <c r="D7" s="601"/>
      <c r="E7" s="601"/>
      <c r="F7" s="601"/>
      <c r="G7" s="601"/>
      <c r="H7" s="601"/>
      <c r="I7" s="601"/>
      <c r="J7" s="601"/>
      <c r="K7" s="601"/>
      <c r="L7" s="601"/>
      <c r="M7" s="601"/>
      <c r="N7" s="601"/>
      <c r="O7" s="601"/>
      <c r="P7" s="601"/>
      <c r="Q7" s="602"/>
      <c r="R7" s="603">
        <v>131754</v>
      </c>
      <c r="S7" s="606"/>
      <c r="T7" s="606"/>
      <c r="U7" s="606"/>
      <c r="V7" s="606"/>
      <c r="W7" s="606"/>
      <c r="X7" s="606"/>
      <c r="Y7" s="607"/>
      <c r="Z7" s="665">
        <v>0.1</v>
      </c>
      <c r="AA7" s="665"/>
      <c r="AB7" s="665"/>
      <c r="AC7" s="665"/>
      <c r="AD7" s="666">
        <v>131754</v>
      </c>
      <c r="AE7" s="666"/>
      <c r="AF7" s="666"/>
      <c r="AG7" s="666"/>
      <c r="AH7" s="666"/>
      <c r="AI7" s="666"/>
      <c r="AJ7" s="666"/>
      <c r="AK7" s="666"/>
      <c r="AL7" s="608">
        <v>0.1</v>
      </c>
      <c r="AM7" s="609"/>
      <c r="AN7" s="609"/>
      <c r="AO7" s="667"/>
      <c r="AP7" s="600" t="s">
        <v>230</v>
      </c>
      <c r="AQ7" s="601"/>
      <c r="AR7" s="601"/>
      <c r="AS7" s="601"/>
      <c r="AT7" s="601"/>
      <c r="AU7" s="601"/>
      <c r="AV7" s="601"/>
      <c r="AW7" s="601"/>
      <c r="AX7" s="601"/>
      <c r="AY7" s="601"/>
      <c r="AZ7" s="601"/>
      <c r="BA7" s="601"/>
      <c r="BB7" s="601"/>
      <c r="BC7" s="601"/>
      <c r="BD7" s="601"/>
      <c r="BE7" s="601"/>
      <c r="BF7" s="602"/>
      <c r="BG7" s="603">
        <v>30724237</v>
      </c>
      <c r="BH7" s="606"/>
      <c r="BI7" s="606"/>
      <c r="BJ7" s="606"/>
      <c r="BK7" s="606"/>
      <c r="BL7" s="606"/>
      <c r="BM7" s="606"/>
      <c r="BN7" s="607"/>
      <c r="BO7" s="665">
        <v>39</v>
      </c>
      <c r="BP7" s="665"/>
      <c r="BQ7" s="665"/>
      <c r="BR7" s="665"/>
      <c r="BS7" s="666">
        <v>1296245</v>
      </c>
      <c r="BT7" s="666"/>
      <c r="BU7" s="666"/>
      <c r="BV7" s="666"/>
      <c r="BW7" s="666"/>
      <c r="BX7" s="666"/>
      <c r="BY7" s="666"/>
      <c r="BZ7" s="666"/>
      <c r="CA7" s="666"/>
      <c r="CB7" s="707"/>
      <c r="CD7" s="647" t="s">
        <v>231</v>
      </c>
      <c r="CE7" s="644"/>
      <c r="CF7" s="644"/>
      <c r="CG7" s="644"/>
      <c r="CH7" s="644"/>
      <c r="CI7" s="644"/>
      <c r="CJ7" s="644"/>
      <c r="CK7" s="644"/>
      <c r="CL7" s="644"/>
      <c r="CM7" s="644"/>
      <c r="CN7" s="644"/>
      <c r="CO7" s="644"/>
      <c r="CP7" s="644"/>
      <c r="CQ7" s="645"/>
      <c r="CR7" s="603">
        <v>15047976</v>
      </c>
      <c r="CS7" s="606"/>
      <c r="CT7" s="606"/>
      <c r="CU7" s="606"/>
      <c r="CV7" s="606"/>
      <c r="CW7" s="606"/>
      <c r="CX7" s="606"/>
      <c r="CY7" s="607"/>
      <c r="CZ7" s="665">
        <v>7.6</v>
      </c>
      <c r="DA7" s="665"/>
      <c r="DB7" s="665"/>
      <c r="DC7" s="665"/>
      <c r="DD7" s="611">
        <v>1793608</v>
      </c>
      <c r="DE7" s="606"/>
      <c r="DF7" s="606"/>
      <c r="DG7" s="606"/>
      <c r="DH7" s="606"/>
      <c r="DI7" s="606"/>
      <c r="DJ7" s="606"/>
      <c r="DK7" s="606"/>
      <c r="DL7" s="606"/>
      <c r="DM7" s="606"/>
      <c r="DN7" s="606"/>
      <c r="DO7" s="606"/>
      <c r="DP7" s="607"/>
      <c r="DQ7" s="611">
        <v>12432219</v>
      </c>
      <c r="DR7" s="606"/>
      <c r="DS7" s="606"/>
      <c r="DT7" s="606"/>
      <c r="DU7" s="606"/>
      <c r="DV7" s="606"/>
      <c r="DW7" s="606"/>
      <c r="DX7" s="606"/>
      <c r="DY7" s="606"/>
      <c r="DZ7" s="606"/>
      <c r="EA7" s="606"/>
      <c r="EB7" s="606"/>
      <c r="EC7" s="646"/>
    </row>
    <row r="8" spans="2:143" ht="11.25" customHeight="1">
      <c r="B8" s="600" t="s">
        <v>232</v>
      </c>
      <c r="C8" s="601"/>
      <c r="D8" s="601"/>
      <c r="E8" s="601"/>
      <c r="F8" s="601"/>
      <c r="G8" s="601"/>
      <c r="H8" s="601"/>
      <c r="I8" s="601"/>
      <c r="J8" s="601"/>
      <c r="K8" s="601"/>
      <c r="L8" s="601"/>
      <c r="M8" s="601"/>
      <c r="N8" s="601"/>
      <c r="O8" s="601"/>
      <c r="P8" s="601"/>
      <c r="Q8" s="602"/>
      <c r="R8" s="603">
        <v>474105</v>
      </c>
      <c r="S8" s="606"/>
      <c r="T8" s="606"/>
      <c r="U8" s="606"/>
      <c r="V8" s="606"/>
      <c r="W8" s="606"/>
      <c r="X8" s="606"/>
      <c r="Y8" s="607"/>
      <c r="Z8" s="665">
        <v>0.2</v>
      </c>
      <c r="AA8" s="665"/>
      <c r="AB8" s="665"/>
      <c r="AC8" s="665"/>
      <c r="AD8" s="666">
        <v>474105</v>
      </c>
      <c r="AE8" s="666"/>
      <c r="AF8" s="666"/>
      <c r="AG8" s="666"/>
      <c r="AH8" s="666"/>
      <c r="AI8" s="666"/>
      <c r="AJ8" s="666"/>
      <c r="AK8" s="666"/>
      <c r="AL8" s="608">
        <v>0.5</v>
      </c>
      <c r="AM8" s="609"/>
      <c r="AN8" s="609"/>
      <c r="AO8" s="667"/>
      <c r="AP8" s="600" t="s">
        <v>233</v>
      </c>
      <c r="AQ8" s="601"/>
      <c r="AR8" s="601"/>
      <c r="AS8" s="601"/>
      <c r="AT8" s="601"/>
      <c r="AU8" s="601"/>
      <c r="AV8" s="601"/>
      <c r="AW8" s="601"/>
      <c r="AX8" s="601"/>
      <c r="AY8" s="601"/>
      <c r="AZ8" s="601"/>
      <c r="BA8" s="601"/>
      <c r="BB8" s="601"/>
      <c r="BC8" s="601"/>
      <c r="BD8" s="601"/>
      <c r="BE8" s="601"/>
      <c r="BF8" s="602"/>
      <c r="BG8" s="603">
        <v>750796</v>
      </c>
      <c r="BH8" s="606"/>
      <c r="BI8" s="606"/>
      <c r="BJ8" s="606"/>
      <c r="BK8" s="606"/>
      <c r="BL8" s="606"/>
      <c r="BM8" s="606"/>
      <c r="BN8" s="607"/>
      <c r="BO8" s="665">
        <v>1</v>
      </c>
      <c r="BP8" s="665"/>
      <c r="BQ8" s="665"/>
      <c r="BR8" s="665"/>
      <c r="BS8" s="611" t="s">
        <v>234</v>
      </c>
      <c r="BT8" s="606"/>
      <c r="BU8" s="606"/>
      <c r="BV8" s="606"/>
      <c r="BW8" s="606"/>
      <c r="BX8" s="606"/>
      <c r="BY8" s="606"/>
      <c r="BZ8" s="606"/>
      <c r="CA8" s="606"/>
      <c r="CB8" s="646"/>
      <c r="CD8" s="647" t="s">
        <v>235</v>
      </c>
      <c r="CE8" s="644"/>
      <c r="CF8" s="644"/>
      <c r="CG8" s="644"/>
      <c r="CH8" s="644"/>
      <c r="CI8" s="644"/>
      <c r="CJ8" s="644"/>
      <c r="CK8" s="644"/>
      <c r="CL8" s="644"/>
      <c r="CM8" s="644"/>
      <c r="CN8" s="644"/>
      <c r="CO8" s="644"/>
      <c r="CP8" s="644"/>
      <c r="CQ8" s="645"/>
      <c r="CR8" s="603">
        <v>101423059</v>
      </c>
      <c r="CS8" s="606"/>
      <c r="CT8" s="606"/>
      <c r="CU8" s="606"/>
      <c r="CV8" s="606"/>
      <c r="CW8" s="606"/>
      <c r="CX8" s="606"/>
      <c r="CY8" s="607"/>
      <c r="CZ8" s="665">
        <v>51.3</v>
      </c>
      <c r="DA8" s="665"/>
      <c r="DB8" s="665"/>
      <c r="DC8" s="665"/>
      <c r="DD8" s="611">
        <v>2295546</v>
      </c>
      <c r="DE8" s="606"/>
      <c r="DF8" s="606"/>
      <c r="DG8" s="606"/>
      <c r="DH8" s="606"/>
      <c r="DI8" s="606"/>
      <c r="DJ8" s="606"/>
      <c r="DK8" s="606"/>
      <c r="DL8" s="606"/>
      <c r="DM8" s="606"/>
      <c r="DN8" s="606"/>
      <c r="DO8" s="606"/>
      <c r="DP8" s="607"/>
      <c r="DQ8" s="611">
        <v>43751936</v>
      </c>
      <c r="DR8" s="606"/>
      <c r="DS8" s="606"/>
      <c r="DT8" s="606"/>
      <c r="DU8" s="606"/>
      <c r="DV8" s="606"/>
      <c r="DW8" s="606"/>
      <c r="DX8" s="606"/>
      <c r="DY8" s="606"/>
      <c r="DZ8" s="606"/>
      <c r="EA8" s="606"/>
      <c r="EB8" s="606"/>
      <c r="EC8" s="646"/>
    </row>
    <row r="9" spans="2:143" ht="11.25" customHeight="1">
      <c r="B9" s="600" t="s">
        <v>236</v>
      </c>
      <c r="C9" s="601"/>
      <c r="D9" s="601"/>
      <c r="E9" s="601"/>
      <c r="F9" s="601"/>
      <c r="G9" s="601"/>
      <c r="H9" s="601"/>
      <c r="I9" s="601"/>
      <c r="J9" s="601"/>
      <c r="K9" s="601"/>
      <c r="L9" s="601"/>
      <c r="M9" s="601"/>
      <c r="N9" s="601"/>
      <c r="O9" s="601"/>
      <c r="P9" s="601"/>
      <c r="Q9" s="602"/>
      <c r="R9" s="603">
        <v>478887</v>
      </c>
      <c r="S9" s="606"/>
      <c r="T9" s="606"/>
      <c r="U9" s="606"/>
      <c r="V9" s="606"/>
      <c r="W9" s="606"/>
      <c r="X9" s="606"/>
      <c r="Y9" s="607"/>
      <c r="Z9" s="665">
        <v>0.2</v>
      </c>
      <c r="AA9" s="665"/>
      <c r="AB9" s="665"/>
      <c r="AC9" s="665"/>
      <c r="AD9" s="666">
        <v>478887</v>
      </c>
      <c r="AE9" s="666"/>
      <c r="AF9" s="666"/>
      <c r="AG9" s="666"/>
      <c r="AH9" s="666"/>
      <c r="AI9" s="666"/>
      <c r="AJ9" s="666"/>
      <c r="AK9" s="666"/>
      <c r="AL9" s="608">
        <v>0.5</v>
      </c>
      <c r="AM9" s="609"/>
      <c r="AN9" s="609"/>
      <c r="AO9" s="667"/>
      <c r="AP9" s="600" t="s">
        <v>237</v>
      </c>
      <c r="AQ9" s="601"/>
      <c r="AR9" s="601"/>
      <c r="AS9" s="601"/>
      <c r="AT9" s="601"/>
      <c r="AU9" s="601"/>
      <c r="AV9" s="601"/>
      <c r="AW9" s="601"/>
      <c r="AX9" s="601"/>
      <c r="AY9" s="601"/>
      <c r="AZ9" s="601"/>
      <c r="BA9" s="601"/>
      <c r="BB9" s="601"/>
      <c r="BC9" s="601"/>
      <c r="BD9" s="601"/>
      <c r="BE9" s="601"/>
      <c r="BF9" s="602"/>
      <c r="BG9" s="603">
        <v>22988723</v>
      </c>
      <c r="BH9" s="606"/>
      <c r="BI9" s="606"/>
      <c r="BJ9" s="606"/>
      <c r="BK9" s="606"/>
      <c r="BL9" s="606"/>
      <c r="BM9" s="606"/>
      <c r="BN9" s="607"/>
      <c r="BO9" s="665">
        <v>29.2</v>
      </c>
      <c r="BP9" s="665"/>
      <c r="BQ9" s="665"/>
      <c r="BR9" s="665"/>
      <c r="BS9" s="611" t="s">
        <v>234</v>
      </c>
      <c r="BT9" s="606"/>
      <c r="BU9" s="606"/>
      <c r="BV9" s="606"/>
      <c r="BW9" s="606"/>
      <c r="BX9" s="606"/>
      <c r="BY9" s="606"/>
      <c r="BZ9" s="606"/>
      <c r="CA9" s="606"/>
      <c r="CB9" s="646"/>
      <c r="CD9" s="647" t="s">
        <v>238</v>
      </c>
      <c r="CE9" s="644"/>
      <c r="CF9" s="644"/>
      <c r="CG9" s="644"/>
      <c r="CH9" s="644"/>
      <c r="CI9" s="644"/>
      <c r="CJ9" s="644"/>
      <c r="CK9" s="644"/>
      <c r="CL9" s="644"/>
      <c r="CM9" s="644"/>
      <c r="CN9" s="644"/>
      <c r="CO9" s="644"/>
      <c r="CP9" s="644"/>
      <c r="CQ9" s="645"/>
      <c r="CR9" s="603">
        <v>13542540</v>
      </c>
      <c r="CS9" s="606"/>
      <c r="CT9" s="606"/>
      <c r="CU9" s="606"/>
      <c r="CV9" s="606"/>
      <c r="CW9" s="606"/>
      <c r="CX9" s="606"/>
      <c r="CY9" s="607"/>
      <c r="CZ9" s="665">
        <v>6.8</v>
      </c>
      <c r="DA9" s="665"/>
      <c r="DB9" s="665"/>
      <c r="DC9" s="665"/>
      <c r="DD9" s="611">
        <v>1301453</v>
      </c>
      <c r="DE9" s="606"/>
      <c r="DF9" s="606"/>
      <c r="DG9" s="606"/>
      <c r="DH9" s="606"/>
      <c r="DI9" s="606"/>
      <c r="DJ9" s="606"/>
      <c r="DK9" s="606"/>
      <c r="DL9" s="606"/>
      <c r="DM9" s="606"/>
      <c r="DN9" s="606"/>
      <c r="DO9" s="606"/>
      <c r="DP9" s="607"/>
      <c r="DQ9" s="611">
        <v>8660142</v>
      </c>
      <c r="DR9" s="606"/>
      <c r="DS9" s="606"/>
      <c r="DT9" s="606"/>
      <c r="DU9" s="606"/>
      <c r="DV9" s="606"/>
      <c r="DW9" s="606"/>
      <c r="DX9" s="606"/>
      <c r="DY9" s="606"/>
      <c r="DZ9" s="606"/>
      <c r="EA9" s="606"/>
      <c r="EB9" s="606"/>
      <c r="EC9" s="646"/>
    </row>
    <row r="10" spans="2:143" ht="11.25" customHeight="1">
      <c r="B10" s="600" t="s">
        <v>239</v>
      </c>
      <c r="C10" s="601"/>
      <c r="D10" s="601"/>
      <c r="E10" s="601"/>
      <c r="F10" s="601"/>
      <c r="G10" s="601"/>
      <c r="H10" s="601"/>
      <c r="I10" s="601"/>
      <c r="J10" s="601"/>
      <c r="K10" s="601"/>
      <c r="L10" s="601"/>
      <c r="M10" s="601"/>
      <c r="N10" s="601"/>
      <c r="O10" s="601"/>
      <c r="P10" s="601"/>
      <c r="Q10" s="602"/>
      <c r="R10" s="603" t="s">
        <v>234</v>
      </c>
      <c r="S10" s="606"/>
      <c r="T10" s="606"/>
      <c r="U10" s="606"/>
      <c r="V10" s="606"/>
      <c r="W10" s="606"/>
      <c r="X10" s="606"/>
      <c r="Y10" s="607"/>
      <c r="Z10" s="665" t="s">
        <v>234</v>
      </c>
      <c r="AA10" s="665"/>
      <c r="AB10" s="665"/>
      <c r="AC10" s="665"/>
      <c r="AD10" s="666" t="s">
        <v>234</v>
      </c>
      <c r="AE10" s="666"/>
      <c r="AF10" s="666"/>
      <c r="AG10" s="666"/>
      <c r="AH10" s="666"/>
      <c r="AI10" s="666"/>
      <c r="AJ10" s="666"/>
      <c r="AK10" s="666"/>
      <c r="AL10" s="608" t="s">
        <v>234</v>
      </c>
      <c r="AM10" s="609"/>
      <c r="AN10" s="609"/>
      <c r="AO10" s="667"/>
      <c r="AP10" s="600" t="s">
        <v>240</v>
      </c>
      <c r="AQ10" s="601"/>
      <c r="AR10" s="601"/>
      <c r="AS10" s="601"/>
      <c r="AT10" s="601"/>
      <c r="AU10" s="601"/>
      <c r="AV10" s="601"/>
      <c r="AW10" s="601"/>
      <c r="AX10" s="601"/>
      <c r="AY10" s="601"/>
      <c r="AZ10" s="601"/>
      <c r="BA10" s="601"/>
      <c r="BB10" s="601"/>
      <c r="BC10" s="601"/>
      <c r="BD10" s="601"/>
      <c r="BE10" s="601"/>
      <c r="BF10" s="602"/>
      <c r="BG10" s="603">
        <v>1568792</v>
      </c>
      <c r="BH10" s="606"/>
      <c r="BI10" s="606"/>
      <c r="BJ10" s="606"/>
      <c r="BK10" s="606"/>
      <c r="BL10" s="606"/>
      <c r="BM10" s="606"/>
      <c r="BN10" s="607"/>
      <c r="BO10" s="665">
        <v>2</v>
      </c>
      <c r="BP10" s="665"/>
      <c r="BQ10" s="665"/>
      <c r="BR10" s="665"/>
      <c r="BS10" s="611">
        <v>260727</v>
      </c>
      <c r="BT10" s="606"/>
      <c r="BU10" s="606"/>
      <c r="BV10" s="606"/>
      <c r="BW10" s="606"/>
      <c r="BX10" s="606"/>
      <c r="BY10" s="606"/>
      <c r="BZ10" s="606"/>
      <c r="CA10" s="606"/>
      <c r="CB10" s="646"/>
      <c r="CD10" s="647" t="s">
        <v>241</v>
      </c>
      <c r="CE10" s="644"/>
      <c r="CF10" s="644"/>
      <c r="CG10" s="644"/>
      <c r="CH10" s="644"/>
      <c r="CI10" s="644"/>
      <c r="CJ10" s="644"/>
      <c r="CK10" s="644"/>
      <c r="CL10" s="644"/>
      <c r="CM10" s="644"/>
      <c r="CN10" s="644"/>
      <c r="CO10" s="644"/>
      <c r="CP10" s="644"/>
      <c r="CQ10" s="645"/>
      <c r="CR10" s="603">
        <v>151811</v>
      </c>
      <c r="CS10" s="606"/>
      <c r="CT10" s="606"/>
      <c r="CU10" s="606"/>
      <c r="CV10" s="606"/>
      <c r="CW10" s="606"/>
      <c r="CX10" s="606"/>
      <c r="CY10" s="607"/>
      <c r="CZ10" s="665">
        <v>0.1</v>
      </c>
      <c r="DA10" s="665"/>
      <c r="DB10" s="665"/>
      <c r="DC10" s="665"/>
      <c r="DD10" s="611" t="s">
        <v>174</v>
      </c>
      <c r="DE10" s="606"/>
      <c r="DF10" s="606"/>
      <c r="DG10" s="606"/>
      <c r="DH10" s="606"/>
      <c r="DI10" s="606"/>
      <c r="DJ10" s="606"/>
      <c r="DK10" s="606"/>
      <c r="DL10" s="606"/>
      <c r="DM10" s="606"/>
      <c r="DN10" s="606"/>
      <c r="DO10" s="606"/>
      <c r="DP10" s="607"/>
      <c r="DQ10" s="611">
        <v>150371</v>
      </c>
      <c r="DR10" s="606"/>
      <c r="DS10" s="606"/>
      <c r="DT10" s="606"/>
      <c r="DU10" s="606"/>
      <c r="DV10" s="606"/>
      <c r="DW10" s="606"/>
      <c r="DX10" s="606"/>
      <c r="DY10" s="606"/>
      <c r="DZ10" s="606"/>
      <c r="EA10" s="606"/>
      <c r="EB10" s="606"/>
      <c r="EC10" s="646"/>
    </row>
    <row r="11" spans="2:143" ht="11.25" customHeight="1">
      <c r="B11" s="600" t="s">
        <v>242</v>
      </c>
      <c r="C11" s="601"/>
      <c r="D11" s="601"/>
      <c r="E11" s="601"/>
      <c r="F11" s="601"/>
      <c r="G11" s="601"/>
      <c r="H11" s="601"/>
      <c r="I11" s="601"/>
      <c r="J11" s="601"/>
      <c r="K11" s="601"/>
      <c r="L11" s="601"/>
      <c r="M11" s="601"/>
      <c r="N11" s="601"/>
      <c r="O11" s="601"/>
      <c r="P11" s="601"/>
      <c r="Q11" s="602"/>
      <c r="R11" s="603" t="s">
        <v>174</v>
      </c>
      <c r="S11" s="606"/>
      <c r="T11" s="606"/>
      <c r="U11" s="606"/>
      <c r="V11" s="606"/>
      <c r="W11" s="606"/>
      <c r="X11" s="606"/>
      <c r="Y11" s="607"/>
      <c r="Z11" s="665" t="s">
        <v>174</v>
      </c>
      <c r="AA11" s="665"/>
      <c r="AB11" s="665"/>
      <c r="AC11" s="665"/>
      <c r="AD11" s="666" t="s">
        <v>174</v>
      </c>
      <c r="AE11" s="666"/>
      <c r="AF11" s="666"/>
      <c r="AG11" s="666"/>
      <c r="AH11" s="666"/>
      <c r="AI11" s="666"/>
      <c r="AJ11" s="666"/>
      <c r="AK11" s="666"/>
      <c r="AL11" s="608" t="s">
        <v>174</v>
      </c>
      <c r="AM11" s="609"/>
      <c r="AN11" s="609"/>
      <c r="AO11" s="667"/>
      <c r="AP11" s="600" t="s">
        <v>243</v>
      </c>
      <c r="AQ11" s="601"/>
      <c r="AR11" s="601"/>
      <c r="AS11" s="601"/>
      <c r="AT11" s="601"/>
      <c r="AU11" s="601"/>
      <c r="AV11" s="601"/>
      <c r="AW11" s="601"/>
      <c r="AX11" s="601"/>
      <c r="AY11" s="601"/>
      <c r="AZ11" s="601"/>
      <c r="BA11" s="601"/>
      <c r="BB11" s="601"/>
      <c r="BC11" s="601"/>
      <c r="BD11" s="601"/>
      <c r="BE11" s="601"/>
      <c r="BF11" s="602"/>
      <c r="BG11" s="603">
        <v>5415926</v>
      </c>
      <c r="BH11" s="606"/>
      <c r="BI11" s="606"/>
      <c r="BJ11" s="606"/>
      <c r="BK11" s="606"/>
      <c r="BL11" s="606"/>
      <c r="BM11" s="606"/>
      <c r="BN11" s="607"/>
      <c r="BO11" s="665">
        <v>6.9</v>
      </c>
      <c r="BP11" s="665"/>
      <c r="BQ11" s="665"/>
      <c r="BR11" s="665"/>
      <c r="BS11" s="611">
        <v>1035518</v>
      </c>
      <c r="BT11" s="606"/>
      <c r="BU11" s="606"/>
      <c r="BV11" s="606"/>
      <c r="BW11" s="606"/>
      <c r="BX11" s="606"/>
      <c r="BY11" s="606"/>
      <c r="BZ11" s="606"/>
      <c r="CA11" s="606"/>
      <c r="CB11" s="646"/>
      <c r="CD11" s="647" t="s">
        <v>244</v>
      </c>
      <c r="CE11" s="644"/>
      <c r="CF11" s="644"/>
      <c r="CG11" s="644"/>
      <c r="CH11" s="644"/>
      <c r="CI11" s="644"/>
      <c r="CJ11" s="644"/>
      <c r="CK11" s="644"/>
      <c r="CL11" s="644"/>
      <c r="CM11" s="644"/>
      <c r="CN11" s="644"/>
      <c r="CO11" s="644"/>
      <c r="CP11" s="644"/>
      <c r="CQ11" s="645"/>
      <c r="CR11" s="603">
        <v>132906</v>
      </c>
      <c r="CS11" s="606"/>
      <c r="CT11" s="606"/>
      <c r="CU11" s="606"/>
      <c r="CV11" s="606"/>
      <c r="CW11" s="606"/>
      <c r="CX11" s="606"/>
      <c r="CY11" s="607"/>
      <c r="CZ11" s="665">
        <v>0.1</v>
      </c>
      <c r="DA11" s="665"/>
      <c r="DB11" s="665"/>
      <c r="DC11" s="665"/>
      <c r="DD11" s="611">
        <v>1471</v>
      </c>
      <c r="DE11" s="606"/>
      <c r="DF11" s="606"/>
      <c r="DG11" s="606"/>
      <c r="DH11" s="606"/>
      <c r="DI11" s="606"/>
      <c r="DJ11" s="606"/>
      <c r="DK11" s="606"/>
      <c r="DL11" s="606"/>
      <c r="DM11" s="606"/>
      <c r="DN11" s="606"/>
      <c r="DO11" s="606"/>
      <c r="DP11" s="607"/>
      <c r="DQ11" s="611">
        <v>110594</v>
      </c>
      <c r="DR11" s="606"/>
      <c r="DS11" s="606"/>
      <c r="DT11" s="606"/>
      <c r="DU11" s="606"/>
      <c r="DV11" s="606"/>
      <c r="DW11" s="606"/>
      <c r="DX11" s="606"/>
      <c r="DY11" s="606"/>
      <c r="DZ11" s="606"/>
      <c r="EA11" s="606"/>
      <c r="EB11" s="606"/>
      <c r="EC11" s="646"/>
    </row>
    <row r="12" spans="2:143" ht="11.25" customHeight="1">
      <c r="B12" s="600" t="s">
        <v>245</v>
      </c>
      <c r="C12" s="601"/>
      <c r="D12" s="601"/>
      <c r="E12" s="601"/>
      <c r="F12" s="601"/>
      <c r="G12" s="601"/>
      <c r="H12" s="601"/>
      <c r="I12" s="601"/>
      <c r="J12" s="601"/>
      <c r="K12" s="601"/>
      <c r="L12" s="601"/>
      <c r="M12" s="601"/>
      <c r="N12" s="601"/>
      <c r="O12" s="601"/>
      <c r="P12" s="601"/>
      <c r="Q12" s="602"/>
      <c r="R12" s="603">
        <v>7666290</v>
      </c>
      <c r="S12" s="606"/>
      <c r="T12" s="606"/>
      <c r="U12" s="606"/>
      <c r="V12" s="606"/>
      <c r="W12" s="606"/>
      <c r="X12" s="606"/>
      <c r="Y12" s="607"/>
      <c r="Z12" s="665">
        <v>3.9</v>
      </c>
      <c r="AA12" s="665"/>
      <c r="AB12" s="665"/>
      <c r="AC12" s="665"/>
      <c r="AD12" s="666">
        <v>7666290</v>
      </c>
      <c r="AE12" s="666"/>
      <c r="AF12" s="666"/>
      <c r="AG12" s="666"/>
      <c r="AH12" s="666"/>
      <c r="AI12" s="666"/>
      <c r="AJ12" s="666"/>
      <c r="AK12" s="666"/>
      <c r="AL12" s="608">
        <v>8.1</v>
      </c>
      <c r="AM12" s="609"/>
      <c r="AN12" s="609"/>
      <c r="AO12" s="667"/>
      <c r="AP12" s="600" t="s">
        <v>246</v>
      </c>
      <c r="AQ12" s="601"/>
      <c r="AR12" s="601"/>
      <c r="AS12" s="601"/>
      <c r="AT12" s="601"/>
      <c r="AU12" s="601"/>
      <c r="AV12" s="601"/>
      <c r="AW12" s="601"/>
      <c r="AX12" s="601"/>
      <c r="AY12" s="601"/>
      <c r="AZ12" s="601"/>
      <c r="BA12" s="601"/>
      <c r="BB12" s="601"/>
      <c r="BC12" s="601"/>
      <c r="BD12" s="601"/>
      <c r="BE12" s="601"/>
      <c r="BF12" s="602"/>
      <c r="BG12" s="603">
        <v>33864293</v>
      </c>
      <c r="BH12" s="606"/>
      <c r="BI12" s="606"/>
      <c r="BJ12" s="606"/>
      <c r="BK12" s="606"/>
      <c r="BL12" s="606"/>
      <c r="BM12" s="606"/>
      <c r="BN12" s="607"/>
      <c r="BO12" s="665">
        <v>43</v>
      </c>
      <c r="BP12" s="665"/>
      <c r="BQ12" s="665"/>
      <c r="BR12" s="665"/>
      <c r="BS12" s="611" t="s">
        <v>234</v>
      </c>
      <c r="BT12" s="606"/>
      <c r="BU12" s="606"/>
      <c r="BV12" s="606"/>
      <c r="BW12" s="606"/>
      <c r="BX12" s="606"/>
      <c r="BY12" s="606"/>
      <c r="BZ12" s="606"/>
      <c r="CA12" s="606"/>
      <c r="CB12" s="646"/>
      <c r="CD12" s="647" t="s">
        <v>247</v>
      </c>
      <c r="CE12" s="644"/>
      <c r="CF12" s="644"/>
      <c r="CG12" s="644"/>
      <c r="CH12" s="644"/>
      <c r="CI12" s="644"/>
      <c r="CJ12" s="644"/>
      <c r="CK12" s="644"/>
      <c r="CL12" s="644"/>
      <c r="CM12" s="644"/>
      <c r="CN12" s="644"/>
      <c r="CO12" s="644"/>
      <c r="CP12" s="644"/>
      <c r="CQ12" s="645"/>
      <c r="CR12" s="603">
        <v>1387937</v>
      </c>
      <c r="CS12" s="606"/>
      <c r="CT12" s="606"/>
      <c r="CU12" s="606"/>
      <c r="CV12" s="606"/>
      <c r="CW12" s="606"/>
      <c r="CX12" s="606"/>
      <c r="CY12" s="607"/>
      <c r="CZ12" s="665">
        <v>0.7</v>
      </c>
      <c r="DA12" s="665"/>
      <c r="DB12" s="665"/>
      <c r="DC12" s="665"/>
      <c r="DD12" s="611">
        <v>15576</v>
      </c>
      <c r="DE12" s="606"/>
      <c r="DF12" s="606"/>
      <c r="DG12" s="606"/>
      <c r="DH12" s="606"/>
      <c r="DI12" s="606"/>
      <c r="DJ12" s="606"/>
      <c r="DK12" s="606"/>
      <c r="DL12" s="606"/>
      <c r="DM12" s="606"/>
      <c r="DN12" s="606"/>
      <c r="DO12" s="606"/>
      <c r="DP12" s="607"/>
      <c r="DQ12" s="611">
        <v>468883</v>
      </c>
      <c r="DR12" s="606"/>
      <c r="DS12" s="606"/>
      <c r="DT12" s="606"/>
      <c r="DU12" s="606"/>
      <c r="DV12" s="606"/>
      <c r="DW12" s="606"/>
      <c r="DX12" s="606"/>
      <c r="DY12" s="606"/>
      <c r="DZ12" s="606"/>
      <c r="EA12" s="606"/>
      <c r="EB12" s="606"/>
      <c r="EC12" s="646"/>
    </row>
    <row r="13" spans="2:143" ht="11.25" customHeight="1">
      <c r="B13" s="600" t="s">
        <v>248</v>
      </c>
      <c r="C13" s="601"/>
      <c r="D13" s="601"/>
      <c r="E13" s="601"/>
      <c r="F13" s="601"/>
      <c r="G13" s="601"/>
      <c r="H13" s="601"/>
      <c r="I13" s="601"/>
      <c r="J13" s="601"/>
      <c r="K13" s="601"/>
      <c r="L13" s="601"/>
      <c r="M13" s="601"/>
      <c r="N13" s="601"/>
      <c r="O13" s="601"/>
      <c r="P13" s="601"/>
      <c r="Q13" s="602"/>
      <c r="R13" s="603" t="s">
        <v>234</v>
      </c>
      <c r="S13" s="606"/>
      <c r="T13" s="606"/>
      <c r="U13" s="606"/>
      <c r="V13" s="606"/>
      <c r="W13" s="606"/>
      <c r="X13" s="606"/>
      <c r="Y13" s="607"/>
      <c r="Z13" s="665" t="s">
        <v>174</v>
      </c>
      <c r="AA13" s="665"/>
      <c r="AB13" s="665"/>
      <c r="AC13" s="665"/>
      <c r="AD13" s="666" t="s">
        <v>174</v>
      </c>
      <c r="AE13" s="666"/>
      <c r="AF13" s="666"/>
      <c r="AG13" s="666"/>
      <c r="AH13" s="666"/>
      <c r="AI13" s="666"/>
      <c r="AJ13" s="666"/>
      <c r="AK13" s="666"/>
      <c r="AL13" s="608" t="s">
        <v>234</v>
      </c>
      <c r="AM13" s="609"/>
      <c r="AN13" s="609"/>
      <c r="AO13" s="667"/>
      <c r="AP13" s="600" t="s">
        <v>249</v>
      </c>
      <c r="AQ13" s="601"/>
      <c r="AR13" s="601"/>
      <c r="AS13" s="601"/>
      <c r="AT13" s="601"/>
      <c r="AU13" s="601"/>
      <c r="AV13" s="601"/>
      <c r="AW13" s="601"/>
      <c r="AX13" s="601"/>
      <c r="AY13" s="601"/>
      <c r="AZ13" s="601"/>
      <c r="BA13" s="601"/>
      <c r="BB13" s="601"/>
      <c r="BC13" s="601"/>
      <c r="BD13" s="601"/>
      <c r="BE13" s="601"/>
      <c r="BF13" s="602"/>
      <c r="BG13" s="603">
        <v>33642913</v>
      </c>
      <c r="BH13" s="606"/>
      <c r="BI13" s="606"/>
      <c r="BJ13" s="606"/>
      <c r="BK13" s="606"/>
      <c r="BL13" s="606"/>
      <c r="BM13" s="606"/>
      <c r="BN13" s="607"/>
      <c r="BO13" s="665">
        <v>42.7</v>
      </c>
      <c r="BP13" s="665"/>
      <c r="BQ13" s="665"/>
      <c r="BR13" s="665"/>
      <c r="BS13" s="611" t="s">
        <v>234</v>
      </c>
      <c r="BT13" s="606"/>
      <c r="BU13" s="606"/>
      <c r="BV13" s="606"/>
      <c r="BW13" s="606"/>
      <c r="BX13" s="606"/>
      <c r="BY13" s="606"/>
      <c r="BZ13" s="606"/>
      <c r="CA13" s="606"/>
      <c r="CB13" s="646"/>
      <c r="CD13" s="647" t="s">
        <v>250</v>
      </c>
      <c r="CE13" s="644"/>
      <c r="CF13" s="644"/>
      <c r="CG13" s="644"/>
      <c r="CH13" s="644"/>
      <c r="CI13" s="644"/>
      <c r="CJ13" s="644"/>
      <c r="CK13" s="644"/>
      <c r="CL13" s="644"/>
      <c r="CM13" s="644"/>
      <c r="CN13" s="644"/>
      <c r="CO13" s="644"/>
      <c r="CP13" s="644"/>
      <c r="CQ13" s="645"/>
      <c r="CR13" s="603">
        <v>15854145</v>
      </c>
      <c r="CS13" s="606"/>
      <c r="CT13" s="606"/>
      <c r="CU13" s="606"/>
      <c r="CV13" s="606"/>
      <c r="CW13" s="606"/>
      <c r="CX13" s="606"/>
      <c r="CY13" s="607"/>
      <c r="CZ13" s="665">
        <v>8</v>
      </c>
      <c r="DA13" s="665"/>
      <c r="DB13" s="665"/>
      <c r="DC13" s="665"/>
      <c r="DD13" s="611">
        <v>6297906</v>
      </c>
      <c r="DE13" s="606"/>
      <c r="DF13" s="606"/>
      <c r="DG13" s="606"/>
      <c r="DH13" s="606"/>
      <c r="DI13" s="606"/>
      <c r="DJ13" s="606"/>
      <c r="DK13" s="606"/>
      <c r="DL13" s="606"/>
      <c r="DM13" s="606"/>
      <c r="DN13" s="606"/>
      <c r="DO13" s="606"/>
      <c r="DP13" s="607"/>
      <c r="DQ13" s="611">
        <v>9032927</v>
      </c>
      <c r="DR13" s="606"/>
      <c r="DS13" s="606"/>
      <c r="DT13" s="606"/>
      <c r="DU13" s="606"/>
      <c r="DV13" s="606"/>
      <c r="DW13" s="606"/>
      <c r="DX13" s="606"/>
      <c r="DY13" s="606"/>
      <c r="DZ13" s="606"/>
      <c r="EA13" s="606"/>
      <c r="EB13" s="606"/>
      <c r="EC13" s="646"/>
    </row>
    <row r="14" spans="2:143" ht="11.25" customHeight="1">
      <c r="B14" s="600" t="s">
        <v>251</v>
      </c>
      <c r="C14" s="601"/>
      <c r="D14" s="601"/>
      <c r="E14" s="601"/>
      <c r="F14" s="601"/>
      <c r="G14" s="601"/>
      <c r="H14" s="601"/>
      <c r="I14" s="601"/>
      <c r="J14" s="601"/>
      <c r="K14" s="601"/>
      <c r="L14" s="601"/>
      <c r="M14" s="601"/>
      <c r="N14" s="601"/>
      <c r="O14" s="601"/>
      <c r="P14" s="601"/>
      <c r="Q14" s="602"/>
      <c r="R14" s="603" t="s">
        <v>174</v>
      </c>
      <c r="S14" s="606"/>
      <c r="T14" s="606"/>
      <c r="U14" s="606"/>
      <c r="V14" s="606"/>
      <c r="W14" s="606"/>
      <c r="X14" s="606"/>
      <c r="Y14" s="607"/>
      <c r="Z14" s="665" t="s">
        <v>234</v>
      </c>
      <c r="AA14" s="665"/>
      <c r="AB14" s="665"/>
      <c r="AC14" s="665"/>
      <c r="AD14" s="666" t="s">
        <v>174</v>
      </c>
      <c r="AE14" s="666"/>
      <c r="AF14" s="666"/>
      <c r="AG14" s="666"/>
      <c r="AH14" s="666"/>
      <c r="AI14" s="666"/>
      <c r="AJ14" s="666"/>
      <c r="AK14" s="666"/>
      <c r="AL14" s="608" t="s">
        <v>174</v>
      </c>
      <c r="AM14" s="609"/>
      <c r="AN14" s="609"/>
      <c r="AO14" s="667"/>
      <c r="AP14" s="600" t="s">
        <v>252</v>
      </c>
      <c r="AQ14" s="601"/>
      <c r="AR14" s="601"/>
      <c r="AS14" s="601"/>
      <c r="AT14" s="601"/>
      <c r="AU14" s="601"/>
      <c r="AV14" s="601"/>
      <c r="AW14" s="601"/>
      <c r="AX14" s="601"/>
      <c r="AY14" s="601"/>
      <c r="AZ14" s="601"/>
      <c r="BA14" s="601"/>
      <c r="BB14" s="601"/>
      <c r="BC14" s="601"/>
      <c r="BD14" s="601"/>
      <c r="BE14" s="601"/>
      <c r="BF14" s="602"/>
      <c r="BG14" s="603">
        <v>387585</v>
      </c>
      <c r="BH14" s="606"/>
      <c r="BI14" s="606"/>
      <c r="BJ14" s="606"/>
      <c r="BK14" s="606"/>
      <c r="BL14" s="606"/>
      <c r="BM14" s="606"/>
      <c r="BN14" s="607"/>
      <c r="BO14" s="665">
        <v>0.5</v>
      </c>
      <c r="BP14" s="665"/>
      <c r="BQ14" s="665"/>
      <c r="BR14" s="665"/>
      <c r="BS14" s="611" t="s">
        <v>174</v>
      </c>
      <c r="BT14" s="606"/>
      <c r="BU14" s="606"/>
      <c r="BV14" s="606"/>
      <c r="BW14" s="606"/>
      <c r="BX14" s="606"/>
      <c r="BY14" s="606"/>
      <c r="BZ14" s="606"/>
      <c r="CA14" s="606"/>
      <c r="CB14" s="646"/>
      <c r="CD14" s="647" t="s">
        <v>253</v>
      </c>
      <c r="CE14" s="644"/>
      <c r="CF14" s="644"/>
      <c r="CG14" s="644"/>
      <c r="CH14" s="644"/>
      <c r="CI14" s="644"/>
      <c r="CJ14" s="644"/>
      <c r="CK14" s="644"/>
      <c r="CL14" s="644"/>
      <c r="CM14" s="644"/>
      <c r="CN14" s="644"/>
      <c r="CO14" s="644"/>
      <c r="CP14" s="644"/>
      <c r="CQ14" s="645"/>
      <c r="CR14" s="603">
        <v>4569746</v>
      </c>
      <c r="CS14" s="606"/>
      <c r="CT14" s="606"/>
      <c r="CU14" s="606"/>
      <c r="CV14" s="606"/>
      <c r="CW14" s="606"/>
      <c r="CX14" s="606"/>
      <c r="CY14" s="607"/>
      <c r="CZ14" s="665">
        <v>2.2999999999999998</v>
      </c>
      <c r="DA14" s="665"/>
      <c r="DB14" s="665"/>
      <c r="DC14" s="665"/>
      <c r="DD14" s="611">
        <v>197317</v>
      </c>
      <c r="DE14" s="606"/>
      <c r="DF14" s="606"/>
      <c r="DG14" s="606"/>
      <c r="DH14" s="606"/>
      <c r="DI14" s="606"/>
      <c r="DJ14" s="606"/>
      <c r="DK14" s="606"/>
      <c r="DL14" s="606"/>
      <c r="DM14" s="606"/>
      <c r="DN14" s="606"/>
      <c r="DO14" s="606"/>
      <c r="DP14" s="607"/>
      <c r="DQ14" s="611">
        <v>4264230</v>
      </c>
      <c r="DR14" s="606"/>
      <c r="DS14" s="606"/>
      <c r="DT14" s="606"/>
      <c r="DU14" s="606"/>
      <c r="DV14" s="606"/>
      <c r="DW14" s="606"/>
      <c r="DX14" s="606"/>
      <c r="DY14" s="606"/>
      <c r="DZ14" s="606"/>
      <c r="EA14" s="606"/>
      <c r="EB14" s="606"/>
      <c r="EC14" s="646"/>
    </row>
    <row r="15" spans="2:143" ht="11.25" customHeight="1">
      <c r="B15" s="600" t="s">
        <v>254</v>
      </c>
      <c r="C15" s="601"/>
      <c r="D15" s="601"/>
      <c r="E15" s="601"/>
      <c r="F15" s="601"/>
      <c r="G15" s="601"/>
      <c r="H15" s="601"/>
      <c r="I15" s="601"/>
      <c r="J15" s="601"/>
      <c r="K15" s="601"/>
      <c r="L15" s="601"/>
      <c r="M15" s="601"/>
      <c r="N15" s="601"/>
      <c r="O15" s="601"/>
      <c r="P15" s="601"/>
      <c r="Q15" s="602"/>
      <c r="R15" s="603">
        <v>280200</v>
      </c>
      <c r="S15" s="606"/>
      <c r="T15" s="606"/>
      <c r="U15" s="606"/>
      <c r="V15" s="606"/>
      <c r="W15" s="606"/>
      <c r="X15" s="606"/>
      <c r="Y15" s="607"/>
      <c r="Z15" s="665">
        <v>0.1</v>
      </c>
      <c r="AA15" s="665"/>
      <c r="AB15" s="665"/>
      <c r="AC15" s="665"/>
      <c r="AD15" s="666">
        <v>280200</v>
      </c>
      <c r="AE15" s="666"/>
      <c r="AF15" s="666"/>
      <c r="AG15" s="666"/>
      <c r="AH15" s="666"/>
      <c r="AI15" s="666"/>
      <c r="AJ15" s="666"/>
      <c r="AK15" s="666"/>
      <c r="AL15" s="608">
        <v>0.3</v>
      </c>
      <c r="AM15" s="609"/>
      <c r="AN15" s="609"/>
      <c r="AO15" s="667"/>
      <c r="AP15" s="600" t="s">
        <v>255</v>
      </c>
      <c r="AQ15" s="601"/>
      <c r="AR15" s="601"/>
      <c r="AS15" s="601"/>
      <c r="AT15" s="601"/>
      <c r="AU15" s="601"/>
      <c r="AV15" s="601"/>
      <c r="AW15" s="601"/>
      <c r="AX15" s="601"/>
      <c r="AY15" s="601"/>
      <c r="AZ15" s="601"/>
      <c r="BA15" s="601"/>
      <c r="BB15" s="601"/>
      <c r="BC15" s="601"/>
      <c r="BD15" s="601"/>
      <c r="BE15" s="601"/>
      <c r="BF15" s="602"/>
      <c r="BG15" s="603">
        <v>3330999</v>
      </c>
      <c r="BH15" s="606"/>
      <c r="BI15" s="606"/>
      <c r="BJ15" s="606"/>
      <c r="BK15" s="606"/>
      <c r="BL15" s="606"/>
      <c r="BM15" s="606"/>
      <c r="BN15" s="607"/>
      <c r="BO15" s="665">
        <v>4.2</v>
      </c>
      <c r="BP15" s="665"/>
      <c r="BQ15" s="665"/>
      <c r="BR15" s="665"/>
      <c r="BS15" s="611" t="s">
        <v>234</v>
      </c>
      <c r="BT15" s="606"/>
      <c r="BU15" s="606"/>
      <c r="BV15" s="606"/>
      <c r="BW15" s="606"/>
      <c r="BX15" s="606"/>
      <c r="BY15" s="606"/>
      <c r="BZ15" s="606"/>
      <c r="CA15" s="606"/>
      <c r="CB15" s="646"/>
      <c r="CD15" s="647" t="s">
        <v>256</v>
      </c>
      <c r="CE15" s="644"/>
      <c r="CF15" s="644"/>
      <c r="CG15" s="644"/>
      <c r="CH15" s="644"/>
      <c r="CI15" s="644"/>
      <c r="CJ15" s="644"/>
      <c r="CK15" s="644"/>
      <c r="CL15" s="644"/>
      <c r="CM15" s="644"/>
      <c r="CN15" s="644"/>
      <c r="CO15" s="644"/>
      <c r="CP15" s="644"/>
      <c r="CQ15" s="645"/>
      <c r="CR15" s="603">
        <v>19033070</v>
      </c>
      <c r="CS15" s="606"/>
      <c r="CT15" s="606"/>
      <c r="CU15" s="606"/>
      <c r="CV15" s="606"/>
      <c r="CW15" s="606"/>
      <c r="CX15" s="606"/>
      <c r="CY15" s="607"/>
      <c r="CZ15" s="665">
        <v>9.6</v>
      </c>
      <c r="DA15" s="665"/>
      <c r="DB15" s="665"/>
      <c r="DC15" s="665"/>
      <c r="DD15" s="611">
        <v>6763579</v>
      </c>
      <c r="DE15" s="606"/>
      <c r="DF15" s="606"/>
      <c r="DG15" s="606"/>
      <c r="DH15" s="606"/>
      <c r="DI15" s="606"/>
      <c r="DJ15" s="606"/>
      <c r="DK15" s="606"/>
      <c r="DL15" s="606"/>
      <c r="DM15" s="606"/>
      <c r="DN15" s="606"/>
      <c r="DO15" s="606"/>
      <c r="DP15" s="607"/>
      <c r="DQ15" s="611">
        <v>12145555</v>
      </c>
      <c r="DR15" s="606"/>
      <c r="DS15" s="606"/>
      <c r="DT15" s="606"/>
      <c r="DU15" s="606"/>
      <c r="DV15" s="606"/>
      <c r="DW15" s="606"/>
      <c r="DX15" s="606"/>
      <c r="DY15" s="606"/>
      <c r="DZ15" s="606"/>
      <c r="EA15" s="606"/>
      <c r="EB15" s="606"/>
      <c r="EC15" s="646"/>
    </row>
    <row r="16" spans="2:143" ht="11.25" customHeight="1">
      <c r="B16" s="600" t="s">
        <v>257</v>
      </c>
      <c r="C16" s="601"/>
      <c r="D16" s="601"/>
      <c r="E16" s="601"/>
      <c r="F16" s="601"/>
      <c r="G16" s="601"/>
      <c r="H16" s="601"/>
      <c r="I16" s="601"/>
      <c r="J16" s="601"/>
      <c r="K16" s="601"/>
      <c r="L16" s="601"/>
      <c r="M16" s="601"/>
      <c r="N16" s="601"/>
      <c r="O16" s="601"/>
      <c r="P16" s="601"/>
      <c r="Q16" s="602"/>
      <c r="R16" s="603" t="s">
        <v>174</v>
      </c>
      <c r="S16" s="606"/>
      <c r="T16" s="606"/>
      <c r="U16" s="606"/>
      <c r="V16" s="606"/>
      <c r="W16" s="606"/>
      <c r="X16" s="606"/>
      <c r="Y16" s="607"/>
      <c r="Z16" s="665" t="s">
        <v>174</v>
      </c>
      <c r="AA16" s="665"/>
      <c r="AB16" s="665"/>
      <c r="AC16" s="665"/>
      <c r="AD16" s="666" t="s">
        <v>234</v>
      </c>
      <c r="AE16" s="666"/>
      <c r="AF16" s="666"/>
      <c r="AG16" s="666"/>
      <c r="AH16" s="666"/>
      <c r="AI16" s="666"/>
      <c r="AJ16" s="666"/>
      <c r="AK16" s="666"/>
      <c r="AL16" s="608" t="s">
        <v>174</v>
      </c>
      <c r="AM16" s="609"/>
      <c r="AN16" s="609"/>
      <c r="AO16" s="667"/>
      <c r="AP16" s="600" t="s">
        <v>258</v>
      </c>
      <c r="AQ16" s="601"/>
      <c r="AR16" s="601"/>
      <c r="AS16" s="601"/>
      <c r="AT16" s="601"/>
      <c r="AU16" s="601"/>
      <c r="AV16" s="601"/>
      <c r="AW16" s="601"/>
      <c r="AX16" s="601"/>
      <c r="AY16" s="601"/>
      <c r="AZ16" s="601"/>
      <c r="BA16" s="601"/>
      <c r="BB16" s="601"/>
      <c r="BC16" s="601"/>
      <c r="BD16" s="601"/>
      <c r="BE16" s="601"/>
      <c r="BF16" s="602"/>
      <c r="BG16" s="603" t="s">
        <v>234</v>
      </c>
      <c r="BH16" s="606"/>
      <c r="BI16" s="606"/>
      <c r="BJ16" s="606"/>
      <c r="BK16" s="606"/>
      <c r="BL16" s="606"/>
      <c r="BM16" s="606"/>
      <c r="BN16" s="607"/>
      <c r="BO16" s="665" t="s">
        <v>174</v>
      </c>
      <c r="BP16" s="665"/>
      <c r="BQ16" s="665"/>
      <c r="BR16" s="665"/>
      <c r="BS16" s="611" t="s">
        <v>174</v>
      </c>
      <c r="BT16" s="606"/>
      <c r="BU16" s="606"/>
      <c r="BV16" s="606"/>
      <c r="BW16" s="606"/>
      <c r="BX16" s="606"/>
      <c r="BY16" s="606"/>
      <c r="BZ16" s="606"/>
      <c r="CA16" s="606"/>
      <c r="CB16" s="646"/>
      <c r="CD16" s="647" t="s">
        <v>259</v>
      </c>
      <c r="CE16" s="644"/>
      <c r="CF16" s="644"/>
      <c r="CG16" s="644"/>
      <c r="CH16" s="644"/>
      <c r="CI16" s="644"/>
      <c r="CJ16" s="644"/>
      <c r="CK16" s="644"/>
      <c r="CL16" s="644"/>
      <c r="CM16" s="644"/>
      <c r="CN16" s="644"/>
      <c r="CO16" s="644"/>
      <c r="CP16" s="644"/>
      <c r="CQ16" s="645"/>
      <c r="CR16" s="603">
        <v>710</v>
      </c>
      <c r="CS16" s="606"/>
      <c r="CT16" s="606"/>
      <c r="CU16" s="606"/>
      <c r="CV16" s="606"/>
      <c r="CW16" s="606"/>
      <c r="CX16" s="606"/>
      <c r="CY16" s="607"/>
      <c r="CZ16" s="665">
        <v>0</v>
      </c>
      <c r="DA16" s="665"/>
      <c r="DB16" s="665"/>
      <c r="DC16" s="665"/>
      <c r="DD16" s="611" t="s">
        <v>174</v>
      </c>
      <c r="DE16" s="606"/>
      <c r="DF16" s="606"/>
      <c r="DG16" s="606"/>
      <c r="DH16" s="606"/>
      <c r="DI16" s="606"/>
      <c r="DJ16" s="606"/>
      <c r="DK16" s="606"/>
      <c r="DL16" s="606"/>
      <c r="DM16" s="606"/>
      <c r="DN16" s="606"/>
      <c r="DO16" s="606"/>
      <c r="DP16" s="607"/>
      <c r="DQ16" s="611">
        <v>238</v>
      </c>
      <c r="DR16" s="606"/>
      <c r="DS16" s="606"/>
      <c r="DT16" s="606"/>
      <c r="DU16" s="606"/>
      <c r="DV16" s="606"/>
      <c r="DW16" s="606"/>
      <c r="DX16" s="606"/>
      <c r="DY16" s="606"/>
      <c r="DZ16" s="606"/>
      <c r="EA16" s="606"/>
      <c r="EB16" s="606"/>
      <c r="EC16" s="646"/>
    </row>
    <row r="17" spans="2:133" ht="11.25" customHeight="1">
      <c r="B17" s="600" t="s">
        <v>260</v>
      </c>
      <c r="C17" s="601"/>
      <c r="D17" s="601"/>
      <c r="E17" s="601"/>
      <c r="F17" s="601"/>
      <c r="G17" s="601"/>
      <c r="H17" s="601"/>
      <c r="I17" s="601"/>
      <c r="J17" s="601"/>
      <c r="K17" s="601"/>
      <c r="L17" s="601"/>
      <c r="M17" s="601"/>
      <c r="N17" s="601"/>
      <c r="O17" s="601"/>
      <c r="P17" s="601"/>
      <c r="Q17" s="602"/>
      <c r="R17" s="603">
        <v>321208</v>
      </c>
      <c r="S17" s="606"/>
      <c r="T17" s="606"/>
      <c r="U17" s="606"/>
      <c r="V17" s="606"/>
      <c r="W17" s="606"/>
      <c r="X17" s="606"/>
      <c r="Y17" s="607"/>
      <c r="Z17" s="665">
        <v>0.2</v>
      </c>
      <c r="AA17" s="665"/>
      <c r="AB17" s="665"/>
      <c r="AC17" s="665"/>
      <c r="AD17" s="666">
        <v>321208</v>
      </c>
      <c r="AE17" s="666"/>
      <c r="AF17" s="666"/>
      <c r="AG17" s="666"/>
      <c r="AH17" s="666"/>
      <c r="AI17" s="666"/>
      <c r="AJ17" s="666"/>
      <c r="AK17" s="666"/>
      <c r="AL17" s="608">
        <v>0.3</v>
      </c>
      <c r="AM17" s="609"/>
      <c r="AN17" s="609"/>
      <c r="AO17" s="667"/>
      <c r="AP17" s="600" t="s">
        <v>261</v>
      </c>
      <c r="AQ17" s="601"/>
      <c r="AR17" s="601"/>
      <c r="AS17" s="601"/>
      <c r="AT17" s="601"/>
      <c r="AU17" s="601"/>
      <c r="AV17" s="601"/>
      <c r="AW17" s="601"/>
      <c r="AX17" s="601"/>
      <c r="AY17" s="601"/>
      <c r="AZ17" s="601"/>
      <c r="BA17" s="601"/>
      <c r="BB17" s="601"/>
      <c r="BC17" s="601"/>
      <c r="BD17" s="601"/>
      <c r="BE17" s="601"/>
      <c r="BF17" s="602"/>
      <c r="BG17" s="603" t="s">
        <v>174</v>
      </c>
      <c r="BH17" s="606"/>
      <c r="BI17" s="606"/>
      <c r="BJ17" s="606"/>
      <c r="BK17" s="606"/>
      <c r="BL17" s="606"/>
      <c r="BM17" s="606"/>
      <c r="BN17" s="607"/>
      <c r="BO17" s="665" t="s">
        <v>174</v>
      </c>
      <c r="BP17" s="665"/>
      <c r="BQ17" s="665"/>
      <c r="BR17" s="665"/>
      <c r="BS17" s="611" t="s">
        <v>174</v>
      </c>
      <c r="BT17" s="606"/>
      <c r="BU17" s="606"/>
      <c r="BV17" s="606"/>
      <c r="BW17" s="606"/>
      <c r="BX17" s="606"/>
      <c r="BY17" s="606"/>
      <c r="BZ17" s="606"/>
      <c r="CA17" s="606"/>
      <c r="CB17" s="646"/>
      <c r="CD17" s="647" t="s">
        <v>262</v>
      </c>
      <c r="CE17" s="644"/>
      <c r="CF17" s="644"/>
      <c r="CG17" s="644"/>
      <c r="CH17" s="644"/>
      <c r="CI17" s="644"/>
      <c r="CJ17" s="644"/>
      <c r="CK17" s="644"/>
      <c r="CL17" s="644"/>
      <c r="CM17" s="644"/>
      <c r="CN17" s="644"/>
      <c r="CO17" s="644"/>
      <c r="CP17" s="644"/>
      <c r="CQ17" s="645"/>
      <c r="CR17" s="603">
        <v>25807628</v>
      </c>
      <c r="CS17" s="606"/>
      <c r="CT17" s="606"/>
      <c r="CU17" s="606"/>
      <c r="CV17" s="606"/>
      <c r="CW17" s="606"/>
      <c r="CX17" s="606"/>
      <c r="CY17" s="607"/>
      <c r="CZ17" s="665">
        <v>13.1</v>
      </c>
      <c r="DA17" s="665"/>
      <c r="DB17" s="665"/>
      <c r="DC17" s="665"/>
      <c r="DD17" s="611" t="s">
        <v>174</v>
      </c>
      <c r="DE17" s="606"/>
      <c r="DF17" s="606"/>
      <c r="DG17" s="606"/>
      <c r="DH17" s="606"/>
      <c r="DI17" s="606"/>
      <c r="DJ17" s="606"/>
      <c r="DK17" s="606"/>
      <c r="DL17" s="606"/>
      <c r="DM17" s="606"/>
      <c r="DN17" s="606"/>
      <c r="DO17" s="606"/>
      <c r="DP17" s="607"/>
      <c r="DQ17" s="611">
        <v>23954829</v>
      </c>
      <c r="DR17" s="606"/>
      <c r="DS17" s="606"/>
      <c r="DT17" s="606"/>
      <c r="DU17" s="606"/>
      <c r="DV17" s="606"/>
      <c r="DW17" s="606"/>
      <c r="DX17" s="606"/>
      <c r="DY17" s="606"/>
      <c r="DZ17" s="606"/>
      <c r="EA17" s="606"/>
      <c r="EB17" s="606"/>
      <c r="EC17" s="646"/>
    </row>
    <row r="18" spans="2:133" ht="11.25" customHeight="1">
      <c r="B18" s="600" t="s">
        <v>263</v>
      </c>
      <c r="C18" s="601"/>
      <c r="D18" s="601"/>
      <c r="E18" s="601"/>
      <c r="F18" s="601"/>
      <c r="G18" s="601"/>
      <c r="H18" s="601"/>
      <c r="I18" s="601"/>
      <c r="J18" s="601"/>
      <c r="K18" s="601"/>
      <c r="L18" s="601"/>
      <c r="M18" s="601"/>
      <c r="N18" s="601"/>
      <c r="O18" s="601"/>
      <c r="P18" s="601"/>
      <c r="Q18" s="602"/>
      <c r="R18" s="603">
        <v>11395874</v>
      </c>
      <c r="S18" s="606"/>
      <c r="T18" s="606"/>
      <c r="U18" s="606"/>
      <c r="V18" s="606"/>
      <c r="W18" s="606"/>
      <c r="X18" s="606"/>
      <c r="Y18" s="607"/>
      <c r="Z18" s="665">
        <v>5.8</v>
      </c>
      <c r="AA18" s="665"/>
      <c r="AB18" s="665"/>
      <c r="AC18" s="665"/>
      <c r="AD18" s="666">
        <v>10924552</v>
      </c>
      <c r="AE18" s="666"/>
      <c r="AF18" s="666"/>
      <c r="AG18" s="666"/>
      <c r="AH18" s="666"/>
      <c r="AI18" s="666"/>
      <c r="AJ18" s="666"/>
      <c r="AK18" s="666"/>
      <c r="AL18" s="608">
        <v>11.6</v>
      </c>
      <c r="AM18" s="609"/>
      <c r="AN18" s="609"/>
      <c r="AO18" s="667"/>
      <c r="AP18" s="600" t="s">
        <v>264</v>
      </c>
      <c r="AQ18" s="601"/>
      <c r="AR18" s="601"/>
      <c r="AS18" s="601"/>
      <c r="AT18" s="601"/>
      <c r="AU18" s="601"/>
      <c r="AV18" s="601"/>
      <c r="AW18" s="601"/>
      <c r="AX18" s="601"/>
      <c r="AY18" s="601"/>
      <c r="AZ18" s="601"/>
      <c r="BA18" s="601"/>
      <c r="BB18" s="601"/>
      <c r="BC18" s="601"/>
      <c r="BD18" s="601"/>
      <c r="BE18" s="601"/>
      <c r="BF18" s="602"/>
      <c r="BG18" s="603" t="s">
        <v>174</v>
      </c>
      <c r="BH18" s="606"/>
      <c r="BI18" s="606"/>
      <c r="BJ18" s="606"/>
      <c r="BK18" s="606"/>
      <c r="BL18" s="606"/>
      <c r="BM18" s="606"/>
      <c r="BN18" s="607"/>
      <c r="BO18" s="665" t="s">
        <v>234</v>
      </c>
      <c r="BP18" s="665"/>
      <c r="BQ18" s="665"/>
      <c r="BR18" s="665"/>
      <c r="BS18" s="611" t="s">
        <v>234</v>
      </c>
      <c r="BT18" s="606"/>
      <c r="BU18" s="606"/>
      <c r="BV18" s="606"/>
      <c r="BW18" s="606"/>
      <c r="BX18" s="606"/>
      <c r="BY18" s="606"/>
      <c r="BZ18" s="606"/>
      <c r="CA18" s="606"/>
      <c r="CB18" s="646"/>
      <c r="CD18" s="647" t="s">
        <v>265</v>
      </c>
      <c r="CE18" s="644"/>
      <c r="CF18" s="644"/>
      <c r="CG18" s="644"/>
      <c r="CH18" s="644"/>
      <c r="CI18" s="644"/>
      <c r="CJ18" s="644"/>
      <c r="CK18" s="644"/>
      <c r="CL18" s="644"/>
      <c r="CM18" s="644"/>
      <c r="CN18" s="644"/>
      <c r="CO18" s="644"/>
      <c r="CP18" s="644"/>
      <c r="CQ18" s="645"/>
      <c r="CR18" s="603" t="s">
        <v>174</v>
      </c>
      <c r="CS18" s="606"/>
      <c r="CT18" s="606"/>
      <c r="CU18" s="606"/>
      <c r="CV18" s="606"/>
      <c r="CW18" s="606"/>
      <c r="CX18" s="606"/>
      <c r="CY18" s="607"/>
      <c r="CZ18" s="665" t="s">
        <v>174</v>
      </c>
      <c r="DA18" s="665"/>
      <c r="DB18" s="665"/>
      <c r="DC18" s="665"/>
      <c r="DD18" s="611" t="s">
        <v>174</v>
      </c>
      <c r="DE18" s="606"/>
      <c r="DF18" s="606"/>
      <c r="DG18" s="606"/>
      <c r="DH18" s="606"/>
      <c r="DI18" s="606"/>
      <c r="DJ18" s="606"/>
      <c r="DK18" s="606"/>
      <c r="DL18" s="606"/>
      <c r="DM18" s="606"/>
      <c r="DN18" s="606"/>
      <c r="DO18" s="606"/>
      <c r="DP18" s="607"/>
      <c r="DQ18" s="611" t="s">
        <v>234</v>
      </c>
      <c r="DR18" s="606"/>
      <c r="DS18" s="606"/>
      <c r="DT18" s="606"/>
      <c r="DU18" s="606"/>
      <c r="DV18" s="606"/>
      <c r="DW18" s="606"/>
      <c r="DX18" s="606"/>
      <c r="DY18" s="606"/>
      <c r="DZ18" s="606"/>
      <c r="EA18" s="606"/>
      <c r="EB18" s="606"/>
      <c r="EC18" s="646"/>
    </row>
    <row r="19" spans="2:133" ht="11.25" customHeight="1">
      <c r="B19" s="600" t="s">
        <v>266</v>
      </c>
      <c r="C19" s="601"/>
      <c r="D19" s="601"/>
      <c r="E19" s="601"/>
      <c r="F19" s="601"/>
      <c r="G19" s="601"/>
      <c r="H19" s="601"/>
      <c r="I19" s="601"/>
      <c r="J19" s="601"/>
      <c r="K19" s="601"/>
      <c r="L19" s="601"/>
      <c r="M19" s="601"/>
      <c r="N19" s="601"/>
      <c r="O19" s="601"/>
      <c r="P19" s="601"/>
      <c r="Q19" s="602"/>
      <c r="R19" s="603">
        <v>10924552</v>
      </c>
      <c r="S19" s="606"/>
      <c r="T19" s="606"/>
      <c r="U19" s="606"/>
      <c r="V19" s="606"/>
      <c r="W19" s="606"/>
      <c r="X19" s="606"/>
      <c r="Y19" s="607"/>
      <c r="Z19" s="665">
        <v>5.5</v>
      </c>
      <c r="AA19" s="665"/>
      <c r="AB19" s="665"/>
      <c r="AC19" s="665"/>
      <c r="AD19" s="666">
        <v>10924552</v>
      </c>
      <c r="AE19" s="666"/>
      <c r="AF19" s="666"/>
      <c r="AG19" s="666"/>
      <c r="AH19" s="666"/>
      <c r="AI19" s="666"/>
      <c r="AJ19" s="666"/>
      <c r="AK19" s="666"/>
      <c r="AL19" s="608">
        <v>11.6</v>
      </c>
      <c r="AM19" s="609"/>
      <c r="AN19" s="609"/>
      <c r="AO19" s="667"/>
      <c r="AP19" s="600" t="s">
        <v>267</v>
      </c>
      <c r="AQ19" s="601"/>
      <c r="AR19" s="601"/>
      <c r="AS19" s="601"/>
      <c r="AT19" s="601"/>
      <c r="AU19" s="601"/>
      <c r="AV19" s="601"/>
      <c r="AW19" s="601"/>
      <c r="AX19" s="601"/>
      <c r="AY19" s="601"/>
      <c r="AZ19" s="601"/>
      <c r="BA19" s="601"/>
      <c r="BB19" s="601"/>
      <c r="BC19" s="601"/>
      <c r="BD19" s="601"/>
      <c r="BE19" s="601"/>
      <c r="BF19" s="602"/>
      <c r="BG19" s="603">
        <v>10460636</v>
      </c>
      <c r="BH19" s="606"/>
      <c r="BI19" s="606"/>
      <c r="BJ19" s="606"/>
      <c r="BK19" s="606"/>
      <c r="BL19" s="606"/>
      <c r="BM19" s="606"/>
      <c r="BN19" s="607"/>
      <c r="BO19" s="665">
        <v>13.3</v>
      </c>
      <c r="BP19" s="665"/>
      <c r="BQ19" s="665"/>
      <c r="BR19" s="665"/>
      <c r="BS19" s="611" t="s">
        <v>174</v>
      </c>
      <c r="BT19" s="606"/>
      <c r="BU19" s="606"/>
      <c r="BV19" s="606"/>
      <c r="BW19" s="606"/>
      <c r="BX19" s="606"/>
      <c r="BY19" s="606"/>
      <c r="BZ19" s="606"/>
      <c r="CA19" s="606"/>
      <c r="CB19" s="646"/>
      <c r="CD19" s="647" t="s">
        <v>268</v>
      </c>
      <c r="CE19" s="644"/>
      <c r="CF19" s="644"/>
      <c r="CG19" s="644"/>
      <c r="CH19" s="644"/>
      <c r="CI19" s="644"/>
      <c r="CJ19" s="644"/>
      <c r="CK19" s="644"/>
      <c r="CL19" s="644"/>
      <c r="CM19" s="644"/>
      <c r="CN19" s="644"/>
      <c r="CO19" s="644"/>
      <c r="CP19" s="644"/>
      <c r="CQ19" s="645"/>
      <c r="CR19" s="603" t="s">
        <v>174</v>
      </c>
      <c r="CS19" s="606"/>
      <c r="CT19" s="606"/>
      <c r="CU19" s="606"/>
      <c r="CV19" s="606"/>
      <c r="CW19" s="606"/>
      <c r="CX19" s="606"/>
      <c r="CY19" s="607"/>
      <c r="CZ19" s="665" t="s">
        <v>234</v>
      </c>
      <c r="DA19" s="665"/>
      <c r="DB19" s="665"/>
      <c r="DC19" s="665"/>
      <c r="DD19" s="611" t="s">
        <v>174</v>
      </c>
      <c r="DE19" s="606"/>
      <c r="DF19" s="606"/>
      <c r="DG19" s="606"/>
      <c r="DH19" s="606"/>
      <c r="DI19" s="606"/>
      <c r="DJ19" s="606"/>
      <c r="DK19" s="606"/>
      <c r="DL19" s="606"/>
      <c r="DM19" s="606"/>
      <c r="DN19" s="606"/>
      <c r="DO19" s="606"/>
      <c r="DP19" s="607"/>
      <c r="DQ19" s="611" t="s">
        <v>234</v>
      </c>
      <c r="DR19" s="606"/>
      <c r="DS19" s="606"/>
      <c r="DT19" s="606"/>
      <c r="DU19" s="606"/>
      <c r="DV19" s="606"/>
      <c r="DW19" s="606"/>
      <c r="DX19" s="606"/>
      <c r="DY19" s="606"/>
      <c r="DZ19" s="606"/>
      <c r="EA19" s="606"/>
      <c r="EB19" s="606"/>
      <c r="EC19" s="646"/>
    </row>
    <row r="20" spans="2:133" ht="11.25" customHeight="1">
      <c r="B20" s="600" t="s">
        <v>269</v>
      </c>
      <c r="C20" s="601"/>
      <c r="D20" s="601"/>
      <c r="E20" s="601"/>
      <c r="F20" s="601"/>
      <c r="G20" s="601"/>
      <c r="H20" s="601"/>
      <c r="I20" s="601"/>
      <c r="J20" s="601"/>
      <c r="K20" s="601"/>
      <c r="L20" s="601"/>
      <c r="M20" s="601"/>
      <c r="N20" s="601"/>
      <c r="O20" s="601"/>
      <c r="P20" s="601"/>
      <c r="Q20" s="602"/>
      <c r="R20" s="603">
        <v>471322</v>
      </c>
      <c r="S20" s="606"/>
      <c r="T20" s="606"/>
      <c r="U20" s="606"/>
      <c r="V20" s="606"/>
      <c r="W20" s="606"/>
      <c r="X20" s="606"/>
      <c r="Y20" s="607"/>
      <c r="Z20" s="665">
        <v>0.2</v>
      </c>
      <c r="AA20" s="665"/>
      <c r="AB20" s="665"/>
      <c r="AC20" s="665"/>
      <c r="AD20" s="666" t="s">
        <v>234</v>
      </c>
      <c r="AE20" s="666"/>
      <c r="AF20" s="666"/>
      <c r="AG20" s="666"/>
      <c r="AH20" s="666"/>
      <c r="AI20" s="666"/>
      <c r="AJ20" s="666"/>
      <c r="AK20" s="666"/>
      <c r="AL20" s="608" t="s">
        <v>234</v>
      </c>
      <c r="AM20" s="609"/>
      <c r="AN20" s="609"/>
      <c r="AO20" s="667"/>
      <c r="AP20" s="600" t="s">
        <v>270</v>
      </c>
      <c r="AQ20" s="601"/>
      <c r="AR20" s="601"/>
      <c r="AS20" s="601"/>
      <c r="AT20" s="601"/>
      <c r="AU20" s="601"/>
      <c r="AV20" s="601"/>
      <c r="AW20" s="601"/>
      <c r="AX20" s="601"/>
      <c r="AY20" s="601"/>
      <c r="AZ20" s="601"/>
      <c r="BA20" s="601"/>
      <c r="BB20" s="601"/>
      <c r="BC20" s="601"/>
      <c r="BD20" s="601"/>
      <c r="BE20" s="601"/>
      <c r="BF20" s="602"/>
      <c r="BG20" s="603">
        <v>10460636</v>
      </c>
      <c r="BH20" s="606"/>
      <c r="BI20" s="606"/>
      <c r="BJ20" s="606"/>
      <c r="BK20" s="606"/>
      <c r="BL20" s="606"/>
      <c r="BM20" s="606"/>
      <c r="BN20" s="607"/>
      <c r="BO20" s="665">
        <v>13.3</v>
      </c>
      <c r="BP20" s="665"/>
      <c r="BQ20" s="665"/>
      <c r="BR20" s="665"/>
      <c r="BS20" s="611" t="s">
        <v>234</v>
      </c>
      <c r="BT20" s="606"/>
      <c r="BU20" s="606"/>
      <c r="BV20" s="606"/>
      <c r="BW20" s="606"/>
      <c r="BX20" s="606"/>
      <c r="BY20" s="606"/>
      <c r="BZ20" s="606"/>
      <c r="CA20" s="606"/>
      <c r="CB20" s="646"/>
      <c r="CD20" s="647" t="s">
        <v>271</v>
      </c>
      <c r="CE20" s="644"/>
      <c r="CF20" s="644"/>
      <c r="CG20" s="644"/>
      <c r="CH20" s="644"/>
      <c r="CI20" s="644"/>
      <c r="CJ20" s="644"/>
      <c r="CK20" s="644"/>
      <c r="CL20" s="644"/>
      <c r="CM20" s="644"/>
      <c r="CN20" s="644"/>
      <c r="CO20" s="644"/>
      <c r="CP20" s="644"/>
      <c r="CQ20" s="645"/>
      <c r="CR20" s="603">
        <v>197732423</v>
      </c>
      <c r="CS20" s="606"/>
      <c r="CT20" s="606"/>
      <c r="CU20" s="606"/>
      <c r="CV20" s="606"/>
      <c r="CW20" s="606"/>
      <c r="CX20" s="606"/>
      <c r="CY20" s="607"/>
      <c r="CZ20" s="665">
        <v>100</v>
      </c>
      <c r="DA20" s="665"/>
      <c r="DB20" s="665"/>
      <c r="DC20" s="665"/>
      <c r="DD20" s="611">
        <v>18668382</v>
      </c>
      <c r="DE20" s="606"/>
      <c r="DF20" s="606"/>
      <c r="DG20" s="606"/>
      <c r="DH20" s="606"/>
      <c r="DI20" s="606"/>
      <c r="DJ20" s="606"/>
      <c r="DK20" s="606"/>
      <c r="DL20" s="606"/>
      <c r="DM20" s="606"/>
      <c r="DN20" s="606"/>
      <c r="DO20" s="606"/>
      <c r="DP20" s="607"/>
      <c r="DQ20" s="611">
        <v>115752819</v>
      </c>
      <c r="DR20" s="606"/>
      <c r="DS20" s="606"/>
      <c r="DT20" s="606"/>
      <c r="DU20" s="606"/>
      <c r="DV20" s="606"/>
      <c r="DW20" s="606"/>
      <c r="DX20" s="606"/>
      <c r="DY20" s="606"/>
      <c r="DZ20" s="606"/>
      <c r="EA20" s="606"/>
      <c r="EB20" s="606"/>
      <c r="EC20" s="646"/>
    </row>
    <row r="21" spans="2:133" ht="11.25" customHeight="1">
      <c r="B21" s="600" t="s">
        <v>272</v>
      </c>
      <c r="C21" s="601"/>
      <c r="D21" s="601"/>
      <c r="E21" s="601"/>
      <c r="F21" s="601"/>
      <c r="G21" s="601"/>
      <c r="H21" s="601"/>
      <c r="I21" s="601"/>
      <c r="J21" s="601"/>
      <c r="K21" s="601"/>
      <c r="L21" s="601"/>
      <c r="M21" s="601"/>
      <c r="N21" s="601"/>
      <c r="O21" s="601"/>
      <c r="P21" s="601"/>
      <c r="Q21" s="602"/>
      <c r="R21" s="603" t="s">
        <v>234</v>
      </c>
      <c r="S21" s="606"/>
      <c r="T21" s="606"/>
      <c r="U21" s="606"/>
      <c r="V21" s="606"/>
      <c r="W21" s="606"/>
      <c r="X21" s="606"/>
      <c r="Y21" s="607"/>
      <c r="Z21" s="665" t="s">
        <v>234</v>
      </c>
      <c r="AA21" s="665"/>
      <c r="AB21" s="665"/>
      <c r="AC21" s="665"/>
      <c r="AD21" s="666" t="s">
        <v>174</v>
      </c>
      <c r="AE21" s="666"/>
      <c r="AF21" s="666"/>
      <c r="AG21" s="666"/>
      <c r="AH21" s="666"/>
      <c r="AI21" s="666"/>
      <c r="AJ21" s="666"/>
      <c r="AK21" s="666"/>
      <c r="AL21" s="608" t="s">
        <v>234</v>
      </c>
      <c r="AM21" s="609"/>
      <c r="AN21" s="609"/>
      <c r="AO21" s="667"/>
      <c r="AP21" s="711" t="s">
        <v>273</v>
      </c>
      <c r="AQ21" s="718"/>
      <c r="AR21" s="718"/>
      <c r="AS21" s="718"/>
      <c r="AT21" s="718"/>
      <c r="AU21" s="718"/>
      <c r="AV21" s="718"/>
      <c r="AW21" s="718"/>
      <c r="AX21" s="718"/>
      <c r="AY21" s="718"/>
      <c r="AZ21" s="718"/>
      <c r="BA21" s="718"/>
      <c r="BB21" s="718"/>
      <c r="BC21" s="718"/>
      <c r="BD21" s="718"/>
      <c r="BE21" s="718"/>
      <c r="BF21" s="713"/>
      <c r="BG21" s="603">
        <v>18094</v>
      </c>
      <c r="BH21" s="606"/>
      <c r="BI21" s="606"/>
      <c r="BJ21" s="606"/>
      <c r="BK21" s="606"/>
      <c r="BL21" s="606"/>
      <c r="BM21" s="606"/>
      <c r="BN21" s="607"/>
      <c r="BO21" s="665">
        <v>0</v>
      </c>
      <c r="BP21" s="665"/>
      <c r="BQ21" s="665"/>
      <c r="BR21" s="665"/>
      <c r="BS21" s="611" t="s">
        <v>234</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0" t="s">
        <v>274</v>
      </c>
      <c r="C22" s="601"/>
      <c r="D22" s="601"/>
      <c r="E22" s="601"/>
      <c r="F22" s="601"/>
      <c r="G22" s="601"/>
      <c r="H22" s="601"/>
      <c r="I22" s="601"/>
      <c r="J22" s="601"/>
      <c r="K22" s="601"/>
      <c r="L22" s="601"/>
      <c r="M22" s="601"/>
      <c r="N22" s="601"/>
      <c r="O22" s="601"/>
      <c r="P22" s="601"/>
      <c r="Q22" s="602"/>
      <c r="R22" s="603">
        <v>100284876</v>
      </c>
      <c r="S22" s="606"/>
      <c r="T22" s="606"/>
      <c r="U22" s="606"/>
      <c r="V22" s="606"/>
      <c r="W22" s="606"/>
      <c r="X22" s="606"/>
      <c r="Y22" s="607"/>
      <c r="Z22" s="665">
        <v>50.6</v>
      </c>
      <c r="AA22" s="665"/>
      <c r="AB22" s="665"/>
      <c r="AC22" s="665"/>
      <c r="AD22" s="666">
        <v>92691387</v>
      </c>
      <c r="AE22" s="666"/>
      <c r="AF22" s="666"/>
      <c r="AG22" s="666"/>
      <c r="AH22" s="666"/>
      <c r="AI22" s="666"/>
      <c r="AJ22" s="666"/>
      <c r="AK22" s="666"/>
      <c r="AL22" s="608">
        <v>98.2</v>
      </c>
      <c r="AM22" s="609"/>
      <c r="AN22" s="609"/>
      <c r="AO22" s="667"/>
      <c r="AP22" s="711" t="s">
        <v>275</v>
      </c>
      <c r="AQ22" s="718"/>
      <c r="AR22" s="718"/>
      <c r="AS22" s="718"/>
      <c r="AT22" s="718"/>
      <c r="AU22" s="718"/>
      <c r="AV22" s="718"/>
      <c r="AW22" s="718"/>
      <c r="AX22" s="718"/>
      <c r="AY22" s="718"/>
      <c r="AZ22" s="718"/>
      <c r="BA22" s="718"/>
      <c r="BB22" s="718"/>
      <c r="BC22" s="718"/>
      <c r="BD22" s="718"/>
      <c r="BE22" s="718"/>
      <c r="BF22" s="713"/>
      <c r="BG22" s="603">
        <v>3320375</v>
      </c>
      <c r="BH22" s="606"/>
      <c r="BI22" s="606"/>
      <c r="BJ22" s="606"/>
      <c r="BK22" s="606"/>
      <c r="BL22" s="606"/>
      <c r="BM22" s="606"/>
      <c r="BN22" s="607"/>
      <c r="BO22" s="665">
        <v>4.2</v>
      </c>
      <c r="BP22" s="665"/>
      <c r="BQ22" s="665"/>
      <c r="BR22" s="665"/>
      <c r="BS22" s="611" t="s">
        <v>234</v>
      </c>
      <c r="BT22" s="606"/>
      <c r="BU22" s="606"/>
      <c r="BV22" s="606"/>
      <c r="BW22" s="606"/>
      <c r="BX22" s="606"/>
      <c r="BY22" s="606"/>
      <c r="BZ22" s="606"/>
      <c r="CA22" s="606"/>
      <c r="CB22" s="646"/>
      <c r="CD22" s="720" t="s">
        <v>276</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0" t="s">
        <v>277</v>
      </c>
      <c r="C23" s="601"/>
      <c r="D23" s="601"/>
      <c r="E23" s="601"/>
      <c r="F23" s="601"/>
      <c r="G23" s="601"/>
      <c r="H23" s="601"/>
      <c r="I23" s="601"/>
      <c r="J23" s="601"/>
      <c r="K23" s="601"/>
      <c r="L23" s="601"/>
      <c r="M23" s="601"/>
      <c r="N23" s="601"/>
      <c r="O23" s="601"/>
      <c r="P23" s="601"/>
      <c r="Q23" s="602"/>
      <c r="R23" s="603">
        <v>66272</v>
      </c>
      <c r="S23" s="606"/>
      <c r="T23" s="606"/>
      <c r="U23" s="606"/>
      <c r="V23" s="606"/>
      <c r="W23" s="606"/>
      <c r="X23" s="606"/>
      <c r="Y23" s="607"/>
      <c r="Z23" s="665">
        <v>0</v>
      </c>
      <c r="AA23" s="665"/>
      <c r="AB23" s="665"/>
      <c r="AC23" s="665"/>
      <c r="AD23" s="666">
        <v>66272</v>
      </c>
      <c r="AE23" s="666"/>
      <c r="AF23" s="666"/>
      <c r="AG23" s="666"/>
      <c r="AH23" s="666"/>
      <c r="AI23" s="666"/>
      <c r="AJ23" s="666"/>
      <c r="AK23" s="666"/>
      <c r="AL23" s="608">
        <v>0.1</v>
      </c>
      <c r="AM23" s="609"/>
      <c r="AN23" s="609"/>
      <c r="AO23" s="667"/>
      <c r="AP23" s="711" t="s">
        <v>278</v>
      </c>
      <c r="AQ23" s="718"/>
      <c r="AR23" s="718"/>
      <c r="AS23" s="718"/>
      <c r="AT23" s="718"/>
      <c r="AU23" s="718"/>
      <c r="AV23" s="718"/>
      <c r="AW23" s="718"/>
      <c r="AX23" s="718"/>
      <c r="AY23" s="718"/>
      <c r="AZ23" s="718"/>
      <c r="BA23" s="718"/>
      <c r="BB23" s="718"/>
      <c r="BC23" s="718"/>
      <c r="BD23" s="718"/>
      <c r="BE23" s="718"/>
      <c r="BF23" s="713"/>
      <c r="BG23" s="603">
        <v>7122167</v>
      </c>
      <c r="BH23" s="606"/>
      <c r="BI23" s="606"/>
      <c r="BJ23" s="606"/>
      <c r="BK23" s="606"/>
      <c r="BL23" s="606"/>
      <c r="BM23" s="606"/>
      <c r="BN23" s="607"/>
      <c r="BO23" s="665">
        <v>9</v>
      </c>
      <c r="BP23" s="665"/>
      <c r="BQ23" s="665"/>
      <c r="BR23" s="665"/>
      <c r="BS23" s="611" t="s">
        <v>174</v>
      </c>
      <c r="BT23" s="606"/>
      <c r="BU23" s="606"/>
      <c r="BV23" s="606"/>
      <c r="BW23" s="606"/>
      <c r="BX23" s="606"/>
      <c r="BY23" s="606"/>
      <c r="BZ23" s="606"/>
      <c r="CA23" s="606"/>
      <c r="CB23" s="646"/>
      <c r="CD23" s="720" t="s">
        <v>217</v>
      </c>
      <c r="CE23" s="721"/>
      <c r="CF23" s="721"/>
      <c r="CG23" s="721"/>
      <c r="CH23" s="721"/>
      <c r="CI23" s="721"/>
      <c r="CJ23" s="721"/>
      <c r="CK23" s="721"/>
      <c r="CL23" s="721"/>
      <c r="CM23" s="721"/>
      <c r="CN23" s="721"/>
      <c r="CO23" s="721"/>
      <c r="CP23" s="721"/>
      <c r="CQ23" s="722"/>
      <c r="CR23" s="720" t="s">
        <v>279</v>
      </c>
      <c r="CS23" s="721"/>
      <c r="CT23" s="721"/>
      <c r="CU23" s="721"/>
      <c r="CV23" s="721"/>
      <c r="CW23" s="721"/>
      <c r="CX23" s="721"/>
      <c r="CY23" s="722"/>
      <c r="CZ23" s="720" t="s">
        <v>280</v>
      </c>
      <c r="DA23" s="721"/>
      <c r="DB23" s="721"/>
      <c r="DC23" s="722"/>
      <c r="DD23" s="720" t="s">
        <v>281</v>
      </c>
      <c r="DE23" s="721"/>
      <c r="DF23" s="721"/>
      <c r="DG23" s="721"/>
      <c r="DH23" s="721"/>
      <c r="DI23" s="721"/>
      <c r="DJ23" s="721"/>
      <c r="DK23" s="722"/>
      <c r="DL23" s="729" t="s">
        <v>282</v>
      </c>
      <c r="DM23" s="730"/>
      <c r="DN23" s="730"/>
      <c r="DO23" s="730"/>
      <c r="DP23" s="730"/>
      <c r="DQ23" s="730"/>
      <c r="DR23" s="730"/>
      <c r="DS23" s="730"/>
      <c r="DT23" s="730"/>
      <c r="DU23" s="730"/>
      <c r="DV23" s="731"/>
      <c r="DW23" s="720" t="s">
        <v>283</v>
      </c>
      <c r="DX23" s="721"/>
      <c r="DY23" s="721"/>
      <c r="DZ23" s="721"/>
      <c r="EA23" s="721"/>
      <c r="EB23" s="721"/>
      <c r="EC23" s="722"/>
    </row>
    <row r="24" spans="2:133" ht="11.25" customHeight="1">
      <c r="B24" s="600" t="s">
        <v>284</v>
      </c>
      <c r="C24" s="601"/>
      <c r="D24" s="601"/>
      <c r="E24" s="601"/>
      <c r="F24" s="601"/>
      <c r="G24" s="601"/>
      <c r="H24" s="601"/>
      <c r="I24" s="601"/>
      <c r="J24" s="601"/>
      <c r="K24" s="601"/>
      <c r="L24" s="601"/>
      <c r="M24" s="601"/>
      <c r="N24" s="601"/>
      <c r="O24" s="601"/>
      <c r="P24" s="601"/>
      <c r="Q24" s="602"/>
      <c r="R24" s="603">
        <v>1688474</v>
      </c>
      <c r="S24" s="606"/>
      <c r="T24" s="606"/>
      <c r="U24" s="606"/>
      <c r="V24" s="606"/>
      <c r="W24" s="606"/>
      <c r="X24" s="606"/>
      <c r="Y24" s="607"/>
      <c r="Z24" s="665">
        <v>0.9</v>
      </c>
      <c r="AA24" s="665"/>
      <c r="AB24" s="665"/>
      <c r="AC24" s="665"/>
      <c r="AD24" s="666" t="s">
        <v>234</v>
      </c>
      <c r="AE24" s="666"/>
      <c r="AF24" s="666"/>
      <c r="AG24" s="666"/>
      <c r="AH24" s="666"/>
      <c r="AI24" s="666"/>
      <c r="AJ24" s="666"/>
      <c r="AK24" s="666"/>
      <c r="AL24" s="608" t="s">
        <v>234</v>
      </c>
      <c r="AM24" s="609"/>
      <c r="AN24" s="609"/>
      <c r="AO24" s="667"/>
      <c r="AP24" s="711" t="s">
        <v>285</v>
      </c>
      <c r="AQ24" s="718"/>
      <c r="AR24" s="718"/>
      <c r="AS24" s="718"/>
      <c r="AT24" s="718"/>
      <c r="AU24" s="718"/>
      <c r="AV24" s="718"/>
      <c r="AW24" s="718"/>
      <c r="AX24" s="718"/>
      <c r="AY24" s="718"/>
      <c r="AZ24" s="718"/>
      <c r="BA24" s="718"/>
      <c r="BB24" s="718"/>
      <c r="BC24" s="718"/>
      <c r="BD24" s="718"/>
      <c r="BE24" s="718"/>
      <c r="BF24" s="713"/>
      <c r="BG24" s="603" t="s">
        <v>174</v>
      </c>
      <c r="BH24" s="606"/>
      <c r="BI24" s="606"/>
      <c r="BJ24" s="606"/>
      <c r="BK24" s="606"/>
      <c r="BL24" s="606"/>
      <c r="BM24" s="606"/>
      <c r="BN24" s="607"/>
      <c r="BO24" s="665" t="s">
        <v>234</v>
      </c>
      <c r="BP24" s="665"/>
      <c r="BQ24" s="665"/>
      <c r="BR24" s="665"/>
      <c r="BS24" s="611" t="s">
        <v>234</v>
      </c>
      <c r="BT24" s="606"/>
      <c r="BU24" s="606"/>
      <c r="BV24" s="606"/>
      <c r="BW24" s="606"/>
      <c r="BX24" s="606"/>
      <c r="BY24" s="606"/>
      <c r="BZ24" s="606"/>
      <c r="CA24" s="606"/>
      <c r="CB24" s="646"/>
      <c r="CD24" s="674" t="s">
        <v>286</v>
      </c>
      <c r="CE24" s="675"/>
      <c r="CF24" s="675"/>
      <c r="CG24" s="675"/>
      <c r="CH24" s="675"/>
      <c r="CI24" s="675"/>
      <c r="CJ24" s="675"/>
      <c r="CK24" s="675"/>
      <c r="CL24" s="675"/>
      <c r="CM24" s="675"/>
      <c r="CN24" s="675"/>
      <c r="CO24" s="675"/>
      <c r="CP24" s="675"/>
      <c r="CQ24" s="676"/>
      <c r="CR24" s="668">
        <v>127059470</v>
      </c>
      <c r="CS24" s="669"/>
      <c r="CT24" s="669"/>
      <c r="CU24" s="669"/>
      <c r="CV24" s="669"/>
      <c r="CW24" s="669"/>
      <c r="CX24" s="669"/>
      <c r="CY24" s="715"/>
      <c r="CZ24" s="716">
        <v>64.3</v>
      </c>
      <c r="DA24" s="685"/>
      <c r="DB24" s="685"/>
      <c r="DC24" s="719"/>
      <c r="DD24" s="714">
        <v>67807620</v>
      </c>
      <c r="DE24" s="669"/>
      <c r="DF24" s="669"/>
      <c r="DG24" s="669"/>
      <c r="DH24" s="669"/>
      <c r="DI24" s="669"/>
      <c r="DJ24" s="669"/>
      <c r="DK24" s="715"/>
      <c r="DL24" s="714">
        <v>67489941</v>
      </c>
      <c r="DM24" s="669"/>
      <c r="DN24" s="669"/>
      <c r="DO24" s="669"/>
      <c r="DP24" s="669"/>
      <c r="DQ24" s="669"/>
      <c r="DR24" s="669"/>
      <c r="DS24" s="669"/>
      <c r="DT24" s="669"/>
      <c r="DU24" s="669"/>
      <c r="DV24" s="715"/>
      <c r="DW24" s="716">
        <v>66</v>
      </c>
      <c r="DX24" s="685"/>
      <c r="DY24" s="685"/>
      <c r="DZ24" s="685"/>
      <c r="EA24" s="685"/>
      <c r="EB24" s="685"/>
      <c r="EC24" s="717"/>
    </row>
    <row r="25" spans="2:133" ht="11.25" customHeight="1">
      <c r="B25" s="600" t="s">
        <v>287</v>
      </c>
      <c r="C25" s="601"/>
      <c r="D25" s="601"/>
      <c r="E25" s="601"/>
      <c r="F25" s="601"/>
      <c r="G25" s="601"/>
      <c r="H25" s="601"/>
      <c r="I25" s="601"/>
      <c r="J25" s="601"/>
      <c r="K25" s="601"/>
      <c r="L25" s="601"/>
      <c r="M25" s="601"/>
      <c r="N25" s="601"/>
      <c r="O25" s="601"/>
      <c r="P25" s="601"/>
      <c r="Q25" s="602"/>
      <c r="R25" s="603">
        <v>6366215</v>
      </c>
      <c r="S25" s="606"/>
      <c r="T25" s="606"/>
      <c r="U25" s="606"/>
      <c r="V25" s="606"/>
      <c r="W25" s="606"/>
      <c r="X25" s="606"/>
      <c r="Y25" s="607"/>
      <c r="Z25" s="665">
        <v>3.2</v>
      </c>
      <c r="AA25" s="665"/>
      <c r="AB25" s="665"/>
      <c r="AC25" s="665"/>
      <c r="AD25" s="666">
        <v>1198923</v>
      </c>
      <c r="AE25" s="666"/>
      <c r="AF25" s="666"/>
      <c r="AG25" s="666"/>
      <c r="AH25" s="666"/>
      <c r="AI25" s="666"/>
      <c r="AJ25" s="666"/>
      <c r="AK25" s="666"/>
      <c r="AL25" s="608">
        <v>1.3</v>
      </c>
      <c r="AM25" s="609"/>
      <c r="AN25" s="609"/>
      <c r="AO25" s="667"/>
      <c r="AP25" s="711" t="s">
        <v>288</v>
      </c>
      <c r="AQ25" s="718"/>
      <c r="AR25" s="718"/>
      <c r="AS25" s="718"/>
      <c r="AT25" s="718"/>
      <c r="AU25" s="718"/>
      <c r="AV25" s="718"/>
      <c r="AW25" s="718"/>
      <c r="AX25" s="718"/>
      <c r="AY25" s="718"/>
      <c r="AZ25" s="718"/>
      <c r="BA25" s="718"/>
      <c r="BB25" s="718"/>
      <c r="BC25" s="718"/>
      <c r="BD25" s="718"/>
      <c r="BE25" s="718"/>
      <c r="BF25" s="713"/>
      <c r="BG25" s="603" t="s">
        <v>174</v>
      </c>
      <c r="BH25" s="606"/>
      <c r="BI25" s="606"/>
      <c r="BJ25" s="606"/>
      <c r="BK25" s="606"/>
      <c r="BL25" s="606"/>
      <c r="BM25" s="606"/>
      <c r="BN25" s="607"/>
      <c r="BO25" s="665" t="s">
        <v>174</v>
      </c>
      <c r="BP25" s="665"/>
      <c r="BQ25" s="665"/>
      <c r="BR25" s="665"/>
      <c r="BS25" s="611" t="s">
        <v>174</v>
      </c>
      <c r="BT25" s="606"/>
      <c r="BU25" s="606"/>
      <c r="BV25" s="606"/>
      <c r="BW25" s="606"/>
      <c r="BX25" s="606"/>
      <c r="BY25" s="606"/>
      <c r="BZ25" s="606"/>
      <c r="CA25" s="606"/>
      <c r="CB25" s="646"/>
      <c r="CD25" s="647" t="s">
        <v>289</v>
      </c>
      <c r="CE25" s="644"/>
      <c r="CF25" s="644"/>
      <c r="CG25" s="644"/>
      <c r="CH25" s="644"/>
      <c r="CI25" s="644"/>
      <c r="CJ25" s="644"/>
      <c r="CK25" s="644"/>
      <c r="CL25" s="644"/>
      <c r="CM25" s="644"/>
      <c r="CN25" s="644"/>
      <c r="CO25" s="644"/>
      <c r="CP25" s="644"/>
      <c r="CQ25" s="645"/>
      <c r="CR25" s="603">
        <v>26873790</v>
      </c>
      <c r="CS25" s="604"/>
      <c r="CT25" s="604"/>
      <c r="CU25" s="604"/>
      <c r="CV25" s="604"/>
      <c r="CW25" s="604"/>
      <c r="CX25" s="604"/>
      <c r="CY25" s="605"/>
      <c r="CZ25" s="608">
        <v>13.6</v>
      </c>
      <c r="DA25" s="637"/>
      <c r="DB25" s="637"/>
      <c r="DC25" s="638"/>
      <c r="DD25" s="611">
        <v>23656032</v>
      </c>
      <c r="DE25" s="604"/>
      <c r="DF25" s="604"/>
      <c r="DG25" s="604"/>
      <c r="DH25" s="604"/>
      <c r="DI25" s="604"/>
      <c r="DJ25" s="604"/>
      <c r="DK25" s="605"/>
      <c r="DL25" s="611">
        <v>23409316</v>
      </c>
      <c r="DM25" s="604"/>
      <c r="DN25" s="604"/>
      <c r="DO25" s="604"/>
      <c r="DP25" s="604"/>
      <c r="DQ25" s="604"/>
      <c r="DR25" s="604"/>
      <c r="DS25" s="604"/>
      <c r="DT25" s="604"/>
      <c r="DU25" s="604"/>
      <c r="DV25" s="605"/>
      <c r="DW25" s="608">
        <v>22.9</v>
      </c>
      <c r="DX25" s="637"/>
      <c r="DY25" s="637"/>
      <c r="DZ25" s="637"/>
      <c r="EA25" s="637"/>
      <c r="EB25" s="637"/>
      <c r="EC25" s="639"/>
    </row>
    <row r="26" spans="2:133" ht="11.25" customHeight="1">
      <c r="B26" s="600" t="s">
        <v>290</v>
      </c>
      <c r="C26" s="601"/>
      <c r="D26" s="601"/>
      <c r="E26" s="601"/>
      <c r="F26" s="601"/>
      <c r="G26" s="601"/>
      <c r="H26" s="601"/>
      <c r="I26" s="601"/>
      <c r="J26" s="601"/>
      <c r="K26" s="601"/>
      <c r="L26" s="601"/>
      <c r="M26" s="601"/>
      <c r="N26" s="601"/>
      <c r="O26" s="601"/>
      <c r="P26" s="601"/>
      <c r="Q26" s="602"/>
      <c r="R26" s="603">
        <v>380841</v>
      </c>
      <c r="S26" s="606"/>
      <c r="T26" s="606"/>
      <c r="U26" s="606"/>
      <c r="V26" s="606"/>
      <c r="W26" s="606"/>
      <c r="X26" s="606"/>
      <c r="Y26" s="607"/>
      <c r="Z26" s="665">
        <v>0.2</v>
      </c>
      <c r="AA26" s="665"/>
      <c r="AB26" s="665"/>
      <c r="AC26" s="665"/>
      <c r="AD26" s="666" t="s">
        <v>174</v>
      </c>
      <c r="AE26" s="666"/>
      <c r="AF26" s="666"/>
      <c r="AG26" s="666"/>
      <c r="AH26" s="666"/>
      <c r="AI26" s="666"/>
      <c r="AJ26" s="666"/>
      <c r="AK26" s="666"/>
      <c r="AL26" s="608" t="s">
        <v>174</v>
      </c>
      <c r="AM26" s="609"/>
      <c r="AN26" s="609"/>
      <c r="AO26" s="667"/>
      <c r="AP26" s="711" t="s">
        <v>291</v>
      </c>
      <c r="AQ26" s="712"/>
      <c r="AR26" s="712"/>
      <c r="AS26" s="712"/>
      <c r="AT26" s="712"/>
      <c r="AU26" s="712"/>
      <c r="AV26" s="712"/>
      <c r="AW26" s="712"/>
      <c r="AX26" s="712"/>
      <c r="AY26" s="712"/>
      <c r="AZ26" s="712"/>
      <c r="BA26" s="712"/>
      <c r="BB26" s="712"/>
      <c r="BC26" s="712"/>
      <c r="BD26" s="712"/>
      <c r="BE26" s="712"/>
      <c r="BF26" s="713"/>
      <c r="BG26" s="603" t="s">
        <v>174</v>
      </c>
      <c r="BH26" s="606"/>
      <c r="BI26" s="606"/>
      <c r="BJ26" s="606"/>
      <c r="BK26" s="606"/>
      <c r="BL26" s="606"/>
      <c r="BM26" s="606"/>
      <c r="BN26" s="607"/>
      <c r="BO26" s="665" t="s">
        <v>234</v>
      </c>
      <c r="BP26" s="665"/>
      <c r="BQ26" s="665"/>
      <c r="BR26" s="665"/>
      <c r="BS26" s="611" t="s">
        <v>174</v>
      </c>
      <c r="BT26" s="606"/>
      <c r="BU26" s="606"/>
      <c r="BV26" s="606"/>
      <c r="BW26" s="606"/>
      <c r="BX26" s="606"/>
      <c r="BY26" s="606"/>
      <c r="BZ26" s="606"/>
      <c r="CA26" s="606"/>
      <c r="CB26" s="646"/>
      <c r="CD26" s="647" t="s">
        <v>292</v>
      </c>
      <c r="CE26" s="644"/>
      <c r="CF26" s="644"/>
      <c r="CG26" s="644"/>
      <c r="CH26" s="644"/>
      <c r="CI26" s="644"/>
      <c r="CJ26" s="644"/>
      <c r="CK26" s="644"/>
      <c r="CL26" s="644"/>
      <c r="CM26" s="644"/>
      <c r="CN26" s="644"/>
      <c r="CO26" s="644"/>
      <c r="CP26" s="644"/>
      <c r="CQ26" s="645"/>
      <c r="CR26" s="603">
        <v>18184209</v>
      </c>
      <c r="CS26" s="606"/>
      <c r="CT26" s="606"/>
      <c r="CU26" s="606"/>
      <c r="CV26" s="606"/>
      <c r="CW26" s="606"/>
      <c r="CX26" s="606"/>
      <c r="CY26" s="607"/>
      <c r="CZ26" s="608">
        <v>9.1999999999999993</v>
      </c>
      <c r="DA26" s="637"/>
      <c r="DB26" s="637"/>
      <c r="DC26" s="638"/>
      <c r="DD26" s="611">
        <v>15342883</v>
      </c>
      <c r="DE26" s="606"/>
      <c r="DF26" s="606"/>
      <c r="DG26" s="606"/>
      <c r="DH26" s="606"/>
      <c r="DI26" s="606"/>
      <c r="DJ26" s="606"/>
      <c r="DK26" s="607"/>
      <c r="DL26" s="611" t="s">
        <v>234</v>
      </c>
      <c r="DM26" s="606"/>
      <c r="DN26" s="606"/>
      <c r="DO26" s="606"/>
      <c r="DP26" s="606"/>
      <c r="DQ26" s="606"/>
      <c r="DR26" s="606"/>
      <c r="DS26" s="606"/>
      <c r="DT26" s="606"/>
      <c r="DU26" s="606"/>
      <c r="DV26" s="607"/>
      <c r="DW26" s="608" t="s">
        <v>174</v>
      </c>
      <c r="DX26" s="637"/>
      <c r="DY26" s="637"/>
      <c r="DZ26" s="637"/>
      <c r="EA26" s="637"/>
      <c r="EB26" s="637"/>
      <c r="EC26" s="639"/>
    </row>
    <row r="27" spans="2:133" ht="11.25" customHeight="1">
      <c r="B27" s="600" t="s">
        <v>293</v>
      </c>
      <c r="C27" s="601"/>
      <c r="D27" s="601"/>
      <c r="E27" s="601"/>
      <c r="F27" s="601"/>
      <c r="G27" s="601"/>
      <c r="H27" s="601"/>
      <c r="I27" s="601"/>
      <c r="J27" s="601"/>
      <c r="K27" s="601"/>
      <c r="L27" s="601"/>
      <c r="M27" s="601"/>
      <c r="N27" s="601"/>
      <c r="O27" s="601"/>
      <c r="P27" s="601"/>
      <c r="Q27" s="602"/>
      <c r="R27" s="603">
        <v>47406587</v>
      </c>
      <c r="S27" s="606"/>
      <c r="T27" s="606"/>
      <c r="U27" s="606"/>
      <c r="V27" s="606"/>
      <c r="W27" s="606"/>
      <c r="X27" s="606"/>
      <c r="Y27" s="607"/>
      <c r="Z27" s="665">
        <v>23.9</v>
      </c>
      <c r="AA27" s="665"/>
      <c r="AB27" s="665"/>
      <c r="AC27" s="665"/>
      <c r="AD27" s="666" t="s">
        <v>174</v>
      </c>
      <c r="AE27" s="666"/>
      <c r="AF27" s="666"/>
      <c r="AG27" s="666"/>
      <c r="AH27" s="666"/>
      <c r="AI27" s="666"/>
      <c r="AJ27" s="666"/>
      <c r="AK27" s="666"/>
      <c r="AL27" s="608" t="s">
        <v>234</v>
      </c>
      <c r="AM27" s="609"/>
      <c r="AN27" s="609"/>
      <c r="AO27" s="667"/>
      <c r="AP27" s="600" t="s">
        <v>294</v>
      </c>
      <c r="AQ27" s="601"/>
      <c r="AR27" s="601"/>
      <c r="AS27" s="601"/>
      <c r="AT27" s="601"/>
      <c r="AU27" s="601"/>
      <c r="AV27" s="601"/>
      <c r="AW27" s="601"/>
      <c r="AX27" s="601"/>
      <c r="AY27" s="601"/>
      <c r="AZ27" s="601"/>
      <c r="BA27" s="601"/>
      <c r="BB27" s="601"/>
      <c r="BC27" s="601"/>
      <c r="BD27" s="601"/>
      <c r="BE27" s="601"/>
      <c r="BF27" s="602"/>
      <c r="BG27" s="603">
        <v>78767750</v>
      </c>
      <c r="BH27" s="606"/>
      <c r="BI27" s="606"/>
      <c r="BJ27" s="606"/>
      <c r="BK27" s="606"/>
      <c r="BL27" s="606"/>
      <c r="BM27" s="606"/>
      <c r="BN27" s="607"/>
      <c r="BO27" s="665">
        <v>100</v>
      </c>
      <c r="BP27" s="665"/>
      <c r="BQ27" s="665"/>
      <c r="BR27" s="665"/>
      <c r="BS27" s="611">
        <v>1296245</v>
      </c>
      <c r="BT27" s="606"/>
      <c r="BU27" s="606"/>
      <c r="BV27" s="606"/>
      <c r="BW27" s="606"/>
      <c r="BX27" s="606"/>
      <c r="BY27" s="606"/>
      <c r="BZ27" s="606"/>
      <c r="CA27" s="606"/>
      <c r="CB27" s="646"/>
      <c r="CD27" s="647" t="s">
        <v>295</v>
      </c>
      <c r="CE27" s="644"/>
      <c r="CF27" s="644"/>
      <c r="CG27" s="644"/>
      <c r="CH27" s="644"/>
      <c r="CI27" s="644"/>
      <c r="CJ27" s="644"/>
      <c r="CK27" s="644"/>
      <c r="CL27" s="644"/>
      <c r="CM27" s="644"/>
      <c r="CN27" s="644"/>
      <c r="CO27" s="644"/>
      <c r="CP27" s="644"/>
      <c r="CQ27" s="645"/>
      <c r="CR27" s="603">
        <v>74378151</v>
      </c>
      <c r="CS27" s="604"/>
      <c r="CT27" s="604"/>
      <c r="CU27" s="604"/>
      <c r="CV27" s="604"/>
      <c r="CW27" s="604"/>
      <c r="CX27" s="604"/>
      <c r="CY27" s="605"/>
      <c r="CZ27" s="608">
        <v>37.6</v>
      </c>
      <c r="DA27" s="637"/>
      <c r="DB27" s="637"/>
      <c r="DC27" s="638"/>
      <c r="DD27" s="611">
        <v>20196858</v>
      </c>
      <c r="DE27" s="604"/>
      <c r="DF27" s="604"/>
      <c r="DG27" s="604"/>
      <c r="DH27" s="604"/>
      <c r="DI27" s="604"/>
      <c r="DJ27" s="604"/>
      <c r="DK27" s="605"/>
      <c r="DL27" s="611">
        <v>20125895</v>
      </c>
      <c r="DM27" s="604"/>
      <c r="DN27" s="604"/>
      <c r="DO27" s="604"/>
      <c r="DP27" s="604"/>
      <c r="DQ27" s="604"/>
      <c r="DR27" s="604"/>
      <c r="DS27" s="604"/>
      <c r="DT27" s="604"/>
      <c r="DU27" s="604"/>
      <c r="DV27" s="605"/>
      <c r="DW27" s="608">
        <v>19.7</v>
      </c>
      <c r="DX27" s="637"/>
      <c r="DY27" s="637"/>
      <c r="DZ27" s="637"/>
      <c r="EA27" s="637"/>
      <c r="EB27" s="637"/>
      <c r="EC27" s="639"/>
    </row>
    <row r="28" spans="2:133" ht="11.25" customHeight="1">
      <c r="B28" s="708" t="s">
        <v>296</v>
      </c>
      <c r="C28" s="709"/>
      <c r="D28" s="709"/>
      <c r="E28" s="709"/>
      <c r="F28" s="709"/>
      <c r="G28" s="709"/>
      <c r="H28" s="709"/>
      <c r="I28" s="709"/>
      <c r="J28" s="709"/>
      <c r="K28" s="709"/>
      <c r="L28" s="709"/>
      <c r="M28" s="709"/>
      <c r="N28" s="709"/>
      <c r="O28" s="709"/>
      <c r="P28" s="709"/>
      <c r="Q28" s="710"/>
      <c r="R28" s="603" t="s">
        <v>174</v>
      </c>
      <c r="S28" s="606"/>
      <c r="T28" s="606"/>
      <c r="U28" s="606"/>
      <c r="V28" s="606"/>
      <c r="W28" s="606"/>
      <c r="X28" s="606"/>
      <c r="Y28" s="607"/>
      <c r="Z28" s="665" t="s">
        <v>234</v>
      </c>
      <c r="AA28" s="665"/>
      <c r="AB28" s="665"/>
      <c r="AC28" s="665"/>
      <c r="AD28" s="666" t="s">
        <v>174</v>
      </c>
      <c r="AE28" s="666"/>
      <c r="AF28" s="666"/>
      <c r="AG28" s="666"/>
      <c r="AH28" s="666"/>
      <c r="AI28" s="666"/>
      <c r="AJ28" s="666"/>
      <c r="AK28" s="666"/>
      <c r="AL28" s="608" t="s">
        <v>174</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297</v>
      </c>
      <c r="CE28" s="644"/>
      <c r="CF28" s="644"/>
      <c r="CG28" s="644"/>
      <c r="CH28" s="644"/>
      <c r="CI28" s="644"/>
      <c r="CJ28" s="644"/>
      <c r="CK28" s="644"/>
      <c r="CL28" s="644"/>
      <c r="CM28" s="644"/>
      <c r="CN28" s="644"/>
      <c r="CO28" s="644"/>
      <c r="CP28" s="644"/>
      <c r="CQ28" s="645"/>
      <c r="CR28" s="603">
        <v>25807529</v>
      </c>
      <c r="CS28" s="606"/>
      <c r="CT28" s="606"/>
      <c r="CU28" s="606"/>
      <c r="CV28" s="606"/>
      <c r="CW28" s="606"/>
      <c r="CX28" s="606"/>
      <c r="CY28" s="607"/>
      <c r="CZ28" s="608">
        <v>13.1</v>
      </c>
      <c r="DA28" s="637"/>
      <c r="DB28" s="637"/>
      <c r="DC28" s="638"/>
      <c r="DD28" s="611">
        <v>23954730</v>
      </c>
      <c r="DE28" s="606"/>
      <c r="DF28" s="606"/>
      <c r="DG28" s="606"/>
      <c r="DH28" s="606"/>
      <c r="DI28" s="606"/>
      <c r="DJ28" s="606"/>
      <c r="DK28" s="607"/>
      <c r="DL28" s="611">
        <v>23954730</v>
      </c>
      <c r="DM28" s="606"/>
      <c r="DN28" s="606"/>
      <c r="DO28" s="606"/>
      <c r="DP28" s="606"/>
      <c r="DQ28" s="606"/>
      <c r="DR28" s="606"/>
      <c r="DS28" s="606"/>
      <c r="DT28" s="606"/>
      <c r="DU28" s="606"/>
      <c r="DV28" s="607"/>
      <c r="DW28" s="608">
        <v>23.4</v>
      </c>
      <c r="DX28" s="637"/>
      <c r="DY28" s="637"/>
      <c r="DZ28" s="637"/>
      <c r="EA28" s="637"/>
      <c r="EB28" s="637"/>
      <c r="EC28" s="639"/>
    </row>
    <row r="29" spans="2:133" ht="11.25" customHeight="1">
      <c r="B29" s="600" t="s">
        <v>298</v>
      </c>
      <c r="C29" s="601"/>
      <c r="D29" s="601"/>
      <c r="E29" s="601"/>
      <c r="F29" s="601"/>
      <c r="G29" s="601"/>
      <c r="H29" s="601"/>
      <c r="I29" s="601"/>
      <c r="J29" s="601"/>
      <c r="K29" s="601"/>
      <c r="L29" s="601"/>
      <c r="M29" s="601"/>
      <c r="N29" s="601"/>
      <c r="O29" s="601"/>
      <c r="P29" s="601"/>
      <c r="Q29" s="602"/>
      <c r="R29" s="603">
        <v>12323825</v>
      </c>
      <c r="S29" s="606"/>
      <c r="T29" s="606"/>
      <c r="U29" s="606"/>
      <c r="V29" s="606"/>
      <c r="W29" s="606"/>
      <c r="X29" s="606"/>
      <c r="Y29" s="607"/>
      <c r="Z29" s="665">
        <v>6.2</v>
      </c>
      <c r="AA29" s="665"/>
      <c r="AB29" s="665"/>
      <c r="AC29" s="665"/>
      <c r="AD29" s="666" t="s">
        <v>174</v>
      </c>
      <c r="AE29" s="666"/>
      <c r="AF29" s="666"/>
      <c r="AG29" s="666"/>
      <c r="AH29" s="666"/>
      <c r="AI29" s="666"/>
      <c r="AJ29" s="666"/>
      <c r="AK29" s="666"/>
      <c r="AL29" s="608" t="s">
        <v>234</v>
      </c>
      <c r="AM29" s="609"/>
      <c r="AN29" s="609"/>
      <c r="AO29" s="667"/>
      <c r="AP29" s="677" t="s">
        <v>217</v>
      </c>
      <c r="AQ29" s="678"/>
      <c r="AR29" s="678"/>
      <c r="AS29" s="678"/>
      <c r="AT29" s="678"/>
      <c r="AU29" s="678"/>
      <c r="AV29" s="678"/>
      <c r="AW29" s="678"/>
      <c r="AX29" s="678"/>
      <c r="AY29" s="678"/>
      <c r="AZ29" s="678"/>
      <c r="BA29" s="678"/>
      <c r="BB29" s="678"/>
      <c r="BC29" s="678"/>
      <c r="BD29" s="678"/>
      <c r="BE29" s="678"/>
      <c r="BF29" s="679"/>
      <c r="BG29" s="677" t="s">
        <v>299</v>
      </c>
      <c r="BH29" s="705"/>
      <c r="BI29" s="705"/>
      <c r="BJ29" s="705"/>
      <c r="BK29" s="705"/>
      <c r="BL29" s="705"/>
      <c r="BM29" s="705"/>
      <c r="BN29" s="705"/>
      <c r="BO29" s="705"/>
      <c r="BP29" s="705"/>
      <c r="BQ29" s="706"/>
      <c r="BR29" s="677" t="s">
        <v>300</v>
      </c>
      <c r="BS29" s="705"/>
      <c r="BT29" s="705"/>
      <c r="BU29" s="705"/>
      <c r="BV29" s="705"/>
      <c r="BW29" s="705"/>
      <c r="BX29" s="705"/>
      <c r="BY29" s="705"/>
      <c r="BZ29" s="705"/>
      <c r="CA29" s="705"/>
      <c r="CB29" s="706"/>
      <c r="CD29" s="687" t="s">
        <v>301</v>
      </c>
      <c r="CE29" s="688"/>
      <c r="CF29" s="647" t="s">
        <v>64</v>
      </c>
      <c r="CG29" s="644"/>
      <c r="CH29" s="644"/>
      <c r="CI29" s="644"/>
      <c r="CJ29" s="644"/>
      <c r="CK29" s="644"/>
      <c r="CL29" s="644"/>
      <c r="CM29" s="644"/>
      <c r="CN29" s="644"/>
      <c r="CO29" s="644"/>
      <c r="CP29" s="644"/>
      <c r="CQ29" s="645"/>
      <c r="CR29" s="603">
        <v>25807360</v>
      </c>
      <c r="CS29" s="604"/>
      <c r="CT29" s="604"/>
      <c r="CU29" s="604"/>
      <c r="CV29" s="604"/>
      <c r="CW29" s="604"/>
      <c r="CX29" s="604"/>
      <c r="CY29" s="605"/>
      <c r="CZ29" s="608">
        <v>13.1</v>
      </c>
      <c r="DA29" s="637"/>
      <c r="DB29" s="637"/>
      <c r="DC29" s="638"/>
      <c r="DD29" s="611">
        <v>23954561</v>
      </c>
      <c r="DE29" s="604"/>
      <c r="DF29" s="604"/>
      <c r="DG29" s="604"/>
      <c r="DH29" s="604"/>
      <c r="DI29" s="604"/>
      <c r="DJ29" s="604"/>
      <c r="DK29" s="605"/>
      <c r="DL29" s="611">
        <v>23954561</v>
      </c>
      <c r="DM29" s="604"/>
      <c r="DN29" s="604"/>
      <c r="DO29" s="604"/>
      <c r="DP29" s="604"/>
      <c r="DQ29" s="604"/>
      <c r="DR29" s="604"/>
      <c r="DS29" s="604"/>
      <c r="DT29" s="604"/>
      <c r="DU29" s="604"/>
      <c r="DV29" s="605"/>
      <c r="DW29" s="608">
        <v>23.4</v>
      </c>
      <c r="DX29" s="637"/>
      <c r="DY29" s="637"/>
      <c r="DZ29" s="637"/>
      <c r="EA29" s="637"/>
      <c r="EB29" s="637"/>
      <c r="EC29" s="639"/>
    </row>
    <row r="30" spans="2:133" ht="11.25" customHeight="1">
      <c r="B30" s="600" t="s">
        <v>302</v>
      </c>
      <c r="C30" s="601"/>
      <c r="D30" s="601"/>
      <c r="E30" s="601"/>
      <c r="F30" s="601"/>
      <c r="G30" s="601"/>
      <c r="H30" s="601"/>
      <c r="I30" s="601"/>
      <c r="J30" s="601"/>
      <c r="K30" s="601"/>
      <c r="L30" s="601"/>
      <c r="M30" s="601"/>
      <c r="N30" s="601"/>
      <c r="O30" s="601"/>
      <c r="P30" s="601"/>
      <c r="Q30" s="602"/>
      <c r="R30" s="603">
        <v>3283673</v>
      </c>
      <c r="S30" s="606"/>
      <c r="T30" s="606"/>
      <c r="U30" s="606"/>
      <c r="V30" s="606"/>
      <c r="W30" s="606"/>
      <c r="X30" s="606"/>
      <c r="Y30" s="607"/>
      <c r="Z30" s="665">
        <v>1.7</v>
      </c>
      <c r="AA30" s="665"/>
      <c r="AB30" s="665"/>
      <c r="AC30" s="665"/>
      <c r="AD30" s="666">
        <v>397519</v>
      </c>
      <c r="AE30" s="666"/>
      <c r="AF30" s="666"/>
      <c r="AG30" s="666"/>
      <c r="AH30" s="666"/>
      <c r="AI30" s="666"/>
      <c r="AJ30" s="666"/>
      <c r="AK30" s="666"/>
      <c r="AL30" s="608">
        <v>0.4</v>
      </c>
      <c r="AM30" s="609"/>
      <c r="AN30" s="609"/>
      <c r="AO30" s="667"/>
      <c r="AP30" s="693" t="s">
        <v>303</v>
      </c>
      <c r="AQ30" s="694"/>
      <c r="AR30" s="694"/>
      <c r="AS30" s="694"/>
      <c r="AT30" s="699" t="s">
        <v>304</v>
      </c>
      <c r="AU30" s="210"/>
      <c r="AV30" s="210"/>
      <c r="AW30" s="210"/>
      <c r="AX30" s="702" t="s">
        <v>180</v>
      </c>
      <c r="AY30" s="703"/>
      <c r="AZ30" s="703"/>
      <c r="BA30" s="703"/>
      <c r="BB30" s="703"/>
      <c r="BC30" s="703"/>
      <c r="BD30" s="703"/>
      <c r="BE30" s="703"/>
      <c r="BF30" s="704"/>
      <c r="BG30" s="683">
        <v>98.8</v>
      </c>
      <c r="BH30" s="684"/>
      <c r="BI30" s="684"/>
      <c r="BJ30" s="684"/>
      <c r="BK30" s="684"/>
      <c r="BL30" s="684"/>
      <c r="BM30" s="685">
        <v>95.5</v>
      </c>
      <c r="BN30" s="684"/>
      <c r="BO30" s="684"/>
      <c r="BP30" s="684"/>
      <c r="BQ30" s="686"/>
      <c r="BR30" s="683">
        <v>98.7</v>
      </c>
      <c r="BS30" s="684"/>
      <c r="BT30" s="684"/>
      <c r="BU30" s="684"/>
      <c r="BV30" s="684"/>
      <c r="BW30" s="684"/>
      <c r="BX30" s="685">
        <v>94.8</v>
      </c>
      <c r="BY30" s="684"/>
      <c r="BZ30" s="684"/>
      <c r="CA30" s="684"/>
      <c r="CB30" s="686"/>
      <c r="CD30" s="689"/>
      <c r="CE30" s="690"/>
      <c r="CF30" s="647" t="s">
        <v>305</v>
      </c>
      <c r="CG30" s="644"/>
      <c r="CH30" s="644"/>
      <c r="CI30" s="644"/>
      <c r="CJ30" s="644"/>
      <c r="CK30" s="644"/>
      <c r="CL30" s="644"/>
      <c r="CM30" s="644"/>
      <c r="CN30" s="644"/>
      <c r="CO30" s="644"/>
      <c r="CP30" s="644"/>
      <c r="CQ30" s="645"/>
      <c r="CR30" s="603">
        <v>23597719</v>
      </c>
      <c r="CS30" s="606"/>
      <c r="CT30" s="606"/>
      <c r="CU30" s="606"/>
      <c r="CV30" s="606"/>
      <c r="CW30" s="606"/>
      <c r="CX30" s="606"/>
      <c r="CY30" s="607"/>
      <c r="CZ30" s="608">
        <v>11.9</v>
      </c>
      <c r="DA30" s="637"/>
      <c r="DB30" s="637"/>
      <c r="DC30" s="638"/>
      <c r="DD30" s="611">
        <v>21849876</v>
      </c>
      <c r="DE30" s="606"/>
      <c r="DF30" s="606"/>
      <c r="DG30" s="606"/>
      <c r="DH30" s="606"/>
      <c r="DI30" s="606"/>
      <c r="DJ30" s="606"/>
      <c r="DK30" s="607"/>
      <c r="DL30" s="611">
        <v>21849876</v>
      </c>
      <c r="DM30" s="606"/>
      <c r="DN30" s="606"/>
      <c r="DO30" s="606"/>
      <c r="DP30" s="606"/>
      <c r="DQ30" s="606"/>
      <c r="DR30" s="606"/>
      <c r="DS30" s="606"/>
      <c r="DT30" s="606"/>
      <c r="DU30" s="606"/>
      <c r="DV30" s="607"/>
      <c r="DW30" s="608">
        <v>21.4</v>
      </c>
      <c r="DX30" s="637"/>
      <c r="DY30" s="637"/>
      <c r="DZ30" s="637"/>
      <c r="EA30" s="637"/>
      <c r="EB30" s="637"/>
      <c r="EC30" s="639"/>
    </row>
    <row r="31" spans="2:133" ht="11.25" customHeight="1">
      <c r="B31" s="600" t="s">
        <v>306</v>
      </c>
      <c r="C31" s="601"/>
      <c r="D31" s="601"/>
      <c r="E31" s="601"/>
      <c r="F31" s="601"/>
      <c r="G31" s="601"/>
      <c r="H31" s="601"/>
      <c r="I31" s="601"/>
      <c r="J31" s="601"/>
      <c r="K31" s="601"/>
      <c r="L31" s="601"/>
      <c r="M31" s="601"/>
      <c r="N31" s="601"/>
      <c r="O31" s="601"/>
      <c r="P31" s="601"/>
      <c r="Q31" s="602"/>
      <c r="R31" s="603">
        <v>235237</v>
      </c>
      <c r="S31" s="606"/>
      <c r="T31" s="606"/>
      <c r="U31" s="606"/>
      <c r="V31" s="606"/>
      <c r="W31" s="606"/>
      <c r="X31" s="606"/>
      <c r="Y31" s="607"/>
      <c r="Z31" s="665">
        <v>0.1</v>
      </c>
      <c r="AA31" s="665"/>
      <c r="AB31" s="665"/>
      <c r="AC31" s="665"/>
      <c r="AD31" s="666" t="s">
        <v>174</v>
      </c>
      <c r="AE31" s="666"/>
      <c r="AF31" s="666"/>
      <c r="AG31" s="666"/>
      <c r="AH31" s="666"/>
      <c r="AI31" s="666"/>
      <c r="AJ31" s="666"/>
      <c r="AK31" s="666"/>
      <c r="AL31" s="608" t="s">
        <v>234</v>
      </c>
      <c r="AM31" s="609"/>
      <c r="AN31" s="609"/>
      <c r="AO31" s="667"/>
      <c r="AP31" s="695"/>
      <c r="AQ31" s="696"/>
      <c r="AR31" s="696"/>
      <c r="AS31" s="696"/>
      <c r="AT31" s="700"/>
      <c r="AU31" s="209" t="s">
        <v>307</v>
      </c>
      <c r="AV31" s="209"/>
      <c r="AW31" s="209"/>
      <c r="AX31" s="600" t="s">
        <v>308</v>
      </c>
      <c r="AY31" s="601"/>
      <c r="AZ31" s="601"/>
      <c r="BA31" s="601"/>
      <c r="BB31" s="601"/>
      <c r="BC31" s="601"/>
      <c r="BD31" s="601"/>
      <c r="BE31" s="601"/>
      <c r="BF31" s="602"/>
      <c r="BG31" s="681">
        <v>98.3</v>
      </c>
      <c r="BH31" s="604"/>
      <c r="BI31" s="604"/>
      <c r="BJ31" s="604"/>
      <c r="BK31" s="604"/>
      <c r="BL31" s="604"/>
      <c r="BM31" s="609">
        <v>94.1</v>
      </c>
      <c r="BN31" s="682"/>
      <c r="BO31" s="682"/>
      <c r="BP31" s="682"/>
      <c r="BQ31" s="643"/>
      <c r="BR31" s="681">
        <v>98.2</v>
      </c>
      <c r="BS31" s="604"/>
      <c r="BT31" s="604"/>
      <c r="BU31" s="604"/>
      <c r="BV31" s="604"/>
      <c r="BW31" s="604"/>
      <c r="BX31" s="609">
        <v>93.4</v>
      </c>
      <c r="BY31" s="682"/>
      <c r="BZ31" s="682"/>
      <c r="CA31" s="682"/>
      <c r="CB31" s="643"/>
      <c r="CD31" s="689"/>
      <c r="CE31" s="690"/>
      <c r="CF31" s="647" t="s">
        <v>309</v>
      </c>
      <c r="CG31" s="644"/>
      <c r="CH31" s="644"/>
      <c r="CI31" s="644"/>
      <c r="CJ31" s="644"/>
      <c r="CK31" s="644"/>
      <c r="CL31" s="644"/>
      <c r="CM31" s="644"/>
      <c r="CN31" s="644"/>
      <c r="CO31" s="644"/>
      <c r="CP31" s="644"/>
      <c r="CQ31" s="645"/>
      <c r="CR31" s="603">
        <v>2209641</v>
      </c>
      <c r="CS31" s="604"/>
      <c r="CT31" s="604"/>
      <c r="CU31" s="604"/>
      <c r="CV31" s="604"/>
      <c r="CW31" s="604"/>
      <c r="CX31" s="604"/>
      <c r="CY31" s="605"/>
      <c r="CZ31" s="608">
        <v>1.1000000000000001</v>
      </c>
      <c r="DA31" s="637"/>
      <c r="DB31" s="637"/>
      <c r="DC31" s="638"/>
      <c r="DD31" s="611">
        <v>2104685</v>
      </c>
      <c r="DE31" s="604"/>
      <c r="DF31" s="604"/>
      <c r="DG31" s="604"/>
      <c r="DH31" s="604"/>
      <c r="DI31" s="604"/>
      <c r="DJ31" s="604"/>
      <c r="DK31" s="605"/>
      <c r="DL31" s="611">
        <v>2104685</v>
      </c>
      <c r="DM31" s="604"/>
      <c r="DN31" s="604"/>
      <c r="DO31" s="604"/>
      <c r="DP31" s="604"/>
      <c r="DQ31" s="604"/>
      <c r="DR31" s="604"/>
      <c r="DS31" s="604"/>
      <c r="DT31" s="604"/>
      <c r="DU31" s="604"/>
      <c r="DV31" s="605"/>
      <c r="DW31" s="608">
        <v>2.1</v>
      </c>
      <c r="DX31" s="637"/>
      <c r="DY31" s="637"/>
      <c r="DZ31" s="637"/>
      <c r="EA31" s="637"/>
      <c r="EB31" s="637"/>
      <c r="EC31" s="639"/>
    </row>
    <row r="32" spans="2:133" ht="11.25" customHeight="1">
      <c r="B32" s="600" t="s">
        <v>310</v>
      </c>
      <c r="C32" s="601"/>
      <c r="D32" s="601"/>
      <c r="E32" s="601"/>
      <c r="F32" s="601"/>
      <c r="G32" s="601"/>
      <c r="H32" s="601"/>
      <c r="I32" s="601"/>
      <c r="J32" s="601"/>
      <c r="K32" s="601"/>
      <c r="L32" s="601"/>
      <c r="M32" s="601"/>
      <c r="N32" s="601"/>
      <c r="O32" s="601"/>
      <c r="P32" s="601"/>
      <c r="Q32" s="602"/>
      <c r="R32" s="603">
        <v>1548216</v>
      </c>
      <c r="S32" s="606"/>
      <c r="T32" s="606"/>
      <c r="U32" s="606"/>
      <c r="V32" s="606"/>
      <c r="W32" s="606"/>
      <c r="X32" s="606"/>
      <c r="Y32" s="607"/>
      <c r="Z32" s="665">
        <v>0.8</v>
      </c>
      <c r="AA32" s="665"/>
      <c r="AB32" s="665"/>
      <c r="AC32" s="665"/>
      <c r="AD32" s="666" t="s">
        <v>234</v>
      </c>
      <c r="AE32" s="666"/>
      <c r="AF32" s="666"/>
      <c r="AG32" s="666"/>
      <c r="AH32" s="666"/>
      <c r="AI32" s="666"/>
      <c r="AJ32" s="666"/>
      <c r="AK32" s="666"/>
      <c r="AL32" s="608" t="s">
        <v>174</v>
      </c>
      <c r="AM32" s="609"/>
      <c r="AN32" s="609"/>
      <c r="AO32" s="667"/>
      <c r="AP32" s="697"/>
      <c r="AQ32" s="698"/>
      <c r="AR32" s="698"/>
      <c r="AS32" s="698"/>
      <c r="AT32" s="701"/>
      <c r="AU32" s="211"/>
      <c r="AV32" s="211"/>
      <c r="AW32" s="211"/>
      <c r="AX32" s="615" t="s">
        <v>311</v>
      </c>
      <c r="AY32" s="616"/>
      <c r="AZ32" s="616"/>
      <c r="BA32" s="616"/>
      <c r="BB32" s="616"/>
      <c r="BC32" s="616"/>
      <c r="BD32" s="616"/>
      <c r="BE32" s="616"/>
      <c r="BF32" s="617"/>
      <c r="BG32" s="680">
        <v>99</v>
      </c>
      <c r="BH32" s="619"/>
      <c r="BI32" s="619"/>
      <c r="BJ32" s="619"/>
      <c r="BK32" s="619"/>
      <c r="BL32" s="619"/>
      <c r="BM32" s="663">
        <v>96.2</v>
      </c>
      <c r="BN32" s="619"/>
      <c r="BO32" s="619"/>
      <c r="BP32" s="619"/>
      <c r="BQ32" s="656"/>
      <c r="BR32" s="680">
        <v>98.9</v>
      </c>
      <c r="BS32" s="619"/>
      <c r="BT32" s="619"/>
      <c r="BU32" s="619"/>
      <c r="BV32" s="619"/>
      <c r="BW32" s="619"/>
      <c r="BX32" s="663">
        <v>95.3</v>
      </c>
      <c r="BY32" s="619"/>
      <c r="BZ32" s="619"/>
      <c r="CA32" s="619"/>
      <c r="CB32" s="656"/>
      <c r="CD32" s="691"/>
      <c r="CE32" s="692"/>
      <c r="CF32" s="647" t="s">
        <v>312</v>
      </c>
      <c r="CG32" s="644"/>
      <c r="CH32" s="644"/>
      <c r="CI32" s="644"/>
      <c r="CJ32" s="644"/>
      <c r="CK32" s="644"/>
      <c r="CL32" s="644"/>
      <c r="CM32" s="644"/>
      <c r="CN32" s="644"/>
      <c r="CO32" s="644"/>
      <c r="CP32" s="644"/>
      <c r="CQ32" s="645"/>
      <c r="CR32" s="603">
        <v>169</v>
      </c>
      <c r="CS32" s="606"/>
      <c r="CT32" s="606"/>
      <c r="CU32" s="606"/>
      <c r="CV32" s="606"/>
      <c r="CW32" s="606"/>
      <c r="CX32" s="606"/>
      <c r="CY32" s="607"/>
      <c r="CZ32" s="608">
        <v>0</v>
      </c>
      <c r="DA32" s="637"/>
      <c r="DB32" s="637"/>
      <c r="DC32" s="638"/>
      <c r="DD32" s="611">
        <v>169</v>
      </c>
      <c r="DE32" s="606"/>
      <c r="DF32" s="606"/>
      <c r="DG32" s="606"/>
      <c r="DH32" s="606"/>
      <c r="DI32" s="606"/>
      <c r="DJ32" s="606"/>
      <c r="DK32" s="607"/>
      <c r="DL32" s="611">
        <v>169</v>
      </c>
      <c r="DM32" s="606"/>
      <c r="DN32" s="606"/>
      <c r="DO32" s="606"/>
      <c r="DP32" s="606"/>
      <c r="DQ32" s="606"/>
      <c r="DR32" s="606"/>
      <c r="DS32" s="606"/>
      <c r="DT32" s="606"/>
      <c r="DU32" s="606"/>
      <c r="DV32" s="607"/>
      <c r="DW32" s="608">
        <v>0</v>
      </c>
      <c r="DX32" s="637"/>
      <c r="DY32" s="637"/>
      <c r="DZ32" s="637"/>
      <c r="EA32" s="637"/>
      <c r="EB32" s="637"/>
      <c r="EC32" s="639"/>
    </row>
    <row r="33" spans="2:133" ht="11.25" customHeight="1">
      <c r="B33" s="600" t="s">
        <v>313</v>
      </c>
      <c r="C33" s="601"/>
      <c r="D33" s="601"/>
      <c r="E33" s="601"/>
      <c r="F33" s="601"/>
      <c r="G33" s="601"/>
      <c r="H33" s="601"/>
      <c r="I33" s="601"/>
      <c r="J33" s="601"/>
      <c r="K33" s="601"/>
      <c r="L33" s="601"/>
      <c r="M33" s="601"/>
      <c r="N33" s="601"/>
      <c r="O33" s="601"/>
      <c r="P33" s="601"/>
      <c r="Q33" s="602"/>
      <c r="R33" s="603">
        <v>668801</v>
      </c>
      <c r="S33" s="606"/>
      <c r="T33" s="606"/>
      <c r="U33" s="606"/>
      <c r="V33" s="606"/>
      <c r="W33" s="606"/>
      <c r="X33" s="606"/>
      <c r="Y33" s="607"/>
      <c r="Z33" s="665">
        <v>0.3</v>
      </c>
      <c r="AA33" s="665"/>
      <c r="AB33" s="665"/>
      <c r="AC33" s="665"/>
      <c r="AD33" s="666" t="s">
        <v>174</v>
      </c>
      <c r="AE33" s="666"/>
      <c r="AF33" s="666"/>
      <c r="AG33" s="666"/>
      <c r="AH33" s="666"/>
      <c r="AI33" s="666"/>
      <c r="AJ33" s="666"/>
      <c r="AK33" s="666"/>
      <c r="AL33" s="608" t="s">
        <v>174</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314</v>
      </c>
      <c r="CE33" s="644"/>
      <c r="CF33" s="644"/>
      <c r="CG33" s="644"/>
      <c r="CH33" s="644"/>
      <c r="CI33" s="644"/>
      <c r="CJ33" s="644"/>
      <c r="CK33" s="644"/>
      <c r="CL33" s="644"/>
      <c r="CM33" s="644"/>
      <c r="CN33" s="644"/>
      <c r="CO33" s="644"/>
      <c r="CP33" s="644"/>
      <c r="CQ33" s="645"/>
      <c r="CR33" s="603">
        <v>52003861</v>
      </c>
      <c r="CS33" s="604"/>
      <c r="CT33" s="604"/>
      <c r="CU33" s="604"/>
      <c r="CV33" s="604"/>
      <c r="CW33" s="604"/>
      <c r="CX33" s="604"/>
      <c r="CY33" s="605"/>
      <c r="CZ33" s="608">
        <v>26.3</v>
      </c>
      <c r="DA33" s="637"/>
      <c r="DB33" s="637"/>
      <c r="DC33" s="638"/>
      <c r="DD33" s="611">
        <v>43248071</v>
      </c>
      <c r="DE33" s="604"/>
      <c r="DF33" s="604"/>
      <c r="DG33" s="604"/>
      <c r="DH33" s="604"/>
      <c r="DI33" s="604"/>
      <c r="DJ33" s="604"/>
      <c r="DK33" s="605"/>
      <c r="DL33" s="611">
        <v>34081727</v>
      </c>
      <c r="DM33" s="604"/>
      <c r="DN33" s="604"/>
      <c r="DO33" s="604"/>
      <c r="DP33" s="604"/>
      <c r="DQ33" s="604"/>
      <c r="DR33" s="604"/>
      <c r="DS33" s="604"/>
      <c r="DT33" s="604"/>
      <c r="DU33" s="604"/>
      <c r="DV33" s="605"/>
      <c r="DW33" s="608">
        <v>33.299999999999997</v>
      </c>
      <c r="DX33" s="637"/>
      <c r="DY33" s="637"/>
      <c r="DZ33" s="637"/>
      <c r="EA33" s="637"/>
      <c r="EB33" s="637"/>
      <c r="EC33" s="639"/>
    </row>
    <row r="34" spans="2:133" ht="11.25" customHeight="1">
      <c r="B34" s="600" t="s">
        <v>315</v>
      </c>
      <c r="C34" s="601"/>
      <c r="D34" s="601"/>
      <c r="E34" s="601"/>
      <c r="F34" s="601"/>
      <c r="G34" s="601"/>
      <c r="H34" s="601"/>
      <c r="I34" s="601"/>
      <c r="J34" s="601"/>
      <c r="K34" s="601"/>
      <c r="L34" s="601"/>
      <c r="M34" s="601"/>
      <c r="N34" s="601"/>
      <c r="O34" s="601"/>
      <c r="P34" s="601"/>
      <c r="Q34" s="602"/>
      <c r="R34" s="603">
        <v>6384439</v>
      </c>
      <c r="S34" s="606"/>
      <c r="T34" s="606"/>
      <c r="U34" s="606"/>
      <c r="V34" s="606"/>
      <c r="W34" s="606"/>
      <c r="X34" s="606"/>
      <c r="Y34" s="607"/>
      <c r="Z34" s="665">
        <v>3.2</v>
      </c>
      <c r="AA34" s="665"/>
      <c r="AB34" s="665"/>
      <c r="AC34" s="665"/>
      <c r="AD34" s="666">
        <v>12748</v>
      </c>
      <c r="AE34" s="666"/>
      <c r="AF34" s="666"/>
      <c r="AG34" s="666"/>
      <c r="AH34" s="666"/>
      <c r="AI34" s="666"/>
      <c r="AJ34" s="666"/>
      <c r="AK34" s="666"/>
      <c r="AL34" s="608">
        <v>0</v>
      </c>
      <c r="AM34" s="609"/>
      <c r="AN34" s="609"/>
      <c r="AO34" s="667"/>
      <c r="AP34" s="214"/>
      <c r="AQ34" s="677" t="s">
        <v>316</v>
      </c>
      <c r="AR34" s="678"/>
      <c r="AS34" s="678"/>
      <c r="AT34" s="678"/>
      <c r="AU34" s="678"/>
      <c r="AV34" s="678"/>
      <c r="AW34" s="678"/>
      <c r="AX34" s="678"/>
      <c r="AY34" s="678"/>
      <c r="AZ34" s="678"/>
      <c r="BA34" s="678"/>
      <c r="BB34" s="678"/>
      <c r="BC34" s="678"/>
      <c r="BD34" s="678"/>
      <c r="BE34" s="678"/>
      <c r="BF34" s="679"/>
      <c r="BG34" s="677" t="s">
        <v>317</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318</v>
      </c>
      <c r="CE34" s="644"/>
      <c r="CF34" s="644"/>
      <c r="CG34" s="644"/>
      <c r="CH34" s="644"/>
      <c r="CI34" s="644"/>
      <c r="CJ34" s="644"/>
      <c r="CK34" s="644"/>
      <c r="CL34" s="644"/>
      <c r="CM34" s="644"/>
      <c r="CN34" s="644"/>
      <c r="CO34" s="644"/>
      <c r="CP34" s="644"/>
      <c r="CQ34" s="645"/>
      <c r="CR34" s="603">
        <v>18780536</v>
      </c>
      <c r="CS34" s="606"/>
      <c r="CT34" s="606"/>
      <c r="CU34" s="606"/>
      <c r="CV34" s="606"/>
      <c r="CW34" s="606"/>
      <c r="CX34" s="606"/>
      <c r="CY34" s="607"/>
      <c r="CZ34" s="608">
        <v>9.5</v>
      </c>
      <c r="DA34" s="637"/>
      <c r="DB34" s="637"/>
      <c r="DC34" s="638"/>
      <c r="DD34" s="611">
        <v>15171747</v>
      </c>
      <c r="DE34" s="606"/>
      <c r="DF34" s="606"/>
      <c r="DG34" s="606"/>
      <c r="DH34" s="606"/>
      <c r="DI34" s="606"/>
      <c r="DJ34" s="606"/>
      <c r="DK34" s="607"/>
      <c r="DL34" s="611">
        <v>12900965</v>
      </c>
      <c r="DM34" s="606"/>
      <c r="DN34" s="606"/>
      <c r="DO34" s="606"/>
      <c r="DP34" s="606"/>
      <c r="DQ34" s="606"/>
      <c r="DR34" s="606"/>
      <c r="DS34" s="606"/>
      <c r="DT34" s="606"/>
      <c r="DU34" s="606"/>
      <c r="DV34" s="607"/>
      <c r="DW34" s="608">
        <v>12.6</v>
      </c>
      <c r="DX34" s="637"/>
      <c r="DY34" s="637"/>
      <c r="DZ34" s="637"/>
      <c r="EA34" s="637"/>
      <c r="EB34" s="637"/>
      <c r="EC34" s="639"/>
    </row>
    <row r="35" spans="2:133" ht="11.25" customHeight="1">
      <c r="B35" s="600" t="s">
        <v>319</v>
      </c>
      <c r="C35" s="601"/>
      <c r="D35" s="601"/>
      <c r="E35" s="601"/>
      <c r="F35" s="601"/>
      <c r="G35" s="601"/>
      <c r="H35" s="601"/>
      <c r="I35" s="601"/>
      <c r="J35" s="601"/>
      <c r="K35" s="601"/>
      <c r="L35" s="601"/>
      <c r="M35" s="601"/>
      <c r="N35" s="601"/>
      <c r="O35" s="601"/>
      <c r="P35" s="601"/>
      <c r="Q35" s="602"/>
      <c r="R35" s="603">
        <v>17512223</v>
      </c>
      <c r="S35" s="606"/>
      <c r="T35" s="606"/>
      <c r="U35" s="606"/>
      <c r="V35" s="606"/>
      <c r="W35" s="606"/>
      <c r="X35" s="606"/>
      <c r="Y35" s="607"/>
      <c r="Z35" s="665">
        <v>8.8000000000000007</v>
      </c>
      <c r="AA35" s="665"/>
      <c r="AB35" s="665"/>
      <c r="AC35" s="665"/>
      <c r="AD35" s="666" t="s">
        <v>174</v>
      </c>
      <c r="AE35" s="666"/>
      <c r="AF35" s="666"/>
      <c r="AG35" s="666"/>
      <c r="AH35" s="666"/>
      <c r="AI35" s="666"/>
      <c r="AJ35" s="666"/>
      <c r="AK35" s="666"/>
      <c r="AL35" s="608" t="s">
        <v>174</v>
      </c>
      <c r="AM35" s="609"/>
      <c r="AN35" s="609"/>
      <c r="AO35" s="667"/>
      <c r="AP35" s="214"/>
      <c r="AQ35" s="671" t="s">
        <v>320</v>
      </c>
      <c r="AR35" s="672"/>
      <c r="AS35" s="672"/>
      <c r="AT35" s="672"/>
      <c r="AU35" s="672"/>
      <c r="AV35" s="672"/>
      <c r="AW35" s="672"/>
      <c r="AX35" s="672"/>
      <c r="AY35" s="673"/>
      <c r="AZ35" s="668">
        <v>22662219</v>
      </c>
      <c r="BA35" s="669"/>
      <c r="BB35" s="669"/>
      <c r="BC35" s="669"/>
      <c r="BD35" s="669"/>
      <c r="BE35" s="669"/>
      <c r="BF35" s="670"/>
      <c r="BG35" s="674" t="s">
        <v>321</v>
      </c>
      <c r="BH35" s="675"/>
      <c r="BI35" s="675"/>
      <c r="BJ35" s="675"/>
      <c r="BK35" s="675"/>
      <c r="BL35" s="675"/>
      <c r="BM35" s="675"/>
      <c r="BN35" s="675"/>
      <c r="BO35" s="675"/>
      <c r="BP35" s="675"/>
      <c r="BQ35" s="675"/>
      <c r="BR35" s="675"/>
      <c r="BS35" s="675"/>
      <c r="BT35" s="675"/>
      <c r="BU35" s="676"/>
      <c r="BV35" s="668">
        <v>5005774</v>
      </c>
      <c r="BW35" s="669"/>
      <c r="BX35" s="669"/>
      <c r="BY35" s="669"/>
      <c r="BZ35" s="669"/>
      <c r="CA35" s="669"/>
      <c r="CB35" s="670"/>
      <c r="CD35" s="647" t="s">
        <v>322</v>
      </c>
      <c r="CE35" s="644"/>
      <c r="CF35" s="644"/>
      <c r="CG35" s="644"/>
      <c r="CH35" s="644"/>
      <c r="CI35" s="644"/>
      <c r="CJ35" s="644"/>
      <c r="CK35" s="644"/>
      <c r="CL35" s="644"/>
      <c r="CM35" s="644"/>
      <c r="CN35" s="644"/>
      <c r="CO35" s="644"/>
      <c r="CP35" s="644"/>
      <c r="CQ35" s="645"/>
      <c r="CR35" s="603">
        <v>1202494</v>
      </c>
      <c r="CS35" s="604"/>
      <c r="CT35" s="604"/>
      <c r="CU35" s="604"/>
      <c r="CV35" s="604"/>
      <c r="CW35" s="604"/>
      <c r="CX35" s="604"/>
      <c r="CY35" s="605"/>
      <c r="CZ35" s="608">
        <v>0.6</v>
      </c>
      <c r="DA35" s="637"/>
      <c r="DB35" s="637"/>
      <c r="DC35" s="638"/>
      <c r="DD35" s="611">
        <v>1194018</v>
      </c>
      <c r="DE35" s="604"/>
      <c r="DF35" s="604"/>
      <c r="DG35" s="604"/>
      <c r="DH35" s="604"/>
      <c r="DI35" s="604"/>
      <c r="DJ35" s="604"/>
      <c r="DK35" s="605"/>
      <c r="DL35" s="611">
        <v>1190449</v>
      </c>
      <c r="DM35" s="604"/>
      <c r="DN35" s="604"/>
      <c r="DO35" s="604"/>
      <c r="DP35" s="604"/>
      <c r="DQ35" s="604"/>
      <c r="DR35" s="604"/>
      <c r="DS35" s="604"/>
      <c r="DT35" s="604"/>
      <c r="DU35" s="604"/>
      <c r="DV35" s="605"/>
      <c r="DW35" s="608">
        <v>1.2</v>
      </c>
      <c r="DX35" s="637"/>
      <c r="DY35" s="637"/>
      <c r="DZ35" s="637"/>
      <c r="EA35" s="637"/>
      <c r="EB35" s="637"/>
      <c r="EC35" s="639"/>
    </row>
    <row r="36" spans="2:133" ht="11.25" customHeight="1">
      <c r="B36" s="600" t="s">
        <v>323</v>
      </c>
      <c r="C36" s="601"/>
      <c r="D36" s="601"/>
      <c r="E36" s="601"/>
      <c r="F36" s="601"/>
      <c r="G36" s="601"/>
      <c r="H36" s="601"/>
      <c r="I36" s="601"/>
      <c r="J36" s="601"/>
      <c r="K36" s="601"/>
      <c r="L36" s="601"/>
      <c r="M36" s="601"/>
      <c r="N36" s="601"/>
      <c r="O36" s="601"/>
      <c r="P36" s="601"/>
      <c r="Q36" s="602"/>
      <c r="R36" s="603" t="s">
        <v>234</v>
      </c>
      <c r="S36" s="606"/>
      <c r="T36" s="606"/>
      <c r="U36" s="606"/>
      <c r="V36" s="606"/>
      <c r="W36" s="606"/>
      <c r="X36" s="606"/>
      <c r="Y36" s="607"/>
      <c r="Z36" s="665" t="s">
        <v>174</v>
      </c>
      <c r="AA36" s="665"/>
      <c r="AB36" s="665"/>
      <c r="AC36" s="665"/>
      <c r="AD36" s="666" t="s">
        <v>174</v>
      </c>
      <c r="AE36" s="666"/>
      <c r="AF36" s="666"/>
      <c r="AG36" s="666"/>
      <c r="AH36" s="666"/>
      <c r="AI36" s="666"/>
      <c r="AJ36" s="666"/>
      <c r="AK36" s="666"/>
      <c r="AL36" s="608" t="s">
        <v>174</v>
      </c>
      <c r="AM36" s="609"/>
      <c r="AN36" s="609"/>
      <c r="AO36" s="667"/>
      <c r="AQ36" s="640" t="s">
        <v>324</v>
      </c>
      <c r="AR36" s="641"/>
      <c r="AS36" s="641"/>
      <c r="AT36" s="641"/>
      <c r="AU36" s="641"/>
      <c r="AV36" s="641"/>
      <c r="AW36" s="641"/>
      <c r="AX36" s="641"/>
      <c r="AY36" s="642"/>
      <c r="AZ36" s="603">
        <v>4607156</v>
      </c>
      <c r="BA36" s="606"/>
      <c r="BB36" s="606"/>
      <c r="BC36" s="606"/>
      <c r="BD36" s="604"/>
      <c r="BE36" s="604"/>
      <c r="BF36" s="643"/>
      <c r="BG36" s="647" t="s">
        <v>325</v>
      </c>
      <c r="BH36" s="644"/>
      <c r="BI36" s="644"/>
      <c r="BJ36" s="644"/>
      <c r="BK36" s="644"/>
      <c r="BL36" s="644"/>
      <c r="BM36" s="644"/>
      <c r="BN36" s="644"/>
      <c r="BO36" s="644"/>
      <c r="BP36" s="644"/>
      <c r="BQ36" s="644"/>
      <c r="BR36" s="644"/>
      <c r="BS36" s="644"/>
      <c r="BT36" s="644"/>
      <c r="BU36" s="645"/>
      <c r="BV36" s="603">
        <v>599448</v>
      </c>
      <c r="BW36" s="606"/>
      <c r="BX36" s="606"/>
      <c r="BY36" s="606"/>
      <c r="BZ36" s="606"/>
      <c r="CA36" s="606"/>
      <c r="CB36" s="646"/>
      <c r="CD36" s="647" t="s">
        <v>326</v>
      </c>
      <c r="CE36" s="644"/>
      <c r="CF36" s="644"/>
      <c r="CG36" s="644"/>
      <c r="CH36" s="644"/>
      <c r="CI36" s="644"/>
      <c r="CJ36" s="644"/>
      <c r="CK36" s="644"/>
      <c r="CL36" s="644"/>
      <c r="CM36" s="644"/>
      <c r="CN36" s="644"/>
      <c r="CO36" s="644"/>
      <c r="CP36" s="644"/>
      <c r="CQ36" s="645"/>
      <c r="CR36" s="603">
        <v>10234788</v>
      </c>
      <c r="CS36" s="606"/>
      <c r="CT36" s="606"/>
      <c r="CU36" s="606"/>
      <c r="CV36" s="606"/>
      <c r="CW36" s="606"/>
      <c r="CX36" s="606"/>
      <c r="CY36" s="607"/>
      <c r="CZ36" s="608">
        <v>5.2</v>
      </c>
      <c r="DA36" s="637"/>
      <c r="DB36" s="637"/>
      <c r="DC36" s="638"/>
      <c r="DD36" s="611">
        <v>9587096</v>
      </c>
      <c r="DE36" s="606"/>
      <c r="DF36" s="606"/>
      <c r="DG36" s="606"/>
      <c r="DH36" s="606"/>
      <c r="DI36" s="606"/>
      <c r="DJ36" s="606"/>
      <c r="DK36" s="607"/>
      <c r="DL36" s="611">
        <v>7361726</v>
      </c>
      <c r="DM36" s="606"/>
      <c r="DN36" s="606"/>
      <c r="DO36" s="606"/>
      <c r="DP36" s="606"/>
      <c r="DQ36" s="606"/>
      <c r="DR36" s="606"/>
      <c r="DS36" s="606"/>
      <c r="DT36" s="606"/>
      <c r="DU36" s="606"/>
      <c r="DV36" s="607"/>
      <c r="DW36" s="608">
        <v>7.2</v>
      </c>
      <c r="DX36" s="637"/>
      <c r="DY36" s="637"/>
      <c r="DZ36" s="637"/>
      <c r="EA36" s="637"/>
      <c r="EB36" s="637"/>
      <c r="EC36" s="639"/>
    </row>
    <row r="37" spans="2:133" ht="11.25" customHeight="1">
      <c r="B37" s="600" t="s">
        <v>327</v>
      </c>
      <c r="C37" s="601"/>
      <c r="D37" s="601"/>
      <c r="E37" s="601"/>
      <c r="F37" s="601"/>
      <c r="G37" s="601"/>
      <c r="H37" s="601"/>
      <c r="I37" s="601"/>
      <c r="J37" s="601"/>
      <c r="K37" s="601"/>
      <c r="L37" s="601"/>
      <c r="M37" s="601"/>
      <c r="N37" s="601"/>
      <c r="O37" s="601"/>
      <c r="P37" s="601"/>
      <c r="Q37" s="602"/>
      <c r="R37" s="603">
        <v>7845323</v>
      </c>
      <c r="S37" s="606"/>
      <c r="T37" s="606"/>
      <c r="U37" s="606"/>
      <c r="V37" s="606"/>
      <c r="W37" s="606"/>
      <c r="X37" s="606"/>
      <c r="Y37" s="607"/>
      <c r="Z37" s="665">
        <v>4</v>
      </c>
      <c r="AA37" s="665"/>
      <c r="AB37" s="665"/>
      <c r="AC37" s="665"/>
      <c r="AD37" s="666" t="s">
        <v>174</v>
      </c>
      <c r="AE37" s="666"/>
      <c r="AF37" s="666"/>
      <c r="AG37" s="666"/>
      <c r="AH37" s="666"/>
      <c r="AI37" s="666"/>
      <c r="AJ37" s="666"/>
      <c r="AK37" s="666"/>
      <c r="AL37" s="608" t="s">
        <v>234</v>
      </c>
      <c r="AM37" s="609"/>
      <c r="AN37" s="609"/>
      <c r="AO37" s="667"/>
      <c r="AQ37" s="640" t="s">
        <v>328</v>
      </c>
      <c r="AR37" s="641"/>
      <c r="AS37" s="641"/>
      <c r="AT37" s="641"/>
      <c r="AU37" s="641"/>
      <c r="AV37" s="641"/>
      <c r="AW37" s="641"/>
      <c r="AX37" s="641"/>
      <c r="AY37" s="642"/>
      <c r="AZ37" s="603">
        <v>74408</v>
      </c>
      <c r="BA37" s="606"/>
      <c r="BB37" s="606"/>
      <c r="BC37" s="606"/>
      <c r="BD37" s="604"/>
      <c r="BE37" s="604"/>
      <c r="BF37" s="643"/>
      <c r="BG37" s="647" t="s">
        <v>329</v>
      </c>
      <c r="BH37" s="644"/>
      <c r="BI37" s="644"/>
      <c r="BJ37" s="644"/>
      <c r="BK37" s="644"/>
      <c r="BL37" s="644"/>
      <c r="BM37" s="644"/>
      <c r="BN37" s="644"/>
      <c r="BO37" s="644"/>
      <c r="BP37" s="644"/>
      <c r="BQ37" s="644"/>
      <c r="BR37" s="644"/>
      <c r="BS37" s="644"/>
      <c r="BT37" s="644"/>
      <c r="BU37" s="645"/>
      <c r="BV37" s="603">
        <v>67002</v>
      </c>
      <c r="BW37" s="606"/>
      <c r="BX37" s="606"/>
      <c r="BY37" s="606"/>
      <c r="BZ37" s="606"/>
      <c r="CA37" s="606"/>
      <c r="CB37" s="646"/>
      <c r="CD37" s="647" t="s">
        <v>330</v>
      </c>
      <c r="CE37" s="644"/>
      <c r="CF37" s="644"/>
      <c r="CG37" s="644"/>
      <c r="CH37" s="644"/>
      <c r="CI37" s="644"/>
      <c r="CJ37" s="644"/>
      <c r="CK37" s="644"/>
      <c r="CL37" s="644"/>
      <c r="CM37" s="644"/>
      <c r="CN37" s="644"/>
      <c r="CO37" s="644"/>
      <c r="CP37" s="644"/>
      <c r="CQ37" s="645"/>
      <c r="CR37" s="603">
        <v>38613</v>
      </c>
      <c r="CS37" s="604"/>
      <c r="CT37" s="604"/>
      <c r="CU37" s="604"/>
      <c r="CV37" s="604"/>
      <c r="CW37" s="604"/>
      <c r="CX37" s="604"/>
      <c r="CY37" s="605"/>
      <c r="CZ37" s="608">
        <v>0</v>
      </c>
      <c r="DA37" s="637"/>
      <c r="DB37" s="637"/>
      <c r="DC37" s="638"/>
      <c r="DD37" s="611">
        <v>38613</v>
      </c>
      <c r="DE37" s="604"/>
      <c r="DF37" s="604"/>
      <c r="DG37" s="604"/>
      <c r="DH37" s="604"/>
      <c r="DI37" s="604"/>
      <c r="DJ37" s="604"/>
      <c r="DK37" s="605"/>
      <c r="DL37" s="611">
        <v>38613</v>
      </c>
      <c r="DM37" s="604"/>
      <c r="DN37" s="604"/>
      <c r="DO37" s="604"/>
      <c r="DP37" s="604"/>
      <c r="DQ37" s="604"/>
      <c r="DR37" s="604"/>
      <c r="DS37" s="604"/>
      <c r="DT37" s="604"/>
      <c r="DU37" s="604"/>
      <c r="DV37" s="605"/>
      <c r="DW37" s="608">
        <v>0</v>
      </c>
      <c r="DX37" s="637"/>
      <c r="DY37" s="637"/>
      <c r="DZ37" s="637"/>
      <c r="EA37" s="637"/>
      <c r="EB37" s="637"/>
      <c r="EC37" s="639"/>
    </row>
    <row r="38" spans="2:133" ht="11.25" customHeight="1">
      <c r="B38" s="615" t="s">
        <v>331</v>
      </c>
      <c r="C38" s="616"/>
      <c r="D38" s="616"/>
      <c r="E38" s="616"/>
      <c r="F38" s="616"/>
      <c r="G38" s="616"/>
      <c r="H38" s="616"/>
      <c r="I38" s="616"/>
      <c r="J38" s="616"/>
      <c r="K38" s="616"/>
      <c r="L38" s="616"/>
      <c r="M38" s="616"/>
      <c r="N38" s="616"/>
      <c r="O38" s="616"/>
      <c r="P38" s="616"/>
      <c r="Q38" s="617"/>
      <c r="R38" s="618">
        <v>198149679</v>
      </c>
      <c r="S38" s="655"/>
      <c r="T38" s="655"/>
      <c r="U38" s="655"/>
      <c r="V38" s="655"/>
      <c r="W38" s="655"/>
      <c r="X38" s="655"/>
      <c r="Y38" s="660"/>
      <c r="Z38" s="661">
        <v>100</v>
      </c>
      <c r="AA38" s="661"/>
      <c r="AB38" s="661"/>
      <c r="AC38" s="661"/>
      <c r="AD38" s="662">
        <v>94366849</v>
      </c>
      <c r="AE38" s="662"/>
      <c r="AF38" s="662"/>
      <c r="AG38" s="662"/>
      <c r="AH38" s="662"/>
      <c r="AI38" s="662"/>
      <c r="AJ38" s="662"/>
      <c r="AK38" s="662"/>
      <c r="AL38" s="621">
        <v>100</v>
      </c>
      <c r="AM38" s="663"/>
      <c r="AN38" s="663"/>
      <c r="AO38" s="664"/>
      <c r="AQ38" s="640" t="s">
        <v>332</v>
      </c>
      <c r="AR38" s="641"/>
      <c r="AS38" s="641"/>
      <c r="AT38" s="641"/>
      <c r="AU38" s="641"/>
      <c r="AV38" s="641"/>
      <c r="AW38" s="641"/>
      <c r="AX38" s="641"/>
      <c r="AY38" s="642"/>
      <c r="AZ38" s="603">
        <v>37329</v>
      </c>
      <c r="BA38" s="606"/>
      <c r="BB38" s="606"/>
      <c r="BC38" s="606"/>
      <c r="BD38" s="604"/>
      <c r="BE38" s="604"/>
      <c r="BF38" s="643"/>
      <c r="BG38" s="647" t="s">
        <v>333</v>
      </c>
      <c r="BH38" s="644"/>
      <c r="BI38" s="644"/>
      <c r="BJ38" s="644"/>
      <c r="BK38" s="644"/>
      <c r="BL38" s="644"/>
      <c r="BM38" s="644"/>
      <c r="BN38" s="644"/>
      <c r="BO38" s="644"/>
      <c r="BP38" s="644"/>
      <c r="BQ38" s="644"/>
      <c r="BR38" s="644"/>
      <c r="BS38" s="644"/>
      <c r="BT38" s="644"/>
      <c r="BU38" s="645"/>
      <c r="BV38" s="603">
        <v>101571</v>
      </c>
      <c r="BW38" s="606"/>
      <c r="BX38" s="606"/>
      <c r="BY38" s="606"/>
      <c r="BZ38" s="606"/>
      <c r="CA38" s="606"/>
      <c r="CB38" s="646"/>
      <c r="CD38" s="647" t="s">
        <v>334</v>
      </c>
      <c r="CE38" s="644"/>
      <c r="CF38" s="644"/>
      <c r="CG38" s="644"/>
      <c r="CH38" s="644"/>
      <c r="CI38" s="644"/>
      <c r="CJ38" s="644"/>
      <c r="CK38" s="644"/>
      <c r="CL38" s="644"/>
      <c r="CM38" s="644"/>
      <c r="CN38" s="644"/>
      <c r="CO38" s="644"/>
      <c r="CP38" s="644"/>
      <c r="CQ38" s="645"/>
      <c r="CR38" s="603">
        <v>17979339</v>
      </c>
      <c r="CS38" s="606"/>
      <c r="CT38" s="606"/>
      <c r="CU38" s="606"/>
      <c r="CV38" s="606"/>
      <c r="CW38" s="606"/>
      <c r="CX38" s="606"/>
      <c r="CY38" s="607"/>
      <c r="CZ38" s="608">
        <v>9.1</v>
      </c>
      <c r="DA38" s="637"/>
      <c r="DB38" s="637"/>
      <c r="DC38" s="638"/>
      <c r="DD38" s="611">
        <v>14470721</v>
      </c>
      <c r="DE38" s="606"/>
      <c r="DF38" s="606"/>
      <c r="DG38" s="606"/>
      <c r="DH38" s="606"/>
      <c r="DI38" s="606"/>
      <c r="DJ38" s="606"/>
      <c r="DK38" s="607"/>
      <c r="DL38" s="611">
        <v>12628587</v>
      </c>
      <c r="DM38" s="606"/>
      <c r="DN38" s="606"/>
      <c r="DO38" s="606"/>
      <c r="DP38" s="606"/>
      <c r="DQ38" s="606"/>
      <c r="DR38" s="606"/>
      <c r="DS38" s="606"/>
      <c r="DT38" s="606"/>
      <c r="DU38" s="606"/>
      <c r="DV38" s="607"/>
      <c r="DW38" s="608">
        <v>12.4</v>
      </c>
      <c r="DX38" s="637"/>
      <c r="DY38" s="637"/>
      <c r="DZ38" s="637"/>
      <c r="EA38" s="637"/>
      <c r="EB38" s="637"/>
      <c r="EC38" s="639"/>
    </row>
    <row r="39" spans="2:133" ht="11.25" customHeight="1">
      <c r="AQ39" s="640" t="s">
        <v>335</v>
      </c>
      <c r="AR39" s="641"/>
      <c r="AS39" s="641"/>
      <c r="AT39" s="641"/>
      <c r="AU39" s="641"/>
      <c r="AV39" s="641"/>
      <c r="AW39" s="641"/>
      <c r="AX39" s="641"/>
      <c r="AY39" s="642"/>
      <c r="AZ39" s="603">
        <v>3160</v>
      </c>
      <c r="BA39" s="606"/>
      <c r="BB39" s="606"/>
      <c r="BC39" s="606"/>
      <c r="BD39" s="604"/>
      <c r="BE39" s="604"/>
      <c r="BF39" s="643"/>
      <c r="BG39" s="648" t="s">
        <v>336</v>
      </c>
      <c r="BH39" s="649"/>
      <c r="BI39" s="649"/>
      <c r="BJ39" s="649"/>
      <c r="BK39" s="649"/>
      <c r="BL39" s="215"/>
      <c r="BM39" s="644" t="s">
        <v>337</v>
      </c>
      <c r="BN39" s="644"/>
      <c r="BO39" s="644"/>
      <c r="BP39" s="644"/>
      <c r="BQ39" s="644"/>
      <c r="BR39" s="644"/>
      <c r="BS39" s="644"/>
      <c r="BT39" s="644"/>
      <c r="BU39" s="645"/>
      <c r="BV39" s="603">
        <v>99</v>
      </c>
      <c r="BW39" s="606"/>
      <c r="BX39" s="606"/>
      <c r="BY39" s="606"/>
      <c r="BZ39" s="606"/>
      <c r="CA39" s="606"/>
      <c r="CB39" s="646"/>
      <c r="CD39" s="647" t="s">
        <v>338</v>
      </c>
      <c r="CE39" s="644"/>
      <c r="CF39" s="644"/>
      <c r="CG39" s="644"/>
      <c r="CH39" s="644"/>
      <c r="CI39" s="644"/>
      <c r="CJ39" s="644"/>
      <c r="CK39" s="644"/>
      <c r="CL39" s="644"/>
      <c r="CM39" s="644"/>
      <c r="CN39" s="644"/>
      <c r="CO39" s="644"/>
      <c r="CP39" s="644"/>
      <c r="CQ39" s="645"/>
      <c r="CR39" s="603">
        <v>2878493</v>
      </c>
      <c r="CS39" s="604"/>
      <c r="CT39" s="604"/>
      <c r="CU39" s="604"/>
      <c r="CV39" s="604"/>
      <c r="CW39" s="604"/>
      <c r="CX39" s="604"/>
      <c r="CY39" s="605"/>
      <c r="CZ39" s="608">
        <v>1.5</v>
      </c>
      <c r="DA39" s="637"/>
      <c r="DB39" s="637"/>
      <c r="DC39" s="638"/>
      <c r="DD39" s="611">
        <v>2806015</v>
      </c>
      <c r="DE39" s="604"/>
      <c r="DF39" s="604"/>
      <c r="DG39" s="604"/>
      <c r="DH39" s="604"/>
      <c r="DI39" s="604"/>
      <c r="DJ39" s="604"/>
      <c r="DK39" s="605"/>
      <c r="DL39" s="611" t="s">
        <v>174</v>
      </c>
      <c r="DM39" s="604"/>
      <c r="DN39" s="604"/>
      <c r="DO39" s="604"/>
      <c r="DP39" s="604"/>
      <c r="DQ39" s="604"/>
      <c r="DR39" s="604"/>
      <c r="DS39" s="604"/>
      <c r="DT39" s="604"/>
      <c r="DU39" s="604"/>
      <c r="DV39" s="605"/>
      <c r="DW39" s="608" t="s">
        <v>174</v>
      </c>
      <c r="DX39" s="637"/>
      <c r="DY39" s="637"/>
      <c r="DZ39" s="637"/>
      <c r="EA39" s="637"/>
      <c r="EB39" s="637"/>
      <c r="EC39" s="639"/>
    </row>
    <row r="40" spans="2:133" ht="11.25" customHeight="1">
      <c r="AQ40" s="640" t="s">
        <v>339</v>
      </c>
      <c r="AR40" s="641"/>
      <c r="AS40" s="641"/>
      <c r="AT40" s="641"/>
      <c r="AU40" s="641"/>
      <c r="AV40" s="641"/>
      <c r="AW40" s="641"/>
      <c r="AX40" s="641"/>
      <c r="AY40" s="642"/>
      <c r="AZ40" s="603">
        <v>5790740</v>
      </c>
      <c r="BA40" s="606"/>
      <c r="BB40" s="606"/>
      <c r="BC40" s="606"/>
      <c r="BD40" s="604"/>
      <c r="BE40" s="604"/>
      <c r="BF40" s="643"/>
      <c r="BG40" s="648"/>
      <c r="BH40" s="649"/>
      <c r="BI40" s="649"/>
      <c r="BJ40" s="649"/>
      <c r="BK40" s="649"/>
      <c r="BL40" s="215"/>
      <c r="BM40" s="644" t="s">
        <v>340</v>
      </c>
      <c r="BN40" s="644"/>
      <c r="BO40" s="644"/>
      <c r="BP40" s="644"/>
      <c r="BQ40" s="644"/>
      <c r="BR40" s="644"/>
      <c r="BS40" s="644"/>
      <c r="BT40" s="644"/>
      <c r="BU40" s="645"/>
      <c r="BV40" s="603">
        <v>127</v>
      </c>
      <c r="BW40" s="606"/>
      <c r="BX40" s="606"/>
      <c r="BY40" s="606"/>
      <c r="BZ40" s="606"/>
      <c r="CA40" s="606"/>
      <c r="CB40" s="646"/>
      <c r="CD40" s="647" t="s">
        <v>341</v>
      </c>
      <c r="CE40" s="644"/>
      <c r="CF40" s="644"/>
      <c r="CG40" s="644"/>
      <c r="CH40" s="644"/>
      <c r="CI40" s="644"/>
      <c r="CJ40" s="644"/>
      <c r="CK40" s="644"/>
      <c r="CL40" s="644"/>
      <c r="CM40" s="644"/>
      <c r="CN40" s="644"/>
      <c r="CO40" s="644"/>
      <c r="CP40" s="644"/>
      <c r="CQ40" s="645"/>
      <c r="CR40" s="603">
        <v>928211</v>
      </c>
      <c r="CS40" s="606"/>
      <c r="CT40" s="606"/>
      <c r="CU40" s="606"/>
      <c r="CV40" s="606"/>
      <c r="CW40" s="606"/>
      <c r="CX40" s="606"/>
      <c r="CY40" s="607"/>
      <c r="CZ40" s="608">
        <v>0.5</v>
      </c>
      <c r="DA40" s="637"/>
      <c r="DB40" s="637"/>
      <c r="DC40" s="638"/>
      <c r="DD40" s="611">
        <v>18474</v>
      </c>
      <c r="DE40" s="606"/>
      <c r="DF40" s="606"/>
      <c r="DG40" s="606"/>
      <c r="DH40" s="606"/>
      <c r="DI40" s="606"/>
      <c r="DJ40" s="606"/>
      <c r="DK40" s="607"/>
      <c r="DL40" s="611" t="s">
        <v>234</v>
      </c>
      <c r="DM40" s="606"/>
      <c r="DN40" s="606"/>
      <c r="DO40" s="606"/>
      <c r="DP40" s="606"/>
      <c r="DQ40" s="606"/>
      <c r="DR40" s="606"/>
      <c r="DS40" s="606"/>
      <c r="DT40" s="606"/>
      <c r="DU40" s="606"/>
      <c r="DV40" s="607"/>
      <c r="DW40" s="608" t="s">
        <v>174</v>
      </c>
      <c r="DX40" s="637"/>
      <c r="DY40" s="637"/>
      <c r="DZ40" s="637"/>
      <c r="EA40" s="637"/>
      <c r="EB40" s="637"/>
      <c r="EC40" s="639"/>
    </row>
    <row r="41" spans="2:133" ht="11.25" customHeight="1">
      <c r="AQ41" s="652" t="s">
        <v>342</v>
      </c>
      <c r="AR41" s="653"/>
      <c r="AS41" s="653"/>
      <c r="AT41" s="653"/>
      <c r="AU41" s="653"/>
      <c r="AV41" s="653"/>
      <c r="AW41" s="653"/>
      <c r="AX41" s="653"/>
      <c r="AY41" s="654"/>
      <c r="AZ41" s="618">
        <v>12149426</v>
      </c>
      <c r="BA41" s="655"/>
      <c r="BB41" s="655"/>
      <c r="BC41" s="655"/>
      <c r="BD41" s="619"/>
      <c r="BE41" s="619"/>
      <c r="BF41" s="656"/>
      <c r="BG41" s="650"/>
      <c r="BH41" s="651"/>
      <c r="BI41" s="651"/>
      <c r="BJ41" s="651"/>
      <c r="BK41" s="651"/>
      <c r="BL41" s="216"/>
      <c r="BM41" s="657" t="s">
        <v>343</v>
      </c>
      <c r="BN41" s="657"/>
      <c r="BO41" s="657"/>
      <c r="BP41" s="657"/>
      <c r="BQ41" s="657"/>
      <c r="BR41" s="657"/>
      <c r="BS41" s="657"/>
      <c r="BT41" s="657"/>
      <c r="BU41" s="658"/>
      <c r="BV41" s="618">
        <v>330</v>
      </c>
      <c r="BW41" s="655"/>
      <c r="BX41" s="655"/>
      <c r="BY41" s="655"/>
      <c r="BZ41" s="655"/>
      <c r="CA41" s="655"/>
      <c r="CB41" s="659"/>
      <c r="CD41" s="647" t="s">
        <v>344</v>
      </c>
      <c r="CE41" s="644"/>
      <c r="CF41" s="644"/>
      <c r="CG41" s="644"/>
      <c r="CH41" s="644"/>
      <c r="CI41" s="644"/>
      <c r="CJ41" s="644"/>
      <c r="CK41" s="644"/>
      <c r="CL41" s="644"/>
      <c r="CM41" s="644"/>
      <c r="CN41" s="644"/>
      <c r="CO41" s="644"/>
      <c r="CP41" s="644"/>
      <c r="CQ41" s="645"/>
      <c r="CR41" s="603" t="s">
        <v>174</v>
      </c>
      <c r="CS41" s="604"/>
      <c r="CT41" s="604"/>
      <c r="CU41" s="604"/>
      <c r="CV41" s="604"/>
      <c r="CW41" s="604"/>
      <c r="CX41" s="604"/>
      <c r="CY41" s="605"/>
      <c r="CZ41" s="608" t="s">
        <v>174</v>
      </c>
      <c r="DA41" s="637"/>
      <c r="DB41" s="637"/>
      <c r="DC41" s="638"/>
      <c r="DD41" s="611" t="s">
        <v>174</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346</v>
      </c>
      <c r="CE42" s="601"/>
      <c r="CF42" s="601"/>
      <c r="CG42" s="601"/>
      <c r="CH42" s="601"/>
      <c r="CI42" s="601"/>
      <c r="CJ42" s="601"/>
      <c r="CK42" s="601"/>
      <c r="CL42" s="601"/>
      <c r="CM42" s="601"/>
      <c r="CN42" s="601"/>
      <c r="CO42" s="601"/>
      <c r="CP42" s="601"/>
      <c r="CQ42" s="602"/>
      <c r="CR42" s="603">
        <v>18669092</v>
      </c>
      <c r="CS42" s="606"/>
      <c r="CT42" s="606"/>
      <c r="CU42" s="606"/>
      <c r="CV42" s="606"/>
      <c r="CW42" s="606"/>
      <c r="CX42" s="606"/>
      <c r="CY42" s="607"/>
      <c r="CZ42" s="608">
        <v>9.4</v>
      </c>
      <c r="DA42" s="609"/>
      <c r="DB42" s="609"/>
      <c r="DC42" s="610"/>
      <c r="DD42" s="611">
        <v>4697128</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348</v>
      </c>
      <c r="CE43" s="601"/>
      <c r="CF43" s="601"/>
      <c r="CG43" s="601"/>
      <c r="CH43" s="601"/>
      <c r="CI43" s="601"/>
      <c r="CJ43" s="601"/>
      <c r="CK43" s="601"/>
      <c r="CL43" s="601"/>
      <c r="CM43" s="601"/>
      <c r="CN43" s="601"/>
      <c r="CO43" s="601"/>
      <c r="CP43" s="601"/>
      <c r="CQ43" s="602"/>
      <c r="CR43" s="603">
        <v>391633</v>
      </c>
      <c r="CS43" s="604"/>
      <c r="CT43" s="604"/>
      <c r="CU43" s="604"/>
      <c r="CV43" s="604"/>
      <c r="CW43" s="604"/>
      <c r="CX43" s="604"/>
      <c r="CY43" s="605"/>
      <c r="CZ43" s="608">
        <v>0.2</v>
      </c>
      <c r="DA43" s="637"/>
      <c r="DB43" s="637"/>
      <c r="DC43" s="638"/>
      <c r="DD43" s="611">
        <v>391633</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c r="B44" s="220" t="s">
        <v>349</v>
      </c>
      <c r="CD44" s="631" t="s">
        <v>301</v>
      </c>
      <c r="CE44" s="632"/>
      <c r="CF44" s="600" t="s">
        <v>350</v>
      </c>
      <c r="CG44" s="601"/>
      <c r="CH44" s="601"/>
      <c r="CI44" s="601"/>
      <c r="CJ44" s="601"/>
      <c r="CK44" s="601"/>
      <c r="CL44" s="601"/>
      <c r="CM44" s="601"/>
      <c r="CN44" s="601"/>
      <c r="CO44" s="601"/>
      <c r="CP44" s="601"/>
      <c r="CQ44" s="602"/>
      <c r="CR44" s="603">
        <v>18668382</v>
      </c>
      <c r="CS44" s="606"/>
      <c r="CT44" s="606"/>
      <c r="CU44" s="606"/>
      <c r="CV44" s="606"/>
      <c r="CW44" s="606"/>
      <c r="CX44" s="606"/>
      <c r="CY44" s="607"/>
      <c r="CZ44" s="608">
        <v>9.4</v>
      </c>
      <c r="DA44" s="609"/>
      <c r="DB44" s="609"/>
      <c r="DC44" s="610"/>
      <c r="DD44" s="611">
        <v>4696890</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c r="CD45" s="633"/>
      <c r="CE45" s="634"/>
      <c r="CF45" s="600" t="s">
        <v>351</v>
      </c>
      <c r="CG45" s="601"/>
      <c r="CH45" s="601"/>
      <c r="CI45" s="601"/>
      <c r="CJ45" s="601"/>
      <c r="CK45" s="601"/>
      <c r="CL45" s="601"/>
      <c r="CM45" s="601"/>
      <c r="CN45" s="601"/>
      <c r="CO45" s="601"/>
      <c r="CP45" s="601"/>
      <c r="CQ45" s="602"/>
      <c r="CR45" s="603">
        <v>7028583</v>
      </c>
      <c r="CS45" s="604"/>
      <c r="CT45" s="604"/>
      <c r="CU45" s="604"/>
      <c r="CV45" s="604"/>
      <c r="CW45" s="604"/>
      <c r="CX45" s="604"/>
      <c r="CY45" s="605"/>
      <c r="CZ45" s="608">
        <v>3.6</v>
      </c>
      <c r="DA45" s="637"/>
      <c r="DB45" s="637"/>
      <c r="DC45" s="638"/>
      <c r="DD45" s="611">
        <v>287897</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c r="CD46" s="633"/>
      <c r="CE46" s="634"/>
      <c r="CF46" s="600" t="s">
        <v>352</v>
      </c>
      <c r="CG46" s="601"/>
      <c r="CH46" s="601"/>
      <c r="CI46" s="601"/>
      <c r="CJ46" s="601"/>
      <c r="CK46" s="601"/>
      <c r="CL46" s="601"/>
      <c r="CM46" s="601"/>
      <c r="CN46" s="601"/>
      <c r="CO46" s="601"/>
      <c r="CP46" s="601"/>
      <c r="CQ46" s="602"/>
      <c r="CR46" s="603">
        <v>10371140</v>
      </c>
      <c r="CS46" s="606"/>
      <c r="CT46" s="606"/>
      <c r="CU46" s="606"/>
      <c r="CV46" s="606"/>
      <c r="CW46" s="606"/>
      <c r="CX46" s="606"/>
      <c r="CY46" s="607"/>
      <c r="CZ46" s="608">
        <v>5.2</v>
      </c>
      <c r="DA46" s="609"/>
      <c r="DB46" s="609"/>
      <c r="DC46" s="610"/>
      <c r="DD46" s="611">
        <v>4248334</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c r="CD47" s="633"/>
      <c r="CE47" s="634"/>
      <c r="CF47" s="600" t="s">
        <v>353</v>
      </c>
      <c r="CG47" s="601"/>
      <c r="CH47" s="601"/>
      <c r="CI47" s="601"/>
      <c r="CJ47" s="601"/>
      <c r="CK47" s="601"/>
      <c r="CL47" s="601"/>
      <c r="CM47" s="601"/>
      <c r="CN47" s="601"/>
      <c r="CO47" s="601"/>
      <c r="CP47" s="601"/>
      <c r="CQ47" s="602"/>
      <c r="CR47" s="603">
        <v>710</v>
      </c>
      <c r="CS47" s="604"/>
      <c r="CT47" s="604"/>
      <c r="CU47" s="604"/>
      <c r="CV47" s="604"/>
      <c r="CW47" s="604"/>
      <c r="CX47" s="604"/>
      <c r="CY47" s="605"/>
      <c r="CZ47" s="608">
        <v>0</v>
      </c>
      <c r="DA47" s="637"/>
      <c r="DB47" s="637"/>
      <c r="DC47" s="638"/>
      <c r="DD47" s="611">
        <v>238</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c r="CD48" s="635"/>
      <c r="CE48" s="636"/>
      <c r="CF48" s="600" t="s">
        <v>354</v>
      </c>
      <c r="CG48" s="601"/>
      <c r="CH48" s="601"/>
      <c r="CI48" s="601"/>
      <c r="CJ48" s="601"/>
      <c r="CK48" s="601"/>
      <c r="CL48" s="601"/>
      <c r="CM48" s="601"/>
      <c r="CN48" s="601"/>
      <c r="CO48" s="601"/>
      <c r="CP48" s="601"/>
      <c r="CQ48" s="602"/>
      <c r="CR48" s="603" t="s">
        <v>174</v>
      </c>
      <c r="CS48" s="606"/>
      <c r="CT48" s="606"/>
      <c r="CU48" s="606"/>
      <c r="CV48" s="606"/>
      <c r="CW48" s="606"/>
      <c r="CX48" s="606"/>
      <c r="CY48" s="607"/>
      <c r="CZ48" s="608" t="s">
        <v>174</v>
      </c>
      <c r="DA48" s="609"/>
      <c r="DB48" s="609"/>
      <c r="DC48" s="610"/>
      <c r="DD48" s="611" t="s">
        <v>234</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c r="CD49" s="615" t="s">
        <v>355</v>
      </c>
      <c r="CE49" s="616"/>
      <c r="CF49" s="616"/>
      <c r="CG49" s="616"/>
      <c r="CH49" s="616"/>
      <c r="CI49" s="616"/>
      <c r="CJ49" s="616"/>
      <c r="CK49" s="616"/>
      <c r="CL49" s="616"/>
      <c r="CM49" s="616"/>
      <c r="CN49" s="616"/>
      <c r="CO49" s="616"/>
      <c r="CP49" s="616"/>
      <c r="CQ49" s="617"/>
      <c r="CR49" s="618">
        <v>197732423</v>
      </c>
      <c r="CS49" s="619"/>
      <c r="CT49" s="619"/>
      <c r="CU49" s="619"/>
      <c r="CV49" s="619"/>
      <c r="CW49" s="619"/>
      <c r="CX49" s="619"/>
      <c r="CY49" s="620"/>
      <c r="CZ49" s="621">
        <v>100</v>
      </c>
      <c r="DA49" s="622"/>
      <c r="DB49" s="622"/>
      <c r="DC49" s="623"/>
      <c r="DD49" s="624">
        <v>115752819</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row r="51" spans="82:133" hidden="1"/>
    <row r="52" spans="82:133" hidden="1"/>
    <row r="53" spans="82:133" hidden="1"/>
  </sheetData>
  <sheetProtection algorithmName="SHA-512" hashValue="FFCXm0V9AIhCEmSSm1RZ8c5EmanUPYRhiJN5p98DiPz68zg6a3k5vALEbHl2u/UFIWmM2oKHoHLXHlHbIhL+cg==" saltValue="c06VHheD85LVtPabuDo/X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357</v>
      </c>
      <c r="DK2" s="1142"/>
      <c r="DL2" s="1142"/>
      <c r="DM2" s="1142"/>
      <c r="DN2" s="1142"/>
      <c r="DO2" s="1143"/>
      <c r="DP2" s="229"/>
      <c r="DQ2" s="1141" t="s">
        <v>358</v>
      </c>
      <c r="DR2" s="1142"/>
      <c r="DS2" s="1142"/>
      <c r="DT2" s="1142"/>
      <c r="DU2" s="1142"/>
      <c r="DV2" s="1142"/>
      <c r="DW2" s="1142"/>
      <c r="DX2" s="1142"/>
      <c r="DY2" s="1142"/>
      <c r="DZ2" s="1143"/>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4" t="s">
        <v>359</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6" t="s">
        <v>361</v>
      </c>
      <c r="B5" s="1027"/>
      <c r="C5" s="1027"/>
      <c r="D5" s="1027"/>
      <c r="E5" s="1027"/>
      <c r="F5" s="1027"/>
      <c r="G5" s="1027"/>
      <c r="H5" s="1027"/>
      <c r="I5" s="1027"/>
      <c r="J5" s="1027"/>
      <c r="K5" s="1027"/>
      <c r="L5" s="1027"/>
      <c r="M5" s="1027"/>
      <c r="N5" s="1027"/>
      <c r="O5" s="1027"/>
      <c r="P5" s="1028"/>
      <c r="Q5" s="1032" t="s">
        <v>362</v>
      </c>
      <c r="R5" s="1033"/>
      <c r="S5" s="1033"/>
      <c r="T5" s="1033"/>
      <c r="U5" s="1034"/>
      <c r="V5" s="1032" t="s">
        <v>363</v>
      </c>
      <c r="W5" s="1033"/>
      <c r="X5" s="1033"/>
      <c r="Y5" s="1033"/>
      <c r="Z5" s="1034"/>
      <c r="AA5" s="1032" t="s">
        <v>364</v>
      </c>
      <c r="AB5" s="1033"/>
      <c r="AC5" s="1033"/>
      <c r="AD5" s="1033"/>
      <c r="AE5" s="1033"/>
      <c r="AF5" s="1144" t="s">
        <v>365</v>
      </c>
      <c r="AG5" s="1033"/>
      <c r="AH5" s="1033"/>
      <c r="AI5" s="1033"/>
      <c r="AJ5" s="1048"/>
      <c r="AK5" s="1033" t="s">
        <v>366</v>
      </c>
      <c r="AL5" s="1033"/>
      <c r="AM5" s="1033"/>
      <c r="AN5" s="1033"/>
      <c r="AO5" s="1034"/>
      <c r="AP5" s="1032" t="s">
        <v>367</v>
      </c>
      <c r="AQ5" s="1033"/>
      <c r="AR5" s="1033"/>
      <c r="AS5" s="1033"/>
      <c r="AT5" s="1034"/>
      <c r="AU5" s="1032" t="s">
        <v>368</v>
      </c>
      <c r="AV5" s="1033"/>
      <c r="AW5" s="1033"/>
      <c r="AX5" s="1033"/>
      <c r="AY5" s="1048"/>
      <c r="AZ5" s="236"/>
      <c r="BA5" s="236"/>
      <c r="BB5" s="236"/>
      <c r="BC5" s="236"/>
      <c r="BD5" s="236"/>
      <c r="BE5" s="237"/>
      <c r="BF5" s="237"/>
      <c r="BG5" s="237"/>
      <c r="BH5" s="237"/>
      <c r="BI5" s="237"/>
      <c r="BJ5" s="237"/>
      <c r="BK5" s="237"/>
      <c r="BL5" s="237"/>
      <c r="BM5" s="237"/>
      <c r="BN5" s="237"/>
      <c r="BO5" s="237"/>
      <c r="BP5" s="237"/>
      <c r="BQ5" s="1026" t="s">
        <v>369</v>
      </c>
      <c r="BR5" s="1027"/>
      <c r="BS5" s="1027"/>
      <c r="BT5" s="1027"/>
      <c r="BU5" s="1027"/>
      <c r="BV5" s="1027"/>
      <c r="BW5" s="1027"/>
      <c r="BX5" s="1027"/>
      <c r="BY5" s="1027"/>
      <c r="BZ5" s="1027"/>
      <c r="CA5" s="1027"/>
      <c r="CB5" s="1027"/>
      <c r="CC5" s="1027"/>
      <c r="CD5" s="1027"/>
      <c r="CE5" s="1027"/>
      <c r="CF5" s="1027"/>
      <c r="CG5" s="1028"/>
      <c r="CH5" s="1032" t="s">
        <v>370</v>
      </c>
      <c r="CI5" s="1033"/>
      <c r="CJ5" s="1033"/>
      <c r="CK5" s="1033"/>
      <c r="CL5" s="1034"/>
      <c r="CM5" s="1032" t="s">
        <v>371</v>
      </c>
      <c r="CN5" s="1033"/>
      <c r="CO5" s="1033"/>
      <c r="CP5" s="1033"/>
      <c r="CQ5" s="1034"/>
      <c r="CR5" s="1032" t="s">
        <v>372</v>
      </c>
      <c r="CS5" s="1033"/>
      <c r="CT5" s="1033"/>
      <c r="CU5" s="1033"/>
      <c r="CV5" s="1034"/>
      <c r="CW5" s="1032" t="s">
        <v>373</v>
      </c>
      <c r="CX5" s="1033"/>
      <c r="CY5" s="1033"/>
      <c r="CZ5" s="1033"/>
      <c r="DA5" s="1034"/>
      <c r="DB5" s="1032" t="s">
        <v>374</v>
      </c>
      <c r="DC5" s="1033"/>
      <c r="DD5" s="1033"/>
      <c r="DE5" s="1033"/>
      <c r="DF5" s="1034"/>
      <c r="DG5" s="1129" t="s">
        <v>375</v>
      </c>
      <c r="DH5" s="1130"/>
      <c r="DI5" s="1130"/>
      <c r="DJ5" s="1130"/>
      <c r="DK5" s="1131"/>
      <c r="DL5" s="1129" t="s">
        <v>376</v>
      </c>
      <c r="DM5" s="1130"/>
      <c r="DN5" s="1130"/>
      <c r="DO5" s="1130"/>
      <c r="DP5" s="1131"/>
      <c r="DQ5" s="1032" t="s">
        <v>377</v>
      </c>
      <c r="DR5" s="1033"/>
      <c r="DS5" s="1033"/>
      <c r="DT5" s="1033"/>
      <c r="DU5" s="1034"/>
      <c r="DV5" s="1032" t="s">
        <v>368</v>
      </c>
      <c r="DW5" s="1033"/>
      <c r="DX5" s="1033"/>
      <c r="DY5" s="1033"/>
      <c r="DZ5" s="1048"/>
      <c r="EA5" s="234"/>
    </row>
    <row r="6" spans="1:131" s="235"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c r="A7" s="238">
        <v>1</v>
      </c>
      <c r="B7" s="1081" t="s">
        <v>378</v>
      </c>
      <c r="C7" s="1082"/>
      <c r="D7" s="1082"/>
      <c r="E7" s="1082"/>
      <c r="F7" s="1082"/>
      <c r="G7" s="1082"/>
      <c r="H7" s="1082"/>
      <c r="I7" s="1082"/>
      <c r="J7" s="1082"/>
      <c r="K7" s="1082"/>
      <c r="L7" s="1082"/>
      <c r="M7" s="1082"/>
      <c r="N7" s="1082"/>
      <c r="O7" s="1082"/>
      <c r="P7" s="1083"/>
      <c r="Q7" s="1135">
        <v>200813</v>
      </c>
      <c r="R7" s="1136"/>
      <c r="S7" s="1136"/>
      <c r="T7" s="1136"/>
      <c r="U7" s="1136"/>
      <c r="V7" s="1136">
        <v>200419</v>
      </c>
      <c r="W7" s="1136"/>
      <c r="X7" s="1136"/>
      <c r="Y7" s="1136"/>
      <c r="Z7" s="1136"/>
      <c r="AA7" s="1136">
        <v>394</v>
      </c>
      <c r="AB7" s="1136"/>
      <c r="AC7" s="1136"/>
      <c r="AD7" s="1136"/>
      <c r="AE7" s="1137"/>
      <c r="AF7" s="1138">
        <v>183</v>
      </c>
      <c r="AG7" s="1139"/>
      <c r="AH7" s="1139"/>
      <c r="AI7" s="1139"/>
      <c r="AJ7" s="1140"/>
      <c r="AK7" s="1122">
        <v>1528</v>
      </c>
      <c r="AL7" s="1123"/>
      <c r="AM7" s="1123"/>
      <c r="AN7" s="1123"/>
      <c r="AO7" s="1123"/>
      <c r="AP7" s="1123">
        <v>245621</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576</v>
      </c>
      <c r="BT7" s="1127"/>
      <c r="BU7" s="1127"/>
      <c r="BV7" s="1127"/>
      <c r="BW7" s="1127"/>
      <c r="BX7" s="1127"/>
      <c r="BY7" s="1127"/>
      <c r="BZ7" s="1127"/>
      <c r="CA7" s="1127"/>
      <c r="CB7" s="1127"/>
      <c r="CC7" s="1127"/>
      <c r="CD7" s="1127"/>
      <c r="CE7" s="1127"/>
      <c r="CF7" s="1127"/>
      <c r="CG7" s="1128"/>
      <c r="CH7" s="1119">
        <v>92</v>
      </c>
      <c r="CI7" s="1120"/>
      <c r="CJ7" s="1120"/>
      <c r="CK7" s="1120"/>
      <c r="CL7" s="1121"/>
      <c r="CM7" s="1119">
        <v>3962</v>
      </c>
      <c r="CN7" s="1120"/>
      <c r="CO7" s="1120"/>
      <c r="CP7" s="1120"/>
      <c r="CQ7" s="1121"/>
      <c r="CR7" s="1119">
        <v>148</v>
      </c>
      <c r="CS7" s="1120"/>
      <c r="CT7" s="1120"/>
      <c r="CU7" s="1120"/>
      <c r="CV7" s="1121"/>
      <c r="CW7" s="1119">
        <v>138</v>
      </c>
      <c r="CX7" s="1120"/>
      <c r="CY7" s="1120"/>
      <c r="CZ7" s="1120"/>
      <c r="DA7" s="1121"/>
      <c r="DB7" s="1119" t="s">
        <v>593</v>
      </c>
      <c r="DC7" s="1120"/>
      <c r="DD7" s="1120"/>
      <c r="DE7" s="1120"/>
      <c r="DF7" s="1121"/>
      <c r="DG7" s="1119" t="s">
        <v>592</v>
      </c>
      <c r="DH7" s="1120"/>
      <c r="DI7" s="1120"/>
      <c r="DJ7" s="1120"/>
      <c r="DK7" s="1121"/>
      <c r="DL7" s="1119" t="s">
        <v>592</v>
      </c>
      <c r="DM7" s="1120"/>
      <c r="DN7" s="1120"/>
      <c r="DO7" s="1120"/>
      <c r="DP7" s="1121"/>
      <c r="DQ7" s="1119" t="s">
        <v>592</v>
      </c>
      <c r="DR7" s="1120"/>
      <c r="DS7" s="1120"/>
      <c r="DT7" s="1120"/>
      <c r="DU7" s="1121"/>
      <c r="DV7" s="1146"/>
      <c r="DW7" s="1147"/>
      <c r="DX7" s="1147"/>
      <c r="DY7" s="1147"/>
      <c r="DZ7" s="1148"/>
      <c r="EA7" s="234"/>
    </row>
    <row r="8" spans="1:131" s="235" customFormat="1" ht="26.25" customHeight="1">
      <c r="A8" s="241">
        <v>2</v>
      </c>
      <c r="B8" s="1068" t="s">
        <v>379</v>
      </c>
      <c r="C8" s="1069"/>
      <c r="D8" s="1069"/>
      <c r="E8" s="1069"/>
      <c r="F8" s="1069"/>
      <c r="G8" s="1069"/>
      <c r="H8" s="1069"/>
      <c r="I8" s="1069"/>
      <c r="J8" s="1069"/>
      <c r="K8" s="1069"/>
      <c r="L8" s="1069"/>
      <c r="M8" s="1069"/>
      <c r="N8" s="1069"/>
      <c r="O8" s="1069"/>
      <c r="P8" s="1070"/>
      <c r="Q8" s="1074">
        <v>8</v>
      </c>
      <c r="R8" s="1075"/>
      <c r="S8" s="1075"/>
      <c r="T8" s="1075"/>
      <c r="U8" s="1075"/>
      <c r="V8" s="1075">
        <v>8</v>
      </c>
      <c r="W8" s="1075"/>
      <c r="X8" s="1075"/>
      <c r="Y8" s="1075"/>
      <c r="Z8" s="1075"/>
      <c r="AA8" s="1075" t="s">
        <v>566</v>
      </c>
      <c r="AB8" s="1075"/>
      <c r="AC8" s="1075"/>
      <c r="AD8" s="1075"/>
      <c r="AE8" s="1076"/>
      <c r="AF8" s="1050" t="s">
        <v>122</v>
      </c>
      <c r="AG8" s="1051"/>
      <c r="AH8" s="1051"/>
      <c r="AI8" s="1051"/>
      <c r="AJ8" s="1052"/>
      <c r="AK8" s="1117">
        <v>6</v>
      </c>
      <c r="AL8" s="1118"/>
      <c r="AM8" s="1118"/>
      <c r="AN8" s="1118"/>
      <c r="AO8" s="1118"/>
      <c r="AP8" s="1118" t="s">
        <v>566</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t="s">
        <v>577</v>
      </c>
      <c r="BT8" s="1046"/>
      <c r="BU8" s="1046"/>
      <c r="BV8" s="1046"/>
      <c r="BW8" s="1046"/>
      <c r="BX8" s="1046"/>
      <c r="BY8" s="1046"/>
      <c r="BZ8" s="1046"/>
      <c r="CA8" s="1046"/>
      <c r="CB8" s="1046"/>
      <c r="CC8" s="1046"/>
      <c r="CD8" s="1046"/>
      <c r="CE8" s="1046"/>
      <c r="CF8" s="1046"/>
      <c r="CG8" s="1047"/>
      <c r="CH8" s="1020">
        <v>-10</v>
      </c>
      <c r="CI8" s="1021"/>
      <c r="CJ8" s="1021"/>
      <c r="CK8" s="1021"/>
      <c r="CL8" s="1022"/>
      <c r="CM8" s="1020">
        <v>311</v>
      </c>
      <c r="CN8" s="1021"/>
      <c r="CO8" s="1021"/>
      <c r="CP8" s="1021"/>
      <c r="CQ8" s="1022"/>
      <c r="CR8" s="1020">
        <v>8</v>
      </c>
      <c r="CS8" s="1021"/>
      <c r="CT8" s="1021"/>
      <c r="CU8" s="1021"/>
      <c r="CV8" s="1022"/>
      <c r="CW8" s="1020">
        <v>58</v>
      </c>
      <c r="CX8" s="1021"/>
      <c r="CY8" s="1021"/>
      <c r="CZ8" s="1021"/>
      <c r="DA8" s="1022"/>
      <c r="DB8" s="1020" t="s">
        <v>592</v>
      </c>
      <c r="DC8" s="1021"/>
      <c r="DD8" s="1021"/>
      <c r="DE8" s="1021"/>
      <c r="DF8" s="1022"/>
      <c r="DG8" s="1020" t="s">
        <v>592</v>
      </c>
      <c r="DH8" s="1021"/>
      <c r="DI8" s="1021"/>
      <c r="DJ8" s="1021"/>
      <c r="DK8" s="1022"/>
      <c r="DL8" s="1020" t="s">
        <v>592</v>
      </c>
      <c r="DM8" s="1021"/>
      <c r="DN8" s="1021"/>
      <c r="DO8" s="1021"/>
      <c r="DP8" s="1022"/>
      <c r="DQ8" s="1020" t="s">
        <v>592</v>
      </c>
      <c r="DR8" s="1021"/>
      <c r="DS8" s="1021"/>
      <c r="DT8" s="1021"/>
      <c r="DU8" s="1022"/>
      <c r="DV8" s="1023"/>
      <c r="DW8" s="1024"/>
      <c r="DX8" s="1024"/>
      <c r="DY8" s="1024"/>
      <c r="DZ8" s="1025"/>
      <c r="EA8" s="234"/>
    </row>
    <row r="9" spans="1:131" s="235" customFormat="1" ht="26.25" customHeight="1">
      <c r="A9" s="241">
        <v>3</v>
      </c>
      <c r="B9" s="1068" t="s">
        <v>380</v>
      </c>
      <c r="C9" s="1069"/>
      <c r="D9" s="1069"/>
      <c r="E9" s="1069"/>
      <c r="F9" s="1069"/>
      <c r="G9" s="1069"/>
      <c r="H9" s="1069"/>
      <c r="I9" s="1069"/>
      <c r="J9" s="1069"/>
      <c r="K9" s="1069"/>
      <c r="L9" s="1069"/>
      <c r="M9" s="1069"/>
      <c r="N9" s="1069"/>
      <c r="O9" s="1069"/>
      <c r="P9" s="1070"/>
      <c r="Q9" s="1074">
        <v>2864</v>
      </c>
      <c r="R9" s="1075"/>
      <c r="S9" s="1075"/>
      <c r="T9" s="1075"/>
      <c r="U9" s="1075"/>
      <c r="V9" s="1075">
        <v>2864</v>
      </c>
      <c r="W9" s="1075"/>
      <c r="X9" s="1075"/>
      <c r="Y9" s="1075"/>
      <c r="Z9" s="1075"/>
      <c r="AA9" s="1075" t="s">
        <v>566</v>
      </c>
      <c r="AB9" s="1075"/>
      <c r="AC9" s="1075"/>
      <c r="AD9" s="1075"/>
      <c r="AE9" s="1076"/>
      <c r="AF9" s="1050" t="s">
        <v>174</v>
      </c>
      <c r="AG9" s="1051"/>
      <c r="AH9" s="1051"/>
      <c r="AI9" s="1051"/>
      <c r="AJ9" s="1052"/>
      <c r="AK9" s="1117">
        <v>2598</v>
      </c>
      <c r="AL9" s="1118"/>
      <c r="AM9" s="1118"/>
      <c r="AN9" s="1118"/>
      <c r="AO9" s="1118"/>
      <c r="AP9" s="1118">
        <v>5828</v>
      </c>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t="s">
        <v>578</v>
      </c>
      <c r="BT9" s="1046"/>
      <c r="BU9" s="1046"/>
      <c r="BV9" s="1046"/>
      <c r="BW9" s="1046"/>
      <c r="BX9" s="1046"/>
      <c r="BY9" s="1046"/>
      <c r="BZ9" s="1046"/>
      <c r="CA9" s="1046"/>
      <c r="CB9" s="1046"/>
      <c r="CC9" s="1046"/>
      <c r="CD9" s="1046"/>
      <c r="CE9" s="1046"/>
      <c r="CF9" s="1046"/>
      <c r="CG9" s="1047"/>
      <c r="CH9" s="1020">
        <v>18</v>
      </c>
      <c r="CI9" s="1021"/>
      <c r="CJ9" s="1021"/>
      <c r="CK9" s="1021"/>
      <c r="CL9" s="1022"/>
      <c r="CM9" s="1020">
        <v>460</v>
      </c>
      <c r="CN9" s="1021"/>
      <c r="CO9" s="1021"/>
      <c r="CP9" s="1021"/>
      <c r="CQ9" s="1022"/>
      <c r="CR9" s="1020">
        <v>60</v>
      </c>
      <c r="CS9" s="1021"/>
      <c r="CT9" s="1021"/>
      <c r="CU9" s="1021"/>
      <c r="CV9" s="1022"/>
      <c r="CW9" s="1020">
        <v>4</v>
      </c>
      <c r="CX9" s="1021"/>
      <c r="CY9" s="1021"/>
      <c r="CZ9" s="1021"/>
      <c r="DA9" s="1022"/>
      <c r="DB9" s="1020" t="s">
        <v>592</v>
      </c>
      <c r="DC9" s="1021"/>
      <c r="DD9" s="1021"/>
      <c r="DE9" s="1021"/>
      <c r="DF9" s="1022"/>
      <c r="DG9" s="1020" t="s">
        <v>592</v>
      </c>
      <c r="DH9" s="1021"/>
      <c r="DI9" s="1021"/>
      <c r="DJ9" s="1021"/>
      <c r="DK9" s="1022"/>
      <c r="DL9" s="1020" t="s">
        <v>592</v>
      </c>
      <c r="DM9" s="1021"/>
      <c r="DN9" s="1021"/>
      <c r="DO9" s="1021"/>
      <c r="DP9" s="1022"/>
      <c r="DQ9" s="1020" t="s">
        <v>592</v>
      </c>
      <c r="DR9" s="1021"/>
      <c r="DS9" s="1021"/>
      <c r="DT9" s="1021"/>
      <c r="DU9" s="1022"/>
      <c r="DV9" s="1023"/>
      <c r="DW9" s="1024"/>
      <c r="DX9" s="1024"/>
      <c r="DY9" s="1024"/>
      <c r="DZ9" s="1025"/>
      <c r="EA9" s="234"/>
    </row>
    <row r="10" spans="1:131" s="235" customFormat="1" ht="26.25" customHeight="1">
      <c r="A10" s="241">
        <v>4</v>
      </c>
      <c r="B10" s="1068" t="s">
        <v>381</v>
      </c>
      <c r="C10" s="1069"/>
      <c r="D10" s="1069"/>
      <c r="E10" s="1069"/>
      <c r="F10" s="1069"/>
      <c r="G10" s="1069"/>
      <c r="H10" s="1069"/>
      <c r="I10" s="1069"/>
      <c r="J10" s="1069"/>
      <c r="K10" s="1069"/>
      <c r="L10" s="1069"/>
      <c r="M10" s="1069"/>
      <c r="N10" s="1069"/>
      <c r="O10" s="1069"/>
      <c r="P10" s="1070"/>
      <c r="Q10" s="1074">
        <v>21</v>
      </c>
      <c r="R10" s="1075"/>
      <c r="S10" s="1075"/>
      <c r="T10" s="1075"/>
      <c r="U10" s="1075"/>
      <c r="V10" s="1075">
        <v>21</v>
      </c>
      <c r="W10" s="1075"/>
      <c r="X10" s="1075"/>
      <c r="Y10" s="1075"/>
      <c r="Z10" s="1075"/>
      <c r="AA10" s="1075">
        <v>0</v>
      </c>
      <c r="AB10" s="1075"/>
      <c r="AC10" s="1075"/>
      <c r="AD10" s="1075"/>
      <c r="AE10" s="1076"/>
      <c r="AF10" s="1050">
        <v>0</v>
      </c>
      <c r="AG10" s="1051"/>
      <c r="AH10" s="1051"/>
      <c r="AI10" s="1051"/>
      <c r="AJ10" s="1052"/>
      <c r="AK10" s="1117">
        <v>13</v>
      </c>
      <c r="AL10" s="1118"/>
      <c r="AM10" s="1118"/>
      <c r="AN10" s="1118"/>
      <c r="AO10" s="1118"/>
      <c r="AP10" s="1118" t="s">
        <v>566</v>
      </c>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t="s">
        <v>579</v>
      </c>
      <c r="BT10" s="1046"/>
      <c r="BU10" s="1046"/>
      <c r="BV10" s="1046"/>
      <c r="BW10" s="1046"/>
      <c r="BX10" s="1046"/>
      <c r="BY10" s="1046"/>
      <c r="BZ10" s="1046"/>
      <c r="CA10" s="1046"/>
      <c r="CB10" s="1046"/>
      <c r="CC10" s="1046"/>
      <c r="CD10" s="1046"/>
      <c r="CE10" s="1046"/>
      <c r="CF10" s="1046"/>
      <c r="CG10" s="1047"/>
      <c r="CH10" s="1020">
        <v>-232</v>
      </c>
      <c r="CI10" s="1021"/>
      <c r="CJ10" s="1021"/>
      <c r="CK10" s="1021"/>
      <c r="CL10" s="1022"/>
      <c r="CM10" s="1020">
        <v>5142</v>
      </c>
      <c r="CN10" s="1021"/>
      <c r="CO10" s="1021"/>
      <c r="CP10" s="1021"/>
      <c r="CQ10" s="1022"/>
      <c r="CR10" s="1020">
        <v>199</v>
      </c>
      <c r="CS10" s="1021"/>
      <c r="CT10" s="1021"/>
      <c r="CU10" s="1021"/>
      <c r="CV10" s="1022"/>
      <c r="CW10" s="1020">
        <v>310</v>
      </c>
      <c r="CX10" s="1021"/>
      <c r="CY10" s="1021"/>
      <c r="CZ10" s="1021"/>
      <c r="DA10" s="1022"/>
      <c r="DB10" s="1020" t="s">
        <v>592</v>
      </c>
      <c r="DC10" s="1021"/>
      <c r="DD10" s="1021"/>
      <c r="DE10" s="1021"/>
      <c r="DF10" s="1022"/>
      <c r="DG10" s="1020" t="s">
        <v>592</v>
      </c>
      <c r="DH10" s="1021"/>
      <c r="DI10" s="1021"/>
      <c r="DJ10" s="1021"/>
      <c r="DK10" s="1022"/>
      <c r="DL10" s="1020" t="s">
        <v>592</v>
      </c>
      <c r="DM10" s="1021"/>
      <c r="DN10" s="1021"/>
      <c r="DO10" s="1021"/>
      <c r="DP10" s="1022"/>
      <c r="DQ10" s="1020" t="s">
        <v>592</v>
      </c>
      <c r="DR10" s="1021"/>
      <c r="DS10" s="1021"/>
      <c r="DT10" s="1021"/>
      <c r="DU10" s="1022"/>
      <c r="DV10" s="1023"/>
      <c r="DW10" s="1024"/>
      <c r="DX10" s="1024"/>
      <c r="DY10" s="1024"/>
      <c r="DZ10" s="1025"/>
      <c r="EA10" s="234"/>
    </row>
    <row r="11" spans="1:131" s="235" customFormat="1" ht="26.25" customHeight="1">
      <c r="A11" s="241">
        <v>5</v>
      </c>
      <c r="B11" s="1068" t="s">
        <v>568</v>
      </c>
      <c r="C11" s="1069"/>
      <c r="D11" s="1069"/>
      <c r="E11" s="1069"/>
      <c r="F11" s="1069"/>
      <c r="G11" s="1069"/>
      <c r="H11" s="1069"/>
      <c r="I11" s="1069"/>
      <c r="J11" s="1069"/>
      <c r="K11" s="1069"/>
      <c r="L11" s="1069"/>
      <c r="M11" s="1069"/>
      <c r="N11" s="1069"/>
      <c r="O11" s="1069"/>
      <c r="P11" s="1070"/>
      <c r="Q11" s="1074">
        <v>41</v>
      </c>
      <c r="R11" s="1075"/>
      <c r="S11" s="1075"/>
      <c r="T11" s="1075"/>
      <c r="U11" s="1075"/>
      <c r="V11" s="1075">
        <v>19</v>
      </c>
      <c r="W11" s="1075"/>
      <c r="X11" s="1075"/>
      <c r="Y11" s="1075"/>
      <c r="Z11" s="1075"/>
      <c r="AA11" s="1075">
        <v>22</v>
      </c>
      <c r="AB11" s="1075"/>
      <c r="AC11" s="1075"/>
      <c r="AD11" s="1075"/>
      <c r="AE11" s="1076"/>
      <c r="AF11" s="1050" t="s">
        <v>174</v>
      </c>
      <c r="AG11" s="1051"/>
      <c r="AH11" s="1051"/>
      <c r="AI11" s="1051"/>
      <c r="AJ11" s="1052"/>
      <c r="AK11" s="1117">
        <v>1</v>
      </c>
      <c r="AL11" s="1118"/>
      <c r="AM11" s="1118"/>
      <c r="AN11" s="1118"/>
      <c r="AO11" s="1118"/>
      <c r="AP11" s="1118">
        <v>123</v>
      </c>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t="s">
        <v>580</v>
      </c>
      <c r="BT11" s="1046"/>
      <c r="BU11" s="1046"/>
      <c r="BV11" s="1046"/>
      <c r="BW11" s="1046"/>
      <c r="BX11" s="1046"/>
      <c r="BY11" s="1046"/>
      <c r="BZ11" s="1046"/>
      <c r="CA11" s="1046"/>
      <c r="CB11" s="1046"/>
      <c r="CC11" s="1046"/>
      <c r="CD11" s="1046"/>
      <c r="CE11" s="1046"/>
      <c r="CF11" s="1046"/>
      <c r="CG11" s="1047"/>
      <c r="CH11" s="1020">
        <v>-2</v>
      </c>
      <c r="CI11" s="1021"/>
      <c r="CJ11" s="1021"/>
      <c r="CK11" s="1021"/>
      <c r="CL11" s="1022"/>
      <c r="CM11" s="1020">
        <v>2727</v>
      </c>
      <c r="CN11" s="1021"/>
      <c r="CO11" s="1021"/>
      <c r="CP11" s="1021"/>
      <c r="CQ11" s="1022"/>
      <c r="CR11" s="1020">
        <v>100</v>
      </c>
      <c r="CS11" s="1021"/>
      <c r="CT11" s="1021"/>
      <c r="CU11" s="1021"/>
      <c r="CV11" s="1022"/>
      <c r="CW11" s="1020" t="s">
        <v>591</v>
      </c>
      <c r="CX11" s="1021"/>
      <c r="CY11" s="1021"/>
      <c r="CZ11" s="1021"/>
      <c r="DA11" s="1022"/>
      <c r="DB11" s="1020" t="s">
        <v>592</v>
      </c>
      <c r="DC11" s="1021"/>
      <c r="DD11" s="1021"/>
      <c r="DE11" s="1021"/>
      <c r="DF11" s="1022"/>
      <c r="DG11" s="1020" t="s">
        <v>592</v>
      </c>
      <c r="DH11" s="1021"/>
      <c r="DI11" s="1021"/>
      <c r="DJ11" s="1021"/>
      <c r="DK11" s="1022"/>
      <c r="DL11" s="1020" t="s">
        <v>592</v>
      </c>
      <c r="DM11" s="1021"/>
      <c r="DN11" s="1021"/>
      <c r="DO11" s="1021"/>
      <c r="DP11" s="1022"/>
      <c r="DQ11" s="1020" t="s">
        <v>592</v>
      </c>
      <c r="DR11" s="1021"/>
      <c r="DS11" s="1021"/>
      <c r="DT11" s="1021"/>
      <c r="DU11" s="1022"/>
      <c r="DV11" s="1023"/>
      <c r="DW11" s="1024"/>
      <c r="DX11" s="1024"/>
      <c r="DY11" s="1024"/>
      <c r="DZ11" s="1025"/>
      <c r="EA11" s="234"/>
    </row>
    <row r="12" spans="1:131" s="235" customFormat="1" ht="26.25" customHeight="1">
      <c r="A12" s="241">
        <v>6</v>
      </c>
      <c r="B12" s="1068" t="s">
        <v>382</v>
      </c>
      <c r="C12" s="1069"/>
      <c r="D12" s="1069"/>
      <c r="E12" s="1069"/>
      <c r="F12" s="1069"/>
      <c r="G12" s="1069"/>
      <c r="H12" s="1069"/>
      <c r="I12" s="1069"/>
      <c r="J12" s="1069"/>
      <c r="K12" s="1069"/>
      <c r="L12" s="1069"/>
      <c r="M12" s="1069"/>
      <c r="N12" s="1069"/>
      <c r="O12" s="1069"/>
      <c r="P12" s="1070"/>
      <c r="Q12" s="1074">
        <v>7</v>
      </c>
      <c r="R12" s="1075"/>
      <c r="S12" s="1075"/>
      <c r="T12" s="1075"/>
      <c r="U12" s="1075"/>
      <c r="V12" s="1075">
        <v>7</v>
      </c>
      <c r="W12" s="1075"/>
      <c r="X12" s="1075"/>
      <c r="Y12" s="1075"/>
      <c r="Z12" s="1075"/>
      <c r="AA12" s="1075" t="s">
        <v>567</v>
      </c>
      <c r="AB12" s="1075"/>
      <c r="AC12" s="1075"/>
      <c r="AD12" s="1075"/>
      <c r="AE12" s="1076"/>
      <c r="AF12" s="1050" t="s">
        <v>174</v>
      </c>
      <c r="AG12" s="1051"/>
      <c r="AH12" s="1051"/>
      <c r="AI12" s="1051"/>
      <c r="AJ12" s="1052"/>
      <c r="AK12" s="1117">
        <v>3</v>
      </c>
      <c r="AL12" s="1118"/>
      <c r="AM12" s="1118"/>
      <c r="AN12" s="1118"/>
      <c r="AO12" s="1118"/>
      <c r="AP12" s="1118" t="s">
        <v>590</v>
      </c>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t="s">
        <v>581</v>
      </c>
      <c r="BT12" s="1046"/>
      <c r="BU12" s="1046"/>
      <c r="BV12" s="1046"/>
      <c r="BW12" s="1046"/>
      <c r="BX12" s="1046"/>
      <c r="BY12" s="1046"/>
      <c r="BZ12" s="1046"/>
      <c r="CA12" s="1046"/>
      <c r="CB12" s="1046"/>
      <c r="CC12" s="1046"/>
      <c r="CD12" s="1046"/>
      <c r="CE12" s="1046"/>
      <c r="CF12" s="1046"/>
      <c r="CG12" s="1047"/>
      <c r="CH12" s="1020">
        <v>-5</v>
      </c>
      <c r="CI12" s="1021"/>
      <c r="CJ12" s="1021"/>
      <c r="CK12" s="1021"/>
      <c r="CL12" s="1022"/>
      <c r="CM12" s="1020">
        <v>528</v>
      </c>
      <c r="CN12" s="1021"/>
      <c r="CO12" s="1021"/>
      <c r="CP12" s="1021"/>
      <c r="CQ12" s="1022"/>
      <c r="CR12" s="1020">
        <v>63</v>
      </c>
      <c r="CS12" s="1021"/>
      <c r="CT12" s="1021"/>
      <c r="CU12" s="1021"/>
      <c r="CV12" s="1022"/>
      <c r="CW12" s="1020">
        <v>12</v>
      </c>
      <c r="CX12" s="1021"/>
      <c r="CY12" s="1021"/>
      <c r="CZ12" s="1021"/>
      <c r="DA12" s="1022"/>
      <c r="DB12" s="1020" t="s">
        <v>592</v>
      </c>
      <c r="DC12" s="1021"/>
      <c r="DD12" s="1021"/>
      <c r="DE12" s="1021"/>
      <c r="DF12" s="1022"/>
      <c r="DG12" s="1020" t="s">
        <v>592</v>
      </c>
      <c r="DH12" s="1021"/>
      <c r="DI12" s="1021"/>
      <c r="DJ12" s="1021"/>
      <c r="DK12" s="1022"/>
      <c r="DL12" s="1020" t="s">
        <v>592</v>
      </c>
      <c r="DM12" s="1021"/>
      <c r="DN12" s="1021"/>
      <c r="DO12" s="1021"/>
      <c r="DP12" s="1022"/>
      <c r="DQ12" s="1020" t="s">
        <v>592</v>
      </c>
      <c r="DR12" s="1021"/>
      <c r="DS12" s="1021"/>
      <c r="DT12" s="1021"/>
      <c r="DU12" s="1022"/>
      <c r="DV12" s="1023"/>
      <c r="DW12" s="1024"/>
      <c r="DX12" s="1024"/>
      <c r="DY12" s="1024"/>
      <c r="DZ12" s="1025"/>
      <c r="EA12" s="234"/>
    </row>
    <row r="13" spans="1:131" s="235" customFormat="1" ht="26.25" customHeight="1">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t="s">
        <v>582</v>
      </c>
      <c r="BT13" s="1046"/>
      <c r="BU13" s="1046"/>
      <c r="BV13" s="1046"/>
      <c r="BW13" s="1046"/>
      <c r="BX13" s="1046"/>
      <c r="BY13" s="1046"/>
      <c r="BZ13" s="1046"/>
      <c r="CA13" s="1046"/>
      <c r="CB13" s="1046"/>
      <c r="CC13" s="1046"/>
      <c r="CD13" s="1046"/>
      <c r="CE13" s="1046"/>
      <c r="CF13" s="1046"/>
      <c r="CG13" s="1047"/>
      <c r="CH13" s="1020">
        <v>39</v>
      </c>
      <c r="CI13" s="1021"/>
      <c r="CJ13" s="1021"/>
      <c r="CK13" s="1021"/>
      <c r="CL13" s="1022"/>
      <c r="CM13" s="1020">
        <v>1302</v>
      </c>
      <c r="CN13" s="1021"/>
      <c r="CO13" s="1021"/>
      <c r="CP13" s="1021"/>
      <c r="CQ13" s="1022"/>
      <c r="CR13" s="1020">
        <v>83</v>
      </c>
      <c r="CS13" s="1021"/>
      <c r="CT13" s="1021"/>
      <c r="CU13" s="1021"/>
      <c r="CV13" s="1022"/>
      <c r="CW13" s="1020" t="s">
        <v>591</v>
      </c>
      <c r="CX13" s="1021"/>
      <c r="CY13" s="1021"/>
      <c r="CZ13" s="1021"/>
      <c r="DA13" s="1022"/>
      <c r="DB13" s="1020">
        <v>53</v>
      </c>
      <c r="DC13" s="1021"/>
      <c r="DD13" s="1021"/>
      <c r="DE13" s="1021"/>
      <c r="DF13" s="1022"/>
      <c r="DG13" s="1020" t="s">
        <v>592</v>
      </c>
      <c r="DH13" s="1021"/>
      <c r="DI13" s="1021"/>
      <c r="DJ13" s="1021"/>
      <c r="DK13" s="1022"/>
      <c r="DL13" s="1020" t="s">
        <v>592</v>
      </c>
      <c r="DM13" s="1021"/>
      <c r="DN13" s="1021"/>
      <c r="DO13" s="1021"/>
      <c r="DP13" s="1022"/>
      <c r="DQ13" s="1020" t="s">
        <v>592</v>
      </c>
      <c r="DR13" s="1021"/>
      <c r="DS13" s="1021"/>
      <c r="DT13" s="1021"/>
      <c r="DU13" s="1022"/>
      <c r="DV13" s="1023"/>
      <c r="DW13" s="1024"/>
      <c r="DX13" s="1024"/>
      <c r="DY13" s="1024"/>
      <c r="DZ13" s="1025"/>
      <c r="EA13" s="234"/>
    </row>
    <row r="14" spans="1:131" s="235" customFormat="1" ht="26.25" customHeight="1">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t="s">
        <v>583</v>
      </c>
      <c r="BT14" s="1046"/>
      <c r="BU14" s="1046"/>
      <c r="BV14" s="1046"/>
      <c r="BW14" s="1046"/>
      <c r="BX14" s="1046"/>
      <c r="BY14" s="1046"/>
      <c r="BZ14" s="1046"/>
      <c r="CA14" s="1046"/>
      <c r="CB14" s="1046"/>
      <c r="CC14" s="1046"/>
      <c r="CD14" s="1046"/>
      <c r="CE14" s="1046"/>
      <c r="CF14" s="1046"/>
      <c r="CG14" s="1047"/>
      <c r="CH14" s="1020">
        <v>89</v>
      </c>
      <c r="CI14" s="1021"/>
      <c r="CJ14" s="1021"/>
      <c r="CK14" s="1021"/>
      <c r="CL14" s="1022"/>
      <c r="CM14" s="1020">
        <v>3590</v>
      </c>
      <c r="CN14" s="1021"/>
      <c r="CO14" s="1021"/>
      <c r="CP14" s="1021"/>
      <c r="CQ14" s="1022"/>
      <c r="CR14" s="1020">
        <v>400</v>
      </c>
      <c r="CS14" s="1021"/>
      <c r="CT14" s="1021"/>
      <c r="CU14" s="1021"/>
      <c r="CV14" s="1022"/>
      <c r="CW14" s="1020" t="s">
        <v>591</v>
      </c>
      <c r="CX14" s="1021"/>
      <c r="CY14" s="1021"/>
      <c r="CZ14" s="1021"/>
      <c r="DA14" s="1022"/>
      <c r="DB14" s="1020" t="s">
        <v>592</v>
      </c>
      <c r="DC14" s="1021"/>
      <c r="DD14" s="1021"/>
      <c r="DE14" s="1021"/>
      <c r="DF14" s="1022"/>
      <c r="DG14" s="1020" t="s">
        <v>592</v>
      </c>
      <c r="DH14" s="1021"/>
      <c r="DI14" s="1021"/>
      <c r="DJ14" s="1021"/>
      <c r="DK14" s="1022"/>
      <c r="DL14" s="1020" t="s">
        <v>592</v>
      </c>
      <c r="DM14" s="1021"/>
      <c r="DN14" s="1021"/>
      <c r="DO14" s="1021"/>
      <c r="DP14" s="1022"/>
      <c r="DQ14" s="1020" t="s">
        <v>592</v>
      </c>
      <c r="DR14" s="1021"/>
      <c r="DS14" s="1021"/>
      <c r="DT14" s="1021"/>
      <c r="DU14" s="1022"/>
      <c r="DV14" s="1023"/>
      <c r="DW14" s="1024"/>
      <c r="DX14" s="1024"/>
      <c r="DY14" s="1024"/>
      <c r="DZ14" s="1025"/>
      <c r="EA14" s="234"/>
    </row>
    <row r="15" spans="1:131" s="235" customFormat="1" ht="26.25" customHeight="1">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t="s">
        <v>584</v>
      </c>
      <c r="BT15" s="1046"/>
      <c r="BU15" s="1046"/>
      <c r="BV15" s="1046"/>
      <c r="BW15" s="1046"/>
      <c r="BX15" s="1046"/>
      <c r="BY15" s="1046"/>
      <c r="BZ15" s="1046"/>
      <c r="CA15" s="1046"/>
      <c r="CB15" s="1046"/>
      <c r="CC15" s="1046"/>
      <c r="CD15" s="1046"/>
      <c r="CE15" s="1046"/>
      <c r="CF15" s="1046"/>
      <c r="CG15" s="1047"/>
      <c r="CH15" s="1020">
        <v>11</v>
      </c>
      <c r="CI15" s="1021"/>
      <c r="CJ15" s="1021"/>
      <c r="CK15" s="1021"/>
      <c r="CL15" s="1022"/>
      <c r="CM15" s="1020">
        <v>998</v>
      </c>
      <c r="CN15" s="1021"/>
      <c r="CO15" s="1021"/>
      <c r="CP15" s="1021"/>
      <c r="CQ15" s="1022"/>
      <c r="CR15" s="1020">
        <v>28</v>
      </c>
      <c r="CS15" s="1021"/>
      <c r="CT15" s="1021"/>
      <c r="CU15" s="1021"/>
      <c r="CV15" s="1022"/>
      <c r="CW15" s="1020" t="s">
        <v>591</v>
      </c>
      <c r="CX15" s="1021"/>
      <c r="CY15" s="1021"/>
      <c r="CZ15" s="1021"/>
      <c r="DA15" s="1022"/>
      <c r="DB15" s="1020" t="s">
        <v>592</v>
      </c>
      <c r="DC15" s="1021"/>
      <c r="DD15" s="1021"/>
      <c r="DE15" s="1021"/>
      <c r="DF15" s="1022"/>
      <c r="DG15" s="1020" t="s">
        <v>592</v>
      </c>
      <c r="DH15" s="1021"/>
      <c r="DI15" s="1021"/>
      <c r="DJ15" s="1021"/>
      <c r="DK15" s="1022"/>
      <c r="DL15" s="1020" t="s">
        <v>592</v>
      </c>
      <c r="DM15" s="1021"/>
      <c r="DN15" s="1021"/>
      <c r="DO15" s="1021"/>
      <c r="DP15" s="1022"/>
      <c r="DQ15" s="1020" t="s">
        <v>592</v>
      </c>
      <c r="DR15" s="1021"/>
      <c r="DS15" s="1021"/>
      <c r="DT15" s="1021"/>
      <c r="DU15" s="1022"/>
      <c r="DV15" s="1023"/>
      <c r="DW15" s="1024"/>
      <c r="DX15" s="1024"/>
      <c r="DY15" s="1024"/>
      <c r="DZ15" s="1025"/>
      <c r="EA15" s="234"/>
    </row>
    <row r="16" spans="1:131" s="235" customFormat="1" ht="26.25" customHeight="1">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t="s">
        <v>585</v>
      </c>
      <c r="BT16" s="1046"/>
      <c r="BU16" s="1046"/>
      <c r="BV16" s="1046"/>
      <c r="BW16" s="1046"/>
      <c r="BX16" s="1046"/>
      <c r="BY16" s="1046"/>
      <c r="BZ16" s="1046"/>
      <c r="CA16" s="1046"/>
      <c r="CB16" s="1046"/>
      <c r="CC16" s="1046"/>
      <c r="CD16" s="1046"/>
      <c r="CE16" s="1046"/>
      <c r="CF16" s="1046"/>
      <c r="CG16" s="1047"/>
      <c r="CH16" s="1020">
        <v>67</v>
      </c>
      <c r="CI16" s="1021"/>
      <c r="CJ16" s="1021"/>
      <c r="CK16" s="1021"/>
      <c r="CL16" s="1022"/>
      <c r="CM16" s="1020">
        <v>479</v>
      </c>
      <c r="CN16" s="1021"/>
      <c r="CO16" s="1021"/>
      <c r="CP16" s="1021"/>
      <c r="CQ16" s="1022"/>
      <c r="CR16" s="1020">
        <v>7</v>
      </c>
      <c r="CS16" s="1021"/>
      <c r="CT16" s="1021"/>
      <c r="CU16" s="1021"/>
      <c r="CV16" s="1022"/>
      <c r="CW16" s="1020" t="s">
        <v>591</v>
      </c>
      <c r="CX16" s="1021"/>
      <c r="CY16" s="1021"/>
      <c r="CZ16" s="1021"/>
      <c r="DA16" s="1022"/>
      <c r="DB16" s="1020" t="s">
        <v>592</v>
      </c>
      <c r="DC16" s="1021"/>
      <c r="DD16" s="1021"/>
      <c r="DE16" s="1021"/>
      <c r="DF16" s="1022"/>
      <c r="DG16" s="1020" t="s">
        <v>592</v>
      </c>
      <c r="DH16" s="1021"/>
      <c r="DI16" s="1021"/>
      <c r="DJ16" s="1021"/>
      <c r="DK16" s="1022"/>
      <c r="DL16" s="1020" t="s">
        <v>592</v>
      </c>
      <c r="DM16" s="1021"/>
      <c r="DN16" s="1021"/>
      <c r="DO16" s="1021"/>
      <c r="DP16" s="1022"/>
      <c r="DQ16" s="1020" t="s">
        <v>592</v>
      </c>
      <c r="DR16" s="1021"/>
      <c r="DS16" s="1021"/>
      <c r="DT16" s="1021"/>
      <c r="DU16" s="1022"/>
      <c r="DV16" s="1023"/>
      <c r="DW16" s="1024"/>
      <c r="DX16" s="1024"/>
      <c r="DY16" s="1024"/>
      <c r="DZ16" s="1025"/>
      <c r="EA16" s="234"/>
    </row>
    <row r="17" spans="1:131" s="235" customFormat="1" ht="26.25" customHeight="1">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t="s">
        <v>569</v>
      </c>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t="s">
        <v>586</v>
      </c>
      <c r="BT17" s="1046"/>
      <c r="BU17" s="1046"/>
      <c r="BV17" s="1046"/>
      <c r="BW17" s="1046"/>
      <c r="BX17" s="1046"/>
      <c r="BY17" s="1046"/>
      <c r="BZ17" s="1046"/>
      <c r="CA17" s="1046"/>
      <c r="CB17" s="1046"/>
      <c r="CC17" s="1046"/>
      <c r="CD17" s="1046"/>
      <c r="CE17" s="1046"/>
      <c r="CF17" s="1046"/>
      <c r="CG17" s="1047"/>
      <c r="CH17" s="1020">
        <v>1</v>
      </c>
      <c r="CI17" s="1021"/>
      <c r="CJ17" s="1021"/>
      <c r="CK17" s="1021"/>
      <c r="CL17" s="1022"/>
      <c r="CM17" s="1020">
        <v>748</v>
      </c>
      <c r="CN17" s="1021"/>
      <c r="CO17" s="1021"/>
      <c r="CP17" s="1021"/>
      <c r="CQ17" s="1022"/>
      <c r="CR17" s="1020">
        <v>6</v>
      </c>
      <c r="CS17" s="1021"/>
      <c r="CT17" s="1021"/>
      <c r="CU17" s="1021"/>
      <c r="CV17" s="1022"/>
      <c r="CW17" s="1020" t="s">
        <v>591</v>
      </c>
      <c r="CX17" s="1021"/>
      <c r="CY17" s="1021"/>
      <c r="CZ17" s="1021"/>
      <c r="DA17" s="1022"/>
      <c r="DB17" s="1020">
        <v>48</v>
      </c>
      <c r="DC17" s="1021"/>
      <c r="DD17" s="1021"/>
      <c r="DE17" s="1021"/>
      <c r="DF17" s="1022"/>
      <c r="DG17" s="1020" t="s">
        <v>592</v>
      </c>
      <c r="DH17" s="1021"/>
      <c r="DI17" s="1021"/>
      <c r="DJ17" s="1021"/>
      <c r="DK17" s="1022"/>
      <c r="DL17" s="1020" t="s">
        <v>592</v>
      </c>
      <c r="DM17" s="1021"/>
      <c r="DN17" s="1021"/>
      <c r="DO17" s="1021"/>
      <c r="DP17" s="1022"/>
      <c r="DQ17" s="1020" t="s">
        <v>592</v>
      </c>
      <c r="DR17" s="1021"/>
      <c r="DS17" s="1021"/>
      <c r="DT17" s="1021"/>
      <c r="DU17" s="1022"/>
      <c r="DV17" s="1023"/>
      <c r="DW17" s="1024"/>
      <c r="DX17" s="1024"/>
      <c r="DY17" s="1024"/>
      <c r="DZ17" s="1025"/>
      <c r="EA17" s="234"/>
    </row>
    <row r="18" spans="1:131" s="235" customFormat="1" ht="26.25" customHeight="1">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t="s">
        <v>587</v>
      </c>
      <c r="BT18" s="1046"/>
      <c r="BU18" s="1046"/>
      <c r="BV18" s="1046"/>
      <c r="BW18" s="1046"/>
      <c r="BX18" s="1046"/>
      <c r="BY18" s="1046"/>
      <c r="BZ18" s="1046"/>
      <c r="CA18" s="1046"/>
      <c r="CB18" s="1046"/>
      <c r="CC18" s="1046"/>
      <c r="CD18" s="1046"/>
      <c r="CE18" s="1046"/>
      <c r="CF18" s="1046"/>
      <c r="CG18" s="1047"/>
      <c r="CH18" s="1020">
        <v>37</v>
      </c>
      <c r="CI18" s="1021"/>
      <c r="CJ18" s="1021"/>
      <c r="CK18" s="1021"/>
      <c r="CL18" s="1022"/>
      <c r="CM18" s="1020">
        <v>1359</v>
      </c>
      <c r="CN18" s="1021"/>
      <c r="CO18" s="1021"/>
      <c r="CP18" s="1021"/>
      <c r="CQ18" s="1022"/>
      <c r="CR18" s="1020">
        <v>450</v>
      </c>
      <c r="CS18" s="1021"/>
      <c r="CT18" s="1021"/>
      <c r="CU18" s="1021"/>
      <c r="CV18" s="1022"/>
      <c r="CW18" s="1020">
        <v>4</v>
      </c>
      <c r="CX18" s="1021"/>
      <c r="CY18" s="1021"/>
      <c r="CZ18" s="1021"/>
      <c r="DA18" s="1022"/>
      <c r="DB18" s="1020">
        <v>660</v>
      </c>
      <c r="DC18" s="1021"/>
      <c r="DD18" s="1021"/>
      <c r="DE18" s="1021"/>
      <c r="DF18" s="1022"/>
      <c r="DG18" s="1020" t="s">
        <v>592</v>
      </c>
      <c r="DH18" s="1021"/>
      <c r="DI18" s="1021"/>
      <c r="DJ18" s="1021"/>
      <c r="DK18" s="1022"/>
      <c r="DL18" s="1020" t="s">
        <v>592</v>
      </c>
      <c r="DM18" s="1021"/>
      <c r="DN18" s="1021"/>
      <c r="DO18" s="1021"/>
      <c r="DP18" s="1022"/>
      <c r="DQ18" s="1020" t="s">
        <v>592</v>
      </c>
      <c r="DR18" s="1021"/>
      <c r="DS18" s="1021"/>
      <c r="DT18" s="1021"/>
      <c r="DU18" s="1022"/>
      <c r="DV18" s="1023"/>
      <c r="DW18" s="1024"/>
      <c r="DX18" s="1024"/>
      <c r="DY18" s="1024"/>
      <c r="DZ18" s="1025"/>
      <c r="EA18" s="234"/>
    </row>
    <row r="19" spans="1:131" s="235" customFormat="1" ht="26.25" customHeight="1">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t="s">
        <v>588</v>
      </c>
      <c r="BT19" s="1046"/>
      <c r="BU19" s="1046"/>
      <c r="BV19" s="1046"/>
      <c r="BW19" s="1046"/>
      <c r="BX19" s="1046"/>
      <c r="BY19" s="1046"/>
      <c r="BZ19" s="1046"/>
      <c r="CA19" s="1046"/>
      <c r="CB19" s="1046"/>
      <c r="CC19" s="1046"/>
      <c r="CD19" s="1046"/>
      <c r="CE19" s="1046"/>
      <c r="CF19" s="1046"/>
      <c r="CG19" s="1047"/>
      <c r="CH19" s="1020">
        <v>-31</v>
      </c>
      <c r="CI19" s="1021"/>
      <c r="CJ19" s="1021"/>
      <c r="CK19" s="1021"/>
      <c r="CL19" s="1022"/>
      <c r="CM19" s="1020">
        <v>1797</v>
      </c>
      <c r="CN19" s="1021"/>
      <c r="CO19" s="1021"/>
      <c r="CP19" s="1021"/>
      <c r="CQ19" s="1022"/>
      <c r="CR19" s="1020">
        <v>300</v>
      </c>
      <c r="CS19" s="1021"/>
      <c r="CT19" s="1021"/>
      <c r="CU19" s="1021"/>
      <c r="CV19" s="1022"/>
      <c r="CW19" s="1020">
        <v>28</v>
      </c>
      <c r="CX19" s="1021"/>
      <c r="CY19" s="1021"/>
      <c r="CZ19" s="1021"/>
      <c r="DA19" s="1022"/>
      <c r="DB19" s="1020" t="s">
        <v>592</v>
      </c>
      <c r="DC19" s="1021"/>
      <c r="DD19" s="1021"/>
      <c r="DE19" s="1021"/>
      <c r="DF19" s="1022"/>
      <c r="DG19" s="1020" t="s">
        <v>592</v>
      </c>
      <c r="DH19" s="1021"/>
      <c r="DI19" s="1021"/>
      <c r="DJ19" s="1021"/>
      <c r="DK19" s="1022"/>
      <c r="DL19" s="1020" t="s">
        <v>592</v>
      </c>
      <c r="DM19" s="1021"/>
      <c r="DN19" s="1021"/>
      <c r="DO19" s="1021"/>
      <c r="DP19" s="1022"/>
      <c r="DQ19" s="1020" t="s">
        <v>592</v>
      </c>
      <c r="DR19" s="1021"/>
      <c r="DS19" s="1021"/>
      <c r="DT19" s="1021"/>
      <c r="DU19" s="1022"/>
      <c r="DV19" s="1023"/>
      <c r="DW19" s="1024"/>
      <c r="DX19" s="1024"/>
      <c r="DY19" s="1024"/>
      <c r="DZ19" s="1025"/>
      <c r="EA19" s="234"/>
    </row>
    <row r="20" spans="1:131" s="235" customFormat="1" ht="26.25" customHeight="1">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t="s">
        <v>589</v>
      </c>
      <c r="BT20" s="1046"/>
      <c r="BU20" s="1046"/>
      <c r="BV20" s="1046"/>
      <c r="BW20" s="1046"/>
      <c r="BX20" s="1046"/>
      <c r="BY20" s="1046"/>
      <c r="BZ20" s="1046"/>
      <c r="CA20" s="1046"/>
      <c r="CB20" s="1046"/>
      <c r="CC20" s="1046"/>
      <c r="CD20" s="1046"/>
      <c r="CE20" s="1046"/>
      <c r="CF20" s="1046"/>
      <c r="CG20" s="1047"/>
      <c r="CH20" s="1020">
        <v>7</v>
      </c>
      <c r="CI20" s="1021"/>
      <c r="CJ20" s="1021"/>
      <c r="CK20" s="1021"/>
      <c r="CL20" s="1022"/>
      <c r="CM20" s="1020">
        <v>787</v>
      </c>
      <c r="CN20" s="1021"/>
      <c r="CO20" s="1021"/>
      <c r="CP20" s="1021"/>
      <c r="CQ20" s="1022"/>
      <c r="CR20" s="1020">
        <v>12</v>
      </c>
      <c r="CS20" s="1021"/>
      <c r="CT20" s="1021"/>
      <c r="CU20" s="1021"/>
      <c r="CV20" s="1022"/>
      <c r="CW20" s="1020">
        <v>56</v>
      </c>
      <c r="CX20" s="1021"/>
      <c r="CY20" s="1021"/>
      <c r="CZ20" s="1021"/>
      <c r="DA20" s="1022"/>
      <c r="DB20" s="1020" t="s">
        <v>592</v>
      </c>
      <c r="DC20" s="1021"/>
      <c r="DD20" s="1021"/>
      <c r="DE20" s="1021"/>
      <c r="DF20" s="1022"/>
      <c r="DG20" s="1020" t="s">
        <v>592</v>
      </c>
      <c r="DH20" s="1021"/>
      <c r="DI20" s="1021"/>
      <c r="DJ20" s="1021"/>
      <c r="DK20" s="1022"/>
      <c r="DL20" s="1020" t="s">
        <v>592</v>
      </c>
      <c r="DM20" s="1021"/>
      <c r="DN20" s="1021"/>
      <c r="DO20" s="1021"/>
      <c r="DP20" s="1022"/>
      <c r="DQ20" s="1020" t="s">
        <v>592</v>
      </c>
      <c r="DR20" s="1021"/>
      <c r="DS20" s="1021"/>
      <c r="DT20" s="1021"/>
      <c r="DU20" s="1022"/>
      <c r="DV20" s="1023"/>
      <c r="DW20" s="1024"/>
      <c r="DX20" s="1024"/>
      <c r="DY20" s="1024"/>
      <c r="DZ20" s="1025"/>
      <c r="EA20" s="234"/>
    </row>
    <row r="21" spans="1:131" s="235" customFormat="1" ht="26.25" customHeight="1" thickBot="1">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383</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c r="A23" s="244" t="s">
        <v>384</v>
      </c>
      <c r="B23" s="975" t="s">
        <v>385</v>
      </c>
      <c r="C23" s="976"/>
      <c r="D23" s="976"/>
      <c r="E23" s="976"/>
      <c r="F23" s="976"/>
      <c r="G23" s="976"/>
      <c r="H23" s="976"/>
      <c r="I23" s="976"/>
      <c r="J23" s="976"/>
      <c r="K23" s="976"/>
      <c r="L23" s="976"/>
      <c r="M23" s="976"/>
      <c r="N23" s="976"/>
      <c r="O23" s="976"/>
      <c r="P23" s="977"/>
      <c r="Q23" s="1099">
        <v>198150</v>
      </c>
      <c r="R23" s="1100"/>
      <c r="S23" s="1100"/>
      <c r="T23" s="1100"/>
      <c r="U23" s="1100"/>
      <c r="V23" s="1100">
        <v>197732</v>
      </c>
      <c r="W23" s="1100"/>
      <c r="X23" s="1100"/>
      <c r="Y23" s="1100"/>
      <c r="Z23" s="1100"/>
      <c r="AA23" s="1100">
        <v>417</v>
      </c>
      <c r="AB23" s="1100"/>
      <c r="AC23" s="1100"/>
      <c r="AD23" s="1100"/>
      <c r="AE23" s="1101"/>
      <c r="AF23" s="1102">
        <v>184</v>
      </c>
      <c r="AG23" s="1100"/>
      <c r="AH23" s="1100"/>
      <c r="AI23" s="1100"/>
      <c r="AJ23" s="1103"/>
      <c r="AK23" s="1104"/>
      <c r="AL23" s="1105"/>
      <c r="AM23" s="1105"/>
      <c r="AN23" s="1105"/>
      <c r="AO23" s="1105"/>
      <c r="AP23" s="1100"/>
      <c r="AQ23" s="1100"/>
      <c r="AR23" s="1100"/>
      <c r="AS23" s="1100"/>
      <c r="AT23" s="1100"/>
      <c r="AU23" s="1106"/>
      <c r="AV23" s="1106"/>
      <c r="AW23" s="1106"/>
      <c r="AX23" s="1106"/>
      <c r="AY23" s="1107"/>
      <c r="AZ23" s="1096" t="s">
        <v>174</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c r="A24" s="1095" t="s">
        <v>386</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c r="A25" s="1094" t="s">
        <v>387</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c r="A26" s="1026" t="s">
        <v>361</v>
      </c>
      <c r="B26" s="1027"/>
      <c r="C26" s="1027"/>
      <c r="D26" s="1027"/>
      <c r="E26" s="1027"/>
      <c r="F26" s="1027"/>
      <c r="G26" s="1027"/>
      <c r="H26" s="1027"/>
      <c r="I26" s="1027"/>
      <c r="J26" s="1027"/>
      <c r="K26" s="1027"/>
      <c r="L26" s="1027"/>
      <c r="M26" s="1027"/>
      <c r="N26" s="1027"/>
      <c r="O26" s="1027"/>
      <c r="P26" s="1028"/>
      <c r="Q26" s="1032" t="s">
        <v>388</v>
      </c>
      <c r="R26" s="1033"/>
      <c r="S26" s="1033"/>
      <c r="T26" s="1033"/>
      <c r="U26" s="1034"/>
      <c r="V26" s="1032" t="s">
        <v>389</v>
      </c>
      <c r="W26" s="1033"/>
      <c r="X26" s="1033"/>
      <c r="Y26" s="1033"/>
      <c r="Z26" s="1034"/>
      <c r="AA26" s="1032" t="s">
        <v>390</v>
      </c>
      <c r="AB26" s="1033"/>
      <c r="AC26" s="1033"/>
      <c r="AD26" s="1033"/>
      <c r="AE26" s="1033"/>
      <c r="AF26" s="1090" t="s">
        <v>391</v>
      </c>
      <c r="AG26" s="1039"/>
      <c r="AH26" s="1039"/>
      <c r="AI26" s="1039"/>
      <c r="AJ26" s="1091"/>
      <c r="AK26" s="1033" t="s">
        <v>392</v>
      </c>
      <c r="AL26" s="1033"/>
      <c r="AM26" s="1033"/>
      <c r="AN26" s="1033"/>
      <c r="AO26" s="1034"/>
      <c r="AP26" s="1032" t="s">
        <v>393</v>
      </c>
      <c r="AQ26" s="1033"/>
      <c r="AR26" s="1033"/>
      <c r="AS26" s="1033"/>
      <c r="AT26" s="1034"/>
      <c r="AU26" s="1032" t="s">
        <v>394</v>
      </c>
      <c r="AV26" s="1033"/>
      <c r="AW26" s="1033"/>
      <c r="AX26" s="1033"/>
      <c r="AY26" s="1034"/>
      <c r="AZ26" s="1032" t="s">
        <v>395</v>
      </c>
      <c r="BA26" s="1033"/>
      <c r="BB26" s="1033"/>
      <c r="BC26" s="1033"/>
      <c r="BD26" s="1034"/>
      <c r="BE26" s="1032" t="s">
        <v>368</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c r="A28" s="246">
        <v>1</v>
      </c>
      <c r="B28" s="1081" t="s">
        <v>396</v>
      </c>
      <c r="C28" s="1082"/>
      <c r="D28" s="1082"/>
      <c r="E28" s="1082"/>
      <c r="F28" s="1082"/>
      <c r="G28" s="1082"/>
      <c r="H28" s="1082"/>
      <c r="I28" s="1082"/>
      <c r="J28" s="1082"/>
      <c r="K28" s="1082"/>
      <c r="L28" s="1082"/>
      <c r="M28" s="1082"/>
      <c r="N28" s="1082"/>
      <c r="O28" s="1082"/>
      <c r="P28" s="1083"/>
      <c r="Q28" s="1084">
        <v>62326</v>
      </c>
      <c r="R28" s="1085"/>
      <c r="S28" s="1085"/>
      <c r="T28" s="1085"/>
      <c r="U28" s="1085"/>
      <c r="V28" s="1085">
        <v>57320</v>
      </c>
      <c r="W28" s="1085"/>
      <c r="X28" s="1085"/>
      <c r="Y28" s="1085"/>
      <c r="Z28" s="1085"/>
      <c r="AA28" s="1085">
        <v>5006</v>
      </c>
      <c r="AB28" s="1085"/>
      <c r="AC28" s="1085"/>
      <c r="AD28" s="1085"/>
      <c r="AE28" s="1086"/>
      <c r="AF28" s="1087">
        <v>5006</v>
      </c>
      <c r="AG28" s="1085"/>
      <c r="AH28" s="1085"/>
      <c r="AI28" s="1085"/>
      <c r="AJ28" s="1088"/>
      <c r="AK28" s="1089">
        <v>5782</v>
      </c>
      <c r="AL28" s="1077"/>
      <c r="AM28" s="1077"/>
      <c r="AN28" s="1077"/>
      <c r="AO28" s="1077"/>
      <c r="AP28" s="1077" t="s">
        <v>566</v>
      </c>
      <c r="AQ28" s="1077"/>
      <c r="AR28" s="1077"/>
      <c r="AS28" s="1077"/>
      <c r="AT28" s="1077"/>
      <c r="AU28" s="1077" t="s">
        <v>566</v>
      </c>
      <c r="AV28" s="1077"/>
      <c r="AW28" s="1077"/>
      <c r="AX28" s="1077"/>
      <c r="AY28" s="1077"/>
      <c r="AZ28" s="1078"/>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c r="A29" s="246">
        <v>2</v>
      </c>
      <c r="B29" s="1068" t="s">
        <v>397</v>
      </c>
      <c r="C29" s="1069"/>
      <c r="D29" s="1069"/>
      <c r="E29" s="1069"/>
      <c r="F29" s="1069"/>
      <c r="G29" s="1069"/>
      <c r="H29" s="1069"/>
      <c r="I29" s="1069"/>
      <c r="J29" s="1069"/>
      <c r="K29" s="1069"/>
      <c r="L29" s="1069"/>
      <c r="M29" s="1069"/>
      <c r="N29" s="1069"/>
      <c r="O29" s="1069"/>
      <c r="P29" s="1070"/>
      <c r="Q29" s="1074">
        <v>41296</v>
      </c>
      <c r="R29" s="1075"/>
      <c r="S29" s="1075"/>
      <c r="T29" s="1075"/>
      <c r="U29" s="1075"/>
      <c r="V29" s="1075">
        <v>40694</v>
      </c>
      <c r="W29" s="1075"/>
      <c r="X29" s="1075"/>
      <c r="Y29" s="1075"/>
      <c r="Z29" s="1075"/>
      <c r="AA29" s="1075">
        <v>603</v>
      </c>
      <c r="AB29" s="1075"/>
      <c r="AC29" s="1075"/>
      <c r="AD29" s="1075"/>
      <c r="AE29" s="1076"/>
      <c r="AF29" s="1050">
        <v>603</v>
      </c>
      <c r="AG29" s="1051"/>
      <c r="AH29" s="1051"/>
      <c r="AI29" s="1051"/>
      <c r="AJ29" s="1052"/>
      <c r="AK29" s="1011">
        <v>5774</v>
      </c>
      <c r="AL29" s="1002"/>
      <c r="AM29" s="1002"/>
      <c r="AN29" s="1002"/>
      <c r="AO29" s="1002"/>
      <c r="AP29" s="1002" t="s">
        <v>566</v>
      </c>
      <c r="AQ29" s="1002"/>
      <c r="AR29" s="1002"/>
      <c r="AS29" s="1002"/>
      <c r="AT29" s="1002"/>
      <c r="AU29" s="1002" t="s">
        <v>566</v>
      </c>
      <c r="AV29" s="1002"/>
      <c r="AW29" s="1002"/>
      <c r="AX29" s="1002"/>
      <c r="AY29" s="1002"/>
      <c r="AZ29" s="1073"/>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c r="A30" s="246">
        <v>3</v>
      </c>
      <c r="B30" s="1068" t="s">
        <v>398</v>
      </c>
      <c r="C30" s="1069"/>
      <c r="D30" s="1069"/>
      <c r="E30" s="1069"/>
      <c r="F30" s="1069"/>
      <c r="G30" s="1069"/>
      <c r="H30" s="1069"/>
      <c r="I30" s="1069"/>
      <c r="J30" s="1069"/>
      <c r="K30" s="1069"/>
      <c r="L30" s="1069"/>
      <c r="M30" s="1069"/>
      <c r="N30" s="1069"/>
      <c r="O30" s="1069"/>
      <c r="P30" s="1070"/>
      <c r="Q30" s="1074">
        <v>5637</v>
      </c>
      <c r="R30" s="1075"/>
      <c r="S30" s="1075"/>
      <c r="T30" s="1075"/>
      <c r="U30" s="1075"/>
      <c r="V30" s="1075">
        <v>5464</v>
      </c>
      <c r="W30" s="1075"/>
      <c r="X30" s="1075"/>
      <c r="Y30" s="1075"/>
      <c r="Z30" s="1075"/>
      <c r="AA30" s="1075">
        <v>173</v>
      </c>
      <c r="AB30" s="1075"/>
      <c r="AC30" s="1075"/>
      <c r="AD30" s="1075"/>
      <c r="AE30" s="1076"/>
      <c r="AF30" s="1050">
        <v>173</v>
      </c>
      <c r="AG30" s="1051"/>
      <c r="AH30" s="1051"/>
      <c r="AI30" s="1051"/>
      <c r="AJ30" s="1052"/>
      <c r="AK30" s="1011">
        <v>1170</v>
      </c>
      <c r="AL30" s="1002"/>
      <c r="AM30" s="1002"/>
      <c r="AN30" s="1002"/>
      <c r="AO30" s="1002"/>
      <c r="AP30" s="1002" t="s">
        <v>566</v>
      </c>
      <c r="AQ30" s="1002"/>
      <c r="AR30" s="1002"/>
      <c r="AS30" s="1002"/>
      <c r="AT30" s="1002"/>
      <c r="AU30" s="1002" t="s">
        <v>566</v>
      </c>
      <c r="AV30" s="1002"/>
      <c r="AW30" s="1002"/>
      <c r="AX30" s="1002"/>
      <c r="AY30" s="1002"/>
      <c r="AZ30" s="1073"/>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c r="A31" s="246">
        <v>4</v>
      </c>
      <c r="B31" s="1068" t="s">
        <v>399</v>
      </c>
      <c r="C31" s="1069"/>
      <c r="D31" s="1069"/>
      <c r="E31" s="1069"/>
      <c r="F31" s="1069"/>
      <c r="G31" s="1069"/>
      <c r="H31" s="1069"/>
      <c r="I31" s="1069"/>
      <c r="J31" s="1069"/>
      <c r="K31" s="1069"/>
      <c r="L31" s="1069"/>
      <c r="M31" s="1069"/>
      <c r="N31" s="1069"/>
      <c r="O31" s="1069"/>
      <c r="P31" s="1070"/>
      <c r="Q31" s="1074">
        <v>18</v>
      </c>
      <c r="R31" s="1075"/>
      <c r="S31" s="1075"/>
      <c r="T31" s="1075"/>
      <c r="U31" s="1075"/>
      <c r="V31" s="1075">
        <v>11</v>
      </c>
      <c r="W31" s="1075"/>
      <c r="X31" s="1075"/>
      <c r="Y31" s="1075"/>
      <c r="Z31" s="1075"/>
      <c r="AA31" s="1075">
        <v>7</v>
      </c>
      <c r="AB31" s="1075"/>
      <c r="AC31" s="1075"/>
      <c r="AD31" s="1075"/>
      <c r="AE31" s="1076"/>
      <c r="AF31" s="1050">
        <v>7</v>
      </c>
      <c r="AG31" s="1051"/>
      <c r="AH31" s="1051"/>
      <c r="AI31" s="1051"/>
      <c r="AJ31" s="1052"/>
      <c r="AK31" s="1011">
        <v>10</v>
      </c>
      <c r="AL31" s="1002"/>
      <c r="AM31" s="1002"/>
      <c r="AN31" s="1002"/>
      <c r="AO31" s="1002"/>
      <c r="AP31" s="1002" t="s">
        <v>566</v>
      </c>
      <c r="AQ31" s="1002"/>
      <c r="AR31" s="1002"/>
      <c r="AS31" s="1002"/>
      <c r="AT31" s="1002"/>
      <c r="AU31" s="1002" t="s">
        <v>566</v>
      </c>
      <c r="AV31" s="1002"/>
      <c r="AW31" s="1002"/>
      <c r="AX31" s="1002"/>
      <c r="AY31" s="1002"/>
      <c r="AZ31" s="1073"/>
      <c r="BA31" s="1073"/>
      <c r="BB31" s="1073"/>
      <c r="BC31" s="1073"/>
      <c r="BD31" s="1073"/>
      <c r="BE31" s="1063"/>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c r="A32" s="246">
        <v>5</v>
      </c>
      <c r="B32" s="1068" t="s">
        <v>400</v>
      </c>
      <c r="C32" s="1069"/>
      <c r="D32" s="1069"/>
      <c r="E32" s="1069"/>
      <c r="F32" s="1069"/>
      <c r="G32" s="1069"/>
      <c r="H32" s="1069"/>
      <c r="I32" s="1069"/>
      <c r="J32" s="1069"/>
      <c r="K32" s="1069"/>
      <c r="L32" s="1069"/>
      <c r="M32" s="1069"/>
      <c r="N32" s="1069"/>
      <c r="O32" s="1069"/>
      <c r="P32" s="1070"/>
      <c r="Q32" s="1074">
        <v>95</v>
      </c>
      <c r="R32" s="1075"/>
      <c r="S32" s="1075"/>
      <c r="T32" s="1075"/>
      <c r="U32" s="1075"/>
      <c r="V32" s="1075">
        <v>84</v>
      </c>
      <c r="W32" s="1075"/>
      <c r="X32" s="1075"/>
      <c r="Y32" s="1075"/>
      <c r="Z32" s="1075"/>
      <c r="AA32" s="1075">
        <v>11</v>
      </c>
      <c r="AB32" s="1075"/>
      <c r="AC32" s="1075"/>
      <c r="AD32" s="1075"/>
      <c r="AE32" s="1076"/>
      <c r="AF32" s="1050">
        <v>11</v>
      </c>
      <c r="AG32" s="1051"/>
      <c r="AH32" s="1051"/>
      <c r="AI32" s="1051"/>
      <c r="AJ32" s="1052"/>
      <c r="AK32" s="1011">
        <v>3</v>
      </c>
      <c r="AL32" s="1002"/>
      <c r="AM32" s="1002"/>
      <c r="AN32" s="1002"/>
      <c r="AO32" s="1002"/>
      <c r="AP32" s="1002" t="s">
        <v>566</v>
      </c>
      <c r="AQ32" s="1002"/>
      <c r="AR32" s="1002"/>
      <c r="AS32" s="1002"/>
      <c r="AT32" s="1002"/>
      <c r="AU32" s="1002" t="s">
        <v>566</v>
      </c>
      <c r="AV32" s="1002"/>
      <c r="AW32" s="1002"/>
      <c r="AX32" s="1002"/>
      <c r="AY32" s="1002"/>
      <c r="AZ32" s="1073"/>
      <c r="BA32" s="1073"/>
      <c r="BB32" s="1073"/>
      <c r="BC32" s="1073"/>
      <c r="BD32" s="1073"/>
      <c r="BE32" s="1063" t="s">
        <v>603</v>
      </c>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c r="A33" s="246">
        <v>6</v>
      </c>
      <c r="B33" s="1068" t="s">
        <v>401</v>
      </c>
      <c r="C33" s="1069"/>
      <c r="D33" s="1069"/>
      <c r="E33" s="1069"/>
      <c r="F33" s="1069"/>
      <c r="G33" s="1069"/>
      <c r="H33" s="1069"/>
      <c r="I33" s="1069"/>
      <c r="J33" s="1069"/>
      <c r="K33" s="1069"/>
      <c r="L33" s="1069"/>
      <c r="M33" s="1069"/>
      <c r="N33" s="1069"/>
      <c r="O33" s="1069"/>
      <c r="P33" s="1070"/>
      <c r="Q33" s="1074">
        <v>9373</v>
      </c>
      <c r="R33" s="1075"/>
      <c r="S33" s="1075"/>
      <c r="T33" s="1075"/>
      <c r="U33" s="1075"/>
      <c r="V33" s="1075">
        <v>1281</v>
      </c>
      <c r="W33" s="1075"/>
      <c r="X33" s="1075"/>
      <c r="Y33" s="1075"/>
      <c r="Z33" s="1075"/>
      <c r="AA33" s="1075">
        <v>8092</v>
      </c>
      <c r="AB33" s="1075"/>
      <c r="AC33" s="1075"/>
      <c r="AD33" s="1075"/>
      <c r="AE33" s="1076"/>
      <c r="AF33" s="1050">
        <v>8092</v>
      </c>
      <c r="AG33" s="1051"/>
      <c r="AH33" s="1051"/>
      <c r="AI33" s="1051"/>
      <c r="AJ33" s="1052"/>
      <c r="AK33" s="1011">
        <v>53</v>
      </c>
      <c r="AL33" s="1002"/>
      <c r="AM33" s="1002"/>
      <c r="AN33" s="1002"/>
      <c r="AO33" s="1002"/>
      <c r="AP33" s="1002">
        <v>12990</v>
      </c>
      <c r="AQ33" s="1002"/>
      <c r="AR33" s="1002"/>
      <c r="AS33" s="1002"/>
      <c r="AT33" s="1002"/>
      <c r="AU33" s="1002">
        <v>13</v>
      </c>
      <c r="AV33" s="1002"/>
      <c r="AW33" s="1002"/>
      <c r="AX33" s="1002"/>
      <c r="AY33" s="1002"/>
      <c r="AZ33" s="1073"/>
      <c r="BA33" s="1073"/>
      <c r="BB33" s="1073"/>
      <c r="BC33" s="1073"/>
      <c r="BD33" s="1073"/>
      <c r="BE33" s="1063" t="s">
        <v>402</v>
      </c>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c r="A34" s="246">
        <v>7</v>
      </c>
      <c r="B34" s="1068" t="s">
        <v>403</v>
      </c>
      <c r="C34" s="1069"/>
      <c r="D34" s="1069"/>
      <c r="E34" s="1069"/>
      <c r="F34" s="1069"/>
      <c r="G34" s="1069"/>
      <c r="H34" s="1069"/>
      <c r="I34" s="1069"/>
      <c r="J34" s="1069"/>
      <c r="K34" s="1069"/>
      <c r="L34" s="1069"/>
      <c r="M34" s="1069"/>
      <c r="N34" s="1069"/>
      <c r="O34" s="1069"/>
      <c r="P34" s="1070"/>
      <c r="Q34" s="1074">
        <v>8643</v>
      </c>
      <c r="R34" s="1075"/>
      <c r="S34" s="1075"/>
      <c r="T34" s="1075"/>
      <c r="U34" s="1075"/>
      <c r="V34" s="1075">
        <v>250</v>
      </c>
      <c r="W34" s="1075"/>
      <c r="X34" s="1075"/>
      <c r="Y34" s="1075"/>
      <c r="Z34" s="1075"/>
      <c r="AA34" s="1075">
        <v>8393</v>
      </c>
      <c r="AB34" s="1075"/>
      <c r="AC34" s="1075"/>
      <c r="AD34" s="1075"/>
      <c r="AE34" s="1076"/>
      <c r="AF34" s="1050">
        <v>8393</v>
      </c>
      <c r="AG34" s="1051"/>
      <c r="AH34" s="1051"/>
      <c r="AI34" s="1051"/>
      <c r="AJ34" s="1052"/>
      <c r="AK34" s="1011">
        <v>1</v>
      </c>
      <c r="AL34" s="1002"/>
      <c r="AM34" s="1002"/>
      <c r="AN34" s="1002"/>
      <c r="AO34" s="1002"/>
      <c r="AP34" s="1002" t="s">
        <v>566</v>
      </c>
      <c r="AQ34" s="1002"/>
      <c r="AR34" s="1002"/>
      <c r="AS34" s="1002"/>
      <c r="AT34" s="1002"/>
      <c r="AU34" s="1002" t="s">
        <v>566</v>
      </c>
      <c r="AV34" s="1002"/>
      <c r="AW34" s="1002"/>
      <c r="AX34" s="1002"/>
      <c r="AY34" s="1002"/>
      <c r="AZ34" s="1073"/>
      <c r="BA34" s="1073"/>
      <c r="BB34" s="1073"/>
      <c r="BC34" s="1073"/>
      <c r="BD34" s="1073"/>
      <c r="BE34" s="1063" t="s">
        <v>402</v>
      </c>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c r="A35" s="246">
        <v>8</v>
      </c>
      <c r="B35" s="1068" t="s">
        <v>404</v>
      </c>
      <c r="C35" s="1069"/>
      <c r="D35" s="1069"/>
      <c r="E35" s="1069"/>
      <c r="F35" s="1069"/>
      <c r="G35" s="1069"/>
      <c r="H35" s="1069"/>
      <c r="I35" s="1069"/>
      <c r="J35" s="1069"/>
      <c r="K35" s="1069"/>
      <c r="L35" s="1069"/>
      <c r="M35" s="1069"/>
      <c r="N35" s="1069"/>
      <c r="O35" s="1069"/>
      <c r="P35" s="1070"/>
      <c r="Q35" s="1074">
        <v>12465</v>
      </c>
      <c r="R35" s="1075"/>
      <c r="S35" s="1075"/>
      <c r="T35" s="1075"/>
      <c r="U35" s="1075"/>
      <c r="V35" s="1075">
        <v>3139</v>
      </c>
      <c r="W35" s="1075"/>
      <c r="X35" s="1075"/>
      <c r="Y35" s="1075"/>
      <c r="Z35" s="1075"/>
      <c r="AA35" s="1075">
        <v>9325</v>
      </c>
      <c r="AB35" s="1075"/>
      <c r="AC35" s="1075"/>
      <c r="AD35" s="1075"/>
      <c r="AE35" s="1076"/>
      <c r="AF35" s="1050">
        <v>9325</v>
      </c>
      <c r="AG35" s="1051"/>
      <c r="AH35" s="1051"/>
      <c r="AI35" s="1051"/>
      <c r="AJ35" s="1052"/>
      <c r="AK35" s="1011">
        <v>4607</v>
      </c>
      <c r="AL35" s="1002"/>
      <c r="AM35" s="1002"/>
      <c r="AN35" s="1002"/>
      <c r="AO35" s="1002"/>
      <c r="AP35" s="1002">
        <v>32409</v>
      </c>
      <c r="AQ35" s="1002"/>
      <c r="AR35" s="1002"/>
      <c r="AS35" s="1002"/>
      <c r="AT35" s="1002"/>
      <c r="AU35" s="1002">
        <v>24760</v>
      </c>
      <c r="AV35" s="1002"/>
      <c r="AW35" s="1002"/>
      <c r="AX35" s="1002"/>
      <c r="AY35" s="1002"/>
      <c r="AZ35" s="1073"/>
      <c r="BA35" s="1073"/>
      <c r="BB35" s="1073"/>
      <c r="BC35" s="1073"/>
      <c r="BD35" s="1073"/>
      <c r="BE35" s="1063" t="s">
        <v>402</v>
      </c>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c r="A36" s="246">
        <v>9</v>
      </c>
      <c r="B36" s="1068" t="s">
        <v>405</v>
      </c>
      <c r="C36" s="1069"/>
      <c r="D36" s="1069"/>
      <c r="E36" s="1069"/>
      <c r="F36" s="1069"/>
      <c r="G36" s="1069"/>
      <c r="H36" s="1069"/>
      <c r="I36" s="1069"/>
      <c r="J36" s="1069"/>
      <c r="K36" s="1069"/>
      <c r="L36" s="1069"/>
      <c r="M36" s="1069"/>
      <c r="N36" s="1069"/>
      <c r="O36" s="1069"/>
      <c r="P36" s="1070"/>
      <c r="Q36" s="1074">
        <v>4151</v>
      </c>
      <c r="R36" s="1075"/>
      <c r="S36" s="1075"/>
      <c r="T36" s="1075"/>
      <c r="U36" s="1075"/>
      <c r="V36" s="1075">
        <v>1547</v>
      </c>
      <c r="W36" s="1075"/>
      <c r="X36" s="1075"/>
      <c r="Y36" s="1075"/>
      <c r="Z36" s="1075"/>
      <c r="AA36" s="1075">
        <v>2603</v>
      </c>
      <c r="AB36" s="1075"/>
      <c r="AC36" s="1075"/>
      <c r="AD36" s="1075"/>
      <c r="AE36" s="1076"/>
      <c r="AF36" s="1050">
        <v>2603</v>
      </c>
      <c r="AG36" s="1051"/>
      <c r="AH36" s="1051"/>
      <c r="AI36" s="1051"/>
      <c r="AJ36" s="1052"/>
      <c r="AK36" s="1011" t="s">
        <v>566</v>
      </c>
      <c r="AL36" s="1002"/>
      <c r="AM36" s="1002"/>
      <c r="AN36" s="1002"/>
      <c r="AO36" s="1002"/>
      <c r="AP36" s="1002" t="s">
        <v>566</v>
      </c>
      <c r="AQ36" s="1002"/>
      <c r="AR36" s="1002"/>
      <c r="AS36" s="1002"/>
      <c r="AT36" s="1002"/>
      <c r="AU36" s="1002" t="s">
        <v>566</v>
      </c>
      <c r="AV36" s="1002"/>
      <c r="AW36" s="1002"/>
      <c r="AX36" s="1002"/>
      <c r="AY36" s="1002"/>
      <c r="AZ36" s="1073"/>
      <c r="BA36" s="1073"/>
      <c r="BB36" s="1073"/>
      <c r="BC36" s="1073"/>
      <c r="BD36" s="1073"/>
      <c r="BE36" s="1063" t="s">
        <v>402</v>
      </c>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c r="A37" s="246">
        <v>10</v>
      </c>
      <c r="B37" s="1068" t="s">
        <v>406</v>
      </c>
      <c r="C37" s="1069"/>
      <c r="D37" s="1069"/>
      <c r="E37" s="1069"/>
      <c r="F37" s="1069"/>
      <c r="G37" s="1069"/>
      <c r="H37" s="1069"/>
      <c r="I37" s="1069"/>
      <c r="J37" s="1069"/>
      <c r="K37" s="1069"/>
      <c r="L37" s="1069"/>
      <c r="M37" s="1069"/>
      <c r="N37" s="1069"/>
      <c r="O37" s="1069"/>
      <c r="P37" s="1070"/>
      <c r="Q37" s="1074">
        <v>436</v>
      </c>
      <c r="R37" s="1075"/>
      <c r="S37" s="1075"/>
      <c r="T37" s="1075"/>
      <c r="U37" s="1075"/>
      <c r="V37" s="1075">
        <v>328</v>
      </c>
      <c r="W37" s="1075"/>
      <c r="X37" s="1075"/>
      <c r="Y37" s="1075"/>
      <c r="Z37" s="1075"/>
      <c r="AA37" s="1075">
        <v>109</v>
      </c>
      <c r="AB37" s="1075"/>
      <c r="AC37" s="1075"/>
      <c r="AD37" s="1075"/>
      <c r="AE37" s="1076"/>
      <c r="AF37" s="1050">
        <v>109</v>
      </c>
      <c r="AG37" s="1051"/>
      <c r="AH37" s="1051"/>
      <c r="AI37" s="1051"/>
      <c r="AJ37" s="1052"/>
      <c r="AK37" s="1011">
        <v>37</v>
      </c>
      <c r="AL37" s="1002"/>
      <c r="AM37" s="1002"/>
      <c r="AN37" s="1002"/>
      <c r="AO37" s="1002"/>
      <c r="AP37" s="1002">
        <v>62</v>
      </c>
      <c r="AQ37" s="1002"/>
      <c r="AR37" s="1002"/>
      <c r="AS37" s="1002"/>
      <c r="AT37" s="1002"/>
      <c r="AU37" s="1002">
        <v>33</v>
      </c>
      <c r="AV37" s="1002"/>
      <c r="AW37" s="1002"/>
      <c r="AX37" s="1002"/>
      <c r="AY37" s="1002"/>
      <c r="AZ37" s="1073"/>
      <c r="BA37" s="1073"/>
      <c r="BB37" s="1073"/>
      <c r="BC37" s="1073"/>
      <c r="BD37" s="1073"/>
      <c r="BE37" s="1063" t="s">
        <v>407</v>
      </c>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408</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c r="A63" s="244" t="s">
        <v>384</v>
      </c>
      <c r="B63" s="975" t="s">
        <v>409</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34321</v>
      </c>
      <c r="AG63" s="990"/>
      <c r="AH63" s="990"/>
      <c r="AI63" s="990"/>
      <c r="AJ63" s="1061"/>
      <c r="AK63" s="1062"/>
      <c r="AL63" s="994"/>
      <c r="AM63" s="994"/>
      <c r="AN63" s="994"/>
      <c r="AO63" s="994"/>
      <c r="AP63" s="990"/>
      <c r="AQ63" s="990"/>
      <c r="AR63" s="990"/>
      <c r="AS63" s="990"/>
      <c r="AT63" s="990"/>
      <c r="AU63" s="990"/>
      <c r="AV63" s="990"/>
      <c r="AW63" s="990"/>
      <c r="AX63" s="990"/>
      <c r="AY63" s="990"/>
      <c r="AZ63" s="1056"/>
      <c r="BA63" s="1056"/>
      <c r="BB63" s="1056"/>
      <c r="BC63" s="1056"/>
      <c r="BD63" s="1056"/>
      <c r="BE63" s="991"/>
      <c r="BF63" s="991"/>
      <c r="BG63" s="991"/>
      <c r="BH63" s="991"/>
      <c r="BI63" s="992"/>
      <c r="BJ63" s="1057" t="s">
        <v>174</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c r="A66" s="1026" t="s">
        <v>411</v>
      </c>
      <c r="B66" s="1027"/>
      <c r="C66" s="1027"/>
      <c r="D66" s="1027"/>
      <c r="E66" s="1027"/>
      <c r="F66" s="1027"/>
      <c r="G66" s="1027"/>
      <c r="H66" s="1027"/>
      <c r="I66" s="1027"/>
      <c r="J66" s="1027"/>
      <c r="K66" s="1027"/>
      <c r="L66" s="1027"/>
      <c r="M66" s="1027"/>
      <c r="N66" s="1027"/>
      <c r="O66" s="1027"/>
      <c r="P66" s="1028"/>
      <c r="Q66" s="1032" t="s">
        <v>412</v>
      </c>
      <c r="R66" s="1033"/>
      <c r="S66" s="1033"/>
      <c r="T66" s="1033"/>
      <c r="U66" s="1034"/>
      <c r="V66" s="1032" t="s">
        <v>389</v>
      </c>
      <c r="W66" s="1033"/>
      <c r="X66" s="1033"/>
      <c r="Y66" s="1033"/>
      <c r="Z66" s="1034"/>
      <c r="AA66" s="1032" t="s">
        <v>413</v>
      </c>
      <c r="AB66" s="1033"/>
      <c r="AC66" s="1033"/>
      <c r="AD66" s="1033"/>
      <c r="AE66" s="1034"/>
      <c r="AF66" s="1038" t="s">
        <v>391</v>
      </c>
      <c r="AG66" s="1039"/>
      <c r="AH66" s="1039"/>
      <c r="AI66" s="1039"/>
      <c r="AJ66" s="1040"/>
      <c r="AK66" s="1032" t="s">
        <v>414</v>
      </c>
      <c r="AL66" s="1027"/>
      <c r="AM66" s="1027"/>
      <c r="AN66" s="1027"/>
      <c r="AO66" s="1028"/>
      <c r="AP66" s="1032" t="s">
        <v>415</v>
      </c>
      <c r="AQ66" s="1033"/>
      <c r="AR66" s="1033"/>
      <c r="AS66" s="1033"/>
      <c r="AT66" s="1034"/>
      <c r="AU66" s="1032" t="s">
        <v>416</v>
      </c>
      <c r="AV66" s="1033"/>
      <c r="AW66" s="1033"/>
      <c r="AX66" s="1033"/>
      <c r="AY66" s="1034"/>
      <c r="AZ66" s="1032" t="s">
        <v>368</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6" t="s">
        <v>570</v>
      </c>
      <c r="C68" s="1017"/>
      <c r="D68" s="1017"/>
      <c r="E68" s="1017"/>
      <c r="F68" s="1017"/>
      <c r="G68" s="1017"/>
      <c r="H68" s="1017"/>
      <c r="I68" s="1017"/>
      <c r="J68" s="1017"/>
      <c r="K68" s="1017"/>
      <c r="L68" s="1017"/>
      <c r="M68" s="1017"/>
      <c r="N68" s="1017"/>
      <c r="O68" s="1017"/>
      <c r="P68" s="1018"/>
      <c r="Q68" s="1019">
        <v>289</v>
      </c>
      <c r="R68" s="1013"/>
      <c r="S68" s="1013"/>
      <c r="T68" s="1013"/>
      <c r="U68" s="1013"/>
      <c r="V68" s="1013">
        <v>267</v>
      </c>
      <c r="W68" s="1013"/>
      <c r="X68" s="1013"/>
      <c r="Y68" s="1013"/>
      <c r="Z68" s="1013"/>
      <c r="AA68" s="1013">
        <v>22</v>
      </c>
      <c r="AB68" s="1013"/>
      <c r="AC68" s="1013"/>
      <c r="AD68" s="1013"/>
      <c r="AE68" s="1013"/>
      <c r="AF68" s="1013">
        <v>22</v>
      </c>
      <c r="AG68" s="1013"/>
      <c r="AH68" s="1013"/>
      <c r="AI68" s="1013"/>
      <c r="AJ68" s="1013"/>
      <c r="AK68" s="1013">
        <v>4</v>
      </c>
      <c r="AL68" s="1013"/>
      <c r="AM68" s="1013"/>
      <c r="AN68" s="1013"/>
      <c r="AO68" s="1013"/>
      <c r="AP68" s="1013">
        <v>166</v>
      </c>
      <c r="AQ68" s="1013"/>
      <c r="AR68" s="1013"/>
      <c r="AS68" s="1013"/>
      <c r="AT68" s="1013"/>
      <c r="AU68" s="1013"/>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5" t="s">
        <v>571</v>
      </c>
      <c r="C69" s="1006"/>
      <c r="D69" s="1006"/>
      <c r="E69" s="1006"/>
      <c r="F69" s="1006"/>
      <c r="G69" s="1006"/>
      <c r="H69" s="1006"/>
      <c r="I69" s="1006"/>
      <c r="J69" s="1006"/>
      <c r="K69" s="1006"/>
      <c r="L69" s="1006"/>
      <c r="M69" s="1006"/>
      <c r="N69" s="1006"/>
      <c r="O69" s="1006"/>
      <c r="P69" s="1007"/>
      <c r="Q69" s="1008">
        <v>502</v>
      </c>
      <c r="R69" s="1002"/>
      <c r="S69" s="1002"/>
      <c r="T69" s="1002"/>
      <c r="U69" s="1002"/>
      <c r="V69" s="1002">
        <v>369</v>
      </c>
      <c r="W69" s="1002"/>
      <c r="X69" s="1002"/>
      <c r="Y69" s="1002"/>
      <c r="Z69" s="1002"/>
      <c r="AA69" s="1002">
        <v>134</v>
      </c>
      <c r="AB69" s="1002"/>
      <c r="AC69" s="1002"/>
      <c r="AD69" s="1002"/>
      <c r="AE69" s="1002"/>
      <c r="AF69" s="1002">
        <v>134</v>
      </c>
      <c r="AG69" s="1002"/>
      <c r="AH69" s="1002"/>
      <c r="AI69" s="1002"/>
      <c r="AJ69" s="1002"/>
      <c r="AK69" s="1002">
        <v>231</v>
      </c>
      <c r="AL69" s="1002"/>
      <c r="AM69" s="1002"/>
      <c r="AN69" s="1002"/>
      <c r="AO69" s="1002"/>
      <c r="AP69" s="1002" t="s">
        <v>595</v>
      </c>
      <c r="AQ69" s="1002"/>
      <c r="AR69" s="1002"/>
      <c r="AS69" s="1002"/>
      <c r="AT69" s="1002"/>
      <c r="AU69" s="1002"/>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5" t="s">
        <v>572</v>
      </c>
      <c r="C70" s="1006"/>
      <c r="D70" s="1006"/>
      <c r="E70" s="1006"/>
      <c r="F70" s="1006"/>
      <c r="G70" s="1006"/>
      <c r="H70" s="1006"/>
      <c r="I70" s="1006"/>
      <c r="J70" s="1006"/>
      <c r="K70" s="1006"/>
      <c r="L70" s="1006"/>
      <c r="M70" s="1006"/>
      <c r="N70" s="1006"/>
      <c r="O70" s="1006"/>
      <c r="P70" s="1007"/>
      <c r="Q70" s="1008">
        <v>746051</v>
      </c>
      <c r="R70" s="1002"/>
      <c r="S70" s="1002"/>
      <c r="T70" s="1002"/>
      <c r="U70" s="1002"/>
      <c r="V70" s="1002">
        <v>728184</v>
      </c>
      <c r="W70" s="1002"/>
      <c r="X70" s="1002"/>
      <c r="Y70" s="1002"/>
      <c r="Z70" s="1002"/>
      <c r="AA70" s="1002">
        <v>17868</v>
      </c>
      <c r="AB70" s="1002"/>
      <c r="AC70" s="1002"/>
      <c r="AD70" s="1002"/>
      <c r="AE70" s="1002"/>
      <c r="AF70" s="1002">
        <v>17868</v>
      </c>
      <c r="AG70" s="1002"/>
      <c r="AH70" s="1002"/>
      <c r="AI70" s="1002"/>
      <c r="AJ70" s="1002"/>
      <c r="AK70" s="1002">
        <v>6780</v>
      </c>
      <c r="AL70" s="1002"/>
      <c r="AM70" s="1002"/>
      <c r="AN70" s="1002"/>
      <c r="AO70" s="1002"/>
      <c r="AP70" s="1002" t="s">
        <v>596</v>
      </c>
      <c r="AQ70" s="1002"/>
      <c r="AR70" s="1002"/>
      <c r="AS70" s="1002"/>
      <c r="AT70" s="1002"/>
      <c r="AU70" s="1002"/>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5" t="s">
        <v>573</v>
      </c>
      <c r="C71" s="1006"/>
      <c r="D71" s="1006"/>
      <c r="E71" s="1006"/>
      <c r="F71" s="1006"/>
      <c r="G71" s="1006"/>
      <c r="H71" s="1006"/>
      <c r="I71" s="1006"/>
      <c r="J71" s="1006"/>
      <c r="K71" s="1006"/>
      <c r="L71" s="1006"/>
      <c r="M71" s="1006"/>
      <c r="N71" s="1006"/>
      <c r="O71" s="1006"/>
      <c r="P71" s="1007"/>
      <c r="Q71" s="1008">
        <v>22843</v>
      </c>
      <c r="R71" s="1002"/>
      <c r="S71" s="1002"/>
      <c r="T71" s="1002"/>
      <c r="U71" s="1002"/>
      <c r="V71" s="1002">
        <v>29544</v>
      </c>
      <c r="W71" s="1002"/>
      <c r="X71" s="1002"/>
      <c r="Y71" s="1002"/>
      <c r="Z71" s="1002"/>
      <c r="AA71" s="1002">
        <v>-6701</v>
      </c>
      <c r="AB71" s="1002"/>
      <c r="AC71" s="1002"/>
      <c r="AD71" s="1002"/>
      <c r="AE71" s="1002"/>
      <c r="AF71" s="1002">
        <v>-7214</v>
      </c>
      <c r="AG71" s="1002"/>
      <c r="AH71" s="1002"/>
      <c r="AI71" s="1002"/>
      <c r="AJ71" s="1002"/>
      <c r="AK71" s="1002">
        <v>14</v>
      </c>
      <c r="AL71" s="1002"/>
      <c r="AM71" s="1002"/>
      <c r="AN71" s="1002"/>
      <c r="AO71" s="1002"/>
      <c r="AP71" s="1002">
        <v>51427</v>
      </c>
      <c r="AQ71" s="1002"/>
      <c r="AR71" s="1002"/>
      <c r="AS71" s="1002"/>
      <c r="AT71" s="1002"/>
      <c r="AU71" s="1002"/>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5" t="s">
        <v>574</v>
      </c>
      <c r="C72" s="1006"/>
      <c r="D72" s="1006"/>
      <c r="E72" s="1006"/>
      <c r="F72" s="1006"/>
      <c r="G72" s="1006"/>
      <c r="H72" s="1006"/>
      <c r="I72" s="1006"/>
      <c r="J72" s="1006"/>
      <c r="K72" s="1006"/>
      <c r="L72" s="1006"/>
      <c r="M72" s="1006"/>
      <c r="N72" s="1006"/>
      <c r="O72" s="1006"/>
      <c r="P72" s="1007"/>
      <c r="Q72" s="1008">
        <v>62496</v>
      </c>
      <c r="R72" s="1002"/>
      <c r="S72" s="1002"/>
      <c r="T72" s="1002"/>
      <c r="U72" s="1002"/>
      <c r="V72" s="1002">
        <v>62489</v>
      </c>
      <c r="W72" s="1002"/>
      <c r="X72" s="1002"/>
      <c r="Y72" s="1002"/>
      <c r="Z72" s="1002"/>
      <c r="AA72" s="1002">
        <v>7</v>
      </c>
      <c r="AB72" s="1002"/>
      <c r="AC72" s="1002"/>
      <c r="AD72" s="1002"/>
      <c r="AE72" s="1002"/>
      <c r="AF72" s="1002">
        <v>7</v>
      </c>
      <c r="AG72" s="1002"/>
      <c r="AH72" s="1002"/>
      <c r="AI72" s="1002"/>
      <c r="AJ72" s="1002"/>
      <c r="AK72" s="1002" t="s">
        <v>575</v>
      </c>
      <c r="AL72" s="1002"/>
      <c r="AM72" s="1002"/>
      <c r="AN72" s="1002"/>
      <c r="AO72" s="1002"/>
      <c r="AP72" s="1002" t="s">
        <v>594</v>
      </c>
      <c r="AQ72" s="1002"/>
      <c r="AR72" s="1002"/>
      <c r="AS72" s="1002"/>
      <c r="AT72" s="1002"/>
      <c r="AU72" s="1002"/>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5"/>
      <c r="C73" s="1006"/>
      <c r="D73" s="1006"/>
      <c r="E73" s="1006"/>
      <c r="F73" s="1006"/>
      <c r="G73" s="1006"/>
      <c r="H73" s="1006"/>
      <c r="I73" s="1006"/>
      <c r="J73" s="1006"/>
      <c r="K73" s="1006"/>
      <c r="L73" s="1006"/>
      <c r="M73" s="1006"/>
      <c r="N73" s="1006"/>
      <c r="O73" s="1006"/>
      <c r="P73" s="1007"/>
      <c r="Q73" s="1008"/>
      <c r="R73" s="1002"/>
      <c r="S73" s="1002"/>
      <c r="T73" s="1002"/>
      <c r="U73" s="1002"/>
      <c r="V73" s="1002"/>
      <c r="W73" s="1002"/>
      <c r="X73" s="1002"/>
      <c r="Y73" s="1002"/>
      <c r="Z73" s="1002"/>
      <c r="AA73" s="1002"/>
      <c r="AB73" s="1002"/>
      <c r="AC73" s="1002"/>
      <c r="AD73" s="1002"/>
      <c r="AE73" s="1002"/>
      <c r="AF73" s="1002"/>
      <c r="AG73" s="1002"/>
      <c r="AH73" s="1002"/>
      <c r="AI73" s="1002"/>
      <c r="AJ73" s="1002"/>
      <c r="AK73" s="1002"/>
      <c r="AL73" s="1002"/>
      <c r="AM73" s="1002"/>
      <c r="AN73" s="1002"/>
      <c r="AO73" s="1002"/>
      <c r="AP73" s="1002"/>
      <c r="AQ73" s="1002"/>
      <c r="AR73" s="1002"/>
      <c r="AS73" s="1002"/>
      <c r="AT73" s="1002"/>
      <c r="AU73" s="1002"/>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5"/>
      <c r="C74" s="1006"/>
      <c r="D74" s="1006"/>
      <c r="E74" s="1006"/>
      <c r="F74" s="1006"/>
      <c r="G74" s="1006"/>
      <c r="H74" s="1006"/>
      <c r="I74" s="1006"/>
      <c r="J74" s="1006"/>
      <c r="K74" s="1006"/>
      <c r="L74" s="1006"/>
      <c r="M74" s="1006"/>
      <c r="N74" s="1006"/>
      <c r="O74" s="1006"/>
      <c r="P74" s="1007"/>
      <c r="Q74" s="1008"/>
      <c r="R74" s="1002"/>
      <c r="S74" s="1002"/>
      <c r="T74" s="1002"/>
      <c r="U74" s="1002"/>
      <c r="V74" s="1002"/>
      <c r="W74" s="1002"/>
      <c r="X74" s="1002"/>
      <c r="Y74" s="1002"/>
      <c r="Z74" s="1002"/>
      <c r="AA74" s="1002"/>
      <c r="AB74" s="1002"/>
      <c r="AC74" s="1002"/>
      <c r="AD74" s="1002"/>
      <c r="AE74" s="1002"/>
      <c r="AF74" s="1002"/>
      <c r="AG74" s="1002"/>
      <c r="AH74" s="1002"/>
      <c r="AI74" s="1002"/>
      <c r="AJ74" s="1002"/>
      <c r="AK74" s="1002"/>
      <c r="AL74" s="1002"/>
      <c r="AM74" s="1002"/>
      <c r="AN74" s="1002"/>
      <c r="AO74" s="1002"/>
      <c r="AP74" s="1002"/>
      <c r="AQ74" s="1002"/>
      <c r="AR74" s="1002"/>
      <c r="AS74" s="1002"/>
      <c r="AT74" s="1002"/>
      <c r="AU74" s="1002"/>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384</v>
      </c>
      <c r="B88" s="975" t="s">
        <v>417</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c r="AG88" s="990"/>
      <c r="AH88" s="990"/>
      <c r="AI88" s="990"/>
      <c r="AJ88" s="990"/>
      <c r="AK88" s="994"/>
      <c r="AL88" s="994"/>
      <c r="AM88" s="994"/>
      <c r="AN88" s="994"/>
      <c r="AO88" s="994"/>
      <c r="AP88" s="990"/>
      <c r="AQ88" s="990"/>
      <c r="AR88" s="990"/>
      <c r="AS88" s="990"/>
      <c r="AT88" s="990"/>
      <c r="AU88" s="990"/>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975" t="s">
        <v>418</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419</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420</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423</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424</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425</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426</v>
      </c>
      <c r="AB109" s="925"/>
      <c r="AC109" s="925"/>
      <c r="AD109" s="925"/>
      <c r="AE109" s="926"/>
      <c r="AF109" s="927" t="s">
        <v>300</v>
      </c>
      <c r="AG109" s="925"/>
      <c r="AH109" s="925"/>
      <c r="AI109" s="925"/>
      <c r="AJ109" s="926"/>
      <c r="AK109" s="927" t="s">
        <v>299</v>
      </c>
      <c r="AL109" s="925"/>
      <c r="AM109" s="925"/>
      <c r="AN109" s="925"/>
      <c r="AO109" s="926"/>
      <c r="AP109" s="927" t="s">
        <v>427</v>
      </c>
      <c r="AQ109" s="925"/>
      <c r="AR109" s="925"/>
      <c r="AS109" s="925"/>
      <c r="AT109" s="956"/>
      <c r="AU109" s="924" t="s">
        <v>425</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426</v>
      </c>
      <c r="BR109" s="925"/>
      <c r="BS109" s="925"/>
      <c r="BT109" s="925"/>
      <c r="BU109" s="926"/>
      <c r="BV109" s="927" t="s">
        <v>300</v>
      </c>
      <c r="BW109" s="925"/>
      <c r="BX109" s="925"/>
      <c r="BY109" s="925"/>
      <c r="BZ109" s="926"/>
      <c r="CA109" s="927" t="s">
        <v>299</v>
      </c>
      <c r="CB109" s="925"/>
      <c r="CC109" s="925"/>
      <c r="CD109" s="925"/>
      <c r="CE109" s="926"/>
      <c r="CF109" s="963" t="s">
        <v>427</v>
      </c>
      <c r="CG109" s="963"/>
      <c r="CH109" s="963"/>
      <c r="CI109" s="963"/>
      <c r="CJ109" s="963"/>
      <c r="CK109" s="927" t="s">
        <v>428</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426</v>
      </c>
      <c r="DH109" s="925"/>
      <c r="DI109" s="925"/>
      <c r="DJ109" s="925"/>
      <c r="DK109" s="926"/>
      <c r="DL109" s="927" t="s">
        <v>300</v>
      </c>
      <c r="DM109" s="925"/>
      <c r="DN109" s="925"/>
      <c r="DO109" s="925"/>
      <c r="DP109" s="926"/>
      <c r="DQ109" s="927" t="s">
        <v>299</v>
      </c>
      <c r="DR109" s="925"/>
      <c r="DS109" s="925"/>
      <c r="DT109" s="925"/>
      <c r="DU109" s="926"/>
      <c r="DV109" s="927" t="s">
        <v>427</v>
      </c>
      <c r="DW109" s="925"/>
      <c r="DX109" s="925"/>
      <c r="DY109" s="925"/>
      <c r="DZ109" s="956"/>
    </row>
    <row r="110" spans="1:131" s="226" customFormat="1" ht="26.25" customHeight="1">
      <c r="A110" s="827" t="s">
        <v>429</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25472109</v>
      </c>
      <c r="AB110" s="918"/>
      <c r="AC110" s="918"/>
      <c r="AD110" s="918"/>
      <c r="AE110" s="919"/>
      <c r="AF110" s="920">
        <v>26349192</v>
      </c>
      <c r="AG110" s="918"/>
      <c r="AH110" s="918"/>
      <c r="AI110" s="918"/>
      <c r="AJ110" s="919"/>
      <c r="AK110" s="920">
        <v>25799310</v>
      </c>
      <c r="AL110" s="918"/>
      <c r="AM110" s="918"/>
      <c r="AN110" s="918"/>
      <c r="AO110" s="919"/>
      <c r="AP110" s="921">
        <v>29.7</v>
      </c>
      <c r="AQ110" s="922"/>
      <c r="AR110" s="922"/>
      <c r="AS110" s="922"/>
      <c r="AT110" s="923"/>
      <c r="AU110" s="957" t="s">
        <v>67</v>
      </c>
      <c r="AV110" s="958"/>
      <c r="AW110" s="958"/>
      <c r="AX110" s="958"/>
      <c r="AY110" s="958"/>
      <c r="AZ110" s="883" t="s">
        <v>430</v>
      </c>
      <c r="BA110" s="828"/>
      <c r="BB110" s="828"/>
      <c r="BC110" s="828"/>
      <c r="BD110" s="828"/>
      <c r="BE110" s="828"/>
      <c r="BF110" s="828"/>
      <c r="BG110" s="828"/>
      <c r="BH110" s="828"/>
      <c r="BI110" s="828"/>
      <c r="BJ110" s="828"/>
      <c r="BK110" s="828"/>
      <c r="BL110" s="828"/>
      <c r="BM110" s="828"/>
      <c r="BN110" s="828"/>
      <c r="BO110" s="828"/>
      <c r="BP110" s="829"/>
      <c r="BQ110" s="884">
        <v>260234383</v>
      </c>
      <c r="BR110" s="865"/>
      <c r="BS110" s="865"/>
      <c r="BT110" s="865"/>
      <c r="BU110" s="865"/>
      <c r="BV110" s="865">
        <v>257662010</v>
      </c>
      <c r="BW110" s="865"/>
      <c r="BX110" s="865"/>
      <c r="BY110" s="865"/>
      <c r="BZ110" s="865"/>
      <c r="CA110" s="865">
        <v>251572564</v>
      </c>
      <c r="CB110" s="865"/>
      <c r="CC110" s="865"/>
      <c r="CD110" s="865"/>
      <c r="CE110" s="865"/>
      <c r="CF110" s="889">
        <v>289.39999999999998</v>
      </c>
      <c r="CG110" s="890"/>
      <c r="CH110" s="890"/>
      <c r="CI110" s="890"/>
      <c r="CJ110" s="890"/>
      <c r="CK110" s="953" t="s">
        <v>431</v>
      </c>
      <c r="CL110" s="839"/>
      <c r="CM110" s="914" t="s">
        <v>432</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433</v>
      </c>
      <c r="DH110" s="865"/>
      <c r="DI110" s="865"/>
      <c r="DJ110" s="865"/>
      <c r="DK110" s="865"/>
      <c r="DL110" s="865" t="s">
        <v>433</v>
      </c>
      <c r="DM110" s="865"/>
      <c r="DN110" s="865"/>
      <c r="DO110" s="865"/>
      <c r="DP110" s="865"/>
      <c r="DQ110" s="865" t="s">
        <v>434</v>
      </c>
      <c r="DR110" s="865"/>
      <c r="DS110" s="865"/>
      <c r="DT110" s="865"/>
      <c r="DU110" s="865"/>
      <c r="DV110" s="866" t="s">
        <v>433</v>
      </c>
      <c r="DW110" s="866"/>
      <c r="DX110" s="866"/>
      <c r="DY110" s="866"/>
      <c r="DZ110" s="867"/>
    </row>
    <row r="111" spans="1:131" s="226" customFormat="1" ht="26.25" customHeight="1">
      <c r="A111" s="794" t="s">
        <v>435</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433</v>
      </c>
      <c r="AB111" s="946"/>
      <c r="AC111" s="946"/>
      <c r="AD111" s="946"/>
      <c r="AE111" s="947"/>
      <c r="AF111" s="948" t="s">
        <v>433</v>
      </c>
      <c r="AG111" s="946"/>
      <c r="AH111" s="946"/>
      <c r="AI111" s="946"/>
      <c r="AJ111" s="947"/>
      <c r="AK111" s="948" t="s">
        <v>174</v>
      </c>
      <c r="AL111" s="946"/>
      <c r="AM111" s="946"/>
      <c r="AN111" s="946"/>
      <c r="AO111" s="947"/>
      <c r="AP111" s="949" t="s">
        <v>433</v>
      </c>
      <c r="AQ111" s="950"/>
      <c r="AR111" s="950"/>
      <c r="AS111" s="950"/>
      <c r="AT111" s="951"/>
      <c r="AU111" s="959"/>
      <c r="AV111" s="960"/>
      <c r="AW111" s="960"/>
      <c r="AX111" s="960"/>
      <c r="AY111" s="960"/>
      <c r="AZ111" s="835" t="s">
        <v>436</v>
      </c>
      <c r="BA111" s="770"/>
      <c r="BB111" s="770"/>
      <c r="BC111" s="770"/>
      <c r="BD111" s="770"/>
      <c r="BE111" s="770"/>
      <c r="BF111" s="770"/>
      <c r="BG111" s="770"/>
      <c r="BH111" s="770"/>
      <c r="BI111" s="770"/>
      <c r="BJ111" s="770"/>
      <c r="BK111" s="770"/>
      <c r="BL111" s="770"/>
      <c r="BM111" s="770"/>
      <c r="BN111" s="770"/>
      <c r="BO111" s="770"/>
      <c r="BP111" s="771"/>
      <c r="BQ111" s="836">
        <v>3645214</v>
      </c>
      <c r="BR111" s="837"/>
      <c r="BS111" s="837"/>
      <c r="BT111" s="837"/>
      <c r="BU111" s="837"/>
      <c r="BV111" s="837">
        <v>3036068</v>
      </c>
      <c r="BW111" s="837"/>
      <c r="BX111" s="837"/>
      <c r="BY111" s="837"/>
      <c r="BZ111" s="837"/>
      <c r="CA111" s="837">
        <v>2519503</v>
      </c>
      <c r="CB111" s="837"/>
      <c r="CC111" s="837"/>
      <c r="CD111" s="837"/>
      <c r="CE111" s="837"/>
      <c r="CF111" s="898">
        <v>2.9</v>
      </c>
      <c r="CG111" s="899"/>
      <c r="CH111" s="899"/>
      <c r="CI111" s="899"/>
      <c r="CJ111" s="899"/>
      <c r="CK111" s="954"/>
      <c r="CL111" s="841"/>
      <c r="CM111" s="844" t="s">
        <v>437</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v>2688450</v>
      </c>
      <c r="DH111" s="837"/>
      <c r="DI111" s="837"/>
      <c r="DJ111" s="837"/>
      <c r="DK111" s="837"/>
      <c r="DL111" s="837">
        <v>2402608</v>
      </c>
      <c r="DM111" s="837"/>
      <c r="DN111" s="837"/>
      <c r="DO111" s="837"/>
      <c r="DP111" s="837"/>
      <c r="DQ111" s="837">
        <v>2117630</v>
      </c>
      <c r="DR111" s="837"/>
      <c r="DS111" s="837"/>
      <c r="DT111" s="837"/>
      <c r="DU111" s="837"/>
      <c r="DV111" s="814">
        <v>2.4</v>
      </c>
      <c r="DW111" s="814"/>
      <c r="DX111" s="814"/>
      <c r="DY111" s="814"/>
      <c r="DZ111" s="815"/>
    </row>
    <row r="112" spans="1:131" s="226" customFormat="1" ht="26.25" customHeight="1">
      <c r="A112" s="939" t="s">
        <v>438</v>
      </c>
      <c r="B112" s="940"/>
      <c r="C112" s="770" t="s">
        <v>439</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v>46667</v>
      </c>
      <c r="AB112" s="800"/>
      <c r="AC112" s="800"/>
      <c r="AD112" s="800"/>
      <c r="AE112" s="801"/>
      <c r="AF112" s="802">
        <v>33333</v>
      </c>
      <c r="AG112" s="800"/>
      <c r="AH112" s="800"/>
      <c r="AI112" s="800"/>
      <c r="AJ112" s="801"/>
      <c r="AK112" s="802">
        <v>16667</v>
      </c>
      <c r="AL112" s="800"/>
      <c r="AM112" s="800"/>
      <c r="AN112" s="800"/>
      <c r="AO112" s="801"/>
      <c r="AP112" s="847">
        <v>0</v>
      </c>
      <c r="AQ112" s="848"/>
      <c r="AR112" s="848"/>
      <c r="AS112" s="848"/>
      <c r="AT112" s="849"/>
      <c r="AU112" s="959"/>
      <c r="AV112" s="960"/>
      <c r="AW112" s="960"/>
      <c r="AX112" s="960"/>
      <c r="AY112" s="960"/>
      <c r="AZ112" s="835" t="s">
        <v>440</v>
      </c>
      <c r="BA112" s="770"/>
      <c r="BB112" s="770"/>
      <c r="BC112" s="770"/>
      <c r="BD112" s="770"/>
      <c r="BE112" s="770"/>
      <c r="BF112" s="770"/>
      <c r="BG112" s="770"/>
      <c r="BH112" s="770"/>
      <c r="BI112" s="770"/>
      <c r="BJ112" s="770"/>
      <c r="BK112" s="770"/>
      <c r="BL112" s="770"/>
      <c r="BM112" s="770"/>
      <c r="BN112" s="770"/>
      <c r="BO112" s="770"/>
      <c r="BP112" s="771"/>
      <c r="BQ112" s="836">
        <v>26602641</v>
      </c>
      <c r="BR112" s="837"/>
      <c r="BS112" s="837"/>
      <c r="BT112" s="837"/>
      <c r="BU112" s="837"/>
      <c r="BV112" s="837">
        <v>25032056</v>
      </c>
      <c r="BW112" s="837"/>
      <c r="BX112" s="837"/>
      <c r="BY112" s="837"/>
      <c r="BZ112" s="837"/>
      <c r="CA112" s="837">
        <v>24806479</v>
      </c>
      <c r="CB112" s="837"/>
      <c r="CC112" s="837"/>
      <c r="CD112" s="837"/>
      <c r="CE112" s="837"/>
      <c r="CF112" s="898">
        <v>28.5</v>
      </c>
      <c r="CG112" s="899"/>
      <c r="CH112" s="899"/>
      <c r="CI112" s="899"/>
      <c r="CJ112" s="899"/>
      <c r="CK112" s="954"/>
      <c r="CL112" s="841"/>
      <c r="CM112" s="844" t="s">
        <v>441</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174</v>
      </c>
      <c r="DH112" s="837"/>
      <c r="DI112" s="837"/>
      <c r="DJ112" s="837"/>
      <c r="DK112" s="837"/>
      <c r="DL112" s="837" t="s">
        <v>174</v>
      </c>
      <c r="DM112" s="837"/>
      <c r="DN112" s="837"/>
      <c r="DO112" s="837"/>
      <c r="DP112" s="837"/>
      <c r="DQ112" s="837" t="s">
        <v>174</v>
      </c>
      <c r="DR112" s="837"/>
      <c r="DS112" s="837"/>
      <c r="DT112" s="837"/>
      <c r="DU112" s="837"/>
      <c r="DV112" s="814" t="s">
        <v>434</v>
      </c>
      <c r="DW112" s="814"/>
      <c r="DX112" s="814"/>
      <c r="DY112" s="814"/>
      <c r="DZ112" s="815"/>
    </row>
    <row r="113" spans="1:130" s="226" customFormat="1" ht="26.25" customHeight="1">
      <c r="A113" s="941"/>
      <c r="B113" s="942"/>
      <c r="C113" s="770" t="s">
        <v>442</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3732991</v>
      </c>
      <c r="AB113" s="946"/>
      <c r="AC113" s="946"/>
      <c r="AD113" s="946"/>
      <c r="AE113" s="947"/>
      <c r="AF113" s="948">
        <v>3613228</v>
      </c>
      <c r="AG113" s="946"/>
      <c r="AH113" s="946"/>
      <c r="AI113" s="946"/>
      <c r="AJ113" s="947"/>
      <c r="AK113" s="948">
        <v>3490746</v>
      </c>
      <c r="AL113" s="946"/>
      <c r="AM113" s="946"/>
      <c r="AN113" s="946"/>
      <c r="AO113" s="947"/>
      <c r="AP113" s="949">
        <v>4</v>
      </c>
      <c r="AQ113" s="950"/>
      <c r="AR113" s="950"/>
      <c r="AS113" s="950"/>
      <c r="AT113" s="951"/>
      <c r="AU113" s="959"/>
      <c r="AV113" s="960"/>
      <c r="AW113" s="960"/>
      <c r="AX113" s="960"/>
      <c r="AY113" s="960"/>
      <c r="AZ113" s="835" t="s">
        <v>443</v>
      </c>
      <c r="BA113" s="770"/>
      <c r="BB113" s="770"/>
      <c r="BC113" s="770"/>
      <c r="BD113" s="770"/>
      <c r="BE113" s="770"/>
      <c r="BF113" s="770"/>
      <c r="BG113" s="770"/>
      <c r="BH113" s="770"/>
      <c r="BI113" s="770"/>
      <c r="BJ113" s="770"/>
      <c r="BK113" s="770"/>
      <c r="BL113" s="770"/>
      <c r="BM113" s="770"/>
      <c r="BN113" s="770"/>
      <c r="BO113" s="770"/>
      <c r="BP113" s="771"/>
      <c r="BQ113" s="836">
        <v>146174</v>
      </c>
      <c r="BR113" s="837"/>
      <c r="BS113" s="837"/>
      <c r="BT113" s="837"/>
      <c r="BU113" s="837"/>
      <c r="BV113" s="837">
        <v>104738</v>
      </c>
      <c r="BW113" s="837"/>
      <c r="BX113" s="837"/>
      <c r="BY113" s="837"/>
      <c r="BZ113" s="837"/>
      <c r="CA113" s="837">
        <v>95960</v>
      </c>
      <c r="CB113" s="837"/>
      <c r="CC113" s="837"/>
      <c r="CD113" s="837"/>
      <c r="CE113" s="837"/>
      <c r="CF113" s="898">
        <v>0.1</v>
      </c>
      <c r="CG113" s="899"/>
      <c r="CH113" s="899"/>
      <c r="CI113" s="899"/>
      <c r="CJ113" s="899"/>
      <c r="CK113" s="954"/>
      <c r="CL113" s="841"/>
      <c r="CM113" s="844" t="s">
        <v>444</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v>429627</v>
      </c>
      <c r="DH113" s="800"/>
      <c r="DI113" s="800"/>
      <c r="DJ113" s="800"/>
      <c r="DK113" s="801"/>
      <c r="DL113" s="802">
        <v>215636</v>
      </c>
      <c r="DM113" s="800"/>
      <c r="DN113" s="800"/>
      <c r="DO113" s="800"/>
      <c r="DP113" s="801"/>
      <c r="DQ113" s="802">
        <v>91087</v>
      </c>
      <c r="DR113" s="800"/>
      <c r="DS113" s="800"/>
      <c r="DT113" s="800"/>
      <c r="DU113" s="801"/>
      <c r="DV113" s="847">
        <v>0.1</v>
      </c>
      <c r="DW113" s="848"/>
      <c r="DX113" s="848"/>
      <c r="DY113" s="848"/>
      <c r="DZ113" s="849"/>
    </row>
    <row r="114" spans="1:130" s="226" customFormat="1" ht="26.25" customHeight="1">
      <c r="A114" s="941"/>
      <c r="B114" s="942"/>
      <c r="C114" s="770" t="s">
        <v>445</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86865</v>
      </c>
      <c r="AB114" s="800"/>
      <c r="AC114" s="800"/>
      <c r="AD114" s="800"/>
      <c r="AE114" s="801"/>
      <c r="AF114" s="802">
        <v>34982</v>
      </c>
      <c r="AG114" s="800"/>
      <c r="AH114" s="800"/>
      <c r="AI114" s="800"/>
      <c r="AJ114" s="801"/>
      <c r="AK114" s="802">
        <v>25381</v>
      </c>
      <c r="AL114" s="800"/>
      <c r="AM114" s="800"/>
      <c r="AN114" s="800"/>
      <c r="AO114" s="801"/>
      <c r="AP114" s="847">
        <v>0</v>
      </c>
      <c r="AQ114" s="848"/>
      <c r="AR114" s="848"/>
      <c r="AS114" s="848"/>
      <c r="AT114" s="849"/>
      <c r="AU114" s="959"/>
      <c r="AV114" s="960"/>
      <c r="AW114" s="960"/>
      <c r="AX114" s="960"/>
      <c r="AY114" s="960"/>
      <c r="AZ114" s="835" t="s">
        <v>446</v>
      </c>
      <c r="BA114" s="770"/>
      <c r="BB114" s="770"/>
      <c r="BC114" s="770"/>
      <c r="BD114" s="770"/>
      <c r="BE114" s="770"/>
      <c r="BF114" s="770"/>
      <c r="BG114" s="770"/>
      <c r="BH114" s="770"/>
      <c r="BI114" s="770"/>
      <c r="BJ114" s="770"/>
      <c r="BK114" s="770"/>
      <c r="BL114" s="770"/>
      <c r="BM114" s="770"/>
      <c r="BN114" s="770"/>
      <c r="BO114" s="770"/>
      <c r="BP114" s="771"/>
      <c r="BQ114" s="836">
        <v>19729864</v>
      </c>
      <c r="BR114" s="837"/>
      <c r="BS114" s="837"/>
      <c r="BT114" s="837"/>
      <c r="BU114" s="837"/>
      <c r="BV114" s="837">
        <v>19707919</v>
      </c>
      <c r="BW114" s="837"/>
      <c r="BX114" s="837"/>
      <c r="BY114" s="837"/>
      <c r="BZ114" s="837"/>
      <c r="CA114" s="837">
        <v>19738066</v>
      </c>
      <c r="CB114" s="837"/>
      <c r="CC114" s="837"/>
      <c r="CD114" s="837"/>
      <c r="CE114" s="837"/>
      <c r="CF114" s="898">
        <v>22.7</v>
      </c>
      <c r="CG114" s="899"/>
      <c r="CH114" s="899"/>
      <c r="CI114" s="899"/>
      <c r="CJ114" s="899"/>
      <c r="CK114" s="954"/>
      <c r="CL114" s="841"/>
      <c r="CM114" s="844" t="s">
        <v>447</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434</v>
      </c>
      <c r="DH114" s="800"/>
      <c r="DI114" s="800"/>
      <c r="DJ114" s="800"/>
      <c r="DK114" s="801"/>
      <c r="DL114" s="802" t="s">
        <v>174</v>
      </c>
      <c r="DM114" s="800"/>
      <c r="DN114" s="800"/>
      <c r="DO114" s="800"/>
      <c r="DP114" s="801"/>
      <c r="DQ114" s="802" t="s">
        <v>434</v>
      </c>
      <c r="DR114" s="800"/>
      <c r="DS114" s="800"/>
      <c r="DT114" s="800"/>
      <c r="DU114" s="801"/>
      <c r="DV114" s="847" t="s">
        <v>434</v>
      </c>
      <c r="DW114" s="848"/>
      <c r="DX114" s="848"/>
      <c r="DY114" s="848"/>
      <c r="DZ114" s="849"/>
    </row>
    <row r="115" spans="1:130" s="226" customFormat="1" ht="26.25" customHeight="1">
      <c r="A115" s="941"/>
      <c r="B115" s="942"/>
      <c r="C115" s="770" t="s">
        <v>448</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451768</v>
      </c>
      <c r="AB115" s="946"/>
      <c r="AC115" s="946"/>
      <c r="AD115" s="946"/>
      <c r="AE115" s="947"/>
      <c r="AF115" s="948">
        <v>444208</v>
      </c>
      <c r="AG115" s="946"/>
      <c r="AH115" s="946"/>
      <c r="AI115" s="946"/>
      <c r="AJ115" s="947"/>
      <c r="AK115" s="948">
        <v>354767</v>
      </c>
      <c r="AL115" s="946"/>
      <c r="AM115" s="946"/>
      <c r="AN115" s="946"/>
      <c r="AO115" s="947"/>
      <c r="AP115" s="949">
        <v>0.4</v>
      </c>
      <c r="AQ115" s="950"/>
      <c r="AR115" s="950"/>
      <c r="AS115" s="950"/>
      <c r="AT115" s="951"/>
      <c r="AU115" s="959"/>
      <c r="AV115" s="960"/>
      <c r="AW115" s="960"/>
      <c r="AX115" s="960"/>
      <c r="AY115" s="960"/>
      <c r="AZ115" s="835" t="s">
        <v>449</v>
      </c>
      <c r="BA115" s="770"/>
      <c r="BB115" s="770"/>
      <c r="BC115" s="770"/>
      <c r="BD115" s="770"/>
      <c r="BE115" s="770"/>
      <c r="BF115" s="770"/>
      <c r="BG115" s="770"/>
      <c r="BH115" s="770"/>
      <c r="BI115" s="770"/>
      <c r="BJ115" s="770"/>
      <c r="BK115" s="770"/>
      <c r="BL115" s="770"/>
      <c r="BM115" s="770"/>
      <c r="BN115" s="770"/>
      <c r="BO115" s="770"/>
      <c r="BP115" s="771"/>
      <c r="BQ115" s="836">
        <v>522260</v>
      </c>
      <c r="BR115" s="837"/>
      <c r="BS115" s="837"/>
      <c r="BT115" s="837"/>
      <c r="BU115" s="837"/>
      <c r="BV115" s="837">
        <v>77563</v>
      </c>
      <c r="BW115" s="837"/>
      <c r="BX115" s="837"/>
      <c r="BY115" s="837"/>
      <c r="BZ115" s="837"/>
      <c r="CA115" s="837">
        <v>48784</v>
      </c>
      <c r="CB115" s="837"/>
      <c r="CC115" s="837"/>
      <c r="CD115" s="837"/>
      <c r="CE115" s="837"/>
      <c r="CF115" s="898">
        <v>0.1</v>
      </c>
      <c r="CG115" s="899"/>
      <c r="CH115" s="899"/>
      <c r="CI115" s="899"/>
      <c r="CJ115" s="899"/>
      <c r="CK115" s="954"/>
      <c r="CL115" s="841"/>
      <c r="CM115" s="835" t="s">
        <v>450</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174</v>
      </c>
      <c r="DH115" s="800"/>
      <c r="DI115" s="800"/>
      <c r="DJ115" s="800"/>
      <c r="DK115" s="801"/>
      <c r="DL115" s="802" t="s">
        <v>174</v>
      </c>
      <c r="DM115" s="800"/>
      <c r="DN115" s="800"/>
      <c r="DO115" s="800"/>
      <c r="DP115" s="801"/>
      <c r="DQ115" s="802" t="s">
        <v>174</v>
      </c>
      <c r="DR115" s="800"/>
      <c r="DS115" s="800"/>
      <c r="DT115" s="800"/>
      <c r="DU115" s="801"/>
      <c r="DV115" s="847" t="s">
        <v>174</v>
      </c>
      <c r="DW115" s="848"/>
      <c r="DX115" s="848"/>
      <c r="DY115" s="848"/>
      <c r="DZ115" s="849"/>
    </row>
    <row r="116" spans="1:130" s="226" customFormat="1" ht="26.25" customHeight="1">
      <c r="A116" s="943"/>
      <c r="B116" s="944"/>
      <c r="C116" s="903" t="s">
        <v>451</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434</v>
      </c>
      <c r="AB116" s="800"/>
      <c r="AC116" s="800"/>
      <c r="AD116" s="800"/>
      <c r="AE116" s="801"/>
      <c r="AF116" s="802" t="s">
        <v>434</v>
      </c>
      <c r="AG116" s="800"/>
      <c r="AH116" s="800"/>
      <c r="AI116" s="800"/>
      <c r="AJ116" s="801"/>
      <c r="AK116" s="802" t="s">
        <v>174</v>
      </c>
      <c r="AL116" s="800"/>
      <c r="AM116" s="800"/>
      <c r="AN116" s="800"/>
      <c r="AO116" s="801"/>
      <c r="AP116" s="847" t="s">
        <v>433</v>
      </c>
      <c r="AQ116" s="848"/>
      <c r="AR116" s="848"/>
      <c r="AS116" s="848"/>
      <c r="AT116" s="849"/>
      <c r="AU116" s="959"/>
      <c r="AV116" s="960"/>
      <c r="AW116" s="960"/>
      <c r="AX116" s="960"/>
      <c r="AY116" s="960"/>
      <c r="AZ116" s="886" t="s">
        <v>452</v>
      </c>
      <c r="BA116" s="887"/>
      <c r="BB116" s="887"/>
      <c r="BC116" s="887"/>
      <c r="BD116" s="887"/>
      <c r="BE116" s="887"/>
      <c r="BF116" s="887"/>
      <c r="BG116" s="887"/>
      <c r="BH116" s="887"/>
      <c r="BI116" s="887"/>
      <c r="BJ116" s="887"/>
      <c r="BK116" s="887"/>
      <c r="BL116" s="887"/>
      <c r="BM116" s="887"/>
      <c r="BN116" s="887"/>
      <c r="BO116" s="887"/>
      <c r="BP116" s="888"/>
      <c r="BQ116" s="836" t="s">
        <v>433</v>
      </c>
      <c r="BR116" s="837"/>
      <c r="BS116" s="837"/>
      <c r="BT116" s="837"/>
      <c r="BU116" s="837"/>
      <c r="BV116" s="837" t="s">
        <v>174</v>
      </c>
      <c r="BW116" s="837"/>
      <c r="BX116" s="837"/>
      <c r="BY116" s="837"/>
      <c r="BZ116" s="837"/>
      <c r="CA116" s="837" t="s">
        <v>174</v>
      </c>
      <c r="CB116" s="837"/>
      <c r="CC116" s="837"/>
      <c r="CD116" s="837"/>
      <c r="CE116" s="837"/>
      <c r="CF116" s="898" t="s">
        <v>434</v>
      </c>
      <c r="CG116" s="899"/>
      <c r="CH116" s="899"/>
      <c r="CI116" s="899"/>
      <c r="CJ116" s="899"/>
      <c r="CK116" s="954"/>
      <c r="CL116" s="841"/>
      <c r="CM116" s="844" t="s">
        <v>453</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v>527137</v>
      </c>
      <c r="DH116" s="800"/>
      <c r="DI116" s="800"/>
      <c r="DJ116" s="800"/>
      <c r="DK116" s="801"/>
      <c r="DL116" s="802">
        <v>417824</v>
      </c>
      <c r="DM116" s="800"/>
      <c r="DN116" s="800"/>
      <c r="DO116" s="800"/>
      <c r="DP116" s="801"/>
      <c r="DQ116" s="802">
        <v>310786</v>
      </c>
      <c r="DR116" s="800"/>
      <c r="DS116" s="800"/>
      <c r="DT116" s="800"/>
      <c r="DU116" s="801"/>
      <c r="DV116" s="847">
        <v>0.4</v>
      </c>
      <c r="DW116" s="848"/>
      <c r="DX116" s="848"/>
      <c r="DY116" s="848"/>
      <c r="DZ116" s="849"/>
    </row>
    <row r="117" spans="1:130" s="226" customFormat="1" ht="26.25" customHeight="1">
      <c r="A117" s="924" t="s">
        <v>180</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454</v>
      </c>
      <c r="Z117" s="926"/>
      <c r="AA117" s="931">
        <v>29790400</v>
      </c>
      <c r="AB117" s="932"/>
      <c r="AC117" s="932"/>
      <c r="AD117" s="932"/>
      <c r="AE117" s="933"/>
      <c r="AF117" s="934">
        <v>30474943</v>
      </c>
      <c r="AG117" s="932"/>
      <c r="AH117" s="932"/>
      <c r="AI117" s="932"/>
      <c r="AJ117" s="933"/>
      <c r="AK117" s="934">
        <v>29686871</v>
      </c>
      <c r="AL117" s="932"/>
      <c r="AM117" s="932"/>
      <c r="AN117" s="932"/>
      <c r="AO117" s="933"/>
      <c r="AP117" s="935"/>
      <c r="AQ117" s="936"/>
      <c r="AR117" s="936"/>
      <c r="AS117" s="936"/>
      <c r="AT117" s="937"/>
      <c r="AU117" s="959"/>
      <c r="AV117" s="960"/>
      <c r="AW117" s="960"/>
      <c r="AX117" s="960"/>
      <c r="AY117" s="960"/>
      <c r="AZ117" s="886" t="s">
        <v>455</v>
      </c>
      <c r="BA117" s="887"/>
      <c r="BB117" s="887"/>
      <c r="BC117" s="887"/>
      <c r="BD117" s="887"/>
      <c r="BE117" s="887"/>
      <c r="BF117" s="887"/>
      <c r="BG117" s="887"/>
      <c r="BH117" s="887"/>
      <c r="BI117" s="887"/>
      <c r="BJ117" s="887"/>
      <c r="BK117" s="887"/>
      <c r="BL117" s="887"/>
      <c r="BM117" s="887"/>
      <c r="BN117" s="887"/>
      <c r="BO117" s="887"/>
      <c r="BP117" s="888"/>
      <c r="BQ117" s="836" t="s">
        <v>174</v>
      </c>
      <c r="BR117" s="837"/>
      <c r="BS117" s="837"/>
      <c r="BT117" s="837"/>
      <c r="BU117" s="837"/>
      <c r="BV117" s="837" t="s">
        <v>174</v>
      </c>
      <c r="BW117" s="837"/>
      <c r="BX117" s="837"/>
      <c r="BY117" s="837"/>
      <c r="BZ117" s="837"/>
      <c r="CA117" s="837" t="s">
        <v>434</v>
      </c>
      <c r="CB117" s="837"/>
      <c r="CC117" s="837"/>
      <c r="CD117" s="837"/>
      <c r="CE117" s="837"/>
      <c r="CF117" s="898" t="s">
        <v>434</v>
      </c>
      <c r="CG117" s="899"/>
      <c r="CH117" s="899"/>
      <c r="CI117" s="899"/>
      <c r="CJ117" s="899"/>
      <c r="CK117" s="954"/>
      <c r="CL117" s="841"/>
      <c r="CM117" s="844" t="s">
        <v>456</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174</v>
      </c>
      <c r="DH117" s="800"/>
      <c r="DI117" s="800"/>
      <c r="DJ117" s="800"/>
      <c r="DK117" s="801"/>
      <c r="DL117" s="802" t="s">
        <v>433</v>
      </c>
      <c r="DM117" s="800"/>
      <c r="DN117" s="800"/>
      <c r="DO117" s="800"/>
      <c r="DP117" s="801"/>
      <c r="DQ117" s="802" t="s">
        <v>434</v>
      </c>
      <c r="DR117" s="800"/>
      <c r="DS117" s="800"/>
      <c r="DT117" s="800"/>
      <c r="DU117" s="801"/>
      <c r="DV117" s="847" t="s">
        <v>174</v>
      </c>
      <c r="DW117" s="848"/>
      <c r="DX117" s="848"/>
      <c r="DY117" s="848"/>
      <c r="DZ117" s="849"/>
    </row>
    <row r="118" spans="1:130" s="226" customFormat="1" ht="26.25" customHeight="1">
      <c r="A118" s="924" t="s">
        <v>428</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426</v>
      </c>
      <c r="AB118" s="925"/>
      <c r="AC118" s="925"/>
      <c r="AD118" s="925"/>
      <c r="AE118" s="926"/>
      <c r="AF118" s="927" t="s">
        <v>300</v>
      </c>
      <c r="AG118" s="925"/>
      <c r="AH118" s="925"/>
      <c r="AI118" s="925"/>
      <c r="AJ118" s="926"/>
      <c r="AK118" s="927" t="s">
        <v>299</v>
      </c>
      <c r="AL118" s="925"/>
      <c r="AM118" s="925"/>
      <c r="AN118" s="925"/>
      <c r="AO118" s="926"/>
      <c r="AP118" s="928" t="s">
        <v>427</v>
      </c>
      <c r="AQ118" s="929"/>
      <c r="AR118" s="929"/>
      <c r="AS118" s="929"/>
      <c r="AT118" s="930"/>
      <c r="AU118" s="959"/>
      <c r="AV118" s="960"/>
      <c r="AW118" s="960"/>
      <c r="AX118" s="960"/>
      <c r="AY118" s="960"/>
      <c r="AZ118" s="902" t="s">
        <v>457</v>
      </c>
      <c r="BA118" s="903"/>
      <c r="BB118" s="903"/>
      <c r="BC118" s="903"/>
      <c r="BD118" s="903"/>
      <c r="BE118" s="903"/>
      <c r="BF118" s="903"/>
      <c r="BG118" s="903"/>
      <c r="BH118" s="903"/>
      <c r="BI118" s="903"/>
      <c r="BJ118" s="903"/>
      <c r="BK118" s="903"/>
      <c r="BL118" s="903"/>
      <c r="BM118" s="903"/>
      <c r="BN118" s="903"/>
      <c r="BO118" s="903"/>
      <c r="BP118" s="904"/>
      <c r="BQ118" s="905" t="s">
        <v>433</v>
      </c>
      <c r="BR118" s="868"/>
      <c r="BS118" s="868"/>
      <c r="BT118" s="868"/>
      <c r="BU118" s="868"/>
      <c r="BV118" s="868" t="s">
        <v>434</v>
      </c>
      <c r="BW118" s="868"/>
      <c r="BX118" s="868"/>
      <c r="BY118" s="868"/>
      <c r="BZ118" s="868"/>
      <c r="CA118" s="868" t="s">
        <v>174</v>
      </c>
      <c r="CB118" s="868"/>
      <c r="CC118" s="868"/>
      <c r="CD118" s="868"/>
      <c r="CE118" s="868"/>
      <c r="CF118" s="898" t="s">
        <v>174</v>
      </c>
      <c r="CG118" s="899"/>
      <c r="CH118" s="899"/>
      <c r="CI118" s="899"/>
      <c r="CJ118" s="899"/>
      <c r="CK118" s="954"/>
      <c r="CL118" s="841"/>
      <c r="CM118" s="844" t="s">
        <v>458</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434</v>
      </c>
      <c r="DH118" s="800"/>
      <c r="DI118" s="800"/>
      <c r="DJ118" s="800"/>
      <c r="DK118" s="801"/>
      <c r="DL118" s="802" t="s">
        <v>433</v>
      </c>
      <c r="DM118" s="800"/>
      <c r="DN118" s="800"/>
      <c r="DO118" s="800"/>
      <c r="DP118" s="801"/>
      <c r="DQ118" s="802" t="s">
        <v>174</v>
      </c>
      <c r="DR118" s="800"/>
      <c r="DS118" s="800"/>
      <c r="DT118" s="800"/>
      <c r="DU118" s="801"/>
      <c r="DV118" s="847" t="s">
        <v>433</v>
      </c>
      <c r="DW118" s="848"/>
      <c r="DX118" s="848"/>
      <c r="DY118" s="848"/>
      <c r="DZ118" s="849"/>
    </row>
    <row r="119" spans="1:130" s="226" customFormat="1" ht="26.25" customHeight="1">
      <c r="A119" s="838" t="s">
        <v>431</v>
      </c>
      <c r="B119" s="839"/>
      <c r="C119" s="914" t="s">
        <v>432</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434</v>
      </c>
      <c r="AB119" s="918"/>
      <c r="AC119" s="918"/>
      <c r="AD119" s="918"/>
      <c r="AE119" s="919"/>
      <c r="AF119" s="920" t="s">
        <v>434</v>
      </c>
      <c r="AG119" s="918"/>
      <c r="AH119" s="918"/>
      <c r="AI119" s="918"/>
      <c r="AJ119" s="919"/>
      <c r="AK119" s="920" t="s">
        <v>174</v>
      </c>
      <c r="AL119" s="918"/>
      <c r="AM119" s="918"/>
      <c r="AN119" s="918"/>
      <c r="AO119" s="919"/>
      <c r="AP119" s="921" t="s">
        <v>174</v>
      </c>
      <c r="AQ119" s="922"/>
      <c r="AR119" s="922"/>
      <c r="AS119" s="922"/>
      <c r="AT119" s="923"/>
      <c r="AU119" s="961"/>
      <c r="AV119" s="962"/>
      <c r="AW119" s="962"/>
      <c r="AX119" s="962"/>
      <c r="AY119" s="962"/>
      <c r="AZ119" s="257" t="s">
        <v>180</v>
      </c>
      <c r="BA119" s="257"/>
      <c r="BB119" s="257"/>
      <c r="BC119" s="257"/>
      <c r="BD119" s="257"/>
      <c r="BE119" s="257"/>
      <c r="BF119" s="257"/>
      <c r="BG119" s="257"/>
      <c r="BH119" s="257"/>
      <c r="BI119" s="257"/>
      <c r="BJ119" s="257"/>
      <c r="BK119" s="257"/>
      <c r="BL119" s="257"/>
      <c r="BM119" s="257"/>
      <c r="BN119" s="257"/>
      <c r="BO119" s="900" t="s">
        <v>459</v>
      </c>
      <c r="BP119" s="901"/>
      <c r="BQ119" s="905">
        <v>310880536</v>
      </c>
      <c r="BR119" s="868"/>
      <c r="BS119" s="868"/>
      <c r="BT119" s="868"/>
      <c r="BU119" s="868"/>
      <c r="BV119" s="868">
        <v>305620354</v>
      </c>
      <c r="BW119" s="868"/>
      <c r="BX119" s="868"/>
      <c r="BY119" s="868"/>
      <c r="BZ119" s="868"/>
      <c r="CA119" s="868">
        <v>298781356</v>
      </c>
      <c r="CB119" s="868"/>
      <c r="CC119" s="868"/>
      <c r="CD119" s="868"/>
      <c r="CE119" s="868"/>
      <c r="CF119" s="766"/>
      <c r="CG119" s="767"/>
      <c r="CH119" s="767"/>
      <c r="CI119" s="767"/>
      <c r="CJ119" s="857"/>
      <c r="CK119" s="955"/>
      <c r="CL119" s="843"/>
      <c r="CM119" s="861" t="s">
        <v>460</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174</v>
      </c>
      <c r="DH119" s="783"/>
      <c r="DI119" s="783"/>
      <c r="DJ119" s="783"/>
      <c r="DK119" s="784"/>
      <c r="DL119" s="785" t="s">
        <v>433</v>
      </c>
      <c r="DM119" s="783"/>
      <c r="DN119" s="783"/>
      <c r="DO119" s="783"/>
      <c r="DP119" s="784"/>
      <c r="DQ119" s="785" t="s">
        <v>174</v>
      </c>
      <c r="DR119" s="783"/>
      <c r="DS119" s="783"/>
      <c r="DT119" s="783"/>
      <c r="DU119" s="784"/>
      <c r="DV119" s="871" t="s">
        <v>174</v>
      </c>
      <c r="DW119" s="872"/>
      <c r="DX119" s="872"/>
      <c r="DY119" s="872"/>
      <c r="DZ119" s="873"/>
    </row>
    <row r="120" spans="1:130" s="226" customFormat="1" ht="26.25" customHeight="1">
      <c r="A120" s="840"/>
      <c r="B120" s="841"/>
      <c r="C120" s="844" t="s">
        <v>437</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174</v>
      </c>
      <c r="AB120" s="800"/>
      <c r="AC120" s="800"/>
      <c r="AD120" s="800"/>
      <c r="AE120" s="801"/>
      <c r="AF120" s="802" t="s">
        <v>434</v>
      </c>
      <c r="AG120" s="800"/>
      <c r="AH120" s="800"/>
      <c r="AI120" s="800"/>
      <c r="AJ120" s="801"/>
      <c r="AK120" s="802" t="s">
        <v>174</v>
      </c>
      <c r="AL120" s="800"/>
      <c r="AM120" s="800"/>
      <c r="AN120" s="800"/>
      <c r="AO120" s="801"/>
      <c r="AP120" s="847" t="s">
        <v>174</v>
      </c>
      <c r="AQ120" s="848"/>
      <c r="AR120" s="848"/>
      <c r="AS120" s="848"/>
      <c r="AT120" s="849"/>
      <c r="AU120" s="906" t="s">
        <v>461</v>
      </c>
      <c r="AV120" s="907"/>
      <c r="AW120" s="907"/>
      <c r="AX120" s="907"/>
      <c r="AY120" s="908"/>
      <c r="AZ120" s="883" t="s">
        <v>462</v>
      </c>
      <c r="BA120" s="828"/>
      <c r="BB120" s="828"/>
      <c r="BC120" s="828"/>
      <c r="BD120" s="828"/>
      <c r="BE120" s="828"/>
      <c r="BF120" s="828"/>
      <c r="BG120" s="828"/>
      <c r="BH120" s="828"/>
      <c r="BI120" s="828"/>
      <c r="BJ120" s="828"/>
      <c r="BK120" s="828"/>
      <c r="BL120" s="828"/>
      <c r="BM120" s="828"/>
      <c r="BN120" s="828"/>
      <c r="BO120" s="828"/>
      <c r="BP120" s="829"/>
      <c r="BQ120" s="884">
        <v>18876116</v>
      </c>
      <c r="BR120" s="865"/>
      <c r="BS120" s="865"/>
      <c r="BT120" s="865"/>
      <c r="BU120" s="865"/>
      <c r="BV120" s="865">
        <v>21837622</v>
      </c>
      <c r="BW120" s="865"/>
      <c r="BX120" s="865"/>
      <c r="BY120" s="865"/>
      <c r="BZ120" s="865"/>
      <c r="CA120" s="865">
        <v>23726240</v>
      </c>
      <c r="CB120" s="865"/>
      <c r="CC120" s="865"/>
      <c r="CD120" s="865"/>
      <c r="CE120" s="865"/>
      <c r="CF120" s="889">
        <v>27.3</v>
      </c>
      <c r="CG120" s="890"/>
      <c r="CH120" s="890"/>
      <c r="CI120" s="890"/>
      <c r="CJ120" s="890"/>
      <c r="CK120" s="891" t="s">
        <v>463</v>
      </c>
      <c r="CL120" s="875"/>
      <c r="CM120" s="875"/>
      <c r="CN120" s="875"/>
      <c r="CO120" s="876"/>
      <c r="CP120" s="895" t="s">
        <v>404</v>
      </c>
      <c r="CQ120" s="896"/>
      <c r="CR120" s="896"/>
      <c r="CS120" s="896"/>
      <c r="CT120" s="896"/>
      <c r="CU120" s="896"/>
      <c r="CV120" s="896"/>
      <c r="CW120" s="896"/>
      <c r="CX120" s="896"/>
      <c r="CY120" s="896"/>
      <c r="CZ120" s="896"/>
      <c r="DA120" s="896"/>
      <c r="DB120" s="896"/>
      <c r="DC120" s="896"/>
      <c r="DD120" s="896"/>
      <c r="DE120" s="896"/>
      <c r="DF120" s="897"/>
      <c r="DG120" s="884">
        <v>26420667</v>
      </c>
      <c r="DH120" s="865"/>
      <c r="DI120" s="865"/>
      <c r="DJ120" s="865"/>
      <c r="DK120" s="865"/>
      <c r="DL120" s="865">
        <v>24954046</v>
      </c>
      <c r="DM120" s="865"/>
      <c r="DN120" s="865"/>
      <c r="DO120" s="865"/>
      <c r="DP120" s="865"/>
      <c r="DQ120" s="865">
        <v>24760261</v>
      </c>
      <c r="DR120" s="865"/>
      <c r="DS120" s="865"/>
      <c r="DT120" s="865"/>
      <c r="DU120" s="865"/>
      <c r="DV120" s="866">
        <v>28.5</v>
      </c>
      <c r="DW120" s="866"/>
      <c r="DX120" s="866"/>
      <c r="DY120" s="866"/>
      <c r="DZ120" s="867"/>
    </row>
    <row r="121" spans="1:130" s="226" customFormat="1" ht="26.25" customHeight="1">
      <c r="A121" s="840"/>
      <c r="B121" s="841"/>
      <c r="C121" s="886" t="s">
        <v>464</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174</v>
      </c>
      <c r="AB121" s="800"/>
      <c r="AC121" s="800"/>
      <c r="AD121" s="800"/>
      <c r="AE121" s="801"/>
      <c r="AF121" s="802" t="s">
        <v>174</v>
      </c>
      <c r="AG121" s="800"/>
      <c r="AH121" s="800"/>
      <c r="AI121" s="800"/>
      <c r="AJ121" s="801"/>
      <c r="AK121" s="802" t="s">
        <v>174</v>
      </c>
      <c r="AL121" s="800"/>
      <c r="AM121" s="800"/>
      <c r="AN121" s="800"/>
      <c r="AO121" s="801"/>
      <c r="AP121" s="847" t="s">
        <v>433</v>
      </c>
      <c r="AQ121" s="848"/>
      <c r="AR121" s="848"/>
      <c r="AS121" s="848"/>
      <c r="AT121" s="849"/>
      <c r="AU121" s="909"/>
      <c r="AV121" s="910"/>
      <c r="AW121" s="910"/>
      <c r="AX121" s="910"/>
      <c r="AY121" s="911"/>
      <c r="AZ121" s="835" t="s">
        <v>465</v>
      </c>
      <c r="BA121" s="770"/>
      <c r="BB121" s="770"/>
      <c r="BC121" s="770"/>
      <c r="BD121" s="770"/>
      <c r="BE121" s="770"/>
      <c r="BF121" s="770"/>
      <c r="BG121" s="770"/>
      <c r="BH121" s="770"/>
      <c r="BI121" s="770"/>
      <c r="BJ121" s="770"/>
      <c r="BK121" s="770"/>
      <c r="BL121" s="770"/>
      <c r="BM121" s="770"/>
      <c r="BN121" s="770"/>
      <c r="BO121" s="770"/>
      <c r="BP121" s="771"/>
      <c r="BQ121" s="836">
        <v>44578731</v>
      </c>
      <c r="BR121" s="837"/>
      <c r="BS121" s="837"/>
      <c r="BT121" s="837"/>
      <c r="BU121" s="837"/>
      <c r="BV121" s="837">
        <v>43751893</v>
      </c>
      <c r="BW121" s="837"/>
      <c r="BX121" s="837"/>
      <c r="BY121" s="837"/>
      <c r="BZ121" s="837"/>
      <c r="CA121" s="837">
        <v>42823124</v>
      </c>
      <c r="CB121" s="837"/>
      <c r="CC121" s="837"/>
      <c r="CD121" s="837"/>
      <c r="CE121" s="837"/>
      <c r="CF121" s="898">
        <v>49.3</v>
      </c>
      <c r="CG121" s="899"/>
      <c r="CH121" s="899"/>
      <c r="CI121" s="899"/>
      <c r="CJ121" s="899"/>
      <c r="CK121" s="892"/>
      <c r="CL121" s="878"/>
      <c r="CM121" s="878"/>
      <c r="CN121" s="878"/>
      <c r="CO121" s="879"/>
      <c r="CP121" s="858" t="s">
        <v>466</v>
      </c>
      <c r="CQ121" s="859"/>
      <c r="CR121" s="859"/>
      <c r="CS121" s="859"/>
      <c r="CT121" s="859"/>
      <c r="CU121" s="859"/>
      <c r="CV121" s="859"/>
      <c r="CW121" s="859"/>
      <c r="CX121" s="859"/>
      <c r="CY121" s="859"/>
      <c r="CZ121" s="859"/>
      <c r="DA121" s="859"/>
      <c r="DB121" s="859"/>
      <c r="DC121" s="859"/>
      <c r="DD121" s="859"/>
      <c r="DE121" s="859"/>
      <c r="DF121" s="860"/>
      <c r="DG121" s="836">
        <v>58366</v>
      </c>
      <c r="DH121" s="837"/>
      <c r="DI121" s="837"/>
      <c r="DJ121" s="837"/>
      <c r="DK121" s="837"/>
      <c r="DL121" s="837">
        <v>46151</v>
      </c>
      <c r="DM121" s="837"/>
      <c r="DN121" s="837"/>
      <c r="DO121" s="837"/>
      <c r="DP121" s="837"/>
      <c r="DQ121" s="837">
        <v>33229</v>
      </c>
      <c r="DR121" s="837"/>
      <c r="DS121" s="837"/>
      <c r="DT121" s="837"/>
      <c r="DU121" s="837"/>
      <c r="DV121" s="814">
        <v>0</v>
      </c>
      <c r="DW121" s="814"/>
      <c r="DX121" s="814"/>
      <c r="DY121" s="814"/>
      <c r="DZ121" s="815"/>
    </row>
    <row r="122" spans="1:130" s="226" customFormat="1" ht="26.25" customHeight="1">
      <c r="A122" s="840"/>
      <c r="B122" s="841"/>
      <c r="C122" s="844" t="s">
        <v>447</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434</v>
      </c>
      <c r="AB122" s="800"/>
      <c r="AC122" s="800"/>
      <c r="AD122" s="800"/>
      <c r="AE122" s="801"/>
      <c r="AF122" s="802" t="s">
        <v>174</v>
      </c>
      <c r="AG122" s="800"/>
      <c r="AH122" s="800"/>
      <c r="AI122" s="800"/>
      <c r="AJ122" s="801"/>
      <c r="AK122" s="802" t="s">
        <v>174</v>
      </c>
      <c r="AL122" s="800"/>
      <c r="AM122" s="800"/>
      <c r="AN122" s="800"/>
      <c r="AO122" s="801"/>
      <c r="AP122" s="847" t="s">
        <v>434</v>
      </c>
      <c r="AQ122" s="848"/>
      <c r="AR122" s="848"/>
      <c r="AS122" s="848"/>
      <c r="AT122" s="849"/>
      <c r="AU122" s="909"/>
      <c r="AV122" s="910"/>
      <c r="AW122" s="910"/>
      <c r="AX122" s="910"/>
      <c r="AY122" s="911"/>
      <c r="AZ122" s="902" t="s">
        <v>467</v>
      </c>
      <c r="BA122" s="903"/>
      <c r="BB122" s="903"/>
      <c r="BC122" s="903"/>
      <c r="BD122" s="903"/>
      <c r="BE122" s="903"/>
      <c r="BF122" s="903"/>
      <c r="BG122" s="903"/>
      <c r="BH122" s="903"/>
      <c r="BI122" s="903"/>
      <c r="BJ122" s="903"/>
      <c r="BK122" s="903"/>
      <c r="BL122" s="903"/>
      <c r="BM122" s="903"/>
      <c r="BN122" s="903"/>
      <c r="BO122" s="903"/>
      <c r="BP122" s="904"/>
      <c r="BQ122" s="905">
        <v>140379536</v>
      </c>
      <c r="BR122" s="868"/>
      <c r="BS122" s="868"/>
      <c r="BT122" s="868"/>
      <c r="BU122" s="868"/>
      <c r="BV122" s="868">
        <v>142136076</v>
      </c>
      <c r="BW122" s="868"/>
      <c r="BX122" s="868"/>
      <c r="BY122" s="868"/>
      <c r="BZ122" s="868"/>
      <c r="CA122" s="868">
        <v>142973777</v>
      </c>
      <c r="CB122" s="868"/>
      <c r="CC122" s="868"/>
      <c r="CD122" s="868"/>
      <c r="CE122" s="868"/>
      <c r="CF122" s="869">
        <v>164.5</v>
      </c>
      <c r="CG122" s="870"/>
      <c r="CH122" s="870"/>
      <c r="CI122" s="870"/>
      <c r="CJ122" s="870"/>
      <c r="CK122" s="892"/>
      <c r="CL122" s="878"/>
      <c r="CM122" s="878"/>
      <c r="CN122" s="878"/>
      <c r="CO122" s="879"/>
      <c r="CP122" s="858" t="s">
        <v>401</v>
      </c>
      <c r="CQ122" s="859"/>
      <c r="CR122" s="859"/>
      <c r="CS122" s="859"/>
      <c r="CT122" s="859"/>
      <c r="CU122" s="859"/>
      <c r="CV122" s="859"/>
      <c r="CW122" s="859"/>
      <c r="CX122" s="859"/>
      <c r="CY122" s="859"/>
      <c r="CZ122" s="859"/>
      <c r="DA122" s="859"/>
      <c r="DB122" s="859"/>
      <c r="DC122" s="859"/>
      <c r="DD122" s="859"/>
      <c r="DE122" s="859"/>
      <c r="DF122" s="860"/>
      <c r="DG122" s="836">
        <v>13042</v>
      </c>
      <c r="DH122" s="837"/>
      <c r="DI122" s="837"/>
      <c r="DJ122" s="837"/>
      <c r="DK122" s="837"/>
      <c r="DL122" s="837">
        <v>13028</v>
      </c>
      <c r="DM122" s="837"/>
      <c r="DN122" s="837"/>
      <c r="DO122" s="837"/>
      <c r="DP122" s="837"/>
      <c r="DQ122" s="837">
        <v>12989</v>
      </c>
      <c r="DR122" s="837"/>
      <c r="DS122" s="837"/>
      <c r="DT122" s="837"/>
      <c r="DU122" s="837"/>
      <c r="DV122" s="814">
        <v>0</v>
      </c>
      <c r="DW122" s="814"/>
      <c r="DX122" s="814"/>
      <c r="DY122" s="814"/>
      <c r="DZ122" s="815"/>
    </row>
    <row r="123" spans="1:130" s="226" customFormat="1" ht="26.25" customHeight="1">
      <c r="A123" s="840"/>
      <c r="B123" s="841"/>
      <c r="C123" s="844" t="s">
        <v>453</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174</v>
      </c>
      <c r="AB123" s="800"/>
      <c r="AC123" s="800"/>
      <c r="AD123" s="800"/>
      <c r="AE123" s="801"/>
      <c r="AF123" s="802" t="s">
        <v>174</v>
      </c>
      <c r="AG123" s="800"/>
      <c r="AH123" s="800"/>
      <c r="AI123" s="800"/>
      <c r="AJ123" s="801"/>
      <c r="AK123" s="802" t="s">
        <v>174</v>
      </c>
      <c r="AL123" s="800"/>
      <c r="AM123" s="800"/>
      <c r="AN123" s="800"/>
      <c r="AO123" s="801"/>
      <c r="AP123" s="847" t="s">
        <v>174</v>
      </c>
      <c r="AQ123" s="848"/>
      <c r="AR123" s="848"/>
      <c r="AS123" s="848"/>
      <c r="AT123" s="849"/>
      <c r="AU123" s="912"/>
      <c r="AV123" s="913"/>
      <c r="AW123" s="913"/>
      <c r="AX123" s="913"/>
      <c r="AY123" s="913"/>
      <c r="AZ123" s="257" t="s">
        <v>180</v>
      </c>
      <c r="BA123" s="257"/>
      <c r="BB123" s="257"/>
      <c r="BC123" s="257"/>
      <c r="BD123" s="257"/>
      <c r="BE123" s="257"/>
      <c r="BF123" s="257"/>
      <c r="BG123" s="257"/>
      <c r="BH123" s="257"/>
      <c r="BI123" s="257"/>
      <c r="BJ123" s="257"/>
      <c r="BK123" s="257"/>
      <c r="BL123" s="257"/>
      <c r="BM123" s="257"/>
      <c r="BN123" s="257"/>
      <c r="BO123" s="900" t="s">
        <v>468</v>
      </c>
      <c r="BP123" s="901"/>
      <c r="BQ123" s="855">
        <v>203834383</v>
      </c>
      <c r="BR123" s="856"/>
      <c r="BS123" s="856"/>
      <c r="BT123" s="856"/>
      <c r="BU123" s="856"/>
      <c r="BV123" s="856">
        <v>207725591</v>
      </c>
      <c r="BW123" s="856"/>
      <c r="BX123" s="856"/>
      <c r="BY123" s="856"/>
      <c r="BZ123" s="856"/>
      <c r="CA123" s="856">
        <v>209523141</v>
      </c>
      <c r="CB123" s="856"/>
      <c r="CC123" s="856"/>
      <c r="CD123" s="856"/>
      <c r="CE123" s="856"/>
      <c r="CF123" s="766"/>
      <c r="CG123" s="767"/>
      <c r="CH123" s="767"/>
      <c r="CI123" s="767"/>
      <c r="CJ123" s="857"/>
      <c r="CK123" s="892"/>
      <c r="CL123" s="878"/>
      <c r="CM123" s="878"/>
      <c r="CN123" s="878"/>
      <c r="CO123" s="879"/>
      <c r="CP123" s="858" t="s">
        <v>405</v>
      </c>
      <c r="CQ123" s="859"/>
      <c r="CR123" s="859"/>
      <c r="CS123" s="859"/>
      <c r="CT123" s="859"/>
      <c r="CU123" s="859"/>
      <c r="CV123" s="859"/>
      <c r="CW123" s="859"/>
      <c r="CX123" s="859"/>
      <c r="CY123" s="859"/>
      <c r="CZ123" s="859"/>
      <c r="DA123" s="859"/>
      <c r="DB123" s="859"/>
      <c r="DC123" s="859"/>
      <c r="DD123" s="859"/>
      <c r="DE123" s="859"/>
      <c r="DF123" s="860"/>
      <c r="DG123" s="799" t="s">
        <v>174</v>
      </c>
      <c r="DH123" s="800"/>
      <c r="DI123" s="800"/>
      <c r="DJ123" s="800"/>
      <c r="DK123" s="801"/>
      <c r="DL123" s="802" t="s">
        <v>174</v>
      </c>
      <c r="DM123" s="800"/>
      <c r="DN123" s="800"/>
      <c r="DO123" s="800"/>
      <c r="DP123" s="801"/>
      <c r="DQ123" s="802" t="s">
        <v>433</v>
      </c>
      <c r="DR123" s="800"/>
      <c r="DS123" s="800"/>
      <c r="DT123" s="800"/>
      <c r="DU123" s="801"/>
      <c r="DV123" s="847" t="s">
        <v>174</v>
      </c>
      <c r="DW123" s="848"/>
      <c r="DX123" s="848"/>
      <c r="DY123" s="848"/>
      <c r="DZ123" s="849"/>
    </row>
    <row r="124" spans="1:130" s="226" customFormat="1" ht="26.25" customHeight="1" thickBot="1">
      <c r="A124" s="840"/>
      <c r="B124" s="841"/>
      <c r="C124" s="844" t="s">
        <v>456</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174</v>
      </c>
      <c r="AB124" s="800"/>
      <c r="AC124" s="800"/>
      <c r="AD124" s="800"/>
      <c r="AE124" s="801"/>
      <c r="AF124" s="802" t="s">
        <v>174</v>
      </c>
      <c r="AG124" s="800"/>
      <c r="AH124" s="800"/>
      <c r="AI124" s="800"/>
      <c r="AJ124" s="801"/>
      <c r="AK124" s="802" t="s">
        <v>433</v>
      </c>
      <c r="AL124" s="800"/>
      <c r="AM124" s="800"/>
      <c r="AN124" s="800"/>
      <c r="AO124" s="801"/>
      <c r="AP124" s="847" t="s">
        <v>174</v>
      </c>
      <c r="AQ124" s="848"/>
      <c r="AR124" s="848"/>
      <c r="AS124" s="848"/>
      <c r="AT124" s="849"/>
      <c r="AU124" s="850" t="s">
        <v>469</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122.5</v>
      </c>
      <c r="BR124" s="854"/>
      <c r="BS124" s="854"/>
      <c r="BT124" s="854"/>
      <c r="BU124" s="854"/>
      <c r="BV124" s="854">
        <v>112.3</v>
      </c>
      <c r="BW124" s="854"/>
      <c r="BX124" s="854"/>
      <c r="BY124" s="854"/>
      <c r="BZ124" s="854"/>
      <c r="CA124" s="854">
        <v>102.6</v>
      </c>
      <c r="CB124" s="854"/>
      <c r="CC124" s="854"/>
      <c r="CD124" s="854"/>
      <c r="CE124" s="854"/>
      <c r="CF124" s="744"/>
      <c r="CG124" s="745"/>
      <c r="CH124" s="745"/>
      <c r="CI124" s="745"/>
      <c r="CJ124" s="885"/>
      <c r="CK124" s="893"/>
      <c r="CL124" s="893"/>
      <c r="CM124" s="893"/>
      <c r="CN124" s="893"/>
      <c r="CO124" s="894"/>
      <c r="CP124" s="858" t="s">
        <v>470</v>
      </c>
      <c r="CQ124" s="859"/>
      <c r="CR124" s="859"/>
      <c r="CS124" s="859"/>
      <c r="CT124" s="859"/>
      <c r="CU124" s="859"/>
      <c r="CV124" s="859"/>
      <c r="CW124" s="859"/>
      <c r="CX124" s="859"/>
      <c r="CY124" s="859"/>
      <c r="CZ124" s="859"/>
      <c r="DA124" s="859"/>
      <c r="DB124" s="859"/>
      <c r="DC124" s="859"/>
      <c r="DD124" s="859"/>
      <c r="DE124" s="859"/>
      <c r="DF124" s="860"/>
      <c r="DG124" s="782">
        <v>110566</v>
      </c>
      <c r="DH124" s="783"/>
      <c r="DI124" s="783"/>
      <c r="DJ124" s="783"/>
      <c r="DK124" s="784"/>
      <c r="DL124" s="785">
        <v>18831</v>
      </c>
      <c r="DM124" s="783"/>
      <c r="DN124" s="783"/>
      <c r="DO124" s="783"/>
      <c r="DP124" s="784"/>
      <c r="DQ124" s="785" t="s">
        <v>174</v>
      </c>
      <c r="DR124" s="783"/>
      <c r="DS124" s="783"/>
      <c r="DT124" s="783"/>
      <c r="DU124" s="784"/>
      <c r="DV124" s="871" t="s">
        <v>433</v>
      </c>
      <c r="DW124" s="872"/>
      <c r="DX124" s="872"/>
      <c r="DY124" s="872"/>
      <c r="DZ124" s="873"/>
    </row>
    <row r="125" spans="1:130" s="226" customFormat="1" ht="26.25" customHeight="1">
      <c r="A125" s="840"/>
      <c r="B125" s="841"/>
      <c r="C125" s="844" t="s">
        <v>458</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174</v>
      </c>
      <c r="AB125" s="800"/>
      <c r="AC125" s="800"/>
      <c r="AD125" s="800"/>
      <c r="AE125" s="801"/>
      <c r="AF125" s="802" t="s">
        <v>433</v>
      </c>
      <c r="AG125" s="800"/>
      <c r="AH125" s="800"/>
      <c r="AI125" s="800"/>
      <c r="AJ125" s="801"/>
      <c r="AK125" s="802" t="s">
        <v>433</v>
      </c>
      <c r="AL125" s="800"/>
      <c r="AM125" s="800"/>
      <c r="AN125" s="800"/>
      <c r="AO125" s="801"/>
      <c r="AP125" s="847" t="s">
        <v>433</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471</v>
      </c>
      <c r="CL125" s="875"/>
      <c r="CM125" s="875"/>
      <c r="CN125" s="875"/>
      <c r="CO125" s="876"/>
      <c r="CP125" s="883" t="s">
        <v>472</v>
      </c>
      <c r="CQ125" s="828"/>
      <c r="CR125" s="828"/>
      <c r="CS125" s="828"/>
      <c r="CT125" s="828"/>
      <c r="CU125" s="828"/>
      <c r="CV125" s="828"/>
      <c r="CW125" s="828"/>
      <c r="CX125" s="828"/>
      <c r="CY125" s="828"/>
      <c r="CZ125" s="828"/>
      <c r="DA125" s="828"/>
      <c r="DB125" s="828"/>
      <c r="DC125" s="828"/>
      <c r="DD125" s="828"/>
      <c r="DE125" s="828"/>
      <c r="DF125" s="829"/>
      <c r="DG125" s="884" t="s">
        <v>433</v>
      </c>
      <c r="DH125" s="865"/>
      <c r="DI125" s="865"/>
      <c r="DJ125" s="865"/>
      <c r="DK125" s="865"/>
      <c r="DL125" s="865" t="s">
        <v>433</v>
      </c>
      <c r="DM125" s="865"/>
      <c r="DN125" s="865"/>
      <c r="DO125" s="865"/>
      <c r="DP125" s="865"/>
      <c r="DQ125" s="865" t="s">
        <v>433</v>
      </c>
      <c r="DR125" s="865"/>
      <c r="DS125" s="865"/>
      <c r="DT125" s="865"/>
      <c r="DU125" s="865"/>
      <c r="DV125" s="866" t="s">
        <v>433</v>
      </c>
      <c r="DW125" s="866"/>
      <c r="DX125" s="866"/>
      <c r="DY125" s="866"/>
      <c r="DZ125" s="867"/>
    </row>
    <row r="126" spans="1:130" s="226" customFormat="1" ht="26.25" customHeight="1" thickBot="1">
      <c r="A126" s="840"/>
      <c r="B126" s="841"/>
      <c r="C126" s="844" t="s">
        <v>460</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v>451768</v>
      </c>
      <c r="AB126" s="800"/>
      <c r="AC126" s="800"/>
      <c r="AD126" s="800"/>
      <c r="AE126" s="801"/>
      <c r="AF126" s="802">
        <v>444208</v>
      </c>
      <c r="AG126" s="800"/>
      <c r="AH126" s="800"/>
      <c r="AI126" s="800"/>
      <c r="AJ126" s="801"/>
      <c r="AK126" s="802">
        <v>354767</v>
      </c>
      <c r="AL126" s="800"/>
      <c r="AM126" s="800"/>
      <c r="AN126" s="800"/>
      <c r="AO126" s="801"/>
      <c r="AP126" s="847">
        <v>0.4</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473</v>
      </c>
      <c r="CQ126" s="770"/>
      <c r="CR126" s="770"/>
      <c r="CS126" s="770"/>
      <c r="CT126" s="770"/>
      <c r="CU126" s="770"/>
      <c r="CV126" s="770"/>
      <c r="CW126" s="770"/>
      <c r="CX126" s="770"/>
      <c r="CY126" s="770"/>
      <c r="CZ126" s="770"/>
      <c r="DA126" s="770"/>
      <c r="DB126" s="770"/>
      <c r="DC126" s="770"/>
      <c r="DD126" s="770"/>
      <c r="DE126" s="770"/>
      <c r="DF126" s="771"/>
      <c r="DG126" s="836" t="s">
        <v>433</v>
      </c>
      <c r="DH126" s="837"/>
      <c r="DI126" s="837"/>
      <c r="DJ126" s="837"/>
      <c r="DK126" s="837"/>
      <c r="DL126" s="837" t="s">
        <v>433</v>
      </c>
      <c r="DM126" s="837"/>
      <c r="DN126" s="837"/>
      <c r="DO126" s="837"/>
      <c r="DP126" s="837"/>
      <c r="DQ126" s="837" t="s">
        <v>174</v>
      </c>
      <c r="DR126" s="837"/>
      <c r="DS126" s="837"/>
      <c r="DT126" s="837"/>
      <c r="DU126" s="837"/>
      <c r="DV126" s="814" t="s">
        <v>433</v>
      </c>
      <c r="DW126" s="814"/>
      <c r="DX126" s="814"/>
      <c r="DY126" s="814"/>
      <c r="DZ126" s="815"/>
    </row>
    <row r="127" spans="1:130" s="226" customFormat="1" ht="26.25" customHeight="1">
      <c r="A127" s="842"/>
      <c r="B127" s="843"/>
      <c r="C127" s="861" t="s">
        <v>474</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174</v>
      </c>
      <c r="AB127" s="800"/>
      <c r="AC127" s="800"/>
      <c r="AD127" s="800"/>
      <c r="AE127" s="801"/>
      <c r="AF127" s="802" t="s">
        <v>433</v>
      </c>
      <c r="AG127" s="800"/>
      <c r="AH127" s="800"/>
      <c r="AI127" s="800"/>
      <c r="AJ127" s="801"/>
      <c r="AK127" s="802" t="s">
        <v>433</v>
      </c>
      <c r="AL127" s="800"/>
      <c r="AM127" s="800"/>
      <c r="AN127" s="800"/>
      <c r="AO127" s="801"/>
      <c r="AP127" s="847" t="s">
        <v>433</v>
      </c>
      <c r="AQ127" s="848"/>
      <c r="AR127" s="848"/>
      <c r="AS127" s="848"/>
      <c r="AT127" s="849"/>
      <c r="AU127" s="262"/>
      <c r="AV127" s="262"/>
      <c r="AW127" s="262"/>
      <c r="AX127" s="864" t="s">
        <v>475</v>
      </c>
      <c r="AY127" s="832"/>
      <c r="AZ127" s="832"/>
      <c r="BA127" s="832"/>
      <c r="BB127" s="832"/>
      <c r="BC127" s="832"/>
      <c r="BD127" s="832"/>
      <c r="BE127" s="833"/>
      <c r="BF127" s="831" t="s">
        <v>476</v>
      </c>
      <c r="BG127" s="832"/>
      <c r="BH127" s="832"/>
      <c r="BI127" s="832"/>
      <c r="BJ127" s="832"/>
      <c r="BK127" s="832"/>
      <c r="BL127" s="833"/>
      <c r="BM127" s="831" t="s">
        <v>477</v>
      </c>
      <c r="BN127" s="832"/>
      <c r="BO127" s="832"/>
      <c r="BP127" s="832"/>
      <c r="BQ127" s="832"/>
      <c r="BR127" s="832"/>
      <c r="BS127" s="833"/>
      <c r="BT127" s="831" t="s">
        <v>478</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479</v>
      </c>
      <c r="CQ127" s="770"/>
      <c r="CR127" s="770"/>
      <c r="CS127" s="770"/>
      <c r="CT127" s="770"/>
      <c r="CU127" s="770"/>
      <c r="CV127" s="770"/>
      <c r="CW127" s="770"/>
      <c r="CX127" s="770"/>
      <c r="CY127" s="770"/>
      <c r="CZ127" s="770"/>
      <c r="DA127" s="770"/>
      <c r="DB127" s="770"/>
      <c r="DC127" s="770"/>
      <c r="DD127" s="770"/>
      <c r="DE127" s="770"/>
      <c r="DF127" s="771"/>
      <c r="DG127" s="836" t="s">
        <v>174</v>
      </c>
      <c r="DH127" s="837"/>
      <c r="DI127" s="837"/>
      <c r="DJ127" s="837"/>
      <c r="DK127" s="837"/>
      <c r="DL127" s="837" t="s">
        <v>433</v>
      </c>
      <c r="DM127" s="837"/>
      <c r="DN127" s="837"/>
      <c r="DO127" s="837"/>
      <c r="DP127" s="837"/>
      <c r="DQ127" s="837" t="s">
        <v>433</v>
      </c>
      <c r="DR127" s="837"/>
      <c r="DS127" s="837"/>
      <c r="DT127" s="837"/>
      <c r="DU127" s="837"/>
      <c r="DV127" s="814" t="s">
        <v>174</v>
      </c>
      <c r="DW127" s="814"/>
      <c r="DX127" s="814"/>
      <c r="DY127" s="814"/>
      <c r="DZ127" s="815"/>
    </row>
    <row r="128" spans="1:130" s="226" customFormat="1" ht="26.25" customHeight="1" thickBot="1">
      <c r="A128" s="816" t="s">
        <v>480</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481</v>
      </c>
      <c r="X128" s="818"/>
      <c r="Y128" s="818"/>
      <c r="Z128" s="819"/>
      <c r="AA128" s="820">
        <v>6603393</v>
      </c>
      <c r="AB128" s="821"/>
      <c r="AC128" s="821"/>
      <c r="AD128" s="821"/>
      <c r="AE128" s="822"/>
      <c r="AF128" s="823">
        <v>6419127</v>
      </c>
      <c r="AG128" s="821"/>
      <c r="AH128" s="821"/>
      <c r="AI128" s="821"/>
      <c r="AJ128" s="822"/>
      <c r="AK128" s="823">
        <v>6353973</v>
      </c>
      <c r="AL128" s="821"/>
      <c r="AM128" s="821"/>
      <c r="AN128" s="821"/>
      <c r="AO128" s="822"/>
      <c r="AP128" s="824"/>
      <c r="AQ128" s="825"/>
      <c r="AR128" s="825"/>
      <c r="AS128" s="825"/>
      <c r="AT128" s="826"/>
      <c r="AU128" s="262"/>
      <c r="AV128" s="262"/>
      <c r="AW128" s="262"/>
      <c r="AX128" s="827" t="s">
        <v>482</v>
      </c>
      <c r="AY128" s="828"/>
      <c r="AZ128" s="828"/>
      <c r="BA128" s="828"/>
      <c r="BB128" s="828"/>
      <c r="BC128" s="828"/>
      <c r="BD128" s="828"/>
      <c r="BE128" s="829"/>
      <c r="BF128" s="806" t="s">
        <v>174</v>
      </c>
      <c r="BG128" s="807"/>
      <c r="BH128" s="807"/>
      <c r="BI128" s="807"/>
      <c r="BJ128" s="807"/>
      <c r="BK128" s="807"/>
      <c r="BL128" s="830"/>
      <c r="BM128" s="806">
        <v>11.25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483</v>
      </c>
      <c r="CQ128" s="748"/>
      <c r="CR128" s="748"/>
      <c r="CS128" s="748"/>
      <c r="CT128" s="748"/>
      <c r="CU128" s="748"/>
      <c r="CV128" s="748"/>
      <c r="CW128" s="748"/>
      <c r="CX128" s="748"/>
      <c r="CY128" s="748"/>
      <c r="CZ128" s="748"/>
      <c r="DA128" s="748"/>
      <c r="DB128" s="748"/>
      <c r="DC128" s="748"/>
      <c r="DD128" s="748"/>
      <c r="DE128" s="748"/>
      <c r="DF128" s="749"/>
      <c r="DG128" s="810">
        <v>522260</v>
      </c>
      <c r="DH128" s="811"/>
      <c r="DI128" s="811"/>
      <c r="DJ128" s="811"/>
      <c r="DK128" s="811"/>
      <c r="DL128" s="811">
        <v>77563</v>
      </c>
      <c r="DM128" s="811"/>
      <c r="DN128" s="811"/>
      <c r="DO128" s="811"/>
      <c r="DP128" s="811"/>
      <c r="DQ128" s="811">
        <v>48784</v>
      </c>
      <c r="DR128" s="811"/>
      <c r="DS128" s="811"/>
      <c r="DT128" s="811"/>
      <c r="DU128" s="811"/>
      <c r="DV128" s="812">
        <v>0.1</v>
      </c>
      <c r="DW128" s="812"/>
      <c r="DX128" s="812"/>
      <c r="DY128" s="812"/>
      <c r="DZ128" s="813"/>
    </row>
    <row r="129" spans="1:131" s="226" customFormat="1" ht="26.25" customHeight="1">
      <c r="A129" s="794" t="s">
        <v>101</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484</v>
      </c>
      <c r="X129" s="797"/>
      <c r="Y129" s="797"/>
      <c r="Z129" s="798"/>
      <c r="AA129" s="799">
        <v>99052900</v>
      </c>
      <c r="AB129" s="800"/>
      <c r="AC129" s="800"/>
      <c r="AD129" s="800"/>
      <c r="AE129" s="801"/>
      <c r="AF129" s="802">
        <v>98897552</v>
      </c>
      <c r="AG129" s="800"/>
      <c r="AH129" s="800"/>
      <c r="AI129" s="800"/>
      <c r="AJ129" s="801"/>
      <c r="AK129" s="802">
        <v>98573387</v>
      </c>
      <c r="AL129" s="800"/>
      <c r="AM129" s="800"/>
      <c r="AN129" s="800"/>
      <c r="AO129" s="801"/>
      <c r="AP129" s="803"/>
      <c r="AQ129" s="804"/>
      <c r="AR129" s="804"/>
      <c r="AS129" s="804"/>
      <c r="AT129" s="805"/>
      <c r="AU129" s="264"/>
      <c r="AV129" s="264"/>
      <c r="AW129" s="264"/>
      <c r="AX129" s="769" t="s">
        <v>485</v>
      </c>
      <c r="AY129" s="770"/>
      <c r="AZ129" s="770"/>
      <c r="BA129" s="770"/>
      <c r="BB129" s="770"/>
      <c r="BC129" s="770"/>
      <c r="BD129" s="770"/>
      <c r="BE129" s="771"/>
      <c r="BF129" s="789" t="s">
        <v>174</v>
      </c>
      <c r="BG129" s="790"/>
      <c r="BH129" s="790"/>
      <c r="BI129" s="790"/>
      <c r="BJ129" s="790"/>
      <c r="BK129" s="790"/>
      <c r="BL129" s="791"/>
      <c r="BM129" s="789">
        <v>16.25</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486</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487</v>
      </c>
      <c r="X130" s="797"/>
      <c r="Y130" s="797"/>
      <c r="Z130" s="798"/>
      <c r="AA130" s="799">
        <v>11688490</v>
      </c>
      <c r="AB130" s="800"/>
      <c r="AC130" s="800"/>
      <c r="AD130" s="800"/>
      <c r="AE130" s="801"/>
      <c r="AF130" s="802">
        <v>11797074</v>
      </c>
      <c r="AG130" s="800"/>
      <c r="AH130" s="800"/>
      <c r="AI130" s="800"/>
      <c r="AJ130" s="801"/>
      <c r="AK130" s="802">
        <v>11654230</v>
      </c>
      <c r="AL130" s="800"/>
      <c r="AM130" s="800"/>
      <c r="AN130" s="800"/>
      <c r="AO130" s="801"/>
      <c r="AP130" s="803"/>
      <c r="AQ130" s="804"/>
      <c r="AR130" s="804"/>
      <c r="AS130" s="804"/>
      <c r="AT130" s="805"/>
      <c r="AU130" s="264"/>
      <c r="AV130" s="264"/>
      <c r="AW130" s="264"/>
      <c r="AX130" s="769" t="s">
        <v>488</v>
      </c>
      <c r="AY130" s="770"/>
      <c r="AZ130" s="770"/>
      <c r="BA130" s="770"/>
      <c r="BB130" s="770"/>
      <c r="BC130" s="770"/>
      <c r="BD130" s="770"/>
      <c r="BE130" s="771"/>
      <c r="BF130" s="772">
        <v>13.5</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489</v>
      </c>
      <c r="X131" s="780"/>
      <c r="Y131" s="780"/>
      <c r="Z131" s="781"/>
      <c r="AA131" s="782">
        <v>87364410</v>
      </c>
      <c r="AB131" s="783"/>
      <c r="AC131" s="783"/>
      <c r="AD131" s="783"/>
      <c r="AE131" s="784"/>
      <c r="AF131" s="785">
        <v>87100478</v>
      </c>
      <c r="AG131" s="783"/>
      <c r="AH131" s="783"/>
      <c r="AI131" s="783"/>
      <c r="AJ131" s="784"/>
      <c r="AK131" s="785">
        <v>86919157</v>
      </c>
      <c r="AL131" s="783"/>
      <c r="AM131" s="783"/>
      <c r="AN131" s="783"/>
      <c r="AO131" s="784"/>
      <c r="AP131" s="786"/>
      <c r="AQ131" s="787"/>
      <c r="AR131" s="787"/>
      <c r="AS131" s="787"/>
      <c r="AT131" s="788"/>
      <c r="AU131" s="264"/>
      <c r="AV131" s="264"/>
      <c r="AW131" s="264"/>
      <c r="AX131" s="747" t="s">
        <v>490</v>
      </c>
      <c r="AY131" s="748"/>
      <c r="AZ131" s="748"/>
      <c r="BA131" s="748"/>
      <c r="BB131" s="748"/>
      <c r="BC131" s="748"/>
      <c r="BD131" s="748"/>
      <c r="BE131" s="749"/>
      <c r="BF131" s="750">
        <v>102.6</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491</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492</v>
      </c>
      <c r="W132" s="760"/>
      <c r="X132" s="760"/>
      <c r="Y132" s="760"/>
      <c r="Z132" s="761"/>
      <c r="AA132" s="762">
        <v>13.161557439999999</v>
      </c>
      <c r="AB132" s="763"/>
      <c r="AC132" s="763"/>
      <c r="AD132" s="763"/>
      <c r="AE132" s="764"/>
      <c r="AF132" s="765">
        <v>14.07425342</v>
      </c>
      <c r="AG132" s="763"/>
      <c r="AH132" s="763"/>
      <c r="AI132" s="763"/>
      <c r="AJ132" s="764"/>
      <c r="AK132" s="765">
        <v>13.43624168</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493</v>
      </c>
      <c r="W133" s="739"/>
      <c r="X133" s="739"/>
      <c r="Y133" s="739"/>
      <c r="Z133" s="740"/>
      <c r="AA133" s="741">
        <v>13.8</v>
      </c>
      <c r="AB133" s="742"/>
      <c r="AC133" s="742"/>
      <c r="AD133" s="742"/>
      <c r="AE133" s="743"/>
      <c r="AF133" s="741">
        <v>13.9</v>
      </c>
      <c r="AG133" s="742"/>
      <c r="AH133" s="742"/>
      <c r="AI133" s="742"/>
      <c r="AJ133" s="743"/>
      <c r="AK133" s="741">
        <v>13.5</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nD/W4MLxqTmXz8w7g7W212HmRf3H75g1EjAB1xXV1t9CmUhqPgFZtjCIdoU8irax0eyQ8znqMZqltHnGtc7s6g==" saltValue="4vtuhQ3FnAPvhl+v8vydd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40"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494</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re4F0ZcDwIbcEITF44072ggHCq9ibUw04E3G0NOZyFw91P85ySaaMtqWWXPfjVa9lmSmuR1Tc7q/5RDDXwySeA==" saltValue="WSUHECVxfoGP3gDWl5FIW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fIWm3vhXQJ/JpNykN9PsZQqlSb20seXRrlXt3GSn8vA1fandxOaCR+jDub89T8V745qTpHwBmHJFxZZXcEX72w==" saltValue="yelzvOF7B2O7lpMhXrpuW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496</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497</v>
      </c>
      <c r="AP7" s="283"/>
      <c r="AQ7" s="284" t="s">
        <v>498</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499</v>
      </c>
      <c r="AQ8" s="290" t="s">
        <v>500</v>
      </c>
      <c r="AR8" s="291" t="s">
        <v>501</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502</v>
      </c>
      <c r="AL9" s="1169"/>
      <c r="AM9" s="1169"/>
      <c r="AN9" s="1170"/>
      <c r="AO9" s="292">
        <v>26873790</v>
      </c>
      <c r="AP9" s="292">
        <v>58075</v>
      </c>
      <c r="AQ9" s="293">
        <v>57800</v>
      </c>
      <c r="AR9" s="294">
        <v>0.5</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503</v>
      </c>
      <c r="AL10" s="1169"/>
      <c r="AM10" s="1169"/>
      <c r="AN10" s="1170"/>
      <c r="AO10" s="295">
        <v>1352532</v>
      </c>
      <c r="AP10" s="295">
        <v>2923</v>
      </c>
      <c r="AQ10" s="296">
        <v>2573</v>
      </c>
      <c r="AR10" s="297">
        <v>13.6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504</v>
      </c>
      <c r="AL11" s="1169"/>
      <c r="AM11" s="1169"/>
      <c r="AN11" s="1170"/>
      <c r="AO11" s="295">
        <v>12719</v>
      </c>
      <c r="AP11" s="295">
        <v>27</v>
      </c>
      <c r="AQ11" s="296">
        <v>1586</v>
      </c>
      <c r="AR11" s="297">
        <v>-98.3</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505</v>
      </c>
      <c r="AL12" s="1169"/>
      <c r="AM12" s="1169"/>
      <c r="AN12" s="1170"/>
      <c r="AO12" s="295">
        <v>314483</v>
      </c>
      <c r="AP12" s="295">
        <v>680</v>
      </c>
      <c r="AQ12" s="296">
        <v>532</v>
      </c>
      <c r="AR12" s="297">
        <v>27.8</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506</v>
      </c>
      <c r="AL13" s="1169"/>
      <c r="AM13" s="1169"/>
      <c r="AN13" s="1170"/>
      <c r="AO13" s="295" t="s">
        <v>507</v>
      </c>
      <c r="AP13" s="295" t="s">
        <v>507</v>
      </c>
      <c r="AQ13" s="296">
        <v>18</v>
      </c>
      <c r="AR13" s="297" t="s">
        <v>507</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508</v>
      </c>
      <c r="AL14" s="1169"/>
      <c r="AM14" s="1169"/>
      <c r="AN14" s="1170"/>
      <c r="AO14" s="295">
        <v>1167065</v>
      </c>
      <c r="AP14" s="295">
        <v>2522</v>
      </c>
      <c r="AQ14" s="296">
        <v>1833</v>
      </c>
      <c r="AR14" s="297">
        <v>37.6</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509</v>
      </c>
      <c r="AL15" s="1169"/>
      <c r="AM15" s="1169"/>
      <c r="AN15" s="1170"/>
      <c r="AO15" s="295">
        <v>391633</v>
      </c>
      <c r="AP15" s="295">
        <v>846</v>
      </c>
      <c r="AQ15" s="296">
        <v>1281</v>
      </c>
      <c r="AR15" s="297">
        <v>-34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510</v>
      </c>
      <c r="AL16" s="1172"/>
      <c r="AM16" s="1172"/>
      <c r="AN16" s="1173"/>
      <c r="AO16" s="295">
        <v>-1396286</v>
      </c>
      <c r="AP16" s="295">
        <v>-3017</v>
      </c>
      <c r="AQ16" s="296">
        <v>-4437</v>
      </c>
      <c r="AR16" s="297">
        <v>-32</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180</v>
      </c>
      <c r="AL17" s="1172"/>
      <c r="AM17" s="1172"/>
      <c r="AN17" s="1173"/>
      <c r="AO17" s="295">
        <v>28715936</v>
      </c>
      <c r="AP17" s="295">
        <v>62056</v>
      </c>
      <c r="AQ17" s="296">
        <v>61185</v>
      </c>
      <c r="AR17" s="297">
        <v>1.4</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511</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512</v>
      </c>
      <c r="AP20" s="303" t="s">
        <v>513</v>
      </c>
      <c r="AQ20" s="304" t="s">
        <v>514</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515</v>
      </c>
      <c r="AL21" s="1166"/>
      <c r="AM21" s="1166"/>
      <c r="AN21" s="1167"/>
      <c r="AO21" s="307">
        <v>5.99</v>
      </c>
      <c r="AP21" s="308">
        <v>6.2</v>
      </c>
      <c r="AQ21" s="309">
        <v>-0.21</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516</v>
      </c>
      <c r="AL22" s="1166"/>
      <c r="AM22" s="1166"/>
      <c r="AN22" s="1167"/>
      <c r="AO22" s="312">
        <v>98.9</v>
      </c>
      <c r="AP22" s="313">
        <v>100.2</v>
      </c>
      <c r="AQ22" s="314">
        <v>-1.3</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518</v>
      </c>
      <c r="AO27" s="273"/>
      <c r="AP27" s="273"/>
      <c r="AQ27" s="273"/>
      <c r="AR27" s="273"/>
      <c r="AS27" s="273"/>
      <c r="AT27" s="273"/>
    </row>
    <row r="28" spans="1:46" ht="17.25">
      <c r="A28" s="274" t="s">
        <v>519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520</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497</v>
      </c>
      <c r="AP30" s="283"/>
      <c r="AQ30" s="284" t="s">
        <v>498</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499</v>
      </c>
      <c r="AQ31" s="290" t="s">
        <v>500</v>
      </c>
      <c r="AR31" s="291" t="s">
        <v>501</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521</v>
      </c>
      <c r="AL32" s="1157"/>
      <c r="AM32" s="1157"/>
      <c r="AN32" s="1158"/>
      <c r="AO32" s="322">
        <v>25799310</v>
      </c>
      <c r="AP32" s="322">
        <v>55753</v>
      </c>
      <c r="AQ32" s="323">
        <v>37891</v>
      </c>
      <c r="AR32" s="324">
        <v>47.1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522</v>
      </c>
      <c r="AL33" s="1157"/>
      <c r="AM33" s="1157"/>
      <c r="AN33" s="1158"/>
      <c r="AO33" s="322" t="s">
        <v>507</v>
      </c>
      <c r="AP33" s="322" t="s">
        <v>507</v>
      </c>
      <c r="AQ33" s="323">
        <v>3</v>
      </c>
      <c r="AR33" s="324" t="s">
        <v>507</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523</v>
      </c>
      <c r="AL34" s="1157"/>
      <c r="AM34" s="1157"/>
      <c r="AN34" s="1158"/>
      <c r="AO34" s="322">
        <v>16667</v>
      </c>
      <c r="AP34" s="322">
        <v>36</v>
      </c>
      <c r="AQ34" s="323">
        <v>103</v>
      </c>
      <c r="AR34" s="324">
        <v>-65</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524</v>
      </c>
      <c r="AL35" s="1157"/>
      <c r="AM35" s="1157"/>
      <c r="AN35" s="1158"/>
      <c r="AO35" s="322">
        <v>3490746</v>
      </c>
      <c r="AP35" s="322">
        <v>7544</v>
      </c>
      <c r="AQ35" s="323">
        <v>9138</v>
      </c>
      <c r="AR35" s="324">
        <v>-17.399999999999999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525</v>
      </c>
      <c r="AL36" s="1157"/>
      <c r="AM36" s="1157"/>
      <c r="AN36" s="1158"/>
      <c r="AO36" s="322">
        <v>25381</v>
      </c>
      <c r="AP36" s="322">
        <v>55</v>
      </c>
      <c r="AQ36" s="323">
        <v>348</v>
      </c>
      <c r="AR36" s="324">
        <v>-84.2</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526</v>
      </c>
      <c r="AL37" s="1157"/>
      <c r="AM37" s="1157"/>
      <c r="AN37" s="1158"/>
      <c r="AO37" s="322">
        <v>354767</v>
      </c>
      <c r="AP37" s="322">
        <v>767</v>
      </c>
      <c r="AQ37" s="323">
        <v>851</v>
      </c>
      <c r="AR37" s="324">
        <v>-9.9</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527</v>
      </c>
      <c r="AL38" s="1160"/>
      <c r="AM38" s="1160"/>
      <c r="AN38" s="1161"/>
      <c r="AO38" s="325" t="s">
        <v>507</v>
      </c>
      <c r="AP38" s="325" t="s">
        <v>507</v>
      </c>
      <c r="AQ38" s="326">
        <v>1</v>
      </c>
      <c r="AR38" s="314" t="s">
        <v>507</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528</v>
      </c>
      <c r="AL39" s="1160"/>
      <c r="AM39" s="1160"/>
      <c r="AN39" s="1161"/>
      <c r="AO39" s="322">
        <v>-6353973</v>
      </c>
      <c r="AP39" s="322">
        <v>-13731</v>
      </c>
      <c r="AQ39" s="323">
        <v>-8418</v>
      </c>
      <c r="AR39" s="324">
        <v>63.1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529</v>
      </c>
      <c r="AL40" s="1157"/>
      <c r="AM40" s="1157"/>
      <c r="AN40" s="1158"/>
      <c r="AO40" s="322">
        <v>-11654230</v>
      </c>
      <c r="AP40" s="322">
        <v>-25185</v>
      </c>
      <c r="AQ40" s="323">
        <v>-29250</v>
      </c>
      <c r="AR40" s="324">
        <v>-13.9</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294</v>
      </c>
      <c r="AL41" s="1163"/>
      <c r="AM41" s="1163"/>
      <c r="AN41" s="1164"/>
      <c r="AO41" s="322">
        <v>11678668</v>
      </c>
      <c r="AP41" s="322">
        <v>25238</v>
      </c>
      <c r="AQ41" s="323">
        <v>10666</v>
      </c>
      <c r="AR41" s="324">
        <v>136.6</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530</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532</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497</v>
      </c>
      <c r="AN49" s="1151" t="s">
        <v>533</v>
      </c>
      <c r="AO49" s="1152"/>
      <c r="AP49" s="1152"/>
      <c r="AQ49" s="1152"/>
      <c r="AR49" s="1153"/>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534</v>
      </c>
      <c r="AO50" s="339" t="s">
        <v>535</v>
      </c>
      <c r="AP50" s="340" t="s">
        <v>536</v>
      </c>
      <c r="AQ50" s="341" t="s">
        <v>537</v>
      </c>
      <c r="AR50" s="342" t="s">
        <v>538</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539</v>
      </c>
      <c r="AL51" s="335"/>
      <c r="AM51" s="343">
        <v>21740479</v>
      </c>
      <c r="AN51" s="344">
        <v>46541</v>
      </c>
      <c r="AO51" s="345">
        <v>45.9</v>
      </c>
      <c r="AP51" s="346">
        <v>47677</v>
      </c>
      <c r="AQ51" s="347">
        <v>14.3</v>
      </c>
      <c r="AR51" s="348">
        <v>31.6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540</v>
      </c>
      <c r="AM52" s="351">
        <v>11597527</v>
      </c>
      <c r="AN52" s="352">
        <v>24827</v>
      </c>
      <c r="AO52" s="353">
        <v>26.3</v>
      </c>
      <c r="AP52" s="354">
        <v>23360</v>
      </c>
      <c r="AQ52" s="355">
        <v>2.7</v>
      </c>
      <c r="AR52" s="356">
        <v>23.6</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541</v>
      </c>
      <c r="AL53" s="335"/>
      <c r="AM53" s="343">
        <v>22018839</v>
      </c>
      <c r="AN53" s="344">
        <v>47328</v>
      </c>
      <c r="AO53" s="345">
        <v>1.7</v>
      </c>
      <c r="AP53" s="346">
        <v>51613</v>
      </c>
      <c r="AQ53" s="347">
        <v>8.3000000000000007</v>
      </c>
      <c r="AR53" s="348">
        <v>-6.6</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540</v>
      </c>
      <c r="AM54" s="351">
        <v>13653035</v>
      </c>
      <c r="AN54" s="352">
        <v>29346</v>
      </c>
      <c r="AO54" s="353">
        <v>18.2</v>
      </c>
      <c r="AP54" s="354">
        <v>25872</v>
      </c>
      <c r="AQ54" s="355">
        <v>10.8</v>
      </c>
      <c r="AR54" s="356">
        <v>7.4</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542</v>
      </c>
      <c r="AL55" s="335"/>
      <c r="AM55" s="343">
        <v>25691465</v>
      </c>
      <c r="AN55" s="344">
        <v>55377</v>
      </c>
      <c r="AO55" s="345">
        <v>17</v>
      </c>
      <c r="AP55" s="346">
        <v>50880</v>
      </c>
      <c r="AQ55" s="347">
        <v>-1.4</v>
      </c>
      <c r="AR55" s="348">
        <v>18.399999999999999</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540</v>
      </c>
      <c r="AM56" s="351">
        <v>14830702</v>
      </c>
      <c r="AN56" s="352">
        <v>31967</v>
      </c>
      <c r="AO56" s="353">
        <v>8.9</v>
      </c>
      <c r="AP56" s="354">
        <v>27819</v>
      </c>
      <c r="AQ56" s="355">
        <v>7.5</v>
      </c>
      <c r="AR56" s="356">
        <v>1.4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543</v>
      </c>
      <c r="AL57" s="335"/>
      <c r="AM57" s="343">
        <v>22048844</v>
      </c>
      <c r="AN57" s="344">
        <v>47605</v>
      </c>
      <c r="AO57" s="345">
        <v>-14</v>
      </c>
      <c r="AP57" s="346">
        <v>46395</v>
      </c>
      <c r="AQ57" s="347">
        <v>-8.8000000000000007</v>
      </c>
      <c r="AR57" s="348">
        <v>-5.2</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540</v>
      </c>
      <c r="AM58" s="351">
        <v>16741174</v>
      </c>
      <c r="AN58" s="352">
        <v>36146</v>
      </c>
      <c r="AO58" s="353">
        <v>13.1</v>
      </c>
      <c r="AP58" s="354">
        <v>26304</v>
      </c>
      <c r="AQ58" s="355">
        <v>-5.4</v>
      </c>
      <c r="AR58" s="356">
        <v>18.5</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544</v>
      </c>
      <c r="AL59" s="335"/>
      <c r="AM59" s="343">
        <v>18668382</v>
      </c>
      <c r="AN59" s="344">
        <v>40343</v>
      </c>
      <c r="AO59" s="345">
        <v>-15.3</v>
      </c>
      <c r="AP59" s="346">
        <v>48088</v>
      </c>
      <c r="AQ59" s="347">
        <v>3.6</v>
      </c>
      <c r="AR59" s="348">
        <v>-18.899999999999999</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540</v>
      </c>
      <c r="AM60" s="351">
        <v>10371140</v>
      </c>
      <c r="AN60" s="352">
        <v>22412</v>
      </c>
      <c r="AO60" s="353">
        <v>-38</v>
      </c>
      <c r="AP60" s="354">
        <v>25183</v>
      </c>
      <c r="AQ60" s="355">
        <v>-4.3</v>
      </c>
      <c r="AR60" s="356">
        <v>-33.700000000000003</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545</v>
      </c>
      <c r="AL61" s="357"/>
      <c r="AM61" s="358">
        <v>22033602</v>
      </c>
      <c r="AN61" s="359">
        <v>47439</v>
      </c>
      <c r="AO61" s="360">
        <v>7.1</v>
      </c>
      <c r="AP61" s="361">
        <v>48931</v>
      </c>
      <c r="AQ61" s="362">
        <v>3.2</v>
      </c>
      <c r="AR61" s="348">
        <v>3.9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540</v>
      </c>
      <c r="AM62" s="351">
        <v>13438716</v>
      </c>
      <c r="AN62" s="352">
        <v>28940</v>
      </c>
      <c r="AO62" s="353">
        <v>5.7</v>
      </c>
      <c r="AP62" s="354">
        <v>25708</v>
      </c>
      <c r="AQ62" s="355">
        <v>2.2999999999999998</v>
      </c>
      <c r="AR62" s="356">
        <v>3.4</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iqLjVjZ95Wo47tEBPqQ4LFGiulSzV+1IMd+lwjhpOUhtwtvxO3oczJwOZl+UoHpYB2IDPCmsXgMbtVrDwUNxA==" saltValue="WLugYxKEpmi4KAIrWjzTw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547</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WczixwX3eEX8mFVY2+KZ+RZi2b+jHAS1hIYIUqUQjmJvcWOlXWJj1LZq9+GJ3c6t8+g3Wi3LZ+47Hu5Ihpfwg==" saltValue="1Dn5ncuppBe8RVL+QKnLR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HPpRRRKW8gPOyAyuM44IPIEkQRL0T9WSDunL07z5rDoiPStfPYXtLUouh2KTJa6y8YD0znFTRP5ANZPhE+Vwmw==" saltValue="S5ONX9mQfv6m++iJ4E6DR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549</v>
      </c>
      <c r="G46" s="8" t="s">
        <v>550</v>
      </c>
      <c r="H46" s="8" t="s">
        <v>551</v>
      </c>
      <c r="I46" s="8" t="s">
        <v>552</v>
      </c>
      <c r="J46" s="9" t="s">
        <v>553</v>
      </c>
    </row>
    <row r="47" spans="2:10" ht="57.75" customHeight="1">
      <c r="B47" s="10"/>
      <c r="C47" s="1174" t="s">
        <v>3</v>
      </c>
      <c r="D47" s="1174"/>
      <c r="E47" s="1175"/>
      <c r="F47" s="11">
        <v>3.74</v>
      </c>
      <c r="G47" s="12">
        <v>3.91</v>
      </c>
      <c r="H47" s="12">
        <v>4.0199999999999996</v>
      </c>
      <c r="I47" s="12">
        <v>7.49</v>
      </c>
      <c r="J47" s="13">
        <v>6.24</v>
      </c>
    </row>
    <row r="48" spans="2:10" ht="57.75" customHeight="1">
      <c r="B48" s="14"/>
      <c r="C48" s="1176" t="s">
        <v>4</v>
      </c>
      <c r="D48" s="1176"/>
      <c r="E48" s="1177"/>
      <c r="F48" s="15">
        <v>0.22</v>
      </c>
      <c r="G48" s="16">
        <v>0.16</v>
      </c>
      <c r="H48" s="16">
        <v>0.25</v>
      </c>
      <c r="I48" s="16">
        <v>0.26</v>
      </c>
      <c r="J48" s="17">
        <v>0.19</v>
      </c>
    </row>
    <row r="49" spans="2:10" ht="57.75" customHeight="1" thickBot="1">
      <c r="B49" s="18"/>
      <c r="C49" s="1178" t="s">
        <v>5</v>
      </c>
      <c r="D49" s="1178"/>
      <c r="E49" s="1179"/>
      <c r="F49" s="19">
        <v>0.18</v>
      </c>
      <c r="G49" s="20">
        <v>0.09</v>
      </c>
      <c r="H49" s="20">
        <v>0.2</v>
      </c>
      <c r="I49" s="20">
        <v>3.47</v>
      </c>
      <c r="J49" s="21" t="s">
        <v>554</v>
      </c>
    </row>
    <row r="50" spans="2:10" ht="13.5" customHeight="1"/>
    <row r="51" spans="2:10" ht="13.5" hidden="1" customHeight="1"/>
    <row r="52" spans="2:10" ht="13.5" hidden="1" customHeight="1"/>
    <row r="53" spans="2:10" ht="13.5" hidden="1" customHeight="1"/>
  </sheetData>
  <sheetProtection algorithmName="SHA-512" hashValue="ICo6fPIZFcd7aViX9PDaqXQ5gh9B5j5dbmtzt4uWOD7ocQsYwBGpRJwK5wY3aBBSfeRpconii2dAvTXnX0Cmcg==" saltValue="nvPrWpDU+58ncADeafwRG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せーじゅーろー</cp:lastModifiedBy>
  <cp:lastPrinted>2019-03-13T04:51:43Z</cp:lastPrinted>
  <dcterms:created xsi:type="dcterms:W3CDTF">2019-02-14T03:46:43Z</dcterms:created>
  <dcterms:modified xsi:type="dcterms:W3CDTF">2020-02-03T00:39:29Z</dcterms:modified>
  <cp:category/>
</cp:coreProperties>
</file>