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35746\Desktop\"/>
    </mc:Choice>
  </mc:AlternateContent>
  <bookViews>
    <workbookView xWindow="0" yWindow="0" windowWidth="28800" windowHeight="12315" tabRatio="934"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W38" i="10"/>
  <c r="BE38" i="10"/>
  <c r="AM38" i="10"/>
  <c r="C38" i="10"/>
  <c r="C39" i="10" s="1"/>
  <c r="CO37" i="10"/>
  <c r="BW37" i="10"/>
  <c r="BE37" i="10"/>
  <c r="C37" i="10"/>
  <c r="CO36" i="10"/>
  <c r="BW36" i="10"/>
  <c r="BE36" i="10"/>
  <c r="C36" i="10"/>
  <c r="CO35" i="10"/>
  <c r="BW35" i="10"/>
  <c r="BE35" i="10"/>
  <c r="C35" i="10"/>
  <c r="CO34" i="10"/>
  <c r="BW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E34" i="10" l="1"/>
</calcChain>
</file>

<file path=xl/sharedStrings.xml><?xml version="1.0" encoding="utf-8"?>
<sst xmlns="http://schemas.openxmlformats.org/spreadsheetml/2006/main" count="1112" uniqueCount="617">
  <si>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</si>
  <si>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</si>
  <si>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</si>
  <si>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</si>
  <si>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</si>
  <si>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</si>
  <si>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</si>
  <si>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</si>
  <si>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</si>
  <si>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</si>
  <si>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</si>
  <si>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</si>
  <si>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</si>
  <si>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</si>
  <si>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</si>
  <si>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</si>
  <si>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</si>
  <si>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</si>
  <si>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</si>
  <si>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</si>
  <si>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</si>
  <si>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</si>
  <si>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</si>
  <si>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</si>
  <si>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</si>
  <si>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</si>
  <si>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</si>
  <si>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</si>
  <si>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</si>
  <si>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</si>
  <si>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</si>
  <si>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</si>
  <si>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</si>
  <si>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</si>
  <si>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</si>
  <si>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</si>
  <si>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</si>
  <si>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</si>
  <si>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</si>
  <si>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</si>
  <si>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</si>
  <si>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</si>
  <si>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</si>
  <si>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</si>
  <si>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</si>
  <si>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</si>
  <si>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</si>
  <si>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</si>
  <si>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</si>
  <si>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</si>
  <si>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</si>
  <si>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</si>
  <si>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</si>
  <si>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</si>
  <si>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</si>
  <si>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</si>
  <si>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</si>
  <si>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</si>
  <si>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</si>
  <si>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</si>
  <si>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</si>
  <si>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</si>
  <si>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</si>
  <si>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</si>
  <si>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</si>
  <si>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</si>
  <si>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</si>
  <si>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</si>
  <si>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</si>
  <si>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</si>
  <si>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</si>
  <si>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</si>
  <si>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</si>
  <si>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</si>
  <si>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</si>
  <si>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</si>
  <si>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</si>
  <si>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</si>
  <si>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</si>
  <si>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</si>
  <si>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</si>
  <si>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</si>
  <si>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</si>
  <si>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</si>
  <si>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</si>
  <si>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</si>
  <si>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</si>
  <si>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</si>
  <si>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</si>
  <si>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</si>
  <si>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</si>
  <si>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</si>
  <si>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</si>
  <si>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</si>
  <si>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</si>
  <si>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</si>
  <si>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</si>
  <si>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</si>
  <si>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</si>
  <si>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</si>
  <si>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</si>
  <si>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</si>
  <si>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</si>
  <si>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</si>
  <si>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</si>
  <si>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</si>
  <si>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</si>
  <si>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</si>
  <si>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</si>
  <si>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</si>
  <si>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</si>
  <si>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</si>
  <si>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</si>
  <si>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</si>
  <si>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</si>
  <si>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</si>
  <si>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</si>
  <si>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</si>
  <si>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</si>
  <si>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</si>
  <si>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</si>
  <si>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</si>
  <si>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</si>
  <si>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</si>
  <si>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</si>
  <si>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</si>
  <si>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</si>
  <si>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</si>
  <si>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</si>
  <si>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</si>
  <si>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</si>
  <si>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</si>
  <si>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</si>
  <si>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</si>
  <si>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</si>
  <si>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</si>
  <si>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</si>
  <si>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</si>
  <si>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</si>
  <si>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</si>
  <si>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</si>
  <si>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</si>
  <si>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</si>
  <si>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</si>
  <si>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</si>
  <si>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</si>
  <si>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</si>
  <si>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</si>
  <si>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</si>
  <si>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</si>
  <si>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</si>
  <si>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</si>
  <si>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</si>
  <si>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</si>
  <si>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</si>
  <si>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</si>
  <si>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</si>
  <si>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</si>
  <si>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</si>
  <si>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</si>
  <si>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</si>
  <si>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</si>
  <si>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</si>
  <si>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</si>
  <si>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</si>
  <si>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</si>
  <si>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</si>
  <si>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</si>
  <si>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</si>
  <si>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</si>
  <si>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</si>
  <si>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</si>
  <si>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</si>
  <si>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</si>
  <si>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</si>
  <si>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</si>
  <si>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</si>
  <si>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</si>
  <si>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</si>
  <si>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</si>
  <si>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</si>
  <si>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</si>
  <si>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</si>
  <si>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</si>
  <si>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</si>
  <si>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</si>
  <si>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</si>
  <si>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</si>
  <si>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</si>
  <si>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</si>
  <si>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</si>
  <si>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</si>
  <si>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</si>
  <si>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</si>
  <si>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</si>
  <si>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</si>
  <si>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</si>
  <si>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</si>
  <si>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</si>
  <si>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</si>
  <si>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</si>
  <si>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</si>
  <si>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</si>
  <si>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</si>
  <si>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</si>
  <si>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</si>
  <si>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</si>
  <si>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</si>
  <si>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</si>
  <si>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兵庫県尼崎市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</si>
  <si>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</si>
  <si>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</si>
  <si>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</si>
  <si>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</si>
  <si>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</si>
  <si>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</si>
  <si>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</si>
  <si>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</si>
  <si>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</si>
  <si>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</si>
  <si>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</si>
  <si>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</si>
  <si>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</si>
  <si>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</si>
  <si>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</si>
  <si>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</si>
  <si>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</si>
  <si>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</si>
  <si>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</si>
  <si>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</si>
  <si>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</si>
  <si>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</si>
  <si>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</si>
  <si>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</si>
  <si>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</si>
  <si>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</si>
  <si>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</si>
  <si>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</si>
  <si>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</si>
  <si>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</si>
  <si>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</si>
  <si>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</si>
  <si>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</si>
  <si>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</si>
  <si>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</si>
  <si>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</si>
  <si>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</si>
  <si>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</si>
  <si>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</si>
  <si>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</si>
  <si>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</si>
  <si>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</si>
  <si>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</si>
  <si>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</si>
  <si>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</si>
  <si>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</si>
  <si>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</si>
  <si>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</si>
  <si>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</si>
  <si>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</si>
  <si>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</si>
  <si>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</si>
  <si>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</si>
  <si>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</si>
  <si>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</si>
  <si>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</si>
  <si>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</si>
  <si>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</si>
  <si>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</si>
  <si>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</si>
  <si>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</si>
  <si>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</si>
  <si>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</si>
  <si>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</si>
  <si>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</si>
  <si>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</si>
  <si>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</si>
  <si>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</si>
  <si>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</si>
  <si>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</si>
  <si>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</si>
  <si>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</si>
  <si>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</si>
  <si>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</si>
  <si>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</si>
  <si>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</si>
  <si>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</si>
  <si>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</si>
  <si>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</si>
  <si>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</si>
  <si>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</si>
  <si>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</si>
  <si>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</si>
  <si>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</si>
  <si>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</si>
  <si>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</si>
  <si>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</si>
  <si>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</si>
  <si>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</si>
  <si>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</si>
  <si>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</si>
  <si>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</si>
  <si>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</si>
  <si>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</si>
  <si>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</si>
  <si>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</si>
  <si>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</si>
  <si>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</si>
  <si>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</si>
  <si>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</si>
  <si>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</si>
  <si>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</si>
  <si>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</si>
  <si>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</si>
  <si>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</si>
  <si>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</si>
  <si>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</si>
  <si>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</si>
  <si>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</si>
  <si>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</si>
  <si>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</si>
  <si>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</si>
  <si>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</si>
  <si>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</si>
  <si>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</si>
  <si>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</si>
  <si>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</si>
  <si>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</si>
  <si>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</si>
  <si>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</si>
  <si>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</si>
  <si>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</si>
  <si>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</si>
  <si>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</si>
  <si>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</si>
  <si>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</si>
  <si>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</si>
  <si>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</si>
  <si>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</si>
  <si>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</si>
  <si>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</si>
  <si>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</si>
  <si>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</si>
  <si>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</si>
  <si>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</si>
  <si>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</si>
  <si>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</si>
  <si>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</si>
  <si>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</si>
  <si>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</si>
  <si>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</si>
  <si>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</si>
  <si>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</si>
  <si>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</si>
  <si>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</si>
  <si>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</si>
  <si>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</si>
  <si>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</si>
  <si>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兵庫県尼崎市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</si>
  <si>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</si>
  <si>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</si>
  <si>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</si>
  <si>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</si>
  <si>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</si>
  <si>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</si>
  <si>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</si>
  <si>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</si>
  <si>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</si>
  <si>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</si>
  <si>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</si>
  <si>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</si>
  <si>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</si>
  <si>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</si>
  <si>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</si>
  <si>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</si>
  <si>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</si>
  <si>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</si>
  <si>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</si>
  <si>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</si>
  <si>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</si>
  <si>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公共用地先行取得事業費会計</t>
    <phoneticPr fontId="5"/>
  </si>
  <si>
    <t>公害病認定患者救済事業費会計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</si>
  <si>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</si>
  <si>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</si>
  <si>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</si>
  <si>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</si>
  <si>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</si>
  <si>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</si>
  <si>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</si>
  <si>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</si>
  <si>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</si>
  <si>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</si>
  <si>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</si>
  <si>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</si>
  <si>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</si>
  <si>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</si>
  <si>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</si>
  <si>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</si>
  <si>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</si>
  <si>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農業共済事業費会計</t>
    <phoneticPr fontId="5"/>
  </si>
  <si>
    <t>駐車場事業費会計</t>
    <phoneticPr fontId="5"/>
  </si>
  <si>
    <t>水道事業会計</t>
    <phoneticPr fontId="5"/>
  </si>
  <si>
    <t>法適用企業</t>
    <phoneticPr fontId="5"/>
  </si>
  <si>
    <t>工業用水道事業会計</t>
    <phoneticPr fontId="5"/>
  </si>
  <si>
    <t>下水道事業会計</t>
    <phoneticPr fontId="5"/>
  </si>
  <si>
    <t>モーターボート競走事業会計</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</si>
  <si>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</si>
  <si>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</si>
  <si>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</si>
  <si>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</si>
  <si>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</si>
  <si>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</si>
  <si>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</si>
  <si>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</si>
  <si>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</si>
  <si>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</si>
  <si>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</si>
  <si>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</si>
  <si>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</si>
  <si>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</si>
  <si>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</si>
  <si>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</si>
  <si>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</si>
  <si>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</si>
  <si>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</si>
  <si>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</si>
  <si>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</si>
  <si>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</si>
  <si>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</si>
  <si>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</si>
  <si>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</si>
  <si>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</si>
  <si>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</si>
  <si>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</si>
  <si>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</si>
  <si>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</si>
  <si>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</si>
  <si>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</si>
  <si>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</si>
  <si>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</si>
  <si>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</si>
  <si>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</si>
  <si>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</si>
  <si>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</si>
  <si>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</si>
  <si>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</si>
  <si>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</si>
  <si>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</si>
  <si>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</si>
  <si>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</si>
  <si>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</si>
  <si>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</si>
  <si>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</si>
  <si>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</si>
  <si>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</si>
  <si>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</si>
  <si>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</si>
  <si>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</si>
  <si>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</si>
  <si>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</si>
  <si>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</si>
  <si>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</si>
  <si>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</si>
  <si>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</si>
  <si>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</si>
  <si>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</si>
  <si>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地方卸売市場事業費会計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</si>
  <si>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</si>
  <si>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</si>
  <si>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</si>
  <si>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</si>
  <si>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</si>
  <si>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</si>
  <si>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</si>
  <si>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</si>
  <si>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</si>
  <si>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</si>
  <si>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</si>
  <si>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</si>
  <si>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</si>
  <si>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</si>
  <si>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</si>
  <si>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</si>
  <si>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</si>
  <si>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</si>
  <si>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</si>
  <si>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</si>
  <si>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</si>
  <si>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</si>
  <si>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</si>
  <si>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</si>
  <si>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</si>
  <si>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</si>
  <si>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</si>
  <si>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</si>
  <si>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</si>
  <si>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</si>
  <si>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</si>
  <si>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</si>
  <si>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</si>
  <si>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</si>
  <si>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</si>
  <si>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</si>
  <si>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</si>
  <si>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</si>
  <si>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</si>
  <si>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</si>
  <si>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</si>
  <si>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</si>
  <si>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</si>
  <si>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</si>
  <si>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</si>
  <si>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</si>
  <si>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</si>
  <si>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</si>
  <si>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</si>
  <si>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</si>
  <si>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</si>
  <si>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</si>
  <si>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</si>
  <si>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</si>
  <si>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</si>
  <si>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</si>
  <si>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</si>
  <si>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</si>
  <si>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</si>
  <si>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</si>
  <si>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</si>
  <si>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</si>
  <si>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</si>
  <si>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</si>
  <si>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</si>
  <si>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</si>
  <si>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</si>
  <si>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</si>
  <si>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</si>
  <si>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</si>
  <si>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</si>
  <si>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</si>
  <si>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</si>
  <si>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</si>
  <si>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</si>
  <si>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</si>
  <si>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</si>
  <si>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</si>
  <si>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</si>
  <si>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</si>
  <si>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</si>
  <si>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</si>
  <si>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</si>
  <si>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</si>
  <si>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</si>
  <si>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</si>
  <si>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</si>
  <si>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t>
  </si>
  <si>
    <t>下水道事業会計</t>
  </si>
  <si>
    <t>工業用水道事業会計</t>
  </si>
  <si>
    <t>水道事業会計</t>
  </si>
  <si>
    <t>国民健康保険事業費会計</t>
  </si>
  <si>
    <t>モーターボート競走事業会計</t>
  </si>
  <si>
    <t>介護保険事業費会計</t>
  </si>
  <si>
    <t>一般会計</t>
  </si>
  <si>
    <t>後期高齢者医療事業費会計</t>
  </si>
  <si>
    <t>その他会計（赤字）</t>
  </si>
  <si>
    <t>▲ 0.21</t>
  </si>
  <si>
    <t>その他会計（黒字）</t>
  </si>
  <si>
    <t>-</t>
    <phoneticPr fontId="2"/>
  </si>
  <si>
    <t>-</t>
    <phoneticPr fontId="2"/>
  </si>
  <si>
    <t>母子父子寡婦福祉資金貸付事業費会計</t>
    <rPh sb="2" eb="4">
      <t>フシ</t>
    </rPh>
    <phoneticPr fontId="5"/>
  </si>
  <si>
    <t xml:space="preserve"> </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</si>
  <si>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</si>
  <si>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兵庫県後期高齢者広域連合（一般会計）</t>
    <rPh sb="0" eb="3">
      <t>ヒョウゴケン</t>
    </rPh>
    <rPh sb="3" eb="5">
      <t>コウキ</t>
    </rPh>
    <rPh sb="5" eb="7">
      <t>コウレイ</t>
    </rPh>
    <rPh sb="7" eb="8">
      <t>シャ</t>
    </rPh>
    <rPh sb="8" eb="10">
      <t>コウイキ</t>
    </rPh>
    <rPh sb="10" eb="12">
      <t>レンゴウ</t>
    </rPh>
    <rPh sb="13" eb="15">
      <t>イッパン</t>
    </rPh>
    <rPh sb="15" eb="17">
      <t>カイケイ</t>
    </rPh>
    <phoneticPr fontId="2"/>
  </si>
  <si>
    <t>兵庫県後期高齢者広域連合（特別会計）</t>
    <rPh sb="13" eb="15">
      <t>トクベツ</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</si>
  <si>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</si>
  <si>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</si>
  <si>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t>
    <phoneticPr fontId="2"/>
  </si>
  <si>
    <t>尼崎健康医療財団</t>
    <rPh sb="0" eb="2">
      <t>アマガサキ</t>
    </rPh>
    <rPh sb="2" eb="4">
      <t>ケンコウ</t>
    </rPh>
    <rPh sb="4" eb="6">
      <t>イリョウ</t>
    </rPh>
    <rPh sb="6" eb="8">
      <t>ザイダン</t>
    </rPh>
    <phoneticPr fontId="2"/>
  </si>
  <si>
    <t>尼崎口腔衛生センター</t>
    <rPh sb="0" eb="2">
      <t>アマガサキ</t>
    </rPh>
    <rPh sb="2" eb="4">
      <t>コウクウ</t>
    </rPh>
    <rPh sb="4" eb="6">
      <t>エイセイ</t>
    </rPh>
    <phoneticPr fontId="2"/>
  </si>
  <si>
    <t>尼崎環境財団</t>
    <rPh sb="0" eb="2">
      <t>アマガサキ</t>
    </rPh>
    <rPh sb="2" eb="4">
      <t>カンキョウ</t>
    </rPh>
    <rPh sb="4" eb="6">
      <t>ザイダン</t>
    </rPh>
    <phoneticPr fontId="2"/>
  </si>
  <si>
    <t>尼崎市総合文化センター</t>
    <rPh sb="0" eb="3">
      <t>アマガサキシ</t>
    </rPh>
    <rPh sb="3" eb="5">
      <t>ソウゴウ</t>
    </rPh>
    <rPh sb="5" eb="7">
      <t>ブンカ</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</si>
  <si>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</si>
  <si>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リョッカ</t>
    </rPh>
    <rPh sb="4" eb="6">
      <t>コウエン</t>
    </rPh>
    <rPh sb="6" eb="8">
      <t>キョウカイ</t>
    </rPh>
    <phoneticPr fontId="2"/>
  </si>
  <si>
    <t>尼崎都市開発</t>
    <rPh sb="0" eb="2">
      <t>アマガサキ</t>
    </rPh>
    <rPh sb="2" eb="4">
      <t>トシ</t>
    </rPh>
    <rPh sb="4" eb="6">
      <t>カイハツ</t>
    </rPh>
    <phoneticPr fontId="2"/>
  </si>
  <si>
    <t>アミング開発</t>
    <rPh sb="4" eb="6">
      <t>カイハツ</t>
    </rPh>
    <phoneticPr fontId="2"/>
  </si>
  <si>
    <t>尼崎中高年事業</t>
    <rPh sb="0" eb="2">
      <t>アマガサキ</t>
    </rPh>
    <rPh sb="2" eb="5">
      <t>チュウコウネン</t>
    </rPh>
    <rPh sb="5" eb="7">
      <t>ジギョウ</t>
    </rPh>
    <phoneticPr fontId="2"/>
  </si>
  <si>
    <t>尼崎交通事業振興</t>
    <rPh sb="0" eb="2">
      <t>アマガサキ</t>
    </rPh>
    <rPh sb="2" eb="4">
      <t>コウツウ</t>
    </rPh>
    <rPh sb="4" eb="6">
      <t>ジギョウ</t>
    </rPh>
    <rPh sb="6" eb="8">
      <t>シンコウ</t>
    </rPh>
    <phoneticPr fontId="2"/>
  </si>
  <si>
    <t>尼崎市土地開発公社</t>
    <rPh sb="0" eb="3">
      <t>アマガサキシ</t>
    </rPh>
    <rPh sb="3" eb="5">
      <t>トチ</t>
    </rPh>
    <rPh sb="5" eb="7">
      <t>カイハツ</t>
    </rPh>
    <rPh sb="7" eb="9">
      <t>コウシャ</t>
    </rPh>
    <phoneticPr fontId="2"/>
  </si>
  <si>
    <t>エーリック</t>
    <phoneticPr fontId="2"/>
  </si>
  <si>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</si>
  <si>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コウ</t>
    </rPh>
    <rPh sb="8" eb="10">
      <t>カコウ</t>
    </rPh>
    <rPh sb="10" eb="12">
      <t>ギジュツ</t>
    </rPh>
    <rPh sb="12" eb="15">
      <t>ケンキュウショ</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</si>
  <si>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</si>
  <si>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</si>
  <si>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</si>
  <si>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</si>
  <si>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</si>
  <si>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</si>
  <si>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</si>
  <si>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</si>
  <si>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市民福祉振興基金</t>
    <rPh sb="0" eb="2">
      <t>シミン</t>
    </rPh>
    <rPh sb="2" eb="4">
      <t>フクシ</t>
    </rPh>
    <rPh sb="4" eb="6">
      <t>シンコウ</t>
    </rPh>
    <rPh sb="6" eb="8">
      <t>キキン</t>
    </rPh>
    <phoneticPr fontId="11"/>
  </si>
  <si>
    <t>環境基金</t>
    <rPh sb="0" eb="2">
      <t>カンキョウ</t>
    </rPh>
    <rPh sb="2" eb="4">
      <t>キキン</t>
    </rPh>
    <phoneticPr fontId="11"/>
  </si>
  <si>
    <t>緑化基金</t>
    <rPh sb="0" eb="2">
      <t>リョクカ</t>
    </rPh>
    <rPh sb="2" eb="4">
      <t>キキン</t>
    </rPh>
    <phoneticPr fontId="11"/>
  </si>
  <si>
    <t>新本庁舎建設基金</t>
    <rPh sb="0" eb="1">
      <t>シン</t>
    </rPh>
    <rPh sb="1" eb="4">
      <t>ホンチョウシャ</t>
    </rPh>
    <rPh sb="4" eb="6">
      <t>ケンセツ</t>
    </rPh>
    <rPh sb="6" eb="8">
      <t>キキン</t>
    </rPh>
    <phoneticPr fontId="11"/>
  </si>
  <si>
    <t>-</t>
    <phoneticPr fontId="2"/>
  </si>
  <si>
    <t>H.29.3.31廃止</t>
    <rPh sb="9" eb="11">
      <t>ハイシ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</si>
  <si>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</si>
  <si>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</si>
  <si>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</si>
  <si>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有形固定資産減価償却率は65.8％となっており、耐用年数に対して資産の取得からの期間が長くなっている状況にある。また、将来負担比率についても、市債残高が多いこと等により、本市は類似団体と比べて非常に高い状況にある。将来負担の抑制を図っていく必要がある一方で、老朽化対策により将来負担が増加する可能性があることから、今後は、財政健全化の取り組みとともに、公共施設マネジメントの取り組みを両軸で進めることが重要となっている。</t>
    <rPh sb="92" eb="94">
      <t>ルイジ</t>
    </rPh>
    <rPh sb="94" eb="96">
      <t>ダンタイ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</si>
  <si>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</si>
  <si>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</si>
  <si>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</si>
  <si>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</si>
  <si>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</si>
  <si>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</si>
  <si>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教育環境の改善などの市民ニーズや新たな行政需要への対応を進める中、これらの取り組みに係る市債の元金償還が本格化してきていることに伴い、毎年度の公債費等の負担が高い水準で推移する状況となっている。また、将来負担比率については、市債残高の減少や財源措置の手厚い市債が増加してきていることなどにより、毎年度減少しているが、類似団体との比較では依然として高い状況にある。</t>
    <rPh sb="174" eb="176">
      <t>ダンタイ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</si>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</sst>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C5D3-48AF-9654-249F0232D6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46541</c:v>
                </c:pt>
                <c:pt idx="1">
                  <c:v>47328</c:v>
                </c:pt>
                <c:pt idx="2">
                  <c:v>55377</c:v>
                </c:pt>
                <c:pt idx="3">
                  <c:v>47605</c:v>
                </c:pt>
                <c:pt idx="4">
                  <c:v>40343</c:v>
                </c:pt>
              </c:numCache>
            </c:numRef>
          </c:val>
          <c:smooth val="0"/>
          <c:extLst>
            <c:ext xmlns:c16="http://schemas.microsoft.com/office/drawing/2014/chart" uri="{C3380CC4-5D6E-409C-BE32-E72D297353CC}">
              <c16:uniqueId val="{00000001-C5D3-48AF-9654-249F0232D6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0.22</c:v>
                </c:pt>
                <c:pt idx="1">
                  <c:v>0.16</c:v>
                </c:pt>
                <c:pt idx="2">
                  <c:v>0.25</c:v>
                </c:pt>
                <c:pt idx="3">
                  <c:v>0.26</c:v>
                </c:pt>
                <c:pt idx="4">
                  <c:v>0.19</c:v>
                </c:pt>
              </c:numCache>
            </c:numRef>
          </c:val>
          <c:extLst>
            <c:ext xmlns:c16="http://schemas.microsoft.com/office/drawing/2014/chart" uri="{C3380CC4-5D6E-409C-BE32-E72D297353CC}">
              <c16:uniqueId val="{00000000-357C-4763-BED1-CFC9F82533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3.74</c:v>
                </c:pt>
                <c:pt idx="1">
                  <c:v>3.91</c:v>
                </c:pt>
                <c:pt idx="2">
                  <c:v>4.0199999999999996</c:v>
                </c:pt>
                <c:pt idx="3">
                  <c:v>7.49</c:v>
                </c:pt>
                <c:pt idx="4">
                  <c:v>6.24</c:v>
                </c:pt>
              </c:numCache>
            </c:numRef>
          </c:val>
          <c:extLst>
            <c:ext xmlns:c16="http://schemas.microsoft.com/office/drawing/2014/chart" uri="{C3380CC4-5D6E-409C-BE32-E72D297353CC}">
              <c16:uniqueId val="{00000001-357C-4763-BED1-CFC9F82533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0.09</c:v>
                </c:pt>
                <c:pt idx="2">
                  <c:v>0.2</c:v>
                </c:pt>
                <c:pt idx="3">
                  <c:v>3.47</c:v>
                </c:pt>
                <c:pt idx="4">
                  <c:v>-1.35</c:v>
                </c:pt>
              </c:numCache>
            </c:numRef>
          </c:val>
          <c:smooth val="0"/>
          <c:extLst>
            <c:ext xmlns:c16="http://schemas.microsoft.com/office/drawing/2014/chart" uri="{C3380CC4-5D6E-409C-BE32-E72D297353CC}">
              <c16:uniqueId val="{00000002-357C-4763-BED1-CFC9F82533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0.94</c:v>
                </c:pt>
                <c:pt idx="2">
                  <c:v>#N/A</c:v>
                </c:pt>
                <c:pt idx="3">
                  <c:v>0.35</c:v>
                </c:pt>
                <c:pt idx="4">
                  <c:v>#N/A</c:v>
                </c:pt>
                <c:pt idx="5">
                  <c:v>1.42</c:v>
                </c:pt>
                <c:pt idx="6">
                  <c:v>#N/A</c:v>
                </c:pt>
                <c:pt idx="7">
                  <c:v>0.13</c:v>
                </c:pt>
                <c:pt idx="8">
                  <c:v>#N/A</c:v>
                </c:pt>
                <c:pt idx="9">
                  <c:v>0.12</c:v>
                </c:pt>
              </c:numCache>
            </c:numRef>
          </c:val>
          <c:extLst>
            <c:ext xmlns:c16="http://schemas.microsoft.com/office/drawing/2014/chart" uri="{C3380CC4-5D6E-409C-BE32-E72D297353CC}">
              <c16:uniqueId val="{00000000-2CFD-4C5D-B78B-AEDBF856E1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0.21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FD-4C5D-B78B-AEDBF856E156}"/>
            </c:ext>
          </c:extLst>
        </c:ser>
        <c:ser>
          <c:idx val="2"/>
          <c:order val="2"/>
          <c:tx>
            <c:strRef>
              <c:f>データシート!$A$29</c:f>
              <c:strCache>
                <c:ptCount val="1"/>
                <c:pt idx="0">
                  <c:v>後期高齢者医療事業費会計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0.17</c:v>
                </c:pt>
              </c:numCache>
            </c:numRef>
          </c:val>
          <c:extLst>
            <c:ext xmlns:c16="http://schemas.microsoft.com/office/drawing/2014/chart" uri="{C3380CC4-5D6E-409C-BE32-E72D297353CC}">
              <c16:uniqueId val="{00000002-2CFD-4C5D-B78B-AEDBF856E156}"/>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0.16</c:v>
                </c:pt>
                <c:pt idx="4">
                  <c:v>#N/A</c:v>
                </c:pt>
                <c:pt idx="5">
                  <c:v>0.25</c:v>
                </c:pt>
                <c:pt idx="6">
                  <c:v>#N/A</c:v>
                </c:pt>
                <c:pt idx="7">
                  <c:v>0.26</c:v>
                </c:pt>
                <c:pt idx="8">
                  <c:v>#N/A</c:v>
                </c:pt>
                <c:pt idx="9">
                  <c:v>0.18</c:v>
                </c:pt>
              </c:numCache>
            </c:numRef>
          </c:val>
          <c:extLst>
            <c:ext xmlns:c16="http://schemas.microsoft.com/office/drawing/2014/chart" uri="{C3380CC4-5D6E-409C-BE32-E72D297353CC}">
              <c16:uniqueId val="{00000003-2CFD-4C5D-B78B-AEDBF856E156}"/>
            </c:ext>
          </c:extLst>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0.34</c:v>
                </c:pt>
                <c:pt idx="2">
                  <c:v>#N/A</c:v>
                </c:pt>
                <c:pt idx="3">
                  <c:v>0.57999999999999996</c:v>
                </c:pt>
                <c:pt idx="4">
                  <c:v>#N/A</c:v>
                </c:pt>
                <c:pt idx="5">
                  <c:v>0.71</c:v>
                </c:pt>
                <c:pt idx="6">
                  <c:v>#N/A</c:v>
                </c:pt>
                <c:pt idx="7">
                  <c:v>1.4</c:v>
                </c:pt>
                <c:pt idx="8">
                  <c:v>#N/A</c:v>
                </c:pt>
                <c:pt idx="9">
                  <c:v>0.61</c:v>
                </c:pt>
              </c:numCache>
            </c:numRef>
          </c:val>
          <c:extLst>
            <c:ext xmlns:c16="http://schemas.microsoft.com/office/drawing/2014/chart" uri="{C3380CC4-5D6E-409C-BE32-E72D297353CC}">
              <c16:uniqueId val="{00000004-2CFD-4C5D-B78B-AEDBF856E156}"/>
            </c:ext>
          </c:extLst>
        </c:ser>
        <c:ser>
          <c:idx val="5"/>
          <c:order val="5"/>
          <c:tx>
            <c:strRef>
              <c:f>データシート!$A$32</c:f>
              <c:strCache>
                <c:ptCount val="1"/>
                <c:pt idx="0">
                  <c:v>モーターボート競走事業会計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1.67</c:v>
                </c:pt>
                <c:pt idx="8">
                  <c:v>#N/A</c:v>
                </c:pt>
                <c:pt idx="9">
                  <c:v>2.64</c:v>
                </c:pt>
              </c:numCache>
            </c:numRef>
          </c:val>
          <c:extLst>
            <c:ext xmlns:c16="http://schemas.microsoft.com/office/drawing/2014/chart" uri="{C3380CC4-5D6E-409C-BE32-E72D297353CC}">
              <c16:uniqueId val="{00000005-2CFD-4C5D-B78B-AEDBF856E156}"/>
            </c:ext>
          </c:extLst>
        </c:ser>
        <c:ser>
          <c:idx val="6"/>
          <c:order val="6"/>
          <c:tx>
            <c:strRef>
              <c:f>データシート!$A$33</c:f>
              <c:strCache>
                <c:ptCount val="1"/>
                <c:pt idx="0">
                  <c:v>国民健康保険事業費会計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1.07</c:v>
                </c:pt>
                <c:pt idx="2">
                  <c:v>#N/A</c:v>
                </c:pt>
                <c:pt idx="3">
                  <c:v>0.75</c:v>
                </c:pt>
                <c:pt idx="4">
                  <c:v>#N/A</c:v>
                </c:pt>
                <c:pt idx="5">
                  <c:v>1.39</c:v>
                </c:pt>
                <c:pt idx="6">
                  <c:v>#N/A</c:v>
                </c:pt>
                <c:pt idx="7">
                  <c:v>3.03</c:v>
                </c:pt>
                <c:pt idx="8">
                  <c:v>#N/A</c:v>
                </c:pt>
                <c:pt idx="9">
                  <c:v>5.07</c:v>
                </c:pt>
              </c:numCache>
            </c:numRef>
          </c:val>
          <c:extLst>
            <c:ext xmlns:c16="http://schemas.microsoft.com/office/drawing/2014/chart" uri="{C3380CC4-5D6E-409C-BE32-E72D297353CC}">
              <c16:uniqueId val="{00000006-2CFD-4C5D-B78B-AEDBF856E15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6.86</c:v>
                </c:pt>
                <c:pt idx="2">
                  <c:v>#N/A</c:v>
                </c:pt>
                <c:pt idx="3">
                  <c:v>6.69</c:v>
                </c:pt>
                <c:pt idx="4">
                  <c:v>#N/A</c:v>
                </c:pt>
                <c:pt idx="5">
                  <c:v>6.3</c:v>
                </c:pt>
                <c:pt idx="6">
                  <c:v>#N/A</c:v>
                </c:pt>
                <c:pt idx="7">
                  <c:v>7.57</c:v>
                </c:pt>
                <c:pt idx="8">
                  <c:v>#N/A</c:v>
                </c:pt>
                <c:pt idx="9">
                  <c:v>8.1999999999999993</c:v>
                </c:pt>
              </c:numCache>
            </c:numRef>
          </c:val>
          <c:extLst>
            <c:ext xmlns:c16="http://schemas.microsoft.com/office/drawing/2014/chart" uri="{C3380CC4-5D6E-409C-BE32-E72D297353CC}">
              <c16:uniqueId val="{00000007-2CFD-4C5D-B78B-AEDBF856E156}"/>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5.24</c:v>
                </c:pt>
                <c:pt idx="2">
                  <c:v>#N/A</c:v>
                </c:pt>
                <c:pt idx="3">
                  <c:v>6.89</c:v>
                </c:pt>
                <c:pt idx="4">
                  <c:v>#N/A</c:v>
                </c:pt>
                <c:pt idx="5">
                  <c:v>7.21</c:v>
                </c:pt>
                <c:pt idx="6">
                  <c:v>#N/A</c:v>
                </c:pt>
                <c:pt idx="7">
                  <c:v>7.76</c:v>
                </c:pt>
                <c:pt idx="8">
                  <c:v>#N/A</c:v>
                </c:pt>
                <c:pt idx="9">
                  <c:v>8.51</c:v>
                </c:pt>
              </c:numCache>
            </c:numRef>
          </c:val>
          <c:extLst>
            <c:ext xmlns:c16="http://schemas.microsoft.com/office/drawing/2014/chart" uri="{C3380CC4-5D6E-409C-BE32-E72D297353CC}">
              <c16:uniqueId val="{00000008-2CFD-4C5D-B78B-AEDBF856E15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5.44</c:v>
                </c:pt>
                <c:pt idx="2">
                  <c:v>#N/A</c:v>
                </c:pt>
                <c:pt idx="3">
                  <c:v>5.83</c:v>
                </c:pt>
                <c:pt idx="4">
                  <c:v>#N/A</c:v>
                </c:pt>
                <c:pt idx="5">
                  <c:v>8</c:v>
                </c:pt>
                <c:pt idx="6">
                  <c:v>#N/A</c:v>
                </c:pt>
                <c:pt idx="7">
                  <c:v>8.25</c:v>
                </c:pt>
                <c:pt idx="8">
                  <c:v>#N/A</c:v>
                </c:pt>
                <c:pt idx="9">
                  <c:v>9.4600000000000009</c:v>
                </c:pt>
              </c:numCache>
            </c:numRef>
          </c:val>
          <c:extLst>
            <c:ext xmlns:c16="http://schemas.microsoft.com/office/drawing/2014/chart" uri="{C3380CC4-5D6E-409C-BE32-E72D297353CC}">
              <c16:uniqueId val="{00000009-2CFD-4C5D-B78B-AEDBF856E1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18437</c:v>
                </c:pt>
                <c:pt idx="5">
                  <c:v>18619</c:v>
                </c:pt>
                <c:pt idx="8">
                  <c:v>18291</c:v>
                </c:pt>
                <c:pt idx="11">
                  <c:v>18217</c:v>
                </c:pt>
                <c:pt idx="14">
                  <c:v>18008</c:v>
                </c:pt>
              </c:numCache>
            </c:numRef>
          </c:val>
          <c:extLst>
            <c:ext xmlns:c16="http://schemas.microsoft.com/office/drawing/2014/chart" uri="{C3380CC4-5D6E-409C-BE32-E72D297353CC}">
              <c16:uniqueId val="{00000000-C68B-4274-9C23-55008A7ECC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8B-4274-9C23-55008A7ECC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467</c:v>
                </c:pt>
                <c:pt idx="3">
                  <c:v>459</c:v>
                </c:pt>
                <c:pt idx="6">
                  <c:v>452</c:v>
                </c:pt>
                <c:pt idx="9">
                  <c:v>444</c:v>
                </c:pt>
                <c:pt idx="12">
                  <c:v>355</c:v>
                </c:pt>
              </c:numCache>
            </c:numRef>
          </c:val>
          <c:extLst>
            <c:ext xmlns:c16="http://schemas.microsoft.com/office/drawing/2014/chart" uri="{C3380CC4-5D6E-409C-BE32-E72D297353CC}">
              <c16:uniqueId val="{00000002-C68B-4274-9C23-55008A7ECC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241</c:v>
                </c:pt>
                <c:pt idx="3">
                  <c:v>247</c:v>
                </c:pt>
                <c:pt idx="6">
                  <c:v>87</c:v>
                </c:pt>
                <c:pt idx="9">
                  <c:v>35</c:v>
                </c:pt>
                <c:pt idx="12">
                  <c:v>25</c:v>
                </c:pt>
              </c:numCache>
            </c:numRef>
          </c:val>
          <c:extLst>
            <c:ext xmlns:c16="http://schemas.microsoft.com/office/drawing/2014/chart" uri="{C3380CC4-5D6E-409C-BE32-E72D297353CC}">
              <c16:uniqueId val="{00000003-C68B-4274-9C23-55008A7ECC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4258</c:v>
                </c:pt>
                <c:pt idx="3">
                  <c:v>3917</c:v>
                </c:pt>
                <c:pt idx="6">
                  <c:v>3733</c:v>
                </c:pt>
                <c:pt idx="9">
                  <c:v>3613</c:v>
                </c:pt>
                <c:pt idx="12">
                  <c:v>3491</c:v>
                </c:pt>
              </c:numCache>
            </c:numRef>
          </c:val>
          <c:extLst>
            <c:ext xmlns:c16="http://schemas.microsoft.com/office/drawing/2014/chart" uri="{C3380CC4-5D6E-409C-BE32-E72D297353CC}">
              <c16:uniqueId val="{00000004-C68B-4274-9C23-55008A7ECC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73</c:v>
                </c:pt>
                <c:pt idx="3">
                  <c:v>60</c:v>
                </c:pt>
                <c:pt idx="6">
                  <c:v>47</c:v>
                </c:pt>
                <c:pt idx="9">
                  <c:v>33</c:v>
                </c:pt>
                <c:pt idx="12">
                  <c:v>17</c:v>
                </c:pt>
              </c:numCache>
            </c:numRef>
          </c:val>
          <c:extLst>
            <c:ext xmlns:c16="http://schemas.microsoft.com/office/drawing/2014/chart" uri="{C3380CC4-5D6E-409C-BE32-E72D297353CC}">
              <c16:uniqueId val="{00000005-C68B-4274-9C23-55008A7ECC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8B-4274-9C23-55008A7ECC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25516</c:v>
                </c:pt>
                <c:pt idx="3">
                  <c:v>26575</c:v>
                </c:pt>
                <c:pt idx="6">
                  <c:v>25472</c:v>
                </c:pt>
                <c:pt idx="9">
                  <c:v>26349</c:v>
                </c:pt>
                <c:pt idx="12">
                  <c:v>25799</c:v>
                </c:pt>
              </c:numCache>
            </c:numRef>
          </c:val>
          <c:extLst>
            <c:ext xmlns:c16="http://schemas.microsoft.com/office/drawing/2014/chart" uri="{C3380CC4-5D6E-409C-BE32-E72D297353CC}">
              <c16:uniqueId val="{00000007-C68B-4274-9C23-55008A7ECC8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12118</c:v>
                </c:pt>
                <c:pt idx="2">
                  <c:v>#N/A</c:v>
                </c:pt>
                <c:pt idx="3">
                  <c:v>#N/A</c:v>
                </c:pt>
                <c:pt idx="4">
                  <c:v>12639</c:v>
                </c:pt>
                <c:pt idx="5">
                  <c:v>#N/A</c:v>
                </c:pt>
                <c:pt idx="6">
                  <c:v>#N/A</c:v>
                </c:pt>
                <c:pt idx="7">
                  <c:v>11500</c:v>
                </c:pt>
                <c:pt idx="8">
                  <c:v>#N/A</c:v>
                </c:pt>
                <c:pt idx="9">
                  <c:v>#N/A</c:v>
                </c:pt>
                <c:pt idx="10">
                  <c:v>12257</c:v>
                </c:pt>
                <c:pt idx="11">
                  <c:v>#N/A</c:v>
                </c:pt>
                <c:pt idx="12">
                  <c:v>#N/A</c:v>
                </c:pt>
                <c:pt idx="13">
                  <c:v>11679</c:v>
                </c:pt>
                <c:pt idx="14">
                  <c:v>#N/A</c:v>
                </c:pt>
              </c:numCache>
            </c:numRef>
          </c:val>
          <c:smooth val="0"/>
          <c:extLst>
            <c:ext xmlns:c16="http://schemas.microsoft.com/office/drawing/2014/chart" uri="{C3380CC4-5D6E-409C-BE32-E72D297353CC}">
              <c16:uniqueId val="{00000008-C68B-4274-9C23-55008A7ECC8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127854</c:v>
                </c:pt>
                <c:pt idx="5">
                  <c:v>133736</c:v>
                </c:pt>
                <c:pt idx="8">
                  <c:v>140380</c:v>
                </c:pt>
                <c:pt idx="11">
                  <c:v>142136</c:v>
                </c:pt>
                <c:pt idx="14">
                  <c:v>142974</c:v>
                </c:pt>
              </c:numCache>
            </c:numRef>
          </c:val>
          <c:extLst>
            <c:ext xmlns:c16="http://schemas.microsoft.com/office/drawing/2014/chart" uri="{C3380CC4-5D6E-409C-BE32-E72D297353CC}">
              <c16:uniqueId val="{00000000-7B3F-4D48-AA58-C8232D31E7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50693</c:v>
                </c:pt>
                <c:pt idx="5">
                  <c:v>47597</c:v>
                </c:pt>
                <c:pt idx="8">
                  <c:v>44579</c:v>
                </c:pt>
                <c:pt idx="11">
                  <c:v>43752</c:v>
                </c:pt>
                <c:pt idx="14">
                  <c:v>42823</c:v>
                </c:pt>
              </c:numCache>
            </c:numRef>
          </c:val>
          <c:extLst>
            <c:ext xmlns:c16="http://schemas.microsoft.com/office/drawing/2014/chart" uri="{C3380CC4-5D6E-409C-BE32-E72D297353CC}">
              <c16:uniqueId val="{00000001-7B3F-4D48-AA58-C8232D31E7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17289</c:v>
                </c:pt>
                <c:pt idx="5">
                  <c:v>16894</c:v>
                </c:pt>
                <c:pt idx="8">
                  <c:v>18876</c:v>
                </c:pt>
                <c:pt idx="11">
                  <c:v>21838</c:v>
                </c:pt>
                <c:pt idx="14">
                  <c:v>23726</c:v>
                </c:pt>
              </c:numCache>
            </c:numRef>
          </c:val>
          <c:extLst>
            <c:ext xmlns:c16="http://schemas.microsoft.com/office/drawing/2014/chart" uri="{C3380CC4-5D6E-409C-BE32-E72D297353CC}">
              <c16:uniqueId val="{00000002-7B3F-4D48-AA58-C8232D31E7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3F-4D48-AA58-C8232D31E7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3F-4D48-AA58-C8232D31E7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3889</c:v>
                </c:pt>
                <c:pt idx="3">
                  <c:v>1298</c:v>
                </c:pt>
                <c:pt idx="6">
                  <c:v>522</c:v>
                </c:pt>
                <c:pt idx="9">
                  <c:v>78</c:v>
                </c:pt>
                <c:pt idx="12">
                  <c:v>49</c:v>
                </c:pt>
              </c:numCache>
            </c:numRef>
          </c:val>
          <c:extLst>
            <c:ext xmlns:c16="http://schemas.microsoft.com/office/drawing/2014/chart" uri="{C3380CC4-5D6E-409C-BE32-E72D297353CC}">
              <c16:uniqueId val="{00000005-7B3F-4D48-AA58-C8232D31E7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22941</c:v>
                </c:pt>
                <c:pt idx="3">
                  <c:v>21222</c:v>
                </c:pt>
                <c:pt idx="6">
                  <c:v>19730</c:v>
                </c:pt>
                <c:pt idx="9">
                  <c:v>19708</c:v>
                </c:pt>
                <c:pt idx="12">
                  <c:v>19738</c:v>
                </c:pt>
              </c:numCache>
            </c:numRef>
          </c:val>
          <c:extLst>
            <c:ext xmlns:c16="http://schemas.microsoft.com/office/drawing/2014/chart" uri="{C3380CC4-5D6E-409C-BE32-E72D297353CC}">
              <c16:uniqueId val="{00000006-7B3F-4D48-AA58-C8232D31E7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424</c:v>
                </c:pt>
                <c:pt idx="3">
                  <c:v>229</c:v>
                </c:pt>
                <c:pt idx="6">
                  <c:v>146</c:v>
                </c:pt>
                <c:pt idx="9">
                  <c:v>105</c:v>
                </c:pt>
                <c:pt idx="12">
                  <c:v>96</c:v>
                </c:pt>
              </c:numCache>
            </c:numRef>
          </c:val>
          <c:extLst>
            <c:ext xmlns:c16="http://schemas.microsoft.com/office/drawing/2014/chart" uri="{C3380CC4-5D6E-409C-BE32-E72D297353CC}">
              <c16:uniqueId val="{00000007-7B3F-4D48-AA58-C8232D31E7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28657</c:v>
                </c:pt>
                <c:pt idx="3">
                  <c:v>27927</c:v>
                </c:pt>
                <c:pt idx="6">
                  <c:v>26603</c:v>
                </c:pt>
                <c:pt idx="9">
                  <c:v>25032</c:v>
                </c:pt>
                <c:pt idx="12">
                  <c:v>24806</c:v>
                </c:pt>
              </c:numCache>
            </c:numRef>
          </c:val>
          <c:extLst>
            <c:ext xmlns:c16="http://schemas.microsoft.com/office/drawing/2014/chart" uri="{C3380CC4-5D6E-409C-BE32-E72D297353CC}">
              <c16:uniqueId val="{00000008-7B3F-4D48-AA58-C8232D31E7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5049</c:v>
                </c:pt>
                <c:pt idx="3">
                  <c:v>4555</c:v>
                </c:pt>
                <c:pt idx="6">
                  <c:v>3645</c:v>
                </c:pt>
                <c:pt idx="9">
                  <c:v>3036</c:v>
                </c:pt>
                <c:pt idx="12">
                  <c:v>2520</c:v>
                </c:pt>
              </c:numCache>
            </c:numRef>
          </c:val>
          <c:extLst>
            <c:ext xmlns:c16="http://schemas.microsoft.com/office/drawing/2014/chart" uri="{C3380CC4-5D6E-409C-BE32-E72D297353CC}">
              <c16:uniqueId val="{00000009-7B3F-4D48-AA58-C8232D31E7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264433</c:v>
                </c:pt>
                <c:pt idx="3">
                  <c:v>260967</c:v>
                </c:pt>
                <c:pt idx="6">
                  <c:v>260234</c:v>
                </c:pt>
                <c:pt idx="9">
                  <c:v>257662</c:v>
                </c:pt>
                <c:pt idx="12">
                  <c:v>251573</c:v>
                </c:pt>
              </c:numCache>
            </c:numRef>
          </c:val>
          <c:extLst>
            <c:ext xmlns:c16="http://schemas.microsoft.com/office/drawing/2014/chart" uri="{C3380CC4-5D6E-409C-BE32-E72D297353CC}">
              <c16:uniqueId val="{0000000A-7B3F-4D48-AA58-C8232D31E7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129557</c:v>
                </c:pt>
                <c:pt idx="2">
                  <c:v>#N/A</c:v>
                </c:pt>
                <c:pt idx="3">
                  <c:v>#N/A</c:v>
                </c:pt>
                <c:pt idx="4">
                  <c:v>117972</c:v>
                </c:pt>
                <c:pt idx="5">
                  <c:v>#N/A</c:v>
                </c:pt>
                <c:pt idx="6">
                  <c:v>#N/A</c:v>
                </c:pt>
                <c:pt idx="7">
                  <c:v>107046</c:v>
                </c:pt>
                <c:pt idx="8">
                  <c:v>#N/A</c:v>
                </c:pt>
                <c:pt idx="9">
                  <c:v>#N/A</c:v>
                </c:pt>
                <c:pt idx="10">
                  <c:v>97895</c:v>
                </c:pt>
                <c:pt idx="11">
                  <c:v>#N/A</c:v>
                </c:pt>
                <c:pt idx="12">
                  <c:v>#N/A</c:v>
                </c:pt>
                <c:pt idx="13">
                  <c:v>89258</c:v>
                </c:pt>
                <c:pt idx="14">
                  <c:v>#N/A</c:v>
                </c:pt>
              </c:numCache>
            </c:numRef>
          </c:val>
          <c:smooth val="0"/>
          <c:extLst>
            <c:ext xmlns:c16="http://schemas.microsoft.com/office/drawing/2014/chart" uri="{C3380CC4-5D6E-409C-BE32-E72D297353CC}">
              <c16:uniqueId val="{0000000B-7B3F-4D48-AA58-C8232D31E7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3981</c:v>
                </c:pt>
                <c:pt idx="1">
                  <c:v>7410</c:v>
                </c:pt>
                <c:pt idx="2">
                  <c:v>6151</c:v>
                </c:pt>
              </c:numCache>
            </c:numRef>
          </c:val>
          <c:extLst>
            <c:ext xmlns:c16="http://schemas.microsoft.com/office/drawing/2014/chart" uri="{C3380CC4-5D6E-409C-BE32-E72D297353CC}">
              <c16:uniqueId val="{00000000-65B9-4C04-B7DC-78F9FD0347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6863</c:v>
                </c:pt>
                <c:pt idx="1">
                  <c:v>6230</c:v>
                </c:pt>
                <c:pt idx="2">
                  <c:v>8045</c:v>
                </c:pt>
              </c:numCache>
            </c:numRef>
          </c:val>
          <c:extLst>
            <c:ext xmlns:c16="http://schemas.microsoft.com/office/drawing/2014/chart" uri="{C3380CC4-5D6E-409C-BE32-E72D297353CC}">
              <c16:uniqueId val="{00000001-65B9-4C04-B7DC-78F9FD0347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8249</c:v>
                </c:pt>
                <c:pt idx="1">
                  <c:v>7672</c:v>
                </c:pt>
                <c:pt idx="2">
                  <c:v>8446</c:v>
                </c:pt>
              </c:numCache>
            </c:numRef>
          </c:val>
          <c:extLst>
            <c:ext xmlns:c16="http://schemas.microsoft.com/office/drawing/2014/chart" uri="{C3380CC4-5D6E-409C-BE32-E72D297353CC}">
              <c16:uniqueId val="{00000002-65B9-4C04-B7DC-78F9FD0347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{D0E6E481-CE34-476B-AEF9-D75A7A638AB3}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B9F-44B7-9963-2177E784A2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{C55E177B-9449-4DD0-A2EF-E63C231EBC6C}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9F-44B7-9963-2177E784A2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{68B5FA25-DDEE-4F62-A54B-7A7696BCEDF6}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9F-44B7-9963-2177E784A2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{E960DC95-6444-4E8B-A96D-6D7DF1F937C7}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9F-44B7-9963-2177E784A2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{255089BD-9FE7-46BB-8B2D-39B87252DDE5}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9F-44B7-9963-2177E784A2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{55E2ACD7-1FC5-4A62-B3B8-ED51666CE2BE}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B9F-44B7-9963-2177E784A28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{BD4527A1-7008-44B7-895E-74B66F851314}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B9F-44B7-9963-2177E784A28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{47747172-8223-4A45-A381-7C723020446F}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B9F-44B7-9963-2177E784A28E}"/>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{6B859C04-2661-459D-A4C2-EA3C1A0704FE}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B9F-44B7-9963-2177E784A2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65.8</c:v>
                </c:pt>
                <c:pt idx="24">
                  <c:v>66.099999999999994</c:v>
                </c:pt>
                <c:pt idx="32">
                  <c:v>65.8</c:v>
                </c:pt>
              </c:numCache>
            </c:numRef>
          </c:xVal>
          <c:yVal>
            <c:numRef>
              <c:f>公会計指標分析・財政指標組合せ分析表!$BP$51:$DC$51</c:f>
              <c:numCache>
                <c:formatCode>#,##0.0;"▲ "#,##0.0</c:formatCode>
                <c:ptCount val="40"/>
                <c:pt idx="16">
                  <c:v>122.5</c:v>
                </c:pt>
                <c:pt idx="24">
                  <c:v>112.3</c:v>
                </c:pt>
                <c:pt idx="32">
                  <c:v>102.6</c:v>
                </c:pt>
              </c:numCache>
            </c:numRef>
          </c:yVal>
          <c:smooth val="0"/>
          <c:extLst>
            <c:ext xmlns:c16="http://schemas.microsoft.com/office/drawing/2014/chart" uri="{C3380CC4-5D6E-409C-BE32-E72D297353CC}">
              <c16:uniqueId val="{00000009-2B9F-44B7-9963-2177E784A2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{1DC3BC57-FC59-4687-878A-71CE1B002DE8}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B9F-44B7-9963-2177E784A2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{95CF9F6E-F932-4984-9C52-085D9C724C39}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9F-44B7-9963-2177E784A2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{D7ED366F-856E-46A7-A58A-38C5879950B2}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9F-44B7-9963-2177E784A2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{803AFEBF-DCDE-4B4A-8117-13C9A10FC749}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9F-44B7-9963-2177E784A2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{16B5FF1B-C176-4666-8ECA-D82AA9D6442B}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9F-44B7-9963-2177E784A2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{DB875D25-EDF3-4DF2-BF24-BCDC4F25DDF3}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B9F-44B7-9963-2177E784A28E}"/>
                </c:ext>
              </c:extLst>
            </c:dLbl>
            <c:dLbl>
              <c:idx val="16"/>
              <c:layout>
                <c:manualLayout>
                  <c:x val="-2.9489731818998607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{50C63DE2-BD0E-4CB1-9C74-24F1C465C07A}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B9F-44B7-9963-2177E784A28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{94EDB4B9-8297-46B7-A75A-BE3A7CE70CF2}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B9F-44B7-9963-2177E784A28E}"/>
                </c:ext>
              </c:extLst>
            </c:dLbl>
            <c:dLbl>
              <c:idx val="32"/>
              <c:layout>
                <c:manualLayout>
                  <c:x val="-3.4800669120146066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{7F6D125D-C5AF-42DF-8D76-884696CB1E53}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B9F-44B7-9963-2177E784A2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2B9F-44B7-9963-2177E784A28E}"/>
            </c:ext>
          </c:extLst>
        </c:ser>
        <c:dLbls>
          <c:showLegendKey val="0"/>
          <c:showVal val="1"/>
          <c:showCatName val="0"/>
          <c:showSerName val="0"/>
          <c:showPercent val="0"/>
          <c:showBubbleSize val="0"/>
        </c:dLbls>
        <c:axId val="46179840"/>
        <c:axId val="46181760"/>
      </c:scatterChart>
      <c:valAx>
        <c:axId val="46179840"/>
        <c:scaling>
          <c:orientation val="minMax"/>
          <c:max val="66.6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{1F447412-A0E1-432C-98AC-AA0F585866EB}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D4B-4C94-B622-E4CCFFE83A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{B804327E-F009-4582-B6B0-D0E773809930}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4B-4C94-B622-E4CCFFE83A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{4C3BBCAE-A5E5-4FEC-9D0C-1475B13B106B}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4B-4C94-B622-E4CCFFE83A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{B6F390CC-12C6-4388-9D70-6E59D7395DC9}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4B-4C94-B622-E4CCFFE83A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{47CCFFE3-A58B-4B8C-861C-E70E68C57BA1}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4B-4C94-B622-E4CCFFE83A38}"/>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{4213F596-F249-4C80-AF41-F1A0CE73D5E2}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D4B-4C94-B622-E4CCFFE83A38}"/>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{23EA83E7-A152-4C3F-9473-19D793088580}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D4B-4C94-B622-E4CCFFE83A38}"/>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{E3E072BF-FEBA-429C-95B2-9C3A51DDDBD2}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D4B-4C94-B622-E4CCFFE83A38}"/>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{EB585D24-D34E-4883-AD40-500196B6E81F}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D4B-4C94-B622-E4CCFFE83A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13.5</c:v>
                </c:pt>
                <c:pt idx="16">
                  <c:v>13.8</c:v>
                </c:pt>
                <c:pt idx="24">
                  <c:v>13.9</c:v>
                </c:pt>
                <c:pt idx="32">
                  <c:v>13.5</c:v>
                </c:pt>
              </c:numCache>
            </c:numRef>
          </c:xVal>
          <c:yVal>
            <c:numRef>
              <c:f>公会計指標分析・財政指標組合せ分析表!$BP$73:$DC$73</c:f>
              <c:numCache>
                <c:formatCode>#,##0.0;"▲ "#,##0.0</c:formatCode>
                <c:ptCount val="40"/>
                <c:pt idx="0">
                  <c:v>147.69999999999999</c:v>
                </c:pt>
                <c:pt idx="8">
                  <c:v>136</c:v>
                </c:pt>
                <c:pt idx="16">
                  <c:v>122.5</c:v>
                </c:pt>
                <c:pt idx="24">
                  <c:v>112.3</c:v>
                </c:pt>
                <c:pt idx="32">
                  <c:v>102.6</c:v>
                </c:pt>
              </c:numCache>
            </c:numRef>
          </c:yVal>
          <c:smooth val="0"/>
          <c:extLst>
            <c:ext xmlns:c16="http://schemas.microsoft.com/office/drawing/2014/chart" uri="{C3380CC4-5D6E-409C-BE32-E72D297353CC}">
              <c16:uniqueId val="{00000009-0D4B-4C94-B622-E4CCFFE83A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{7436A5D3-23D1-48A2-957C-BA6F65D39A55}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D4B-4C94-B622-E4CCFFE83A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{9C4334E3-D1FE-4649-A18B-ED56F75B906C}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4B-4C94-B622-E4CCFFE83A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{75F3EEE8-F57A-45B5-8D70-F27D4624D8B4}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4B-4C94-B622-E4CCFFE83A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{7CF9AA36-1D07-409D-8E18-A13BB60AC644}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4B-4C94-B622-E4CCFFE83A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{87D2B685-F8C8-4899-87BC-7A4F7FD5D538}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4B-4C94-B622-E4CCFFE83A3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{2B05A9D4-FC96-4DCD-8D0A-ABD10E33EED9}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D4B-4C94-B622-E4CCFFE83A3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{D881C020-9E1F-4C3E-B0C0-0CFB3A21CA50}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D4B-4C94-B622-E4CCFFE83A3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{C2A58E04-670C-49B7-BC9F-81D9F948E4B2}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D4B-4C94-B622-E4CCFFE83A3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{3A2C6C68-AD79-4E2F-934A-888D57075F48}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D4B-4C94-B622-E4CCFFE83A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0D4B-4C94-B622-E4CCFFE83A38}"/>
            </c:ext>
          </c:extLst>
        </c:ser>
        <c:dLbls>
          <c:showLegendKey val="0"/>
          <c:showVal val="1"/>
          <c:showCatName val="0"/>
          <c:showSerName val="0"/>
          <c:showPercent val="0"/>
          <c:showBubbleSize val="0"/>
        </c:dLbls>
        <c:axId val="84219776"/>
        <c:axId val="84234240"/>
      </c:scatterChart>
      <c:valAx>
        <c:axId val="84219776"/>
        <c:scaling>
          <c:orientation val="minMax"/>
          <c:max val="14.6"/>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用地先行取得事業費の減などにより前年度に比べ減少している。しかしながら、教育環境の充実等に発行した市債のほか、財源対策として発行してきた行政改革推進債や退職手当債などの償還が本格化してきたため、類似団体の平均よりも高い状況にある。</a:t>
          </a:r>
        </a:p>
        <a:p>
          <a:r>
            <a:rPr kumimoji="1" lang="ja-JP" altLang="en-US" sz="1400">
              <a:latin typeface="ＭＳ ゴシック" pitchFamily="49" charset="-128"/>
              <a:ea typeface="ＭＳ ゴシック" pitchFamily="49" charset="-128"/>
            </a:rPr>
            <a:t>　今後については、慎重な財政運営を行いつつ、市債の元金償還を進めることにより、徐々に低下していく見込みとなっている。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や、債務負担行為を設定している事業の進捗に伴う後年度支払予定額の減などにより、前年度と比べ減少した。しかしながら、教育環境の充実等に対応するために発行した市債のほか、行政改革推進債や退職手当債等の市債残高が多額であるため、類似団体の平均と比較して高い数値となっている。</a:t>
          </a:r>
        </a:p>
        <a:p>
          <a:r>
            <a:rPr kumimoji="1" lang="ja-JP" altLang="en-US" sz="1400">
              <a:latin typeface="ＭＳ ゴシック" pitchFamily="49" charset="-128"/>
              <a:ea typeface="ＭＳ ゴシック" pitchFamily="49" charset="-128"/>
            </a:rPr>
            <a:t>　今後については、「あまがさき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未来へつなぐ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プロジェクト」に示した目標を見据えながら、引き続き将来負担の抑制に努めていく。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年度に財源対策等により「財政調整基金」を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百万円取り崩した一方、市有地の売り払い収入等を「減債基金」に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百万円積み立てたこと、市有財産の売払い収入等を「公共施設整備基金」に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・収益事業収入及び土地売払収入については、基金積立を基本とするほか、財政収支上の剰余金については、財政調整基金及び減債基金の積立に活用する。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・不測の事態に備えるとともに、より弾力性のある行財政運営に向けて、財政調整基金の拡充を図る。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年度に名称を公共施設整備保全基金に改めている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・公共施設整備基金：市が設置する公共施設の整備及び保全に要する経費の財源を確保する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・公共施設整備基金：市有財産の売払い収入や収益事業収入の一部等等を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・公共施設整備基金：市有地売却収入のうち一部を公共施設マネジメント計画に係る積立を行い、保全の取り組み等に活用するほか、収益事業収入の一部を積み立てる。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・財源対策等として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経済事業の著しい変動等に伴う財源不足や、災害等に伴う経費に対応するため、平成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・市有地の売払収入等を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・財源が著しく不足する場合の市債の償還や、償還期限の繰上等に対応する基金として、市有地売払収入を積み立てていき、行財政推進債や退職手当債などに係る平成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年度末の残高相当額（概ね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億円）を補うことを基本とし、財政調整基金の積立状況等も勘案しつつ、市債の早期償還への活用を図る。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・市有地売払収入のうち、一部を公共施設マネジメント計画に係る積立として別管理し、今後、当該取組に係る公債費の一部に対し、取崩・充当を行う。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462,744
451,593
50.72
198,149,679
197,732,423
183,557
98,573,387
251,449,177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一般的には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％を超えると資産の老朽化が進んでいるとみなされること、類似団体と比較して高い水準にあることから、本市の資産は耐用年数に対して資産の取得からの期間が長くなっている状況にある。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29422</xdr:rowOff>
    </xdr:from>
    <xdr:to>
      <xdr:col>23</xdr:col>
      <xdr:colOff>136525</xdr:colOff>
      <xdr:row>29</xdr:row>
      <xdr:rowOff>131022</xdr:rowOff>
    </xdr:to>
    <xdr:sp macro="" textlink="">
      <xdr:nvSpPr>
        <xdr:cNvPr id="78" name="楕円 77"/>
        <xdr:cNvSpPr/>
      </xdr:nvSpPr>
      <xdr:spPr>
        <a:xfrm>
          <a:off x="47117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52299</xdr:rowOff>
    </xdr:from>
    <xdr:ext cx="405111" cy="259045"/>
    <xdr:sp macro="" textlink="">
      <xdr:nvSpPr>
        <xdr:cNvPr id="79" name="有形固定資産減価償却率該当値テキスト"/>
        <xdr:cNvSpPr txBox="1"/>
      </xdr:nvSpPr>
      <xdr:spPr>
        <a:xfrm>
          <a:off x="4813300" y="56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0" name="楕円 79"/>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80222</xdr:rowOff>
    </xdr:to>
    <xdr:cxnSp macro="">
      <xdr:nvCxnSpPr>
        <xdr:cNvPr id="81" name="直線コネクタ 80"/>
        <xdr:cNvCxnSpPr/>
      </xdr:nvCxnSpPr>
      <xdr:spPr>
        <a:xfrm>
          <a:off x="4051300" y="581300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29422</xdr:rowOff>
    </xdr:from>
    <xdr:to>
      <xdr:col>15</xdr:col>
      <xdr:colOff>187325</xdr:colOff>
      <xdr:row>29</xdr:row>
      <xdr:rowOff>131022</xdr:rowOff>
    </xdr:to>
    <xdr:sp macro="" textlink="">
      <xdr:nvSpPr>
        <xdr:cNvPr id="82" name="楕円 81"/>
        <xdr:cNvSpPr/>
      </xdr:nvSpPr>
      <xdr:spPr>
        <a:xfrm>
          <a:off x="3238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29</xdr:row>
      <xdr:rowOff>80222</xdr:rowOff>
    </xdr:to>
    <xdr:cxnSp macro="">
      <xdr:nvCxnSpPr>
        <xdr:cNvPr id="83" name="直線コネクタ 82"/>
        <xdr:cNvCxnSpPr/>
      </xdr:nvCxnSpPr>
      <xdr:spPr>
        <a:xfrm flipV="1">
          <a:off x="3289300" y="581300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5"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86" name="n_1mainValue有形固定資産減価償却率"/>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87" name="n_2main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本市の債務償還可能年数は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年で、類似団体内平均値</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年と比較すると、</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年長くなっている。これは、本市の将来負担額が他都市と比べて多いことが要因である。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21"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28" name="楕円 127"/>
        <xdr:cNvSpPr/>
      </xdr:nvSpPr>
      <xdr:spPr>
        <a:xfrm>
          <a:off x="14744700" y="5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29" name="債務償還可能年数該当値テキスト"/>
        <xdr:cNvSpPr txBox="1"/>
      </xdr:nvSpPr>
      <xdr:spPr>
        <a:xfrm>
          <a:off x="14846300" y="549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462,744
451,593
50.72
198,149,679
197,732,423
183,557
98,573,387
251,449,177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68" name="楕円 67"/>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69" name="【道路】&#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0" name="楕円 69"/>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28194</xdr:rowOff>
    </xdr:from>
    <xdr:to>
      <xdr:col>24</xdr:col>
      <xdr:colOff>63500</xdr:colOff>
      <xdr:row>35</xdr:row>
      <xdr:rowOff>133350</xdr:rowOff>
    </xdr:to>
    <xdr:cxnSp macro="">
      <xdr:nvCxnSpPr>
        <xdr:cNvPr id="71" name="直線コネクタ 70"/>
        <xdr:cNvCxnSpPr/>
      </xdr:nvCxnSpPr>
      <xdr:spPr>
        <a:xfrm>
          <a:off x="3797300" y="60289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144272</xdr:rowOff>
    </xdr:from>
    <xdr:to>
      <xdr:col>15</xdr:col>
      <xdr:colOff>101600</xdr:colOff>
      <xdr:row>35</xdr:row>
      <xdr:rowOff>74422</xdr:rowOff>
    </xdr:to>
    <xdr:sp macro="" textlink="">
      <xdr:nvSpPr>
        <xdr:cNvPr id="72" name="楕円 71"/>
        <xdr:cNvSpPr/>
      </xdr:nvSpPr>
      <xdr:spPr>
        <a:xfrm>
          <a:off x="28575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23622</xdr:rowOff>
    </xdr:from>
    <xdr:to>
      <xdr:col>19</xdr:col>
      <xdr:colOff>177800</xdr:colOff>
      <xdr:row>35</xdr:row>
      <xdr:rowOff>28194</xdr:rowOff>
    </xdr:to>
    <xdr:cxnSp macro="">
      <xdr:nvCxnSpPr>
        <xdr:cNvPr id="73" name="直線コネクタ 72"/>
        <xdr:cNvCxnSpPr/>
      </xdr:nvCxnSpPr>
      <xdr:spPr>
        <a:xfrm>
          <a:off x="2908300" y="6024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75" name="n_2aveValue【道路】&#10;有形固定資産減価償却率"/>
        <xdr:cNvSpPr txBox="1"/>
      </xdr:nvSpPr>
      <xdr:spPr>
        <a:xfrm>
          <a:off x="2705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95521</xdr:rowOff>
    </xdr:from>
    <xdr:ext cx="405111" cy="259045"/>
    <xdr:sp macro="" textlink="">
      <xdr:nvSpPr>
        <xdr:cNvPr id="76" name="n_1mainValue【道路】&#10;有形固定資産減価償却率"/>
        <xdr:cNvSpPr txBox="1"/>
      </xdr:nvSpPr>
      <xdr:spPr>
        <a:xfrm>
          <a:off x="3582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90949</xdr:rowOff>
    </xdr:from>
    <xdr:ext cx="405111" cy="259045"/>
    <xdr:sp macro="" textlink="">
      <xdr:nvSpPr>
        <xdr:cNvPr id="77" name="n_2mainValue【道路】&#10;有形固定資産減価償却率"/>
        <xdr:cNvSpPr txBox="1"/>
      </xdr:nvSpPr>
      <xdr:spPr>
        <a:xfrm>
          <a:off x="2705744" y="574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16256</xdr:rowOff>
    </xdr:from>
    <xdr:to>
      <xdr:col>55</xdr:col>
      <xdr:colOff>50800</xdr:colOff>
      <xdr:row>41</xdr:row>
      <xdr:rowOff>117856</xdr:rowOff>
    </xdr:to>
    <xdr:sp macro="" textlink="">
      <xdr:nvSpPr>
        <xdr:cNvPr id="117" name="楕円 116"/>
        <xdr:cNvSpPr/>
      </xdr:nvSpPr>
      <xdr:spPr>
        <a:xfrm>
          <a:off x="104267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166133</xdr:rowOff>
    </xdr:from>
    <xdr:ext cx="469744" cy="259045"/>
    <xdr:sp macro="" textlink="">
      <xdr:nvSpPr>
        <xdr:cNvPr id="118" name="【道路】&#10;一人当たり延長該当値テキスト"/>
        <xdr:cNvSpPr txBox="1"/>
      </xdr:nvSpPr>
      <xdr:spPr>
        <a:xfrm>
          <a:off x="10515600"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16583</xdr:rowOff>
    </xdr:from>
    <xdr:to>
      <xdr:col>50</xdr:col>
      <xdr:colOff>165100</xdr:colOff>
      <xdr:row>41</xdr:row>
      <xdr:rowOff>118183</xdr:rowOff>
    </xdr:to>
    <xdr:sp macro="" textlink="">
      <xdr:nvSpPr>
        <xdr:cNvPr id="119" name="楕円 118"/>
        <xdr:cNvSpPr/>
      </xdr:nvSpPr>
      <xdr:spPr>
        <a:xfrm>
          <a:off x="9588500" y="704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67056</xdr:rowOff>
    </xdr:from>
    <xdr:to>
      <xdr:col>55</xdr:col>
      <xdr:colOff>0</xdr:colOff>
      <xdr:row>41</xdr:row>
      <xdr:rowOff>67383</xdr:rowOff>
    </xdr:to>
    <xdr:cxnSp macro="">
      <xdr:nvCxnSpPr>
        <xdr:cNvPr id="120" name="直線コネクタ 119"/>
        <xdr:cNvCxnSpPr/>
      </xdr:nvCxnSpPr>
      <xdr:spPr>
        <a:xfrm flipV="1">
          <a:off x="9639300" y="709650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17127</xdr:rowOff>
    </xdr:from>
    <xdr:to>
      <xdr:col>46</xdr:col>
      <xdr:colOff>38100</xdr:colOff>
      <xdr:row>41</xdr:row>
      <xdr:rowOff>118727</xdr:rowOff>
    </xdr:to>
    <xdr:sp macro="" textlink="">
      <xdr:nvSpPr>
        <xdr:cNvPr id="121" name="楕円 120"/>
        <xdr:cNvSpPr/>
      </xdr:nvSpPr>
      <xdr:spPr>
        <a:xfrm>
          <a:off x="8699500" y="70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67383</xdr:rowOff>
    </xdr:from>
    <xdr:to>
      <xdr:col>50</xdr:col>
      <xdr:colOff>114300</xdr:colOff>
      <xdr:row>41</xdr:row>
      <xdr:rowOff>67927</xdr:rowOff>
    </xdr:to>
    <xdr:cxnSp macro="">
      <xdr:nvCxnSpPr>
        <xdr:cNvPr id="122" name="直線コネクタ 121"/>
        <xdr:cNvCxnSpPr/>
      </xdr:nvCxnSpPr>
      <xdr:spPr>
        <a:xfrm flipV="1">
          <a:off x="8750300" y="7096833"/>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109310</xdr:rowOff>
    </xdr:from>
    <xdr:ext cx="469744" cy="259045"/>
    <xdr:sp macro="" textlink="">
      <xdr:nvSpPr>
        <xdr:cNvPr id="125" name="n_1mainValue【道路】&#10;一人当たり延長"/>
        <xdr:cNvSpPr txBox="1"/>
      </xdr:nvSpPr>
      <xdr:spPr>
        <a:xfrm>
          <a:off x="9391727" y="713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109854</xdr:rowOff>
    </xdr:from>
    <xdr:ext cx="469744" cy="259045"/>
    <xdr:sp macro="" textlink="">
      <xdr:nvSpPr>
        <xdr:cNvPr id="126" name="n_2mainValue【道路】&#10;一人当たり延長"/>
        <xdr:cNvSpPr txBox="1"/>
      </xdr:nvSpPr>
      <xdr:spPr>
        <a:xfrm>
          <a:off x="8515427" y="713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55"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64" name="楕円 163"/>
        <xdr:cNvSpPr/>
      </xdr:nvSpPr>
      <xdr:spPr>
        <a:xfrm>
          <a:off x="4584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78122</xdr:rowOff>
    </xdr:from>
    <xdr:ext cx="405111" cy="259045"/>
    <xdr:sp macro="" textlink="">
      <xdr:nvSpPr>
        <xdr:cNvPr id="165" name="【橋りょう・トンネル】&#10;有形固定資産減価償却率該当値テキスト"/>
        <xdr:cNvSpPr txBox="1"/>
      </xdr:nvSpPr>
      <xdr:spPr>
        <a:xfrm>
          <a:off x="4673600"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66" name="楕円 165"/>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150495</xdr:rowOff>
    </xdr:from>
    <xdr:to>
      <xdr:col>24</xdr:col>
      <xdr:colOff>63500</xdr:colOff>
      <xdr:row>59</xdr:row>
      <xdr:rowOff>15240</xdr:rowOff>
    </xdr:to>
    <xdr:cxnSp macro="">
      <xdr:nvCxnSpPr>
        <xdr:cNvPr id="167" name="直線コネクタ 166"/>
        <xdr:cNvCxnSpPr/>
      </xdr:nvCxnSpPr>
      <xdr:spPr>
        <a:xfrm flipV="1">
          <a:off x="3797300" y="100945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168" name="楕円 167"/>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51435</xdr:rowOff>
    </xdr:to>
    <xdr:cxnSp macro="">
      <xdr:nvCxnSpPr>
        <xdr:cNvPr id="169" name="直線コネクタ 168"/>
        <xdr:cNvCxnSpPr/>
      </xdr:nvCxnSpPr>
      <xdr:spPr>
        <a:xfrm flipV="1">
          <a:off x="2908300" y="10130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1"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57167</xdr:rowOff>
    </xdr:from>
    <xdr:ext cx="405111" cy="259045"/>
    <xdr:sp macro="" textlink="">
      <xdr:nvSpPr>
        <xdr:cNvPr id="172" name="n_1mainValue【橋りょう・トンネル】&#10;有形固定資産減価償却率"/>
        <xdr:cNvSpPr txBox="1"/>
      </xdr:nvSpPr>
      <xdr:spPr>
        <a:xfrm>
          <a:off x="3582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93362</xdr:rowOff>
    </xdr:from>
    <xdr:ext cx="405111" cy="259045"/>
    <xdr:sp macro="" textlink="">
      <xdr:nvSpPr>
        <xdr:cNvPr id="173" name="n_2mainValue【橋りょう・トンネル】&#10;有形固定資産減価償却率"/>
        <xdr:cNvSpPr txBox="1"/>
      </xdr:nvSpPr>
      <xdr:spPr>
        <a:xfrm>
          <a:off x="27057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6492</xdr:rowOff>
    </xdr:from>
    <xdr:to>
      <xdr:col>55</xdr:col>
      <xdr:colOff>50800</xdr:colOff>
      <xdr:row>62</xdr:row>
      <xdr:rowOff>108092</xdr:rowOff>
    </xdr:to>
    <xdr:sp macro="" textlink="">
      <xdr:nvSpPr>
        <xdr:cNvPr id="209" name="楕円 208"/>
        <xdr:cNvSpPr/>
      </xdr:nvSpPr>
      <xdr:spPr>
        <a:xfrm>
          <a:off x="10426700" y="106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156369</xdr:rowOff>
    </xdr:from>
    <xdr:ext cx="534377" cy="259045"/>
    <xdr:sp macro="" textlink="">
      <xdr:nvSpPr>
        <xdr:cNvPr id="210" name="【橋りょう・トンネル】&#10;一人当たり有形固定資産（償却資産）額該当値テキスト"/>
        <xdr:cNvSpPr txBox="1"/>
      </xdr:nvSpPr>
      <xdr:spPr>
        <a:xfrm>
          <a:off x="10515600" y="106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6748</xdr:rowOff>
    </xdr:from>
    <xdr:to>
      <xdr:col>50</xdr:col>
      <xdr:colOff>165100</xdr:colOff>
      <xdr:row>62</xdr:row>
      <xdr:rowOff>108348</xdr:rowOff>
    </xdr:to>
    <xdr:sp macro="" textlink="">
      <xdr:nvSpPr>
        <xdr:cNvPr id="211" name="楕円 210"/>
        <xdr:cNvSpPr/>
      </xdr:nvSpPr>
      <xdr:spPr>
        <a:xfrm>
          <a:off x="9588500" y="106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57292</xdr:rowOff>
    </xdr:from>
    <xdr:to>
      <xdr:col>55</xdr:col>
      <xdr:colOff>0</xdr:colOff>
      <xdr:row>62</xdr:row>
      <xdr:rowOff>57548</xdr:rowOff>
    </xdr:to>
    <xdr:cxnSp macro="">
      <xdr:nvCxnSpPr>
        <xdr:cNvPr id="212" name="直線コネクタ 211"/>
        <xdr:cNvCxnSpPr/>
      </xdr:nvCxnSpPr>
      <xdr:spPr>
        <a:xfrm flipV="1">
          <a:off x="9639300" y="10687192"/>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7576</xdr:rowOff>
    </xdr:from>
    <xdr:to>
      <xdr:col>46</xdr:col>
      <xdr:colOff>38100</xdr:colOff>
      <xdr:row>62</xdr:row>
      <xdr:rowOff>109176</xdr:rowOff>
    </xdr:to>
    <xdr:sp macro="" textlink="">
      <xdr:nvSpPr>
        <xdr:cNvPr id="213" name="楕円 212"/>
        <xdr:cNvSpPr/>
      </xdr:nvSpPr>
      <xdr:spPr>
        <a:xfrm>
          <a:off x="8699500" y="106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57548</xdr:rowOff>
    </xdr:from>
    <xdr:to>
      <xdr:col>50</xdr:col>
      <xdr:colOff>114300</xdr:colOff>
      <xdr:row>62</xdr:row>
      <xdr:rowOff>58376</xdr:rowOff>
    </xdr:to>
    <xdr:cxnSp macro="">
      <xdr:nvCxnSpPr>
        <xdr:cNvPr id="214" name="直線コネクタ 213"/>
        <xdr:cNvCxnSpPr/>
      </xdr:nvCxnSpPr>
      <xdr:spPr>
        <a:xfrm flipV="1">
          <a:off x="8750300" y="10687448"/>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99475</xdr:rowOff>
    </xdr:from>
    <xdr:ext cx="534377" cy="259045"/>
    <xdr:sp macro="" textlink="">
      <xdr:nvSpPr>
        <xdr:cNvPr id="217" name="n_1mainValue【橋りょう・トンネル】&#10;一人当たり有形固定資産（償却資産）額"/>
        <xdr:cNvSpPr txBox="1"/>
      </xdr:nvSpPr>
      <xdr:spPr>
        <a:xfrm>
          <a:off x="9359411" y="1072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100303</xdr:rowOff>
    </xdr:from>
    <xdr:ext cx="534377" cy="259045"/>
    <xdr:sp macro="" textlink="">
      <xdr:nvSpPr>
        <xdr:cNvPr id="218" name="n_2mainValue【橋りょう・トンネル】&#10;一人当たり有形固定資産（償却資産）額"/>
        <xdr:cNvSpPr txBox="1"/>
      </xdr:nvSpPr>
      <xdr:spPr>
        <a:xfrm>
          <a:off x="8483111" y="107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257" name="楕円 256"/>
        <xdr:cNvSpPr/>
      </xdr:nvSpPr>
      <xdr:spPr>
        <a:xfrm>
          <a:off x="45847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258" name="【公営住宅】&#10;有形固定資産減価償却率該当値テキスト"/>
        <xdr:cNvSpPr txBox="1"/>
      </xdr:nvSpPr>
      <xdr:spPr>
        <a:xfrm>
          <a:off x="4673600"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59" name="楕円 258"/>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80</xdr:row>
      <xdr:rowOff>114300</xdr:rowOff>
    </xdr:to>
    <xdr:cxnSp macro="">
      <xdr:nvCxnSpPr>
        <xdr:cNvPr id="260" name="直線コネクタ 259"/>
        <xdr:cNvCxnSpPr/>
      </xdr:nvCxnSpPr>
      <xdr:spPr>
        <a:xfrm flipV="1">
          <a:off x="3797300" y="137693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261" name="楕円 260"/>
        <xdr:cNvSpPr/>
      </xdr:nvSpPr>
      <xdr:spPr>
        <a:xfrm>
          <a:off x="2857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80</xdr:row>
      <xdr:rowOff>114300</xdr:rowOff>
    </xdr:to>
    <xdr:cxnSp macro="">
      <xdr:nvCxnSpPr>
        <xdr:cNvPr id="262" name="直線コネクタ 261"/>
        <xdr:cNvCxnSpPr/>
      </xdr:nvCxnSpPr>
      <xdr:spPr>
        <a:xfrm>
          <a:off x="2908300" y="13815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65" name="n_1mainValue【公営住宅】&#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266" name="n_2mainValue【公営住宅】&#10;有形固定資産減価償却率"/>
        <xdr:cNvSpPr txBox="1"/>
      </xdr:nvSpPr>
      <xdr:spPr>
        <a:xfrm>
          <a:off x="2705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116687</xdr:rowOff>
    </xdr:from>
    <xdr:to>
      <xdr:col>55</xdr:col>
      <xdr:colOff>50800</xdr:colOff>
      <xdr:row>78</xdr:row>
      <xdr:rowOff>46837</xdr:rowOff>
    </xdr:to>
    <xdr:sp macro="" textlink="">
      <xdr:nvSpPr>
        <xdr:cNvPr id="302" name="楕円 301"/>
        <xdr:cNvSpPr/>
      </xdr:nvSpPr>
      <xdr:spPr>
        <a:xfrm>
          <a:off x="10426700" y="133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31614</xdr:rowOff>
    </xdr:from>
    <xdr:ext cx="469744" cy="259045"/>
    <xdr:sp macro="" textlink="">
      <xdr:nvSpPr>
        <xdr:cNvPr id="303" name="【公営住宅】&#10;一人当たり面積該当値テキスト"/>
        <xdr:cNvSpPr txBox="1"/>
      </xdr:nvSpPr>
      <xdr:spPr>
        <a:xfrm>
          <a:off x="10515600" y="1323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124918</xdr:rowOff>
    </xdr:from>
    <xdr:to>
      <xdr:col>50</xdr:col>
      <xdr:colOff>165100</xdr:colOff>
      <xdr:row>78</xdr:row>
      <xdr:rowOff>55068</xdr:rowOff>
    </xdr:to>
    <xdr:sp macro="" textlink="">
      <xdr:nvSpPr>
        <xdr:cNvPr id="304" name="楕円 303"/>
        <xdr:cNvSpPr/>
      </xdr:nvSpPr>
      <xdr:spPr>
        <a:xfrm>
          <a:off x="9588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167487</xdr:rowOff>
    </xdr:from>
    <xdr:to>
      <xdr:col>55</xdr:col>
      <xdr:colOff>0</xdr:colOff>
      <xdr:row>78</xdr:row>
      <xdr:rowOff>4268</xdr:rowOff>
    </xdr:to>
    <xdr:cxnSp macro="">
      <xdr:nvCxnSpPr>
        <xdr:cNvPr id="305" name="直線コネクタ 304"/>
        <xdr:cNvCxnSpPr/>
      </xdr:nvCxnSpPr>
      <xdr:spPr>
        <a:xfrm flipV="1">
          <a:off x="9639300" y="13369137"/>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131318</xdr:rowOff>
    </xdr:from>
    <xdr:to>
      <xdr:col>46</xdr:col>
      <xdr:colOff>38100</xdr:colOff>
      <xdr:row>78</xdr:row>
      <xdr:rowOff>61468</xdr:rowOff>
    </xdr:to>
    <xdr:sp macro="" textlink="">
      <xdr:nvSpPr>
        <xdr:cNvPr id="306" name="楕円 305"/>
        <xdr:cNvSpPr/>
      </xdr:nvSpPr>
      <xdr:spPr>
        <a:xfrm>
          <a:off x="8699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4268</xdr:rowOff>
    </xdr:from>
    <xdr:to>
      <xdr:col>50</xdr:col>
      <xdr:colOff>114300</xdr:colOff>
      <xdr:row>78</xdr:row>
      <xdr:rowOff>10668</xdr:rowOff>
    </xdr:to>
    <xdr:cxnSp macro="">
      <xdr:nvCxnSpPr>
        <xdr:cNvPr id="307" name="直線コネクタ 306"/>
        <xdr:cNvCxnSpPr/>
      </xdr:nvCxnSpPr>
      <xdr:spPr>
        <a:xfrm flipV="1">
          <a:off x="8750300" y="1337736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71595</xdr:rowOff>
    </xdr:from>
    <xdr:ext cx="469744" cy="259045"/>
    <xdr:sp macro="" textlink="">
      <xdr:nvSpPr>
        <xdr:cNvPr id="310" name="n_1mainValue【公営住宅】&#10;一人当たり面積"/>
        <xdr:cNvSpPr txBox="1"/>
      </xdr:nvSpPr>
      <xdr:spPr>
        <a:xfrm>
          <a:off x="9391727" y="1310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77995</xdr:rowOff>
    </xdr:from>
    <xdr:ext cx="469744" cy="259045"/>
    <xdr:sp macro="" textlink="">
      <xdr:nvSpPr>
        <xdr:cNvPr id="311" name="n_2mainValue【公営住宅】&#10;一人当たり面積"/>
        <xdr:cNvSpPr txBox="1"/>
      </xdr:nvSpPr>
      <xdr:spPr>
        <a:xfrm>
          <a:off x="8515427" y="131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55"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xdr:rowOff>
    </xdr:from>
    <xdr:to>
      <xdr:col>85</xdr:col>
      <xdr:colOff>177800</xdr:colOff>
      <xdr:row>34</xdr:row>
      <xdr:rowOff>104140</xdr:rowOff>
    </xdr:to>
    <xdr:sp macro="" textlink="">
      <xdr:nvSpPr>
        <xdr:cNvPr id="364" name="楕円 363"/>
        <xdr:cNvSpPr/>
      </xdr:nvSpPr>
      <xdr:spPr>
        <a:xfrm>
          <a:off x="16268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25417</xdr:rowOff>
    </xdr:from>
    <xdr:ext cx="405111" cy="259045"/>
    <xdr:sp macro="" textlink="">
      <xdr:nvSpPr>
        <xdr:cNvPr id="365" name="【認定こども園・幼稚園・保育所】&#10;有形固定資産減価償却率該当値テキスト"/>
        <xdr:cNvSpPr txBox="1"/>
      </xdr:nvSpPr>
      <xdr:spPr>
        <a:xfrm>
          <a:off x="16357600"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27686</xdr:rowOff>
    </xdr:from>
    <xdr:to>
      <xdr:col>81</xdr:col>
      <xdr:colOff>101600</xdr:colOff>
      <xdr:row>34</xdr:row>
      <xdr:rowOff>129286</xdr:rowOff>
    </xdr:to>
    <xdr:sp macro="" textlink="">
      <xdr:nvSpPr>
        <xdr:cNvPr id="366" name="楕円 365"/>
        <xdr:cNvSpPr/>
      </xdr:nvSpPr>
      <xdr:spPr>
        <a:xfrm>
          <a:off x="15430500" y="58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53340</xdr:rowOff>
    </xdr:from>
    <xdr:to>
      <xdr:col>85</xdr:col>
      <xdr:colOff>127000</xdr:colOff>
      <xdr:row>34</xdr:row>
      <xdr:rowOff>78486</xdr:rowOff>
    </xdr:to>
    <xdr:cxnSp macro="">
      <xdr:nvCxnSpPr>
        <xdr:cNvPr id="367" name="直線コネクタ 366"/>
        <xdr:cNvCxnSpPr/>
      </xdr:nvCxnSpPr>
      <xdr:spPr>
        <a:xfrm flipV="1">
          <a:off x="15481300" y="588264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20828</xdr:rowOff>
    </xdr:from>
    <xdr:to>
      <xdr:col>76</xdr:col>
      <xdr:colOff>165100</xdr:colOff>
      <xdr:row>34</xdr:row>
      <xdr:rowOff>122428</xdr:rowOff>
    </xdr:to>
    <xdr:sp macro="" textlink="">
      <xdr:nvSpPr>
        <xdr:cNvPr id="368" name="楕円 367"/>
        <xdr:cNvSpPr/>
      </xdr:nvSpPr>
      <xdr:spPr>
        <a:xfrm>
          <a:off x="14541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71628</xdr:rowOff>
    </xdr:from>
    <xdr:to>
      <xdr:col>81</xdr:col>
      <xdr:colOff>50800</xdr:colOff>
      <xdr:row>34</xdr:row>
      <xdr:rowOff>78486</xdr:rowOff>
    </xdr:to>
    <xdr:cxnSp macro="">
      <xdr:nvCxnSpPr>
        <xdr:cNvPr id="369" name="直線コネクタ 368"/>
        <xdr:cNvCxnSpPr/>
      </xdr:nvCxnSpPr>
      <xdr:spPr>
        <a:xfrm>
          <a:off x="14592300" y="590092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7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371"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145813</xdr:rowOff>
    </xdr:from>
    <xdr:ext cx="405111" cy="259045"/>
    <xdr:sp macro="" textlink="">
      <xdr:nvSpPr>
        <xdr:cNvPr id="372" name="n_1mainValue【認定こども園・幼稚園・保育所】&#10;有形固定資産減価償却率"/>
        <xdr:cNvSpPr txBox="1"/>
      </xdr:nvSpPr>
      <xdr:spPr>
        <a:xfrm>
          <a:off x="15266044" y="563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138955</xdr:rowOff>
    </xdr:from>
    <xdr:ext cx="405111" cy="259045"/>
    <xdr:sp macro="" textlink="">
      <xdr:nvSpPr>
        <xdr:cNvPr id="373" name="n_2mainValue【認定こども園・幼稚園・保育所】&#10;有形固定資産減価償却率"/>
        <xdr:cNvSpPr txBox="1"/>
      </xdr:nvSpPr>
      <xdr:spPr>
        <a:xfrm>
          <a:off x="14389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02"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166370</xdr:rowOff>
    </xdr:from>
    <xdr:to>
      <xdr:col>116</xdr:col>
      <xdr:colOff>114300</xdr:colOff>
      <xdr:row>40</xdr:row>
      <xdr:rowOff>96520</xdr:rowOff>
    </xdr:to>
    <xdr:sp macro="" textlink="">
      <xdr:nvSpPr>
        <xdr:cNvPr id="411" name="楕円 410"/>
        <xdr:cNvSpPr/>
      </xdr:nvSpPr>
      <xdr:spPr>
        <a:xfrm>
          <a:off x="22110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144797</xdr:rowOff>
    </xdr:from>
    <xdr:ext cx="469744" cy="259045"/>
    <xdr:sp macro="" textlink="">
      <xdr:nvSpPr>
        <xdr:cNvPr id="412" name="【認定こども園・幼稚園・保育所】&#10;一人当たり面積該当値テキスト"/>
        <xdr:cNvSpPr txBox="1"/>
      </xdr:nvSpPr>
      <xdr:spPr>
        <a:xfrm>
          <a:off x="22199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13" name="楕円 412"/>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45720</xdr:rowOff>
    </xdr:to>
    <xdr:cxnSp macro="">
      <xdr:nvCxnSpPr>
        <xdr:cNvPr id="414" name="直線コネクタ 413"/>
        <xdr:cNvCxnSpPr/>
      </xdr:nvCxnSpPr>
      <xdr:spPr>
        <a:xfrm>
          <a:off x="21323300" y="6873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15" name="楕円 414"/>
        <xdr:cNvSpPr/>
      </xdr:nvSpPr>
      <xdr:spPr>
        <a:xfrm>
          <a:off x="20383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40</xdr:row>
      <xdr:rowOff>15240</xdr:rowOff>
    </xdr:to>
    <xdr:cxnSp macro="">
      <xdr:nvCxnSpPr>
        <xdr:cNvPr id="416" name="直線コネクタ 415"/>
        <xdr:cNvCxnSpPr/>
      </xdr:nvCxnSpPr>
      <xdr:spPr>
        <a:xfrm>
          <a:off x="20434300" y="6781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1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1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19"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420" name="n_2main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0"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59" name="楕円 458"/>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460" name="【学校施設】&#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461" name="楕円 460"/>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3810</xdr:rowOff>
    </xdr:to>
    <xdr:cxnSp macro="">
      <xdr:nvCxnSpPr>
        <xdr:cNvPr id="462" name="直線コネクタ 461"/>
        <xdr:cNvCxnSpPr/>
      </xdr:nvCxnSpPr>
      <xdr:spPr>
        <a:xfrm>
          <a:off x="15481300" y="106184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463" name="楕円 462"/>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80010</xdr:rowOff>
    </xdr:from>
    <xdr:to>
      <xdr:col>81</xdr:col>
      <xdr:colOff>50800</xdr:colOff>
      <xdr:row>61</xdr:row>
      <xdr:rowOff>160020</xdr:rowOff>
    </xdr:to>
    <xdr:cxnSp macro="">
      <xdr:nvCxnSpPr>
        <xdr:cNvPr id="464" name="直線コネクタ 463"/>
        <xdr:cNvCxnSpPr/>
      </xdr:nvCxnSpPr>
      <xdr:spPr>
        <a:xfrm>
          <a:off x="14592300" y="105384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65"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66"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467" name="n_1mainValue【学校施設】&#10;有形固定資産減価償却率"/>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468" name="n_2mainValue【学校施設】&#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00"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50437</xdr:rowOff>
    </xdr:from>
    <xdr:to>
      <xdr:col>116</xdr:col>
      <xdr:colOff>114300</xdr:colOff>
      <xdr:row>60</xdr:row>
      <xdr:rowOff>152037</xdr:rowOff>
    </xdr:to>
    <xdr:sp macro="" textlink="">
      <xdr:nvSpPr>
        <xdr:cNvPr id="509" name="楕円 508"/>
        <xdr:cNvSpPr/>
      </xdr:nvSpPr>
      <xdr:spPr>
        <a:xfrm>
          <a:off x="221107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28864</xdr:rowOff>
    </xdr:from>
    <xdr:ext cx="469744" cy="259045"/>
    <xdr:sp macro="" textlink="">
      <xdr:nvSpPr>
        <xdr:cNvPr id="510" name="【学校施設】&#10;一人当たり面積該当値テキスト"/>
        <xdr:cNvSpPr txBox="1"/>
      </xdr:nvSpPr>
      <xdr:spPr>
        <a:xfrm>
          <a:off x="22199600" y="103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119017</xdr:rowOff>
    </xdr:from>
    <xdr:to>
      <xdr:col>112</xdr:col>
      <xdr:colOff>38100</xdr:colOff>
      <xdr:row>61</xdr:row>
      <xdr:rowOff>49167</xdr:rowOff>
    </xdr:to>
    <xdr:sp macro="" textlink="">
      <xdr:nvSpPr>
        <xdr:cNvPr id="511" name="楕円 510"/>
        <xdr:cNvSpPr/>
      </xdr:nvSpPr>
      <xdr:spPr>
        <a:xfrm>
          <a:off x="2127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101237</xdr:rowOff>
    </xdr:from>
    <xdr:to>
      <xdr:col>116</xdr:col>
      <xdr:colOff>63500</xdr:colOff>
      <xdr:row>60</xdr:row>
      <xdr:rowOff>169817</xdr:rowOff>
    </xdr:to>
    <xdr:cxnSp macro="">
      <xdr:nvCxnSpPr>
        <xdr:cNvPr id="512" name="直線コネクタ 511"/>
        <xdr:cNvCxnSpPr/>
      </xdr:nvCxnSpPr>
      <xdr:spPr>
        <a:xfrm flipV="1">
          <a:off x="21323300" y="1038823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9616</xdr:rowOff>
    </xdr:from>
    <xdr:to>
      <xdr:col>107</xdr:col>
      <xdr:colOff>101600</xdr:colOff>
      <xdr:row>61</xdr:row>
      <xdr:rowOff>111216</xdr:rowOff>
    </xdr:to>
    <xdr:sp macro="" textlink="">
      <xdr:nvSpPr>
        <xdr:cNvPr id="513" name="楕円 512"/>
        <xdr:cNvSpPr/>
      </xdr:nvSpPr>
      <xdr:spPr>
        <a:xfrm>
          <a:off x="20383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169817</xdr:rowOff>
    </xdr:from>
    <xdr:to>
      <xdr:col>111</xdr:col>
      <xdr:colOff>177800</xdr:colOff>
      <xdr:row>61</xdr:row>
      <xdr:rowOff>60416</xdr:rowOff>
    </xdr:to>
    <xdr:cxnSp macro="">
      <xdr:nvCxnSpPr>
        <xdr:cNvPr id="514" name="直線コネクタ 513"/>
        <xdr:cNvCxnSpPr/>
      </xdr:nvCxnSpPr>
      <xdr:spPr>
        <a:xfrm flipV="1">
          <a:off x="20434300" y="104568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15"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16"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40294</xdr:rowOff>
    </xdr:from>
    <xdr:ext cx="469744" cy="259045"/>
    <xdr:sp macro="" textlink="">
      <xdr:nvSpPr>
        <xdr:cNvPr id="517" name="n_1mainValue【学校施設】&#10;一人当たり面積"/>
        <xdr:cNvSpPr txBox="1"/>
      </xdr:nvSpPr>
      <xdr:spPr>
        <a:xfrm>
          <a:off x="21075727" y="104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102343</xdr:rowOff>
    </xdr:from>
    <xdr:ext cx="469744" cy="259045"/>
    <xdr:sp macro="" textlink="">
      <xdr:nvSpPr>
        <xdr:cNvPr id="518" name="n_2mainValue【学校施設】&#10;一人当たり面積"/>
        <xdr:cNvSpPr txBox="1"/>
      </xdr:nvSpPr>
      <xdr:spPr>
        <a:xfrm>
          <a:off x="20199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5" name="テキスト ボックス 5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6" name="直線コネクタ 5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7" name="テキスト ボックス 5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8" name="直線コネクタ 5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9" name="テキスト ボックス 5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0" name="直線コネクタ 5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1" name="テキスト ボックス 5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2" name="直線コネクタ 5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3" name="テキスト ボックス 5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4" name="直線コネクタ 5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5" name="テキスト ボックス 5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559" name="直線コネクタ 558"/>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560"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561" name="直線コネクタ 560"/>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3" name="直線コネクタ 56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564"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565" name="フローチャート: 判断 564"/>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566" name="フローチャート: 判断 565"/>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567" name="フローチャート: 判断 566"/>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21589</xdr:rowOff>
    </xdr:from>
    <xdr:to>
      <xdr:col>85</xdr:col>
      <xdr:colOff>177800</xdr:colOff>
      <xdr:row>104</xdr:row>
      <xdr:rowOff>123189</xdr:rowOff>
    </xdr:to>
    <xdr:sp macro="" textlink="">
      <xdr:nvSpPr>
        <xdr:cNvPr id="573" name="楕円 572"/>
        <xdr:cNvSpPr/>
      </xdr:nvSpPr>
      <xdr:spPr>
        <a:xfrm>
          <a:off x="16268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44466</xdr:rowOff>
    </xdr:from>
    <xdr:ext cx="405111" cy="259045"/>
    <xdr:sp macro="" textlink="">
      <xdr:nvSpPr>
        <xdr:cNvPr id="574" name="【公民館】&#10;有形固定資産減価償却率該当値テキスト"/>
        <xdr:cNvSpPr txBox="1"/>
      </xdr:nvSpPr>
      <xdr:spPr>
        <a:xfrm>
          <a:off x="16357600"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53975</xdr:rowOff>
    </xdr:from>
    <xdr:to>
      <xdr:col>81</xdr:col>
      <xdr:colOff>101600</xdr:colOff>
      <xdr:row>104</xdr:row>
      <xdr:rowOff>155575</xdr:rowOff>
    </xdr:to>
    <xdr:sp macro="" textlink="">
      <xdr:nvSpPr>
        <xdr:cNvPr id="575" name="楕円 574"/>
        <xdr:cNvSpPr/>
      </xdr:nvSpPr>
      <xdr:spPr>
        <a:xfrm>
          <a:off x="1543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104775</xdr:rowOff>
    </xdr:to>
    <xdr:cxnSp macro="">
      <xdr:nvCxnSpPr>
        <xdr:cNvPr id="576" name="直線コネクタ 575"/>
        <xdr:cNvCxnSpPr/>
      </xdr:nvCxnSpPr>
      <xdr:spPr>
        <a:xfrm flipV="1">
          <a:off x="15481300" y="179031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577" name="楕円 576"/>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104775</xdr:rowOff>
    </xdr:from>
    <xdr:to>
      <xdr:col>81</xdr:col>
      <xdr:colOff>50800</xdr:colOff>
      <xdr:row>104</xdr:row>
      <xdr:rowOff>137161</xdr:rowOff>
    </xdr:to>
    <xdr:cxnSp macro="">
      <xdr:nvCxnSpPr>
        <xdr:cNvPr id="578" name="直線コネクタ 577"/>
        <xdr:cNvCxnSpPr/>
      </xdr:nvCxnSpPr>
      <xdr:spPr>
        <a:xfrm flipV="1">
          <a:off x="14592300" y="179355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579"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580"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652</xdr:rowOff>
    </xdr:from>
    <xdr:ext cx="405111" cy="259045"/>
    <xdr:sp macro="" textlink="">
      <xdr:nvSpPr>
        <xdr:cNvPr id="581" name="n_1mainValue【公民館】&#10;有形固定資産減価償却率"/>
        <xdr:cNvSpPr txBox="1"/>
      </xdr:nvSpPr>
      <xdr:spPr>
        <a:xfrm>
          <a:off x="152660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582" name="n_2mainValue【公民館】&#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06" name="直線コネクタ 605"/>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0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08" name="直線コネクタ 60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09"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10" name="直線コネクタ 609"/>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11"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12" name="フローチャート: 判断 61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13" name="フローチャート: 判断 61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4" name="フローチャート: 判断 61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620" name="楕円 619"/>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5097</xdr:rowOff>
    </xdr:from>
    <xdr:ext cx="469744" cy="259045"/>
    <xdr:sp macro="" textlink="">
      <xdr:nvSpPr>
        <xdr:cNvPr id="621" name="【公民館】&#10;一人当たり面積該当値テキスト"/>
        <xdr:cNvSpPr txBox="1"/>
      </xdr:nvSpPr>
      <xdr:spPr>
        <a:xfrm>
          <a:off x="22199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22" name="楕円 621"/>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140970</xdr:rowOff>
    </xdr:to>
    <xdr:cxnSp macro="">
      <xdr:nvCxnSpPr>
        <xdr:cNvPr id="623" name="直線コネクタ 622"/>
        <xdr:cNvCxnSpPr/>
      </xdr:nvCxnSpPr>
      <xdr:spPr>
        <a:xfrm>
          <a:off x="21323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624" name="楕円 623"/>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625" name="直線コネクタ 624"/>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26"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28"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629"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有形固定資産減価償却率については、類似団体と比較して、全体的に高い水準になっている。中でも、道路、認定こども園・幼稚園・保育所が高い状況にある。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本市の施設については、高度経済成長期からバブル経済期にかけて整備されたものが多いことから、建築後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年を経過した施設が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％を超えており、老朽化した施設についての建替えや改修等の対応が大きな課題になっている。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今後においても、「尼崎市公共施設マネジメント計画」に基づく圧縮と再編の取組などを進めていくことで、身の丈に合った施設保有量・施設規模となるようマネジメントしていく必要がある。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462,744
451,593
50.72
198,149,679
197,732,423
183,557
98,573,387
251,449,177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156845</xdr:rowOff>
    </xdr:from>
    <xdr:to>
      <xdr:col>24</xdr:col>
      <xdr:colOff>114300</xdr:colOff>
      <xdr:row>35</xdr:row>
      <xdr:rowOff>86995</xdr:rowOff>
    </xdr:to>
    <xdr:sp macro="" textlink="">
      <xdr:nvSpPr>
        <xdr:cNvPr id="69" name="楕円 68"/>
        <xdr:cNvSpPr/>
      </xdr:nvSpPr>
      <xdr:spPr>
        <a:xfrm>
          <a:off x="45847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8272</xdr:rowOff>
    </xdr:from>
    <xdr:ext cx="405111" cy="259045"/>
    <xdr:sp macro="" textlink="">
      <xdr:nvSpPr>
        <xdr:cNvPr id="70" name="【図書館】&#10;有形固定資産減価償却率該当値テキスト"/>
        <xdr:cNvSpPr txBox="1"/>
      </xdr:nvSpPr>
      <xdr:spPr>
        <a:xfrm>
          <a:off x="4673600"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33020</xdr:rowOff>
    </xdr:from>
    <xdr:to>
      <xdr:col>20</xdr:col>
      <xdr:colOff>38100</xdr:colOff>
      <xdr:row>35</xdr:row>
      <xdr:rowOff>134620</xdr:rowOff>
    </xdr:to>
    <xdr:sp macro="" textlink="">
      <xdr:nvSpPr>
        <xdr:cNvPr id="71" name="楕円 70"/>
        <xdr:cNvSpPr/>
      </xdr:nvSpPr>
      <xdr:spPr>
        <a:xfrm>
          <a:off x="3746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36195</xdr:rowOff>
    </xdr:from>
    <xdr:to>
      <xdr:col>24</xdr:col>
      <xdr:colOff>63500</xdr:colOff>
      <xdr:row>35</xdr:row>
      <xdr:rowOff>83820</xdr:rowOff>
    </xdr:to>
    <xdr:cxnSp macro="">
      <xdr:nvCxnSpPr>
        <xdr:cNvPr id="72" name="直線コネクタ 71"/>
        <xdr:cNvCxnSpPr/>
      </xdr:nvCxnSpPr>
      <xdr:spPr>
        <a:xfrm flipV="1">
          <a:off x="3797300" y="60369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3" name="楕円 72"/>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83820</xdr:rowOff>
    </xdr:from>
    <xdr:to>
      <xdr:col>19</xdr:col>
      <xdr:colOff>177800</xdr:colOff>
      <xdr:row>35</xdr:row>
      <xdr:rowOff>133350</xdr:rowOff>
    </xdr:to>
    <xdr:cxnSp macro="">
      <xdr:nvCxnSpPr>
        <xdr:cNvPr id="74" name="直線コネクタ 73"/>
        <xdr:cNvCxnSpPr/>
      </xdr:nvCxnSpPr>
      <xdr:spPr>
        <a:xfrm flipV="1">
          <a:off x="2908300" y="6084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151147</xdr:rowOff>
    </xdr:from>
    <xdr:ext cx="405111" cy="259045"/>
    <xdr:sp macro="" textlink="">
      <xdr:nvSpPr>
        <xdr:cNvPr id="77" name="n_1mainValue【図書館】&#10;有形固定資産減価償却率"/>
        <xdr:cNvSpPr txBox="1"/>
      </xdr:nvSpPr>
      <xdr:spPr>
        <a:xfrm>
          <a:off x="35820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78" name="n_2mainValue【図書館】&#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18" name="楕円 117"/>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11992</xdr:rowOff>
    </xdr:from>
    <xdr:ext cx="469744" cy="259045"/>
    <xdr:sp macro="" textlink="">
      <xdr:nvSpPr>
        <xdr:cNvPr id="119" name="【図書館】&#10;一人当たり面積該当値テキスト"/>
        <xdr:cNvSpPr txBox="1"/>
      </xdr:nvSpPr>
      <xdr:spPr>
        <a:xfrm>
          <a:off x="105156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20" name="楕円 119"/>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84365</xdr:rowOff>
    </xdr:to>
    <xdr:cxnSp macro="">
      <xdr:nvCxnSpPr>
        <xdr:cNvPr id="121" name="直線コネクタ 120"/>
        <xdr:cNvCxnSpPr/>
      </xdr:nvCxnSpPr>
      <xdr:spPr>
        <a:xfrm>
          <a:off x="9639300" y="67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22" name="楕円 121"/>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84365</xdr:rowOff>
    </xdr:from>
    <xdr:to>
      <xdr:col>50</xdr:col>
      <xdr:colOff>114300</xdr:colOff>
      <xdr:row>39</xdr:row>
      <xdr:rowOff>84365</xdr:rowOff>
    </xdr:to>
    <xdr:cxnSp macro="">
      <xdr:nvCxnSpPr>
        <xdr:cNvPr id="123" name="直線コネクタ 122"/>
        <xdr:cNvCxnSpPr/>
      </xdr:nvCxnSpPr>
      <xdr:spPr>
        <a:xfrm>
          <a:off x="8750300" y="67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24"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5"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126292</xdr:rowOff>
    </xdr:from>
    <xdr:ext cx="469744" cy="259045"/>
    <xdr:sp macro="" textlink="">
      <xdr:nvSpPr>
        <xdr:cNvPr id="126" name="n_1mainValue【図書館】&#10;一人当たり面積"/>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126292</xdr:rowOff>
    </xdr:from>
    <xdr:ext cx="469744" cy="259045"/>
    <xdr:sp macro="" textlink="">
      <xdr:nvSpPr>
        <xdr:cNvPr id="127" name="n_2mainValue【図書館】&#10;一人当たり面積"/>
        <xdr:cNvSpPr txBox="1"/>
      </xdr:nvSpPr>
      <xdr:spPr>
        <a:xfrm>
          <a:off x="8515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65786</xdr:rowOff>
    </xdr:from>
    <xdr:to>
      <xdr:col>24</xdr:col>
      <xdr:colOff>114300</xdr:colOff>
      <xdr:row>57</xdr:row>
      <xdr:rowOff>167386</xdr:rowOff>
    </xdr:to>
    <xdr:sp macro="" textlink="">
      <xdr:nvSpPr>
        <xdr:cNvPr id="164" name="楕円 163"/>
        <xdr:cNvSpPr/>
      </xdr:nvSpPr>
      <xdr:spPr>
        <a:xfrm>
          <a:off x="45847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88663</xdr:rowOff>
    </xdr:from>
    <xdr:ext cx="405111" cy="259045"/>
    <xdr:sp macro="" textlink="">
      <xdr:nvSpPr>
        <xdr:cNvPr id="165" name="【体育館・プール】&#10;有形固定資産減価償却率該当値テキスト"/>
        <xdr:cNvSpPr txBox="1"/>
      </xdr:nvSpPr>
      <xdr:spPr>
        <a:xfrm>
          <a:off x="4673600" y="968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116078</xdr:rowOff>
    </xdr:from>
    <xdr:to>
      <xdr:col>20</xdr:col>
      <xdr:colOff>38100</xdr:colOff>
      <xdr:row>58</xdr:row>
      <xdr:rowOff>46228</xdr:rowOff>
    </xdr:to>
    <xdr:sp macro="" textlink="">
      <xdr:nvSpPr>
        <xdr:cNvPr id="166" name="楕円 165"/>
        <xdr:cNvSpPr/>
      </xdr:nvSpPr>
      <xdr:spPr>
        <a:xfrm>
          <a:off x="3746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116586</xdr:rowOff>
    </xdr:from>
    <xdr:to>
      <xdr:col>24</xdr:col>
      <xdr:colOff>63500</xdr:colOff>
      <xdr:row>57</xdr:row>
      <xdr:rowOff>166878</xdr:rowOff>
    </xdr:to>
    <xdr:cxnSp macro="">
      <xdr:nvCxnSpPr>
        <xdr:cNvPr id="167" name="直線コネクタ 166"/>
        <xdr:cNvCxnSpPr/>
      </xdr:nvCxnSpPr>
      <xdr:spPr>
        <a:xfrm flipV="1">
          <a:off x="3797300" y="98892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xdr:rowOff>
    </xdr:from>
    <xdr:to>
      <xdr:col>15</xdr:col>
      <xdr:colOff>101600</xdr:colOff>
      <xdr:row>58</xdr:row>
      <xdr:rowOff>114808</xdr:rowOff>
    </xdr:to>
    <xdr:sp macro="" textlink="">
      <xdr:nvSpPr>
        <xdr:cNvPr id="168" name="楕円 167"/>
        <xdr:cNvSpPr/>
      </xdr:nvSpPr>
      <xdr:spPr>
        <a:xfrm>
          <a:off x="2857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166878</xdr:rowOff>
    </xdr:from>
    <xdr:to>
      <xdr:col>19</xdr:col>
      <xdr:colOff>177800</xdr:colOff>
      <xdr:row>58</xdr:row>
      <xdr:rowOff>64008</xdr:rowOff>
    </xdr:to>
    <xdr:cxnSp macro="">
      <xdr:nvCxnSpPr>
        <xdr:cNvPr id="169" name="直線コネクタ 168"/>
        <xdr:cNvCxnSpPr/>
      </xdr:nvCxnSpPr>
      <xdr:spPr>
        <a:xfrm flipV="1">
          <a:off x="2908300" y="9939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62755</xdr:rowOff>
    </xdr:from>
    <xdr:ext cx="405111" cy="259045"/>
    <xdr:sp macro="" textlink="">
      <xdr:nvSpPr>
        <xdr:cNvPr id="172" name="n_1mainValue【体育館・プール】&#10;有形固定資産減価償却率"/>
        <xdr:cNvSpPr txBox="1"/>
      </xdr:nvSpPr>
      <xdr:spPr>
        <a:xfrm>
          <a:off x="35820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131335</xdr:rowOff>
    </xdr:from>
    <xdr:ext cx="405111" cy="259045"/>
    <xdr:sp macro="" textlink="">
      <xdr:nvSpPr>
        <xdr:cNvPr id="173" name="n_2mainValue【体育館・プール】&#10;有形固定資産減価償却率"/>
        <xdr:cNvSpPr txBox="1"/>
      </xdr:nvSpPr>
      <xdr:spPr>
        <a:xfrm>
          <a:off x="2705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58928</xdr:rowOff>
    </xdr:from>
    <xdr:to>
      <xdr:col>55</xdr:col>
      <xdr:colOff>50800</xdr:colOff>
      <xdr:row>62</xdr:row>
      <xdr:rowOff>160528</xdr:rowOff>
    </xdr:to>
    <xdr:sp macro="" textlink="">
      <xdr:nvSpPr>
        <xdr:cNvPr id="209" name="楕円 208"/>
        <xdr:cNvSpPr/>
      </xdr:nvSpPr>
      <xdr:spPr>
        <a:xfrm>
          <a:off x="10426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37355</xdr:rowOff>
    </xdr:from>
    <xdr:ext cx="469744" cy="259045"/>
    <xdr:sp macro="" textlink="">
      <xdr:nvSpPr>
        <xdr:cNvPr id="210" name="【体育館・プール】&#10;一人当たり面積該当値テキスト"/>
        <xdr:cNvSpPr txBox="1"/>
      </xdr:nvSpPr>
      <xdr:spPr>
        <a:xfrm>
          <a:off x="10515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58928</xdr:rowOff>
    </xdr:from>
    <xdr:to>
      <xdr:col>50</xdr:col>
      <xdr:colOff>165100</xdr:colOff>
      <xdr:row>62</xdr:row>
      <xdr:rowOff>160528</xdr:rowOff>
    </xdr:to>
    <xdr:sp macro="" textlink="">
      <xdr:nvSpPr>
        <xdr:cNvPr id="211" name="楕円 210"/>
        <xdr:cNvSpPr/>
      </xdr:nvSpPr>
      <xdr:spPr>
        <a:xfrm>
          <a:off x="9588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109728</xdr:rowOff>
    </xdr:from>
    <xdr:to>
      <xdr:col>55</xdr:col>
      <xdr:colOff>0</xdr:colOff>
      <xdr:row>62</xdr:row>
      <xdr:rowOff>109728</xdr:rowOff>
    </xdr:to>
    <xdr:cxnSp macro="">
      <xdr:nvCxnSpPr>
        <xdr:cNvPr id="212" name="直線コネクタ 211"/>
        <xdr:cNvCxnSpPr/>
      </xdr:nvCxnSpPr>
      <xdr:spPr>
        <a:xfrm>
          <a:off x="9639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58928</xdr:rowOff>
    </xdr:from>
    <xdr:to>
      <xdr:col>46</xdr:col>
      <xdr:colOff>38100</xdr:colOff>
      <xdr:row>62</xdr:row>
      <xdr:rowOff>160528</xdr:rowOff>
    </xdr:to>
    <xdr:sp macro="" textlink="">
      <xdr:nvSpPr>
        <xdr:cNvPr id="213" name="楕円 212"/>
        <xdr:cNvSpPr/>
      </xdr:nvSpPr>
      <xdr:spPr>
        <a:xfrm>
          <a:off x="8699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109728</xdr:rowOff>
    </xdr:from>
    <xdr:to>
      <xdr:col>50</xdr:col>
      <xdr:colOff>114300</xdr:colOff>
      <xdr:row>62</xdr:row>
      <xdr:rowOff>109728</xdr:rowOff>
    </xdr:to>
    <xdr:cxnSp macro="">
      <xdr:nvCxnSpPr>
        <xdr:cNvPr id="214" name="直線コネクタ 213"/>
        <xdr:cNvCxnSpPr/>
      </xdr:nvCxnSpPr>
      <xdr:spPr>
        <a:xfrm>
          <a:off x="8750300" y="1073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151655</xdr:rowOff>
    </xdr:from>
    <xdr:ext cx="469744" cy="259045"/>
    <xdr:sp macro="" textlink="">
      <xdr:nvSpPr>
        <xdr:cNvPr id="217" name="n_1mainValue【体育館・プール】&#10;一人当たり面積"/>
        <xdr:cNvSpPr txBox="1"/>
      </xdr:nvSpPr>
      <xdr:spPr>
        <a:xfrm>
          <a:off x="9391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151655</xdr:rowOff>
    </xdr:from>
    <xdr:ext cx="469744" cy="259045"/>
    <xdr:sp macro="" textlink="">
      <xdr:nvSpPr>
        <xdr:cNvPr id="218" name="n_2mainValue【体育館・プール】&#10;一人当たり面積"/>
        <xdr:cNvSpPr txBox="1"/>
      </xdr:nvSpPr>
      <xdr:spPr>
        <a:xfrm>
          <a:off x="8515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115315</xdr:rowOff>
    </xdr:from>
    <xdr:to>
      <xdr:col>24</xdr:col>
      <xdr:colOff>114300</xdr:colOff>
      <xdr:row>80</xdr:row>
      <xdr:rowOff>45465</xdr:rowOff>
    </xdr:to>
    <xdr:sp macro="" textlink="">
      <xdr:nvSpPr>
        <xdr:cNvPr id="255" name="楕円 254"/>
        <xdr:cNvSpPr/>
      </xdr:nvSpPr>
      <xdr:spPr>
        <a:xfrm>
          <a:off x="45847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138192</xdr:rowOff>
    </xdr:from>
    <xdr:ext cx="405111" cy="259045"/>
    <xdr:sp macro="" textlink="">
      <xdr:nvSpPr>
        <xdr:cNvPr id="256" name="【福祉施設】&#10;有形固定資産減価償却率該当値テキスト"/>
        <xdr:cNvSpPr txBox="1"/>
      </xdr:nvSpPr>
      <xdr:spPr>
        <a:xfrm>
          <a:off x="4673600" y="1351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57" name="楕円 256"/>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166115</xdr:rowOff>
    </xdr:from>
    <xdr:to>
      <xdr:col>24</xdr:col>
      <xdr:colOff>63500</xdr:colOff>
      <xdr:row>80</xdr:row>
      <xdr:rowOff>49530</xdr:rowOff>
    </xdr:to>
    <xdr:cxnSp macro="">
      <xdr:nvCxnSpPr>
        <xdr:cNvPr id="258" name="直線コネクタ 257"/>
        <xdr:cNvCxnSpPr/>
      </xdr:nvCxnSpPr>
      <xdr:spPr>
        <a:xfrm flipV="1">
          <a:off x="3797300" y="1371066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28448</xdr:rowOff>
    </xdr:from>
    <xdr:to>
      <xdr:col>15</xdr:col>
      <xdr:colOff>101600</xdr:colOff>
      <xdr:row>79</xdr:row>
      <xdr:rowOff>130048</xdr:rowOff>
    </xdr:to>
    <xdr:sp macro="" textlink="">
      <xdr:nvSpPr>
        <xdr:cNvPr id="259" name="楕円 258"/>
        <xdr:cNvSpPr/>
      </xdr:nvSpPr>
      <xdr:spPr>
        <a:xfrm>
          <a:off x="2857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79248</xdr:rowOff>
    </xdr:from>
    <xdr:to>
      <xdr:col>19</xdr:col>
      <xdr:colOff>177800</xdr:colOff>
      <xdr:row>80</xdr:row>
      <xdr:rowOff>49530</xdr:rowOff>
    </xdr:to>
    <xdr:cxnSp macro="">
      <xdr:nvCxnSpPr>
        <xdr:cNvPr id="260" name="直線コネクタ 259"/>
        <xdr:cNvCxnSpPr/>
      </xdr:nvCxnSpPr>
      <xdr:spPr>
        <a:xfrm>
          <a:off x="2908300" y="1362379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263" name="n_1main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146575</xdr:rowOff>
    </xdr:from>
    <xdr:ext cx="405111" cy="259045"/>
    <xdr:sp macro="" textlink="">
      <xdr:nvSpPr>
        <xdr:cNvPr id="264" name="n_2mainValue【福祉施設】&#10;有形固定資産減価償却率"/>
        <xdr:cNvSpPr txBox="1"/>
      </xdr:nvSpPr>
      <xdr:spPr>
        <a:xfrm>
          <a:off x="2705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133350</xdr:rowOff>
    </xdr:from>
    <xdr:to>
      <xdr:col>55</xdr:col>
      <xdr:colOff>50800</xdr:colOff>
      <xdr:row>84</xdr:row>
      <xdr:rowOff>63500</xdr:rowOff>
    </xdr:to>
    <xdr:sp macro="" textlink="">
      <xdr:nvSpPr>
        <xdr:cNvPr id="302" name="楕円 301"/>
        <xdr:cNvSpPr/>
      </xdr:nvSpPr>
      <xdr:spPr>
        <a:xfrm>
          <a:off x="10426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111777</xdr:rowOff>
    </xdr:from>
    <xdr:ext cx="469744" cy="259045"/>
    <xdr:sp macro="" textlink="">
      <xdr:nvSpPr>
        <xdr:cNvPr id="303" name="【福祉施設】&#10;一人当たり面積該当値テキスト"/>
        <xdr:cNvSpPr txBox="1"/>
      </xdr:nvSpPr>
      <xdr:spPr>
        <a:xfrm>
          <a:off x="10515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146050</xdr:rowOff>
    </xdr:from>
    <xdr:to>
      <xdr:col>50</xdr:col>
      <xdr:colOff>165100</xdr:colOff>
      <xdr:row>84</xdr:row>
      <xdr:rowOff>76200</xdr:rowOff>
    </xdr:to>
    <xdr:sp macro="" textlink="">
      <xdr:nvSpPr>
        <xdr:cNvPr id="304" name="楕円 303"/>
        <xdr:cNvSpPr/>
      </xdr:nvSpPr>
      <xdr:spPr>
        <a:xfrm>
          <a:off x="9588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12700</xdr:rowOff>
    </xdr:from>
    <xdr:to>
      <xdr:col>55</xdr:col>
      <xdr:colOff>0</xdr:colOff>
      <xdr:row>84</xdr:row>
      <xdr:rowOff>25400</xdr:rowOff>
    </xdr:to>
    <xdr:cxnSp macro="">
      <xdr:nvCxnSpPr>
        <xdr:cNvPr id="305" name="直線コネクタ 304"/>
        <xdr:cNvCxnSpPr/>
      </xdr:nvCxnSpPr>
      <xdr:spPr>
        <a:xfrm flipV="1">
          <a:off x="9639300" y="1441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06" name="楕円 305"/>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84</xdr:row>
      <xdr:rowOff>25400</xdr:rowOff>
    </xdr:to>
    <xdr:cxnSp macro="">
      <xdr:nvCxnSpPr>
        <xdr:cNvPr id="307" name="直線コネクタ 306"/>
        <xdr:cNvCxnSpPr/>
      </xdr:nvCxnSpPr>
      <xdr:spPr>
        <a:xfrm>
          <a:off x="8750300" y="1438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09"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67327</xdr:rowOff>
    </xdr:from>
    <xdr:ext cx="469744" cy="259045"/>
    <xdr:sp macro="" textlink="">
      <xdr:nvSpPr>
        <xdr:cNvPr id="310" name="n_1mainValue【福祉施設】&#10;一人当たり面積"/>
        <xdr:cNvSpPr txBox="1"/>
      </xdr:nvSpPr>
      <xdr:spPr>
        <a:xfrm>
          <a:off x="9391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11" name="n_2mainValue【福祉施設】&#10;一人当たり面積"/>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50" name="楕円 349"/>
        <xdr:cNvSpPr/>
      </xdr:nvSpPr>
      <xdr:spPr>
        <a:xfrm>
          <a:off x="4584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156863</xdr:rowOff>
    </xdr:from>
    <xdr:ext cx="405111" cy="259045"/>
    <xdr:sp macro="" textlink="">
      <xdr:nvSpPr>
        <xdr:cNvPr id="351" name="【市民会館】&#10;有形固定資産減価償却率該当値テキスト"/>
        <xdr:cNvSpPr txBox="1"/>
      </xdr:nvSpPr>
      <xdr:spPr>
        <a:xfrm>
          <a:off x="4673600"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141605</xdr:rowOff>
    </xdr:from>
    <xdr:to>
      <xdr:col>20</xdr:col>
      <xdr:colOff>38100</xdr:colOff>
      <xdr:row>104</xdr:row>
      <xdr:rowOff>71755</xdr:rowOff>
    </xdr:to>
    <xdr:sp macro="" textlink="">
      <xdr:nvSpPr>
        <xdr:cNvPr id="352" name="楕円 351"/>
        <xdr:cNvSpPr/>
      </xdr:nvSpPr>
      <xdr:spPr>
        <a:xfrm>
          <a:off x="3746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13336</xdr:rowOff>
    </xdr:from>
    <xdr:to>
      <xdr:col>24</xdr:col>
      <xdr:colOff>63500</xdr:colOff>
      <xdr:row>104</xdr:row>
      <xdr:rowOff>20955</xdr:rowOff>
    </xdr:to>
    <xdr:cxnSp macro="">
      <xdr:nvCxnSpPr>
        <xdr:cNvPr id="353" name="直線コネクタ 352"/>
        <xdr:cNvCxnSpPr/>
      </xdr:nvCxnSpPr>
      <xdr:spPr>
        <a:xfrm flipV="1">
          <a:off x="3797300" y="1784413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50164</xdr:rowOff>
    </xdr:from>
    <xdr:to>
      <xdr:col>15</xdr:col>
      <xdr:colOff>101600</xdr:colOff>
      <xdr:row>102</xdr:row>
      <xdr:rowOff>151764</xdr:rowOff>
    </xdr:to>
    <xdr:sp macro="" textlink="">
      <xdr:nvSpPr>
        <xdr:cNvPr id="354" name="楕円 353"/>
        <xdr:cNvSpPr/>
      </xdr:nvSpPr>
      <xdr:spPr>
        <a:xfrm>
          <a:off x="2857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100964</xdr:rowOff>
    </xdr:from>
    <xdr:to>
      <xdr:col>19</xdr:col>
      <xdr:colOff>177800</xdr:colOff>
      <xdr:row>104</xdr:row>
      <xdr:rowOff>20955</xdr:rowOff>
    </xdr:to>
    <xdr:cxnSp macro="">
      <xdr:nvCxnSpPr>
        <xdr:cNvPr id="355" name="直線コネクタ 354"/>
        <xdr:cNvCxnSpPr/>
      </xdr:nvCxnSpPr>
      <xdr:spPr>
        <a:xfrm>
          <a:off x="2908300" y="17588864"/>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88282</xdr:rowOff>
    </xdr:from>
    <xdr:ext cx="405111" cy="259045"/>
    <xdr:sp macro="" textlink="">
      <xdr:nvSpPr>
        <xdr:cNvPr id="358" name="n_1mainValue【市民会館】&#10;有形固定資産減価償却率"/>
        <xdr:cNvSpPr txBox="1"/>
      </xdr:nvSpPr>
      <xdr:spPr>
        <a:xfrm>
          <a:off x="3582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168291</xdr:rowOff>
    </xdr:from>
    <xdr:ext cx="405111" cy="259045"/>
    <xdr:sp macro="" textlink="">
      <xdr:nvSpPr>
        <xdr:cNvPr id="359" name="n_2mainValue【市民会館】&#10;有形固定資産減価償却率"/>
        <xdr:cNvSpPr txBox="1"/>
      </xdr:nvSpPr>
      <xdr:spPr>
        <a:xfrm>
          <a:off x="27057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8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63500</xdr:rowOff>
    </xdr:from>
    <xdr:to>
      <xdr:col>55</xdr:col>
      <xdr:colOff>50800</xdr:colOff>
      <xdr:row>108</xdr:row>
      <xdr:rowOff>165100</xdr:rowOff>
    </xdr:to>
    <xdr:sp macro="" textlink="">
      <xdr:nvSpPr>
        <xdr:cNvPr id="397" name="楕円 396"/>
        <xdr:cNvSpPr/>
      </xdr:nvSpPr>
      <xdr:spPr>
        <a:xfrm>
          <a:off x="10426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149877</xdr:rowOff>
    </xdr:from>
    <xdr:ext cx="469744" cy="259045"/>
    <xdr:sp macro="" textlink="">
      <xdr:nvSpPr>
        <xdr:cNvPr id="398" name="【市民会館】&#10;一人当たり面積該当値テキスト"/>
        <xdr:cNvSpPr txBox="1"/>
      </xdr:nvSpPr>
      <xdr:spPr>
        <a:xfrm>
          <a:off x="10515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63500</xdr:rowOff>
    </xdr:from>
    <xdr:to>
      <xdr:col>50</xdr:col>
      <xdr:colOff>165100</xdr:colOff>
      <xdr:row>108</xdr:row>
      <xdr:rowOff>165100</xdr:rowOff>
    </xdr:to>
    <xdr:sp macro="" textlink="">
      <xdr:nvSpPr>
        <xdr:cNvPr id="399" name="楕円 398"/>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114300</xdr:rowOff>
    </xdr:from>
    <xdr:to>
      <xdr:col>55</xdr:col>
      <xdr:colOff>0</xdr:colOff>
      <xdr:row>108</xdr:row>
      <xdr:rowOff>114300</xdr:rowOff>
    </xdr:to>
    <xdr:cxnSp macro="">
      <xdr:nvCxnSpPr>
        <xdr:cNvPr id="400" name="直線コネクタ 399"/>
        <xdr:cNvCxnSpPr/>
      </xdr:nvCxnSpPr>
      <xdr:spPr>
        <a:xfrm>
          <a:off x="9639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63500</xdr:rowOff>
    </xdr:from>
    <xdr:to>
      <xdr:col>46</xdr:col>
      <xdr:colOff>38100</xdr:colOff>
      <xdr:row>108</xdr:row>
      <xdr:rowOff>165100</xdr:rowOff>
    </xdr:to>
    <xdr:sp macro="" textlink="">
      <xdr:nvSpPr>
        <xdr:cNvPr id="401" name="楕円 400"/>
        <xdr:cNvSpPr/>
      </xdr:nvSpPr>
      <xdr:spPr>
        <a:xfrm>
          <a:off x="8699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114300</xdr:rowOff>
    </xdr:from>
    <xdr:to>
      <xdr:col>50</xdr:col>
      <xdr:colOff>114300</xdr:colOff>
      <xdr:row>108</xdr:row>
      <xdr:rowOff>114300</xdr:rowOff>
    </xdr:to>
    <xdr:cxnSp macro="">
      <xdr:nvCxnSpPr>
        <xdr:cNvPr id="402" name="直線コネクタ 401"/>
        <xdr:cNvCxnSpPr/>
      </xdr:nvCxnSpPr>
      <xdr:spPr>
        <a:xfrm>
          <a:off x="8750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403"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4"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156227</xdr:rowOff>
    </xdr:from>
    <xdr:ext cx="469744" cy="259045"/>
    <xdr:sp macro="" textlink="">
      <xdr:nvSpPr>
        <xdr:cNvPr id="405" name="n_1mainValue【市民会館】&#10;一人当たり面積"/>
        <xdr:cNvSpPr txBox="1"/>
      </xdr:nvSpPr>
      <xdr:spPr>
        <a:xfrm>
          <a:off x="9391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156227</xdr:rowOff>
    </xdr:from>
    <xdr:ext cx="469744" cy="259045"/>
    <xdr:sp macro="" textlink="">
      <xdr:nvSpPr>
        <xdr:cNvPr id="406" name="n_2mainValue【市民会館】&#10;一人当たり面積"/>
        <xdr:cNvSpPr txBox="1"/>
      </xdr:nvSpPr>
      <xdr:spPr>
        <a:xfrm>
          <a:off x="8515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36"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445" name="楕円 444"/>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446" name="【一般廃棄物処理施設】&#10;有形固定資産減価償却率該当値テキスト"/>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447" name="楕円 446"/>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167640</xdr:rowOff>
    </xdr:to>
    <xdr:cxnSp macro="">
      <xdr:nvCxnSpPr>
        <xdr:cNvPr id="448" name="直線コネクタ 447"/>
        <xdr:cNvCxnSpPr/>
      </xdr:nvCxnSpPr>
      <xdr:spPr>
        <a:xfrm flipV="1">
          <a:off x="15481300" y="626173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xdr:rowOff>
    </xdr:from>
    <xdr:to>
      <xdr:col>76</xdr:col>
      <xdr:colOff>165100</xdr:colOff>
      <xdr:row>37</xdr:row>
      <xdr:rowOff>111760</xdr:rowOff>
    </xdr:to>
    <xdr:sp macro="" textlink="">
      <xdr:nvSpPr>
        <xdr:cNvPr id="449" name="楕円 448"/>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60960</xdr:rowOff>
    </xdr:to>
    <xdr:cxnSp macro="">
      <xdr:nvCxnSpPr>
        <xdr:cNvPr id="450" name="直線コネクタ 449"/>
        <xdr:cNvCxnSpPr/>
      </xdr:nvCxnSpPr>
      <xdr:spPr>
        <a:xfrm flipV="1">
          <a:off x="14592300" y="63398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51"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52" name="n_2aveValue【一般廃棄物処理施設】&#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453" name="n_1mainValue【一般廃棄物処理施設】&#10;有形固定資産減価償却率"/>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454" name="n_2main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83"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147993</xdr:rowOff>
    </xdr:from>
    <xdr:to>
      <xdr:col>116</xdr:col>
      <xdr:colOff>114300</xdr:colOff>
      <xdr:row>34</xdr:row>
      <xdr:rowOff>78143</xdr:rowOff>
    </xdr:to>
    <xdr:sp macro="" textlink="">
      <xdr:nvSpPr>
        <xdr:cNvPr id="492" name="楕円 491"/>
        <xdr:cNvSpPr/>
      </xdr:nvSpPr>
      <xdr:spPr>
        <a:xfrm>
          <a:off x="22110700" y="58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170870</xdr:rowOff>
    </xdr:from>
    <xdr:ext cx="599010" cy="259045"/>
    <xdr:sp macro="" textlink="">
      <xdr:nvSpPr>
        <xdr:cNvPr id="493" name="【一般廃棄物処理施設】&#10;一人当たり有形固定資産（償却資産）額該当値テキスト"/>
        <xdr:cNvSpPr txBox="1"/>
      </xdr:nvSpPr>
      <xdr:spPr>
        <a:xfrm>
          <a:off x="22199600" y="565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153530</xdr:rowOff>
    </xdr:from>
    <xdr:to>
      <xdr:col>112</xdr:col>
      <xdr:colOff>38100</xdr:colOff>
      <xdr:row>34</xdr:row>
      <xdr:rowOff>83680</xdr:rowOff>
    </xdr:to>
    <xdr:sp macro="" textlink="">
      <xdr:nvSpPr>
        <xdr:cNvPr id="494" name="楕円 493"/>
        <xdr:cNvSpPr/>
      </xdr:nvSpPr>
      <xdr:spPr>
        <a:xfrm>
          <a:off x="21272500" y="58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27343</xdr:rowOff>
    </xdr:from>
    <xdr:to>
      <xdr:col>116</xdr:col>
      <xdr:colOff>63500</xdr:colOff>
      <xdr:row>34</xdr:row>
      <xdr:rowOff>32880</xdr:rowOff>
    </xdr:to>
    <xdr:cxnSp macro="">
      <xdr:nvCxnSpPr>
        <xdr:cNvPr id="495" name="直線コネクタ 494"/>
        <xdr:cNvCxnSpPr/>
      </xdr:nvCxnSpPr>
      <xdr:spPr>
        <a:xfrm flipV="1">
          <a:off x="21323300" y="5856643"/>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5347</xdr:rowOff>
    </xdr:from>
    <xdr:to>
      <xdr:col>107</xdr:col>
      <xdr:colOff>101600</xdr:colOff>
      <xdr:row>34</xdr:row>
      <xdr:rowOff>106947</xdr:rowOff>
    </xdr:to>
    <xdr:sp macro="" textlink="">
      <xdr:nvSpPr>
        <xdr:cNvPr id="496" name="楕円 495"/>
        <xdr:cNvSpPr/>
      </xdr:nvSpPr>
      <xdr:spPr>
        <a:xfrm>
          <a:off x="20383500" y="58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32880</xdr:rowOff>
    </xdr:from>
    <xdr:to>
      <xdr:col>111</xdr:col>
      <xdr:colOff>177800</xdr:colOff>
      <xdr:row>34</xdr:row>
      <xdr:rowOff>56147</xdr:rowOff>
    </xdr:to>
    <xdr:cxnSp macro="">
      <xdr:nvCxnSpPr>
        <xdr:cNvPr id="497" name="直線コネクタ 496"/>
        <xdr:cNvCxnSpPr/>
      </xdr:nvCxnSpPr>
      <xdr:spPr>
        <a:xfrm flipV="1">
          <a:off x="20434300" y="5862180"/>
          <a:ext cx="8890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104906</xdr:rowOff>
    </xdr:from>
    <xdr:ext cx="534377" cy="259045"/>
    <xdr:sp macro="" textlink="">
      <xdr:nvSpPr>
        <xdr:cNvPr id="499" name="n_2aveValue【一般廃棄物処理施設】&#10;一人当たり有形固定資産（償却資産）額"/>
        <xdr:cNvSpPr txBox="1"/>
      </xdr:nvSpPr>
      <xdr:spPr>
        <a:xfrm>
          <a:off x="20167111"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100207</xdr:rowOff>
    </xdr:from>
    <xdr:ext cx="599010" cy="259045"/>
    <xdr:sp macro="" textlink="">
      <xdr:nvSpPr>
        <xdr:cNvPr id="500" name="n_1mainValue【一般廃棄物処理施設】&#10;一人当たり有形固定資産（償却資産）額"/>
        <xdr:cNvSpPr txBox="1"/>
      </xdr:nvSpPr>
      <xdr:spPr>
        <a:xfrm>
          <a:off x="21011095" y="55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123474</xdr:rowOff>
    </xdr:from>
    <xdr:ext cx="599010" cy="259045"/>
    <xdr:sp macro="" textlink="">
      <xdr:nvSpPr>
        <xdr:cNvPr id="501" name="n_2mainValue【一般廃棄物処理施設】&#10;一人当たり有形固定資産（償却資産）額"/>
        <xdr:cNvSpPr txBox="1"/>
      </xdr:nvSpPr>
      <xdr:spPr>
        <a:xfrm>
          <a:off x="20134795" y="560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3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42" name="楕円 541"/>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543" name="【保健センター・保健所】&#10;有形固定資産減価償却率該当値テキスト"/>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44" name="楕円 543"/>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32657</xdr:rowOff>
    </xdr:to>
    <xdr:cxnSp macro="">
      <xdr:nvCxnSpPr>
        <xdr:cNvPr id="545" name="直線コネクタ 544"/>
        <xdr:cNvCxnSpPr/>
      </xdr:nvCxnSpPr>
      <xdr:spPr>
        <a:xfrm flipV="1">
          <a:off x="15481300" y="10254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46" name="楕円 545"/>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97972</xdr:rowOff>
    </xdr:to>
    <xdr:cxnSp macro="">
      <xdr:nvCxnSpPr>
        <xdr:cNvPr id="547" name="直線コネクタ 546"/>
        <xdr:cNvCxnSpPr/>
      </xdr:nvCxnSpPr>
      <xdr:spPr>
        <a:xfrm flipV="1">
          <a:off x="14592300" y="10319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9" name="n_2ave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550" name="n_1main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165299</xdr:rowOff>
    </xdr:from>
    <xdr:ext cx="405111" cy="259045"/>
    <xdr:sp macro="" textlink="">
      <xdr:nvSpPr>
        <xdr:cNvPr id="551" name="n_2mainValue【保健センター・保健所】&#10;有形固定資産減価償却率"/>
        <xdr:cNvSpPr txBox="1"/>
      </xdr:nvSpPr>
      <xdr:spPr>
        <a:xfrm>
          <a:off x="14389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80"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589" name="楕円 588"/>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590" name="【保健センター・保健所】&#10;一人当たり面積該当値テキスト"/>
        <xdr:cNvSpPr txBox="1"/>
      </xdr:nvSpPr>
      <xdr:spPr>
        <a:xfrm>
          <a:off x="22199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591" name="楕円 590"/>
        <xdr:cNvSpPr/>
      </xdr:nvSpPr>
      <xdr:spPr>
        <a:xfrm>
          <a:off x="2127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63</xdr:row>
      <xdr:rowOff>152400</xdr:rowOff>
    </xdr:to>
    <xdr:cxnSp macro="">
      <xdr:nvCxnSpPr>
        <xdr:cNvPr id="592" name="直線コネクタ 591"/>
        <xdr:cNvCxnSpPr/>
      </xdr:nvCxnSpPr>
      <xdr:spPr>
        <a:xfrm flipV="1">
          <a:off x="21323300" y="106870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101600</xdr:rowOff>
    </xdr:from>
    <xdr:to>
      <xdr:col>107</xdr:col>
      <xdr:colOff>101600</xdr:colOff>
      <xdr:row>64</xdr:row>
      <xdr:rowOff>31750</xdr:rowOff>
    </xdr:to>
    <xdr:sp macro="" textlink="">
      <xdr:nvSpPr>
        <xdr:cNvPr id="593" name="楕円 592"/>
        <xdr:cNvSpPr/>
      </xdr:nvSpPr>
      <xdr:spPr>
        <a:xfrm>
          <a:off x="2038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152400</xdr:rowOff>
    </xdr:to>
    <xdr:cxnSp macro="">
      <xdr:nvCxnSpPr>
        <xdr:cNvPr id="594" name="直線コネクタ 593"/>
        <xdr:cNvCxnSpPr/>
      </xdr:nvCxnSpPr>
      <xdr:spPr>
        <a:xfrm>
          <a:off x="20434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95"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597" name="n_1mainValue【保健センター・保健所】&#10;一人当たり面積"/>
        <xdr:cNvSpPr txBox="1"/>
      </xdr:nvSpPr>
      <xdr:spPr>
        <a:xfrm>
          <a:off x="21075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22877</xdr:rowOff>
    </xdr:from>
    <xdr:ext cx="469744" cy="259045"/>
    <xdr:sp macro="" textlink="">
      <xdr:nvSpPr>
        <xdr:cNvPr id="598" name="n_2mainValue【保健センター・保健所】&#10;一人当たり面積"/>
        <xdr:cNvSpPr txBox="1"/>
      </xdr:nvSpPr>
      <xdr:spPr>
        <a:xfrm>
          <a:off x="20199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51308</xdr:rowOff>
    </xdr:from>
    <xdr:to>
      <xdr:col>85</xdr:col>
      <xdr:colOff>177800</xdr:colOff>
      <xdr:row>79</xdr:row>
      <xdr:rowOff>152908</xdr:rowOff>
    </xdr:to>
    <xdr:sp macro="" textlink="">
      <xdr:nvSpPr>
        <xdr:cNvPr id="635" name="楕円 634"/>
        <xdr:cNvSpPr/>
      </xdr:nvSpPr>
      <xdr:spPr>
        <a:xfrm>
          <a:off x="162687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74185</xdr:rowOff>
    </xdr:from>
    <xdr:ext cx="405111" cy="259045"/>
    <xdr:sp macro="" textlink="">
      <xdr:nvSpPr>
        <xdr:cNvPr id="636" name="【消防施設】&#10;有形固定資産減価償却率該当値テキスト"/>
        <xdr:cNvSpPr txBox="1"/>
      </xdr:nvSpPr>
      <xdr:spPr>
        <a:xfrm>
          <a:off x="16357600" y="1344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83313</xdr:rowOff>
    </xdr:from>
    <xdr:to>
      <xdr:col>81</xdr:col>
      <xdr:colOff>101600</xdr:colOff>
      <xdr:row>80</xdr:row>
      <xdr:rowOff>13463</xdr:rowOff>
    </xdr:to>
    <xdr:sp macro="" textlink="">
      <xdr:nvSpPr>
        <xdr:cNvPr id="637" name="楕円 636"/>
        <xdr:cNvSpPr/>
      </xdr:nvSpPr>
      <xdr:spPr>
        <a:xfrm>
          <a:off x="15430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102108</xdr:rowOff>
    </xdr:from>
    <xdr:to>
      <xdr:col>85</xdr:col>
      <xdr:colOff>127000</xdr:colOff>
      <xdr:row>79</xdr:row>
      <xdr:rowOff>134113</xdr:rowOff>
    </xdr:to>
    <xdr:cxnSp macro="">
      <xdr:nvCxnSpPr>
        <xdr:cNvPr id="638" name="直線コネクタ 637"/>
        <xdr:cNvCxnSpPr/>
      </xdr:nvCxnSpPr>
      <xdr:spPr>
        <a:xfrm flipV="1">
          <a:off x="15481300" y="136466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129032</xdr:rowOff>
    </xdr:from>
    <xdr:to>
      <xdr:col>76</xdr:col>
      <xdr:colOff>165100</xdr:colOff>
      <xdr:row>80</xdr:row>
      <xdr:rowOff>59182</xdr:rowOff>
    </xdr:to>
    <xdr:sp macro="" textlink="">
      <xdr:nvSpPr>
        <xdr:cNvPr id="639" name="楕円 638"/>
        <xdr:cNvSpPr/>
      </xdr:nvSpPr>
      <xdr:spPr>
        <a:xfrm>
          <a:off x="14541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134113</xdr:rowOff>
    </xdr:from>
    <xdr:to>
      <xdr:col>81</xdr:col>
      <xdr:colOff>50800</xdr:colOff>
      <xdr:row>80</xdr:row>
      <xdr:rowOff>8382</xdr:rowOff>
    </xdr:to>
    <xdr:cxnSp macro="">
      <xdr:nvCxnSpPr>
        <xdr:cNvPr id="640" name="直線コネクタ 639"/>
        <xdr:cNvCxnSpPr/>
      </xdr:nvCxnSpPr>
      <xdr:spPr>
        <a:xfrm flipV="1">
          <a:off x="14592300" y="136786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42"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29990</xdr:rowOff>
    </xdr:from>
    <xdr:ext cx="405111" cy="259045"/>
    <xdr:sp macro="" textlink="">
      <xdr:nvSpPr>
        <xdr:cNvPr id="643" name="n_1mainValue【消防施設】&#10;有形固定資産減価償却率"/>
        <xdr:cNvSpPr txBox="1"/>
      </xdr:nvSpPr>
      <xdr:spPr>
        <a:xfrm>
          <a:off x="152660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75709</xdr:rowOff>
    </xdr:from>
    <xdr:ext cx="405111" cy="259045"/>
    <xdr:sp macro="" textlink="">
      <xdr:nvSpPr>
        <xdr:cNvPr id="644" name="n_2mainValue【消防施設】&#10;有形固定資産減価償却率"/>
        <xdr:cNvSpPr txBox="1"/>
      </xdr:nvSpPr>
      <xdr:spPr>
        <a:xfrm>
          <a:off x="14389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75"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3629</xdr:rowOff>
    </xdr:from>
    <xdr:to>
      <xdr:col>116</xdr:col>
      <xdr:colOff>114300</xdr:colOff>
      <xdr:row>82</xdr:row>
      <xdr:rowOff>105229</xdr:rowOff>
    </xdr:to>
    <xdr:sp macro="" textlink="">
      <xdr:nvSpPr>
        <xdr:cNvPr id="684" name="楕円 683"/>
        <xdr:cNvSpPr/>
      </xdr:nvSpPr>
      <xdr:spPr>
        <a:xfrm>
          <a:off x="22110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26506</xdr:rowOff>
    </xdr:from>
    <xdr:ext cx="469744" cy="259045"/>
    <xdr:sp macro="" textlink="">
      <xdr:nvSpPr>
        <xdr:cNvPr id="685" name="【消防施設】&#10;一人当たり面積該当値テキスト"/>
        <xdr:cNvSpPr txBox="1"/>
      </xdr:nvSpPr>
      <xdr:spPr>
        <a:xfrm>
          <a:off x="22199600" y="139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3629</xdr:rowOff>
    </xdr:from>
    <xdr:to>
      <xdr:col>112</xdr:col>
      <xdr:colOff>38100</xdr:colOff>
      <xdr:row>82</xdr:row>
      <xdr:rowOff>105229</xdr:rowOff>
    </xdr:to>
    <xdr:sp macro="" textlink="">
      <xdr:nvSpPr>
        <xdr:cNvPr id="686" name="楕円 685"/>
        <xdr:cNvSpPr/>
      </xdr:nvSpPr>
      <xdr:spPr>
        <a:xfrm>
          <a:off x="21272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54429</xdr:rowOff>
    </xdr:from>
    <xdr:to>
      <xdr:col>116</xdr:col>
      <xdr:colOff>63500</xdr:colOff>
      <xdr:row>82</xdr:row>
      <xdr:rowOff>54429</xdr:rowOff>
    </xdr:to>
    <xdr:cxnSp macro="">
      <xdr:nvCxnSpPr>
        <xdr:cNvPr id="687" name="直線コネクタ 686"/>
        <xdr:cNvCxnSpPr/>
      </xdr:nvCxnSpPr>
      <xdr:spPr>
        <a:xfrm>
          <a:off x="21323300" y="141133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77107</xdr:rowOff>
    </xdr:from>
    <xdr:to>
      <xdr:col>107</xdr:col>
      <xdr:colOff>101600</xdr:colOff>
      <xdr:row>84</xdr:row>
      <xdr:rowOff>7257</xdr:rowOff>
    </xdr:to>
    <xdr:sp macro="" textlink="">
      <xdr:nvSpPr>
        <xdr:cNvPr id="688" name="楕円 687"/>
        <xdr:cNvSpPr/>
      </xdr:nvSpPr>
      <xdr:spPr>
        <a:xfrm>
          <a:off x="2038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54429</xdr:rowOff>
    </xdr:from>
    <xdr:to>
      <xdr:col>111</xdr:col>
      <xdr:colOff>177800</xdr:colOff>
      <xdr:row>83</xdr:row>
      <xdr:rowOff>127907</xdr:rowOff>
    </xdr:to>
    <xdr:cxnSp macro="">
      <xdr:nvCxnSpPr>
        <xdr:cNvPr id="689" name="直線コネクタ 688"/>
        <xdr:cNvCxnSpPr/>
      </xdr:nvCxnSpPr>
      <xdr:spPr>
        <a:xfrm flipV="1">
          <a:off x="20434300" y="1411332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90"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121756</xdr:rowOff>
    </xdr:from>
    <xdr:ext cx="469744" cy="259045"/>
    <xdr:sp macro="" textlink="">
      <xdr:nvSpPr>
        <xdr:cNvPr id="692" name="n_1mainValue【消防施設】&#10;一人当たり面積"/>
        <xdr:cNvSpPr txBox="1"/>
      </xdr:nvSpPr>
      <xdr:spPr>
        <a:xfrm>
          <a:off x="210757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93" name="n_2mainValue【消防施設】&#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636</xdr:rowOff>
    </xdr:from>
    <xdr:to>
      <xdr:col>85</xdr:col>
      <xdr:colOff>177800</xdr:colOff>
      <xdr:row>104</xdr:row>
      <xdr:rowOff>102236</xdr:rowOff>
    </xdr:to>
    <xdr:sp macro="" textlink="">
      <xdr:nvSpPr>
        <xdr:cNvPr id="732" name="楕円 731"/>
        <xdr:cNvSpPr/>
      </xdr:nvSpPr>
      <xdr:spPr>
        <a:xfrm>
          <a:off x="16268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23513</xdr:rowOff>
    </xdr:from>
    <xdr:ext cx="405111" cy="259045"/>
    <xdr:sp macro="" textlink="">
      <xdr:nvSpPr>
        <xdr:cNvPr id="733" name="【庁舎】&#10;有形固定資産減価償却率該当値テキスト"/>
        <xdr:cNvSpPr txBox="1"/>
      </xdr:nvSpPr>
      <xdr:spPr>
        <a:xfrm>
          <a:off x="16357600"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78739</xdr:rowOff>
    </xdr:from>
    <xdr:to>
      <xdr:col>81</xdr:col>
      <xdr:colOff>101600</xdr:colOff>
      <xdr:row>103</xdr:row>
      <xdr:rowOff>8889</xdr:rowOff>
    </xdr:to>
    <xdr:sp macro="" textlink="">
      <xdr:nvSpPr>
        <xdr:cNvPr id="734" name="楕円 733"/>
        <xdr:cNvSpPr/>
      </xdr:nvSpPr>
      <xdr:spPr>
        <a:xfrm>
          <a:off x="1543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129539</xdr:rowOff>
    </xdr:from>
    <xdr:to>
      <xdr:col>85</xdr:col>
      <xdr:colOff>127000</xdr:colOff>
      <xdr:row>104</xdr:row>
      <xdr:rowOff>51436</xdr:rowOff>
    </xdr:to>
    <xdr:cxnSp macro="">
      <xdr:nvCxnSpPr>
        <xdr:cNvPr id="735" name="直線コネクタ 734"/>
        <xdr:cNvCxnSpPr/>
      </xdr:nvCxnSpPr>
      <xdr:spPr>
        <a:xfrm>
          <a:off x="15481300" y="17617439"/>
          <a:ext cx="838200" cy="2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34925</xdr:rowOff>
    </xdr:from>
    <xdr:to>
      <xdr:col>76</xdr:col>
      <xdr:colOff>165100</xdr:colOff>
      <xdr:row>102</xdr:row>
      <xdr:rowOff>136525</xdr:rowOff>
    </xdr:to>
    <xdr:sp macro="" textlink="">
      <xdr:nvSpPr>
        <xdr:cNvPr id="736" name="楕円 735"/>
        <xdr:cNvSpPr/>
      </xdr:nvSpPr>
      <xdr:spPr>
        <a:xfrm>
          <a:off x="14541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85725</xdr:rowOff>
    </xdr:from>
    <xdr:to>
      <xdr:col>81</xdr:col>
      <xdr:colOff>50800</xdr:colOff>
      <xdr:row>102</xdr:row>
      <xdr:rowOff>129539</xdr:rowOff>
    </xdr:to>
    <xdr:cxnSp macro="">
      <xdr:nvCxnSpPr>
        <xdr:cNvPr id="737" name="直線コネクタ 736"/>
        <xdr:cNvCxnSpPr/>
      </xdr:nvCxnSpPr>
      <xdr:spPr>
        <a:xfrm>
          <a:off x="14592300" y="175736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9"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25416</xdr:rowOff>
    </xdr:from>
    <xdr:ext cx="405111" cy="259045"/>
    <xdr:sp macro="" textlink="">
      <xdr:nvSpPr>
        <xdr:cNvPr id="740" name="n_1mainValue【庁舎】&#10;有形固定資産減価償却率"/>
        <xdr:cNvSpPr txBox="1"/>
      </xdr:nvSpPr>
      <xdr:spPr>
        <a:xfrm>
          <a:off x="152660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153052</xdr:rowOff>
    </xdr:from>
    <xdr:ext cx="405111" cy="259045"/>
    <xdr:sp macro="" textlink="">
      <xdr:nvSpPr>
        <xdr:cNvPr id="741" name="n_2mainValue【庁舎】&#10;有形固定資産減価償却率"/>
        <xdr:cNvSpPr txBox="1"/>
      </xdr:nvSpPr>
      <xdr:spPr>
        <a:xfrm>
          <a:off x="14389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68"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777" name="楕円 776"/>
        <xdr:cNvSpPr/>
      </xdr:nvSpPr>
      <xdr:spPr>
        <a:xfrm>
          <a:off x="22110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17542</xdr:rowOff>
    </xdr:from>
    <xdr:ext cx="469744" cy="259045"/>
    <xdr:sp macro="" textlink="">
      <xdr:nvSpPr>
        <xdr:cNvPr id="778" name="【庁舎】&#10;一人当たり面積該当値テキスト"/>
        <xdr:cNvSpPr txBox="1"/>
      </xdr:nvSpPr>
      <xdr:spPr>
        <a:xfrm>
          <a:off x="22199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79" name="楕円 778"/>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106</xdr:row>
      <xdr:rowOff>144780</xdr:rowOff>
    </xdr:to>
    <xdr:cxnSp macro="">
      <xdr:nvCxnSpPr>
        <xdr:cNvPr id="780" name="直線コネクタ 779"/>
        <xdr:cNvCxnSpPr/>
      </xdr:nvCxnSpPr>
      <xdr:spPr>
        <a:xfrm flipV="1">
          <a:off x="21323300" y="182636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81" name="楕円 780"/>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782" name="直線コネクタ 781"/>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83"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84"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85"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86"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有形固定資産減価償却率については、類似団体と比較して、全体的に高い水準になっている。中でも、体育館・プール、福祉施設、図書館が高い状況にある。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本市の施設については、高度経済成長期からバブル経済期にかけて整備されたものが多いことから、建築後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年を経過した施設が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％を超えており、老朽化した施設についての建替えや改修等の対応が大きな課題になっている。</a:t>
          </a:r>
        </a:p>
        <a:p>
          <a:r>
            <a:rPr kumimoji="1" lang="ja-JP" altLang="en-US" sz="1300">
              <a:latin typeface="ＭＳ Ｐゴシック" panose="020B0600070205080204" pitchFamily="50" charset="-128"/>
              <a:ea typeface="ＭＳ Ｐゴシック" panose="020B0600070205080204" pitchFamily="50" charset="-128"/>
            </a:rPr>
            <a:t>今後においても、「尼崎市公共施設マネジメント計画」に基づく圧縮と再編の取組などを進めていくことで、身の丈に合った施設保有量・施設規模となるようマネジメントしていく必要がある。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462,744
451,593
50.72
198,149,679
197,732,423
183,557
98,573,387
251,449,177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近年は、社会保障関係経費や公債費の増により基準財政需要額は増加傾向にあり、市民税や固定資産税の増により基準財政収入額も増加傾向にある。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今後については、収支面で厳しい状況が見込まれることから、より一層の税源のかん養と公債費負担の抑制に向けて取り組んでいく。</a:t>
          </a: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flipV="1">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歳入では地方交付税等の経常一般財源が減少し、歳出では社会保障関係経費等の増に伴い扶助費に係る経常的な一般財源が増となったことから、前年度と比べ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経常収支比率の内訳で多くを占めている扶助費等の社会保障関係経費や公債費は高い水準で推移することが見込まれることから、市税等の経常一般財源の確保や経常的な一般財源が充当される公債費の縮減などの財政構造の改善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67</xdr:row>
      <xdr:rowOff>2794</xdr:rowOff>
    </xdr:to>
    <xdr:cxnSp macro="">
      <xdr:nvCxnSpPr>
        <xdr:cNvPr id="130" name="直線コネクタ 129"/>
        <xdr:cNvCxnSpPr/>
      </xdr:nvCxnSpPr>
      <xdr:spPr>
        <a:xfrm>
          <a:off x="4114800" y="1138859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152654</xdr:rowOff>
    </xdr:from>
    <xdr:to>
      <xdr:col>19</xdr:col>
      <xdr:colOff>133350</xdr:colOff>
      <xdr:row>66</xdr:row>
      <xdr:rowOff>72898</xdr:rowOff>
    </xdr:to>
    <xdr:cxnSp macro="">
      <xdr:nvCxnSpPr>
        <xdr:cNvPr id="133" name="直線コネクタ 132"/>
        <xdr:cNvCxnSpPr/>
      </xdr:nvCxnSpPr>
      <xdr:spPr>
        <a:xfrm>
          <a:off x="3225800" y="112969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19812</xdr:rowOff>
    </xdr:to>
    <xdr:cxnSp macro="">
      <xdr:nvCxnSpPr>
        <xdr:cNvPr id="136" name="直線コネクタ 135"/>
        <xdr:cNvCxnSpPr/>
      </xdr:nvCxnSpPr>
      <xdr:spPr>
        <a:xfrm flipV="1">
          <a:off x="2336800" y="1129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19812</xdr:rowOff>
    </xdr:to>
    <xdr:cxnSp macro="">
      <xdr:nvCxnSpPr>
        <xdr:cNvPr id="139" name="直線コネクタ 138"/>
        <xdr:cNvCxnSpPr/>
      </xdr:nvCxnSpPr>
      <xdr:spPr>
        <a:xfrm>
          <a:off x="1447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123444</xdr:rowOff>
    </xdr:from>
    <xdr:to>
      <xdr:col>23</xdr:col>
      <xdr:colOff>184150</xdr:colOff>
      <xdr:row>67</xdr:row>
      <xdr:rowOff>53594</xdr:rowOff>
    </xdr:to>
    <xdr:sp macro="" textlink="">
      <xdr:nvSpPr>
        <xdr:cNvPr id="149" name="楕円 148"/>
        <xdr:cNvSpPr/>
      </xdr:nvSpPr>
      <xdr:spPr>
        <a:xfrm>
          <a:off x="4902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19321</xdr:rowOff>
    </xdr:from>
    <xdr:ext cx="762000" cy="259045"/>
    <xdr:sp macro="" textlink="">
      <xdr:nvSpPr>
        <xdr:cNvPr id="150" name="財政構造の弾力性該当値テキスト"/>
        <xdr:cNvSpPr txBox="1"/>
      </xdr:nvSpPr>
      <xdr:spPr>
        <a:xfrm>
          <a:off x="5041900" y="113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1" name="楕円 150"/>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2" name="テキスト ボックス 151"/>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101854</xdr:rowOff>
    </xdr:from>
    <xdr:to>
      <xdr:col>15</xdr:col>
      <xdr:colOff>133350</xdr:colOff>
      <xdr:row>66</xdr:row>
      <xdr:rowOff>32004</xdr:rowOff>
    </xdr:to>
    <xdr:sp macro="" textlink="">
      <xdr:nvSpPr>
        <xdr:cNvPr id="153" name="楕円 152"/>
        <xdr:cNvSpPr/>
      </xdr:nvSpPr>
      <xdr:spPr>
        <a:xfrm>
          <a:off x="3175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54" name="テキスト ボックス 153"/>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5" name="楕円 154"/>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6" name="テキスト ボックス 155"/>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92202</xdr:rowOff>
    </xdr:from>
    <xdr:to>
      <xdr:col>7</xdr:col>
      <xdr:colOff>31750</xdr:colOff>
      <xdr:row>66</xdr:row>
      <xdr:rowOff>22352</xdr:rowOff>
    </xdr:to>
    <xdr:sp macro="" textlink="">
      <xdr:nvSpPr>
        <xdr:cNvPr id="157" name="楕円 156"/>
        <xdr:cNvSpPr/>
      </xdr:nvSpPr>
      <xdr:spPr>
        <a:xfrm>
          <a:off x="1397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7129</xdr:rowOff>
    </xdr:from>
    <xdr:ext cx="762000" cy="259045"/>
    <xdr:sp macro="" textlink="">
      <xdr:nvSpPr>
        <xdr:cNvPr id="158" name="テキスト ボックス 157"/>
        <xdr:cNvSpPr txBox="1"/>
      </xdr:nvSpPr>
      <xdr:spPr>
        <a:xfrm>
          <a:off x="1066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全国や兵庫県、類似団体の平均と比較して低額となっているのは、これまでに行ってきた職員定数の削減や給与等の抑制、効率的なアウトソーシングの効果である。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今後についても引き続き経費の縮減に努めていく。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77271</xdr:rowOff>
    </xdr:from>
    <xdr:to>
      <xdr:col>23</xdr:col>
      <xdr:colOff>133350</xdr:colOff>
      <xdr:row>83</xdr:row>
      <xdr:rowOff>111344</xdr:rowOff>
    </xdr:to>
    <xdr:cxnSp macro="">
      <xdr:nvCxnSpPr>
        <xdr:cNvPr id="191" name="直線コネクタ 190"/>
        <xdr:cNvCxnSpPr/>
      </xdr:nvCxnSpPr>
      <xdr:spPr>
        <a:xfrm>
          <a:off x="4114800" y="14307621"/>
          <a:ext cx="838200" cy="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69382</xdr:rowOff>
    </xdr:from>
    <xdr:to>
      <xdr:col>19</xdr:col>
      <xdr:colOff>133350</xdr:colOff>
      <xdr:row>83</xdr:row>
      <xdr:rowOff>77271</xdr:rowOff>
    </xdr:to>
    <xdr:cxnSp macro="">
      <xdr:nvCxnSpPr>
        <xdr:cNvPr id="194" name="直線コネクタ 193"/>
        <xdr:cNvCxnSpPr/>
      </xdr:nvCxnSpPr>
      <xdr:spPr>
        <a:xfrm>
          <a:off x="3225800" y="14299732"/>
          <a:ext cx="8890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27998</xdr:rowOff>
    </xdr:from>
    <xdr:to>
      <xdr:col>15</xdr:col>
      <xdr:colOff>82550</xdr:colOff>
      <xdr:row>83</xdr:row>
      <xdr:rowOff>69382</xdr:rowOff>
    </xdr:to>
    <xdr:cxnSp macro="">
      <xdr:nvCxnSpPr>
        <xdr:cNvPr id="197" name="直線コネクタ 196"/>
        <xdr:cNvCxnSpPr/>
      </xdr:nvCxnSpPr>
      <xdr:spPr>
        <a:xfrm>
          <a:off x="2336800" y="14258348"/>
          <a:ext cx="889000" cy="4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150320</xdr:rowOff>
    </xdr:from>
    <xdr:to>
      <xdr:col>11</xdr:col>
      <xdr:colOff>31750</xdr:colOff>
      <xdr:row>83</xdr:row>
      <xdr:rowOff>27998</xdr:rowOff>
    </xdr:to>
    <xdr:cxnSp macro="">
      <xdr:nvCxnSpPr>
        <xdr:cNvPr id="200" name="直線コネクタ 199"/>
        <xdr:cNvCxnSpPr/>
      </xdr:nvCxnSpPr>
      <xdr:spPr>
        <a:xfrm>
          <a:off x="1447800" y="14209220"/>
          <a:ext cx="889000" cy="4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60544</xdr:rowOff>
    </xdr:from>
    <xdr:to>
      <xdr:col>23</xdr:col>
      <xdr:colOff>184150</xdr:colOff>
      <xdr:row>83</xdr:row>
      <xdr:rowOff>162144</xdr:rowOff>
    </xdr:to>
    <xdr:sp macro="" textlink="">
      <xdr:nvSpPr>
        <xdr:cNvPr id="210" name="楕円 209"/>
        <xdr:cNvSpPr/>
      </xdr:nvSpPr>
      <xdr:spPr>
        <a:xfrm>
          <a:off x="4902200" y="142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77071</xdr:rowOff>
    </xdr:from>
    <xdr:ext cx="762000" cy="259045"/>
    <xdr:sp macro="" textlink="">
      <xdr:nvSpPr>
        <xdr:cNvPr id="211" name="人件費・物件費等の状況該当値テキスト"/>
        <xdr:cNvSpPr txBox="1"/>
      </xdr:nvSpPr>
      <xdr:spPr>
        <a:xfrm>
          <a:off x="5041900" y="1413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26471</xdr:rowOff>
    </xdr:from>
    <xdr:to>
      <xdr:col>19</xdr:col>
      <xdr:colOff>184150</xdr:colOff>
      <xdr:row>83</xdr:row>
      <xdr:rowOff>128071</xdr:rowOff>
    </xdr:to>
    <xdr:sp macro="" textlink="">
      <xdr:nvSpPr>
        <xdr:cNvPr id="212" name="楕円 211"/>
        <xdr:cNvSpPr/>
      </xdr:nvSpPr>
      <xdr:spPr>
        <a:xfrm>
          <a:off x="4064000" y="1425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138248</xdr:rowOff>
    </xdr:from>
    <xdr:ext cx="736600" cy="259045"/>
    <xdr:sp macro="" textlink="">
      <xdr:nvSpPr>
        <xdr:cNvPr id="213" name="テキスト ボックス 212"/>
        <xdr:cNvSpPr txBox="1"/>
      </xdr:nvSpPr>
      <xdr:spPr>
        <a:xfrm>
          <a:off x="3733800" y="1402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18582</xdr:rowOff>
    </xdr:from>
    <xdr:to>
      <xdr:col>15</xdr:col>
      <xdr:colOff>133350</xdr:colOff>
      <xdr:row>83</xdr:row>
      <xdr:rowOff>120182</xdr:rowOff>
    </xdr:to>
    <xdr:sp macro="" textlink="">
      <xdr:nvSpPr>
        <xdr:cNvPr id="214" name="楕円 213"/>
        <xdr:cNvSpPr/>
      </xdr:nvSpPr>
      <xdr:spPr>
        <a:xfrm>
          <a:off x="3175000" y="142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130359</xdr:rowOff>
    </xdr:from>
    <xdr:ext cx="762000" cy="259045"/>
    <xdr:sp macro="" textlink="">
      <xdr:nvSpPr>
        <xdr:cNvPr id="215" name="テキスト ボックス 214"/>
        <xdr:cNvSpPr txBox="1"/>
      </xdr:nvSpPr>
      <xdr:spPr>
        <a:xfrm>
          <a:off x="2844800" y="1401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148648</xdr:rowOff>
    </xdr:from>
    <xdr:to>
      <xdr:col>11</xdr:col>
      <xdr:colOff>82550</xdr:colOff>
      <xdr:row>83</xdr:row>
      <xdr:rowOff>78798</xdr:rowOff>
    </xdr:to>
    <xdr:sp macro="" textlink="">
      <xdr:nvSpPr>
        <xdr:cNvPr id="216" name="楕円 215"/>
        <xdr:cNvSpPr/>
      </xdr:nvSpPr>
      <xdr:spPr>
        <a:xfrm>
          <a:off x="2286000" y="142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88975</xdr:rowOff>
    </xdr:from>
    <xdr:ext cx="762000" cy="259045"/>
    <xdr:sp macro="" textlink="">
      <xdr:nvSpPr>
        <xdr:cNvPr id="217" name="テキスト ボックス 216"/>
        <xdr:cNvSpPr txBox="1"/>
      </xdr:nvSpPr>
      <xdr:spPr>
        <a:xfrm>
          <a:off x="1955800" y="13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99520</xdr:rowOff>
    </xdr:from>
    <xdr:to>
      <xdr:col>7</xdr:col>
      <xdr:colOff>31750</xdr:colOff>
      <xdr:row>83</xdr:row>
      <xdr:rowOff>29670</xdr:rowOff>
    </xdr:to>
    <xdr:sp macro="" textlink="">
      <xdr:nvSpPr>
        <xdr:cNvPr id="218" name="楕円 217"/>
        <xdr:cNvSpPr/>
      </xdr:nvSpPr>
      <xdr:spPr>
        <a:xfrm>
          <a:off x="1397000" y="141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39847</xdr:rowOff>
    </xdr:from>
    <xdr:ext cx="762000" cy="259045"/>
    <xdr:sp macro="" textlink="">
      <xdr:nvSpPr>
        <xdr:cNvPr id="219" name="テキスト ボックス 218"/>
        <xdr:cNvSpPr txBox="1"/>
      </xdr:nvSpPr>
      <xdr:spPr>
        <a:xfrm>
          <a:off x="1066800" y="1392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これまでの職員給与適正化の計画的な実施や職員給与の削減措置を実施しており、近年の本市のラスパイレス指数は、平成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年度に向けて新たに実施した給与制度の総合的見直しにより、一時的な削減措置をせずとも</a:t>
          </a:r>
          <a:r>
            <a:rPr kumimoji="1" lang="en-US" altLang="ja-JP" sz="900">
              <a:latin typeface="ＭＳ Ｐゴシック" panose="020B0600070205080204" pitchFamily="50" charset="-128"/>
              <a:ea typeface="ＭＳ Ｐゴシック" panose="020B0600070205080204" pitchFamily="50" charset="-128"/>
            </a:rPr>
            <a:t>100</a:t>
          </a:r>
          <a:r>
            <a:rPr kumimoji="1" lang="ja-JP" altLang="en-US" sz="900">
              <a:latin typeface="ＭＳ Ｐゴシック" panose="020B0600070205080204" pitchFamily="50" charset="-128"/>
              <a:ea typeface="ＭＳ Ｐゴシック" panose="020B0600070205080204" pitchFamily="50" charset="-128"/>
            </a:rPr>
            <a:t>を下回る状況となっている。</a:t>
          </a:r>
          <a:br>
            <a:rPr kumimoji="1" lang="ja-JP" altLang="en-US"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≪本市の給与削減措置の概要≫</a:t>
          </a:r>
        </a:p>
        <a:p>
          <a:r>
            <a:rPr kumimoji="1" lang="en-US" altLang="ja-JP" sz="900">
              <a:latin typeface="ＭＳ Ｐゴシック" panose="020B0600070205080204" pitchFamily="50" charset="-128"/>
              <a:ea typeface="ＭＳ Ｐゴシック" panose="020B0600070205080204" pitchFamily="50" charset="-128"/>
            </a:rPr>
            <a:t>H14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年度：給料削減（△</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a:t>
          </a:r>
        </a:p>
        <a:p>
          <a:r>
            <a:rPr kumimoji="1" lang="en-US" altLang="ja-JP" sz="900">
              <a:latin typeface="ＭＳ Ｐゴシック" panose="020B0600070205080204" pitchFamily="50" charset="-128"/>
              <a:ea typeface="ＭＳ Ｐゴシック" panose="020B0600070205080204" pitchFamily="50" charset="-128"/>
            </a:rPr>
            <a:t>H16</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年度：給料削減（△</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％）、管理職手当削減（△</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a:t>
          </a:r>
        </a:p>
        <a:p>
          <a:r>
            <a:rPr kumimoji="1" lang="en-US" altLang="ja-JP" sz="900">
              <a:latin typeface="ＭＳ Ｐゴシック" panose="020B0600070205080204" pitchFamily="50" charset="-128"/>
              <a:ea typeface="ＭＳ Ｐゴシック" panose="020B0600070205080204" pitchFamily="50" charset="-128"/>
            </a:rPr>
            <a:t>H20</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年度：地域手当削減措置（△</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85</a:t>
          </a:r>
          <a:r>
            <a:rPr kumimoji="1" lang="ja-JP" altLang="en-US" sz="900">
              <a:latin typeface="ＭＳ Ｐゴシック" panose="020B0600070205080204" pitchFamily="50" charset="-128"/>
              <a:ea typeface="ＭＳ Ｐゴシック" panose="020B0600070205080204" pitchFamily="50" charset="-128"/>
            </a:rPr>
            <a:t>％）</a:t>
          </a:r>
        </a:p>
        <a:p>
          <a:r>
            <a:rPr kumimoji="1" lang="en-US" altLang="ja-JP" sz="900">
              <a:latin typeface="ＭＳ Ｐゴシック" panose="020B0600070205080204" pitchFamily="50" charset="-128"/>
              <a:ea typeface="ＭＳ Ｐゴシック" panose="020B0600070205080204" pitchFamily="50" charset="-128"/>
            </a:rPr>
            <a:t>H23</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年度：給料削減（△</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a:t>
          </a:r>
        </a:p>
        <a:p>
          <a:r>
            <a:rPr kumimoji="1" lang="en-US" altLang="ja-JP" sz="900">
              <a:latin typeface="ＭＳ Ｐゴシック" panose="020B0600070205080204" pitchFamily="50" charset="-128"/>
              <a:ea typeface="ＭＳ Ｐゴシック" panose="020B0600070205080204" pitchFamily="50" charset="-128"/>
            </a:rPr>
            <a:t>H22</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年度：期末・勤勉手当削減（△</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a:t>
          </a:r>
        </a:p>
        <a:p>
          <a:r>
            <a:rPr kumimoji="1" lang="en-US" altLang="ja-JP" sz="900">
              <a:latin typeface="ＭＳ Ｐゴシック" panose="020B0600070205080204" pitchFamily="50" charset="-128"/>
              <a:ea typeface="ＭＳ Ｐゴシック" panose="020B0600070205080204" pitchFamily="50" charset="-128"/>
            </a:rPr>
            <a:t>H25</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年度：給料削減（△</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55" name="直線コネクタ 254"/>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135164</xdr:rowOff>
    </xdr:to>
    <xdr:cxnSp macro="">
      <xdr:nvCxnSpPr>
        <xdr:cNvPr id="258" name="直線コネクタ 257"/>
        <xdr:cNvCxnSpPr/>
      </xdr:nvCxnSpPr>
      <xdr:spPr>
        <a:xfrm flipV="1">
          <a:off x="15290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85</xdr:row>
      <xdr:rowOff>135164</xdr:rowOff>
    </xdr:to>
    <xdr:cxnSp macro="">
      <xdr:nvCxnSpPr>
        <xdr:cNvPr id="261" name="直線コネクタ 260"/>
        <xdr:cNvCxnSpPr/>
      </xdr:nvCxnSpPr>
      <xdr:spPr>
        <a:xfrm>
          <a:off x="14401800" y="14294757"/>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13607</xdr:rowOff>
    </xdr:to>
    <xdr:cxnSp macro="">
      <xdr:nvCxnSpPr>
        <xdr:cNvPr id="264" name="直線コネクタ 263"/>
        <xdr:cNvCxnSpPr/>
      </xdr:nvCxnSpPr>
      <xdr:spPr>
        <a:xfrm flipV="1">
          <a:off x="13512800" y="142947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4" name="楕円 273"/>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5"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6" name="楕円 275"/>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7" name="テキスト ボックス 276"/>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8" name="楕円 277"/>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9" name="テキスト ボックス 27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0" name="楕円 279"/>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1" name="テキスト ボックス 280"/>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2" name="楕円 281"/>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3" name="テキスト ボックス 282"/>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概ね同水準で推移している。</a:t>
          </a:r>
        </a:p>
        <a:p>
          <a:r>
            <a:rPr kumimoji="1" lang="ja-JP" altLang="en-US" sz="1100">
              <a:latin typeface="ＭＳ Ｐゴシック" panose="020B0600070205080204" pitchFamily="50" charset="-128"/>
              <a:ea typeface="ＭＳ Ｐゴシック" panose="020B0600070205080204" pitchFamily="50" charset="-128"/>
            </a:rPr>
            <a:t>　今後についても、</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あまがさき「未来へつなぐ」プロジェクト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おいて事務事業の見直しを行うとともに、今後、少子高齢化の進展に伴い増加・多様化する行政ニーズに対応していくため、業務の効率化や民間事業者の活用等、業務執行体制の見直しを図る中で、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101812</xdr:rowOff>
    </xdr:to>
    <xdr:cxnSp macro="">
      <xdr:nvCxnSpPr>
        <xdr:cNvPr id="318" name="直線コネクタ 317"/>
        <xdr:cNvCxnSpPr/>
      </xdr:nvCxnSpPr>
      <xdr:spPr>
        <a:xfrm>
          <a:off x="16179800" y="103888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101812</xdr:rowOff>
    </xdr:to>
    <xdr:cxnSp macro="">
      <xdr:nvCxnSpPr>
        <xdr:cNvPr id="321" name="直線コネクタ 320"/>
        <xdr:cNvCxnSpPr/>
      </xdr:nvCxnSpPr>
      <xdr:spPr>
        <a:xfrm>
          <a:off x="15290800" y="103445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21379</xdr:rowOff>
    </xdr:from>
    <xdr:to>
      <xdr:col>72</xdr:col>
      <xdr:colOff>203200</xdr:colOff>
      <xdr:row>60</xdr:row>
      <xdr:rowOff>57573</xdr:rowOff>
    </xdr:to>
    <xdr:cxnSp macro="">
      <xdr:nvCxnSpPr>
        <xdr:cNvPr id="324" name="直線コネクタ 323"/>
        <xdr:cNvCxnSpPr/>
      </xdr:nvCxnSpPr>
      <xdr:spPr>
        <a:xfrm>
          <a:off x="14401800" y="1030837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5292</xdr:rowOff>
    </xdr:from>
    <xdr:to>
      <xdr:col>68</xdr:col>
      <xdr:colOff>152400</xdr:colOff>
      <xdr:row>60</xdr:row>
      <xdr:rowOff>21379</xdr:rowOff>
    </xdr:to>
    <xdr:cxnSp macro="">
      <xdr:nvCxnSpPr>
        <xdr:cNvPr id="327" name="直線コネクタ 326"/>
        <xdr:cNvCxnSpPr/>
      </xdr:nvCxnSpPr>
      <xdr:spPr>
        <a:xfrm>
          <a:off x="13512800" y="102922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37" name="楕円 336"/>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67539</xdr:rowOff>
    </xdr:from>
    <xdr:ext cx="762000" cy="259045"/>
    <xdr:sp macro="" textlink="">
      <xdr:nvSpPr>
        <xdr:cNvPr id="338" name="定員管理の状況該当値テキスト"/>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39" name="楕円 338"/>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0" name="テキスト ボックス 339"/>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1" name="楕円 340"/>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2" name="テキスト ボックス 341"/>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142029</xdr:rowOff>
    </xdr:from>
    <xdr:to>
      <xdr:col>68</xdr:col>
      <xdr:colOff>203200</xdr:colOff>
      <xdr:row>60</xdr:row>
      <xdr:rowOff>72179</xdr:rowOff>
    </xdr:to>
    <xdr:sp macro="" textlink="">
      <xdr:nvSpPr>
        <xdr:cNvPr id="343" name="楕円 342"/>
        <xdr:cNvSpPr/>
      </xdr:nvSpPr>
      <xdr:spPr>
        <a:xfrm>
          <a:off x="14351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82356</xdr:rowOff>
    </xdr:from>
    <xdr:ext cx="762000" cy="259045"/>
    <xdr:sp macro="" textlink="">
      <xdr:nvSpPr>
        <xdr:cNvPr id="344" name="テキスト ボックス 343"/>
        <xdr:cNvSpPr txBox="1"/>
      </xdr:nvSpPr>
      <xdr:spPr>
        <a:xfrm>
          <a:off x="14020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125942</xdr:rowOff>
    </xdr:from>
    <xdr:to>
      <xdr:col>64</xdr:col>
      <xdr:colOff>152400</xdr:colOff>
      <xdr:row>60</xdr:row>
      <xdr:rowOff>56092</xdr:rowOff>
    </xdr:to>
    <xdr:sp macro="" textlink="">
      <xdr:nvSpPr>
        <xdr:cNvPr id="345" name="楕円 344"/>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66269</xdr:rowOff>
    </xdr:from>
    <xdr:ext cx="762000" cy="259045"/>
    <xdr:sp macro="" textlink="">
      <xdr:nvSpPr>
        <xdr:cNvPr id="346" name="テキスト ボックス 345"/>
        <xdr:cNvSpPr txBox="1"/>
      </xdr:nvSpPr>
      <xdr:spPr>
        <a:xfrm>
          <a:off x="13131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公共用地先行取得事業費の減などにより前年度から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ものの、教育環境の充実等に発行した市債のほか、財源対策として発行してきた行政改革推進債や退職手当債などの償還が本格化してきたため、全国や兵庫県、類似団体の平均よりも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今後については、慎重な財政運営を行いつつ、市債の元金償還を進めることにより、徐々に低下していく見込みとなっている。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58928</xdr:rowOff>
    </xdr:to>
    <xdr:cxnSp macro="">
      <xdr:nvCxnSpPr>
        <xdr:cNvPr id="378" name="直線コネクタ 377"/>
        <xdr:cNvCxnSpPr/>
      </xdr:nvCxnSpPr>
      <xdr:spPr>
        <a:xfrm flipV="1">
          <a:off x="16179800" y="75641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49276</xdr:rowOff>
    </xdr:from>
    <xdr:to>
      <xdr:col>77</xdr:col>
      <xdr:colOff>44450</xdr:colOff>
      <xdr:row>44</xdr:row>
      <xdr:rowOff>58928</xdr:rowOff>
    </xdr:to>
    <xdr:cxnSp macro="">
      <xdr:nvCxnSpPr>
        <xdr:cNvPr id="381" name="直線コネクタ 380"/>
        <xdr:cNvCxnSpPr/>
      </xdr:nvCxnSpPr>
      <xdr:spPr>
        <a:xfrm>
          <a:off x="15290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49276</xdr:rowOff>
    </xdr:to>
    <xdr:cxnSp macro="">
      <xdr:nvCxnSpPr>
        <xdr:cNvPr id="384" name="直線コネクタ 383"/>
        <xdr:cNvCxnSpPr/>
      </xdr:nvCxnSpPr>
      <xdr:spPr>
        <a:xfrm>
          <a:off x="14401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20320</xdr:rowOff>
    </xdr:to>
    <xdr:cxnSp macro="">
      <xdr:nvCxnSpPr>
        <xdr:cNvPr id="387" name="直線コネクタ 386"/>
        <xdr:cNvCxnSpPr/>
      </xdr:nvCxnSpPr>
      <xdr:spPr>
        <a:xfrm>
          <a:off x="13512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397" name="楕円 396"/>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398" name="公債費負担の状況該当値テキスト"/>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8128</xdr:rowOff>
    </xdr:from>
    <xdr:to>
      <xdr:col>77</xdr:col>
      <xdr:colOff>95250</xdr:colOff>
      <xdr:row>44</xdr:row>
      <xdr:rowOff>109728</xdr:rowOff>
    </xdr:to>
    <xdr:sp macro="" textlink="">
      <xdr:nvSpPr>
        <xdr:cNvPr id="399" name="楕円 398"/>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94505</xdr:rowOff>
    </xdr:from>
    <xdr:ext cx="736600" cy="259045"/>
    <xdr:sp macro="" textlink="">
      <xdr:nvSpPr>
        <xdr:cNvPr id="400" name="テキスト ボックス 399"/>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169926</xdr:rowOff>
    </xdr:from>
    <xdr:to>
      <xdr:col>73</xdr:col>
      <xdr:colOff>44450</xdr:colOff>
      <xdr:row>44</xdr:row>
      <xdr:rowOff>100076</xdr:rowOff>
    </xdr:to>
    <xdr:sp macro="" textlink="">
      <xdr:nvSpPr>
        <xdr:cNvPr id="401" name="楕円 400"/>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84853</xdr:rowOff>
    </xdr:from>
    <xdr:ext cx="762000" cy="259045"/>
    <xdr:sp macro="" textlink="">
      <xdr:nvSpPr>
        <xdr:cNvPr id="402" name="テキスト ボックス 401"/>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3" name="楕円 402"/>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4" name="テキスト ボックス 403"/>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5" name="楕円 404"/>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6" name="テキスト ボックス 405"/>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地方債残高の減や、債務負担行為を設定している事業の進捗に伴う後年度支払予定額の減などにより、前年度から</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の改善となった。しかしながら、教育環境の充実等に対応するために発行した市債のほか、行政改革推進債や退職手当債等の市債残高が多額であるため、全国や兵庫県、類似団体の平均と比較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今後については、「あまがさき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未来へつなぐ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プロジェクト」に示した目標を見据えながら、引き続き将来負担の抑制に努めていく。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109813</xdr:rowOff>
    </xdr:from>
    <xdr:to>
      <xdr:col>81</xdr:col>
      <xdr:colOff>44450</xdr:colOff>
      <xdr:row>19</xdr:row>
      <xdr:rowOff>16383</xdr:rowOff>
    </xdr:to>
    <xdr:cxnSp macro="">
      <xdr:nvCxnSpPr>
        <xdr:cNvPr id="440" name="直線コネクタ 439"/>
        <xdr:cNvCxnSpPr/>
      </xdr:nvCxnSpPr>
      <xdr:spPr>
        <a:xfrm flipV="1">
          <a:off x="16179800" y="3195913"/>
          <a:ext cx="8382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16383</xdr:rowOff>
    </xdr:from>
    <xdr:to>
      <xdr:col>77</xdr:col>
      <xdr:colOff>44450</xdr:colOff>
      <xdr:row>19</xdr:row>
      <xdr:rowOff>98425</xdr:rowOff>
    </xdr:to>
    <xdr:cxnSp macro="">
      <xdr:nvCxnSpPr>
        <xdr:cNvPr id="443" name="直線コネクタ 442"/>
        <xdr:cNvCxnSpPr/>
      </xdr:nvCxnSpPr>
      <xdr:spPr>
        <a:xfrm flipV="1">
          <a:off x="15290800" y="327393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98425</xdr:rowOff>
    </xdr:from>
    <xdr:to>
      <xdr:col>72</xdr:col>
      <xdr:colOff>203200</xdr:colOff>
      <xdr:row>20</xdr:row>
      <xdr:rowOff>35560</xdr:rowOff>
    </xdr:to>
    <xdr:cxnSp macro="">
      <xdr:nvCxnSpPr>
        <xdr:cNvPr id="446" name="直線コネクタ 445"/>
        <xdr:cNvCxnSpPr/>
      </xdr:nvCxnSpPr>
      <xdr:spPr>
        <a:xfrm flipV="1">
          <a:off x="14401800" y="33559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35560</xdr:rowOff>
    </xdr:from>
    <xdr:to>
      <xdr:col>68</xdr:col>
      <xdr:colOff>152400</xdr:colOff>
      <xdr:row>20</xdr:row>
      <xdr:rowOff>129667</xdr:rowOff>
    </xdr:to>
    <xdr:cxnSp macro="">
      <xdr:nvCxnSpPr>
        <xdr:cNvPr id="449" name="直線コネクタ 448"/>
        <xdr:cNvCxnSpPr/>
      </xdr:nvCxnSpPr>
      <xdr:spPr>
        <a:xfrm flipV="1">
          <a:off x="13512800" y="346456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59013</xdr:rowOff>
    </xdr:from>
    <xdr:to>
      <xdr:col>81</xdr:col>
      <xdr:colOff>95250</xdr:colOff>
      <xdr:row>18</xdr:row>
      <xdr:rowOff>160613</xdr:rowOff>
    </xdr:to>
    <xdr:sp macro="" textlink="">
      <xdr:nvSpPr>
        <xdr:cNvPr id="459" name="楕円 458"/>
        <xdr:cNvSpPr/>
      </xdr:nvSpPr>
      <xdr:spPr>
        <a:xfrm>
          <a:off x="16967200" y="31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31090</xdr:rowOff>
    </xdr:from>
    <xdr:ext cx="762000" cy="259045"/>
    <xdr:sp macro="" textlink="">
      <xdr:nvSpPr>
        <xdr:cNvPr id="460" name="将来負担の状況該当値テキスト"/>
        <xdr:cNvSpPr txBox="1"/>
      </xdr:nvSpPr>
      <xdr:spPr>
        <a:xfrm>
          <a:off x="17106900" y="31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137033</xdr:rowOff>
    </xdr:from>
    <xdr:to>
      <xdr:col>77</xdr:col>
      <xdr:colOff>95250</xdr:colOff>
      <xdr:row>19</xdr:row>
      <xdr:rowOff>67183</xdr:rowOff>
    </xdr:to>
    <xdr:sp macro="" textlink="">
      <xdr:nvSpPr>
        <xdr:cNvPr id="461" name="楕円 460"/>
        <xdr:cNvSpPr/>
      </xdr:nvSpPr>
      <xdr:spPr>
        <a:xfrm>
          <a:off x="16129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51960</xdr:rowOff>
    </xdr:from>
    <xdr:ext cx="736600" cy="259045"/>
    <xdr:sp macro="" textlink="">
      <xdr:nvSpPr>
        <xdr:cNvPr id="462" name="テキスト ボックス 461"/>
        <xdr:cNvSpPr txBox="1"/>
      </xdr:nvSpPr>
      <xdr:spPr>
        <a:xfrm>
          <a:off x="15798800" y="3309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47625</xdr:rowOff>
    </xdr:from>
    <xdr:to>
      <xdr:col>73</xdr:col>
      <xdr:colOff>44450</xdr:colOff>
      <xdr:row>19</xdr:row>
      <xdr:rowOff>149225</xdr:rowOff>
    </xdr:to>
    <xdr:sp macro="" textlink="">
      <xdr:nvSpPr>
        <xdr:cNvPr id="463" name="楕円 462"/>
        <xdr:cNvSpPr/>
      </xdr:nvSpPr>
      <xdr:spPr>
        <a:xfrm>
          <a:off x="15240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134002</xdr:rowOff>
    </xdr:from>
    <xdr:ext cx="762000" cy="259045"/>
    <xdr:sp macro="" textlink="">
      <xdr:nvSpPr>
        <xdr:cNvPr id="464" name="テキスト ボックス 463"/>
        <xdr:cNvSpPr txBox="1"/>
      </xdr:nvSpPr>
      <xdr:spPr>
        <a:xfrm>
          <a:off x="14909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156210</xdr:rowOff>
    </xdr:from>
    <xdr:to>
      <xdr:col>68</xdr:col>
      <xdr:colOff>203200</xdr:colOff>
      <xdr:row>20</xdr:row>
      <xdr:rowOff>86360</xdr:rowOff>
    </xdr:to>
    <xdr:sp macro="" textlink="">
      <xdr:nvSpPr>
        <xdr:cNvPr id="465" name="楕円 464"/>
        <xdr:cNvSpPr/>
      </xdr:nvSpPr>
      <xdr:spPr>
        <a:xfrm>
          <a:off x="1435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71137</xdr:rowOff>
    </xdr:from>
    <xdr:ext cx="762000" cy="259045"/>
    <xdr:sp macro="" textlink="">
      <xdr:nvSpPr>
        <xdr:cNvPr id="466" name="テキスト ボックス 465"/>
        <xdr:cNvSpPr txBox="1"/>
      </xdr:nvSpPr>
      <xdr:spPr>
        <a:xfrm>
          <a:off x="14020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78867</xdr:rowOff>
    </xdr:from>
    <xdr:to>
      <xdr:col>64</xdr:col>
      <xdr:colOff>152400</xdr:colOff>
      <xdr:row>21</xdr:row>
      <xdr:rowOff>9017</xdr:rowOff>
    </xdr:to>
    <xdr:sp macro="" textlink="">
      <xdr:nvSpPr>
        <xdr:cNvPr id="467" name="楕円 466"/>
        <xdr:cNvSpPr/>
      </xdr:nvSpPr>
      <xdr:spPr>
        <a:xfrm>
          <a:off x="13462000" y="35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165244</xdr:rowOff>
    </xdr:from>
    <xdr:ext cx="762000" cy="259045"/>
    <xdr:sp macro="" textlink="">
      <xdr:nvSpPr>
        <xdr:cNvPr id="468" name="テキスト ボックス 467"/>
        <xdr:cNvSpPr txBox="1"/>
      </xdr:nvSpPr>
      <xdr:spPr>
        <a:xfrm>
          <a:off x="13131800" y="359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462,744
451,593
50.72
198,149,679
197,732,423
183,557
98,573,387
251,449,177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定年退職者数の減により退職手当は減になったものの、給与改定により職員手当等が増となったことから前年度と比べて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ポイント増となった。しかしながら、これまで定数削減や給与等の抑制を行ってきたため、類似団体と比べて低い水準で推移している。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今後についても、国の給与水準や本市の財政状況を勘案する中で適正な水準の維持に努めるとともに、事務事業の見直しやアウトソーシングによる執行体制の見直しを行っていく。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81280</xdr:rowOff>
    </xdr:to>
    <xdr:cxnSp macro="">
      <xdr:nvCxnSpPr>
        <xdr:cNvPr id="66" name="直線コネクタ 65"/>
        <xdr:cNvCxnSpPr/>
      </xdr:nvCxnSpPr>
      <xdr:spPr>
        <a:xfrm>
          <a:off x="3987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73660</xdr:rowOff>
    </xdr:to>
    <xdr:cxnSp macro="">
      <xdr:nvCxnSpPr>
        <xdr:cNvPr id="69" name="直線コネクタ 68"/>
        <xdr:cNvCxnSpPr/>
      </xdr:nvCxnSpPr>
      <xdr:spPr>
        <a:xfrm flipV="1">
          <a:off x="3098800" y="620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73660</xdr:rowOff>
    </xdr:to>
    <xdr:cxnSp macro="">
      <xdr:nvCxnSpPr>
        <xdr:cNvPr id="72" name="直線コネクタ 71"/>
        <xdr:cNvCxnSpPr/>
      </xdr:nvCxnSpPr>
      <xdr:spPr>
        <a:xfrm>
          <a:off x="2209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66040</xdr:rowOff>
    </xdr:to>
    <xdr:cxnSp macro="">
      <xdr:nvCxnSpPr>
        <xdr:cNvPr id="75" name="直線コネクタ 74"/>
        <xdr:cNvCxnSpPr/>
      </xdr:nvCxnSpPr>
      <xdr:spPr>
        <a:xfrm>
          <a:off x="1320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保健福祉センターの設置に伴いコストが増加したため、前年度と比べて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ポイント増となっているものの、これまで行ってきた財政の健全化に向けた様々な節減努力により類似団体平均を下回っている。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今後についても新たな視点・仕組みを取り入れて、コスト削減に取り組んでいく。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130810</xdr:rowOff>
    </xdr:from>
    <xdr:to>
      <xdr:col>82</xdr:col>
      <xdr:colOff>107950</xdr:colOff>
      <xdr:row>13</xdr:row>
      <xdr:rowOff>161290</xdr:rowOff>
    </xdr:to>
    <xdr:cxnSp macro="">
      <xdr:nvCxnSpPr>
        <xdr:cNvPr id="125" name="直線コネクタ 124"/>
        <xdr:cNvCxnSpPr/>
      </xdr:nvCxnSpPr>
      <xdr:spPr>
        <a:xfrm>
          <a:off x="15671800" y="235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85090</xdr:rowOff>
    </xdr:from>
    <xdr:to>
      <xdr:col>78</xdr:col>
      <xdr:colOff>69850</xdr:colOff>
      <xdr:row>13</xdr:row>
      <xdr:rowOff>130810</xdr:rowOff>
    </xdr:to>
    <xdr:cxnSp macro="">
      <xdr:nvCxnSpPr>
        <xdr:cNvPr id="128" name="直線コネクタ 127"/>
        <xdr:cNvCxnSpPr/>
      </xdr:nvCxnSpPr>
      <xdr:spPr>
        <a:xfrm>
          <a:off x="14782800" y="231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85090</xdr:rowOff>
    </xdr:from>
    <xdr:to>
      <xdr:col>73</xdr:col>
      <xdr:colOff>180975</xdr:colOff>
      <xdr:row>13</xdr:row>
      <xdr:rowOff>85090</xdr:rowOff>
    </xdr:to>
    <xdr:cxnSp macro="">
      <xdr:nvCxnSpPr>
        <xdr:cNvPr id="131" name="直線コネクタ 130"/>
        <xdr:cNvCxnSpPr/>
      </xdr:nvCxnSpPr>
      <xdr:spPr>
        <a:xfrm>
          <a:off x="13893800" y="231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85090</xdr:rowOff>
    </xdr:to>
    <xdr:cxnSp macro="">
      <xdr:nvCxnSpPr>
        <xdr:cNvPr id="134" name="直線コネクタ 133"/>
        <xdr:cNvCxnSpPr/>
      </xdr:nvCxnSpPr>
      <xdr:spPr>
        <a:xfrm>
          <a:off x="13004800" y="229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4" name="楕円 143"/>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5" name="物件費該当値テキスト"/>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80010</xdr:rowOff>
    </xdr:from>
    <xdr:to>
      <xdr:col>78</xdr:col>
      <xdr:colOff>120650</xdr:colOff>
      <xdr:row>14</xdr:row>
      <xdr:rowOff>10160</xdr:rowOff>
    </xdr:to>
    <xdr:sp macro="" textlink="">
      <xdr:nvSpPr>
        <xdr:cNvPr id="146" name="楕円 145"/>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20337</xdr:rowOff>
    </xdr:from>
    <xdr:ext cx="736600" cy="259045"/>
    <xdr:sp macro="" textlink="">
      <xdr:nvSpPr>
        <xdr:cNvPr id="147" name="テキスト ボックス 146"/>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34290</xdr:rowOff>
    </xdr:from>
    <xdr:to>
      <xdr:col>74</xdr:col>
      <xdr:colOff>31750</xdr:colOff>
      <xdr:row>13</xdr:row>
      <xdr:rowOff>135890</xdr:rowOff>
    </xdr:to>
    <xdr:sp macro="" textlink="">
      <xdr:nvSpPr>
        <xdr:cNvPr id="148" name="楕円 147"/>
        <xdr:cNvSpPr/>
      </xdr:nvSpPr>
      <xdr:spPr>
        <a:xfrm>
          <a:off x="14732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146067</xdr:rowOff>
    </xdr:from>
    <xdr:ext cx="762000" cy="259045"/>
    <xdr:sp macro="" textlink="">
      <xdr:nvSpPr>
        <xdr:cNvPr id="149" name="テキスト ボックス 148"/>
        <xdr:cNvSpPr txBox="1"/>
      </xdr:nvSpPr>
      <xdr:spPr>
        <a:xfrm>
          <a:off x="14401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34290</xdr:rowOff>
    </xdr:from>
    <xdr:to>
      <xdr:col>69</xdr:col>
      <xdr:colOff>142875</xdr:colOff>
      <xdr:row>13</xdr:row>
      <xdr:rowOff>135890</xdr:rowOff>
    </xdr:to>
    <xdr:sp macro="" textlink="">
      <xdr:nvSpPr>
        <xdr:cNvPr id="150" name="楕円 149"/>
        <xdr:cNvSpPr/>
      </xdr:nvSpPr>
      <xdr:spPr>
        <a:xfrm>
          <a:off x="13843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146067</xdr:rowOff>
    </xdr:from>
    <xdr:ext cx="762000" cy="259045"/>
    <xdr:sp macro="" textlink="">
      <xdr:nvSpPr>
        <xdr:cNvPr id="151" name="テキスト ボックス 150"/>
        <xdr:cNvSpPr txBox="1"/>
      </xdr:nvSpPr>
      <xdr:spPr>
        <a:xfrm>
          <a:off x="13512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2" name="楕円 151"/>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3" name="テキスト ボックス 152"/>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障害者（児）自立支援事業費や施設型給付費が増となったことなどにより前年度と比べて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た。また、本市は類似団体と比較し、特に生活保護受給者の割合（保護率）が高いことによって、扶助費に係る経常収支比率が突出して高くなっており、本市の財政状況の硬直化の大きな要因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38100</xdr:rowOff>
    </xdr:from>
    <xdr:to>
      <xdr:col>24</xdr:col>
      <xdr:colOff>25400</xdr:colOff>
      <xdr:row>60</xdr:row>
      <xdr:rowOff>152400</xdr:rowOff>
    </xdr:to>
    <xdr:cxnSp macro="">
      <xdr:nvCxnSpPr>
        <xdr:cNvPr id="186" name="直線コネクタ 185"/>
        <xdr:cNvCxnSpPr/>
      </xdr:nvCxnSpPr>
      <xdr:spPr>
        <a:xfrm>
          <a:off x="3987800" y="10325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38100</xdr:rowOff>
    </xdr:from>
    <xdr:to>
      <xdr:col>19</xdr:col>
      <xdr:colOff>187325</xdr:colOff>
      <xdr:row>60</xdr:row>
      <xdr:rowOff>38100</xdr:rowOff>
    </xdr:to>
    <xdr:cxnSp macro="">
      <xdr:nvCxnSpPr>
        <xdr:cNvPr id="189" name="直線コネクタ 188"/>
        <xdr:cNvCxnSpPr/>
      </xdr:nvCxnSpPr>
      <xdr:spPr>
        <a:xfrm>
          <a:off x="3098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38100</xdr:rowOff>
    </xdr:from>
    <xdr:to>
      <xdr:col>15</xdr:col>
      <xdr:colOff>98425</xdr:colOff>
      <xdr:row>60</xdr:row>
      <xdr:rowOff>38100</xdr:rowOff>
    </xdr:to>
    <xdr:cxnSp macro="">
      <xdr:nvCxnSpPr>
        <xdr:cNvPr id="192" name="直線コネクタ 191"/>
        <xdr:cNvCxnSpPr/>
      </xdr:nvCxnSpPr>
      <xdr:spPr>
        <a:xfrm>
          <a:off x="2209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38100</xdr:rowOff>
    </xdr:to>
    <xdr:cxnSp macro="">
      <xdr:nvCxnSpPr>
        <xdr:cNvPr id="195" name="直線コネクタ 194"/>
        <xdr:cNvCxnSpPr/>
      </xdr:nvCxnSpPr>
      <xdr:spPr>
        <a:xfrm>
          <a:off x="1320800" y="10299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101600</xdr:rowOff>
    </xdr:from>
    <xdr:to>
      <xdr:col>24</xdr:col>
      <xdr:colOff>76200</xdr:colOff>
      <xdr:row>61</xdr:row>
      <xdr:rowOff>31750</xdr:rowOff>
    </xdr:to>
    <xdr:sp macro="" textlink="">
      <xdr:nvSpPr>
        <xdr:cNvPr id="205" name="楕円 204"/>
        <xdr:cNvSpPr/>
      </xdr:nvSpPr>
      <xdr:spPr>
        <a:xfrm>
          <a:off x="47752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06"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158750</xdr:rowOff>
    </xdr:from>
    <xdr:to>
      <xdr:col>20</xdr:col>
      <xdr:colOff>38100</xdr:colOff>
      <xdr:row>60</xdr:row>
      <xdr:rowOff>88900</xdr:rowOff>
    </xdr:to>
    <xdr:sp macro="" textlink="">
      <xdr:nvSpPr>
        <xdr:cNvPr id="207" name="楕円 206"/>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73677</xdr:rowOff>
    </xdr:from>
    <xdr:ext cx="736600" cy="259045"/>
    <xdr:sp macro="" textlink="">
      <xdr:nvSpPr>
        <xdr:cNvPr id="208" name="テキスト ボックス 207"/>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158750</xdr:rowOff>
    </xdr:from>
    <xdr:to>
      <xdr:col>15</xdr:col>
      <xdr:colOff>149225</xdr:colOff>
      <xdr:row>60</xdr:row>
      <xdr:rowOff>88900</xdr:rowOff>
    </xdr:to>
    <xdr:sp macro="" textlink="">
      <xdr:nvSpPr>
        <xdr:cNvPr id="209" name="楕円 208"/>
        <xdr:cNvSpPr/>
      </xdr:nvSpPr>
      <xdr:spPr>
        <a:xfrm>
          <a:off x="3048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73677</xdr:rowOff>
    </xdr:from>
    <xdr:ext cx="762000" cy="259045"/>
    <xdr:sp macro="" textlink="">
      <xdr:nvSpPr>
        <xdr:cNvPr id="210" name="テキスト ボックス 209"/>
        <xdr:cNvSpPr txBox="1"/>
      </xdr:nvSpPr>
      <xdr:spPr>
        <a:xfrm>
          <a:off x="2717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158750</xdr:rowOff>
    </xdr:from>
    <xdr:to>
      <xdr:col>11</xdr:col>
      <xdr:colOff>60325</xdr:colOff>
      <xdr:row>60</xdr:row>
      <xdr:rowOff>88900</xdr:rowOff>
    </xdr:to>
    <xdr:sp macro="" textlink="">
      <xdr:nvSpPr>
        <xdr:cNvPr id="211" name="楕円 210"/>
        <xdr:cNvSpPr/>
      </xdr:nvSpPr>
      <xdr:spPr>
        <a:xfrm>
          <a:off x="2159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73677</xdr:rowOff>
    </xdr:from>
    <xdr:ext cx="762000" cy="259045"/>
    <xdr:sp macro="" textlink="">
      <xdr:nvSpPr>
        <xdr:cNvPr id="212" name="テキスト ボックス 211"/>
        <xdr:cNvSpPr txBox="1"/>
      </xdr:nvSpPr>
      <xdr:spPr>
        <a:xfrm>
          <a:off x="1828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3" name="楕円 212"/>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4" name="テキスト ボックス 213"/>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その他の大部分は特別会計への操出金が占めており、後期高齢者医療療養給付費負担金や介護保険会計操出金が増となっていることにより、経常収支比率は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134620</xdr:rowOff>
    </xdr:to>
    <xdr:cxnSp macro="">
      <xdr:nvCxnSpPr>
        <xdr:cNvPr id="247" name="直線コネクタ 246"/>
        <xdr:cNvCxnSpPr/>
      </xdr:nvCxnSpPr>
      <xdr:spPr>
        <a:xfrm>
          <a:off x="15671800" y="9674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73660</xdr:rowOff>
    </xdr:to>
    <xdr:cxnSp macro="">
      <xdr:nvCxnSpPr>
        <xdr:cNvPr id="250" name="直線コネクタ 249"/>
        <xdr:cNvCxnSpPr/>
      </xdr:nvCxnSpPr>
      <xdr:spPr>
        <a:xfrm>
          <a:off x="14782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43180</xdr:rowOff>
    </xdr:to>
    <xdr:cxnSp macro="">
      <xdr:nvCxnSpPr>
        <xdr:cNvPr id="253" name="直線コネクタ 252"/>
        <xdr:cNvCxnSpPr/>
      </xdr:nvCxnSpPr>
      <xdr:spPr>
        <a:xfrm>
          <a:off x="13893800" y="9598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168910</xdr:rowOff>
    </xdr:to>
    <xdr:cxnSp macro="">
      <xdr:nvCxnSpPr>
        <xdr:cNvPr id="256" name="直線コネクタ 255"/>
        <xdr:cNvCxnSpPr/>
      </xdr:nvCxnSpPr>
      <xdr:spPr>
        <a:xfrm>
          <a:off x="13004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6" name="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8" name="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9" name="テキスト ボックス 268"/>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0" name="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2" name="楕円 271"/>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3" name="テキスト ボックス 272"/>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4" name="楕円 273"/>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5" name="テキスト ボックス 274"/>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下水道事業会計補助金の減などにより前年度と比べて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ポイント減少しており、補助費等に係る経常収支比率は類似団体を下回っている。なお、企業債償還額の減少などにより、今後の補助費等は減少するものと見込まれる。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64407</xdr:rowOff>
    </xdr:to>
    <xdr:cxnSp macro="">
      <xdr:nvCxnSpPr>
        <xdr:cNvPr id="310" name="直線コネクタ 309"/>
        <xdr:cNvCxnSpPr/>
      </xdr:nvCxnSpPr>
      <xdr:spPr>
        <a:xfrm flipV="1">
          <a:off x="15671800" y="605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170543</xdr:rowOff>
    </xdr:from>
    <xdr:to>
      <xdr:col>78</xdr:col>
      <xdr:colOff>69850</xdr:colOff>
      <xdr:row>35</xdr:row>
      <xdr:rowOff>64407</xdr:rowOff>
    </xdr:to>
    <xdr:cxnSp macro="">
      <xdr:nvCxnSpPr>
        <xdr:cNvPr id="313" name="直線コネクタ 312"/>
        <xdr:cNvCxnSpPr/>
      </xdr:nvCxnSpPr>
      <xdr:spPr>
        <a:xfrm>
          <a:off x="14782800" y="599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170543</xdr:rowOff>
    </xdr:from>
    <xdr:to>
      <xdr:col>73</xdr:col>
      <xdr:colOff>180975</xdr:colOff>
      <xdr:row>35</xdr:row>
      <xdr:rowOff>31750</xdr:rowOff>
    </xdr:to>
    <xdr:cxnSp macro="">
      <xdr:nvCxnSpPr>
        <xdr:cNvPr id="316" name="直線コネクタ 315"/>
        <xdr:cNvCxnSpPr/>
      </xdr:nvCxnSpPr>
      <xdr:spPr>
        <a:xfrm flipV="1">
          <a:off x="13893800" y="599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64407</xdr:rowOff>
    </xdr:to>
    <xdr:cxnSp macro="">
      <xdr:nvCxnSpPr>
        <xdr:cNvPr id="319" name="直線コネクタ 318"/>
        <xdr:cNvCxnSpPr/>
      </xdr:nvCxnSpPr>
      <xdr:spPr>
        <a:xfrm flipV="1">
          <a:off x="13004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2722</xdr:rowOff>
    </xdr:from>
    <xdr:to>
      <xdr:col>82</xdr:col>
      <xdr:colOff>158750</xdr:colOff>
      <xdr:row>35</xdr:row>
      <xdr:rowOff>104322</xdr:rowOff>
    </xdr:to>
    <xdr:sp macro="" textlink="">
      <xdr:nvSpPr>
        <xdr:cNvPr id="329" name="楕円 328"/>
        <xdr:cNvSpPr/>
      </xdr:nvSpPr>
      <xdr:spPr>
        <a:xfrm>
          <a:off x="16459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19249</xdr:rowOff>
    </xdr:from>
    <xdr:ext cx="762000" cy="259045"/>
    <xdr:sp macro="" textlink="">
      <xdr:nvSpPr>
        <xdr:cNvPr id="330" name="補助費等該当値テキスト"/>
        <xdr:cNvSpPr txBox="1"/>
      </xdr:nvSpPr>
      <xdr:spPr>
        <a:xfrm>
          <a:off x="16598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13607</xdr:rowOff>
    </xdr:from>
    <xdr:to>
      <xdr:col>78</xdr:col>
      <xdr:colOff>120650</xdr:colOff>
      <xdr:row>35</xdr:row>
      <xdr:rowOff>115207</xdr:rowOff>
    </xdr:to>
    <xdr:sp macro="" textlink="">
      <xdr:nvSpPr>
        <xdr:cNvPr id="331" name="楕円 330"/>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125384</xdr:rowOff>
    </xdr:from>
    <xdr:ext cx="736600" cy="259045"/>
    <xdr:sp macro="" textlink="">
      <xdr:nvSpPr>
        <xdr:cNvPr id="332" name="テキスト ボックス 331"/>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119743</xdr:rowOff>
    </xdr:from>
    <xdr:to>
      <xdr:col>74</xdr:col>
      <xdr:colOff>31750</xdr:colOff>
      <xdr:row>35</xdr:row>
      <xdr:rowOff>49893</xdr:rowOff>
    </xdr:to>
    <xdr:sp macro="" textlink="">
      <xdr:nvSpPr>
        <xdr:cNvPr id="333" name="楕円 332"/>
        <xdr:cNvSpPr/>
      </xdr:nvSpPr>
      <xdr:spPr>
        <a:xfrm>
          <a:off x="14732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60070</xdr:rowOff>
    </xdr:from>
    <xdr:ext cx="762000" cy="259045"/>
    <xdr:sp macro="" textlink="">
      <xdr:nvSpPr>
        <xdr:cNvPr id="334" name="テキスト ボックス 333"/>
        <xdr:cNvSpPr txBox="1"/>
      </xdr:nvSpPr>
      <xdr:spPr>
        <a:xfrm>
          <a:off x="14401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5" name="楕円 334"/>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6" name="テキスト ボックス 335"/>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13607</xdr:rowOff>
    </xdr:from>
    <xdr:to>
      <xdr:col>65</xdr:col>
      <xdr:colOff>53975</xdr:colOff>
      <xdr:row>35</xdr:row>
      <xdr:rowOff>115207</xdr:rowOff>
    </xdr:to>
    <xdr:sp macro="" textlink="">
      <xdr:nvSpPr>
        <xdr:cNvPr id="337" name="楕円 336"/>
        <xdr:cNvSpPr/>
      </xdr:nvSpPr>
      <xdr:spPr>
        <a:xfrm>
          <a:off x="12954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125384</xdr:rowOff>
    </xdr:from>
    <xdr:ext cx="762000" cy="259045"/>
    <xdr:sp macro="" textlink="">
      <xdr:nvSpPr>
        <xdr:cNvPr id="338" name="テキスト ボックス 337"/>
        <xdr:cNvSpPr txBox="1"/>
      </xdr:nvSpPr>
      <xdr:spPr>
        <a:xfrm>
          <a:off x="12623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市債残高の減や借入利率の低下に伴う市債利子の減などにより、前年度と比べて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ポイント減となった。しかしながら過去に財源対策として退職手当債、行政改革推進債等の市債を発行したことなどから、公債費が増嵩しており、類似団体よりも高くなっている。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24130</xdr:rowOff>
    </xdr:from>
    <xdr:to>
      <xdr:col>24</xdr:col>
      <xdr:colOff>25400</xdr:colOff>
      <xdr:row>81</xdr:row>
      <xdr:rowOff>46989</xdr:rowOff>
    </xdr:to>
    <xdr:cxnSp macro="">
      <xdr:nvCxnSpPr>
        <xdr:cNvPr id="371" name="直線コネクタ 370"/>
        <xdr:cNvCxnSpPr/>
      </xdr:nvCxnSpPr>
      <xdr:spPr>
        <a:xfrm flipV="1">
          <a:off x="3987800" y="13911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134620</xdr:rowOff>
    </xdr:from>
    <xdr:to>
      <xdr:col>19</xdr:col>
      <xdr:colOff>187325</xdr:colOff>
      <xdr:row>81</xdr:row>
      <xdr:rowOff>46989</xdr:rowOff>
    </xdr:to>
    <xdr:cxnSp macro="">
      <xdr:nvCxnSpPr>
        <xdr:cNvPr id="374" name="直線コネクタ 373"/>
        <xdr:cNvCxnSpPr/>
      </xdr:nvCxnSpPr>
      <xdr:spPr>
        <a:xfrm>
          <a:off x="3098800" y="13850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134620</xdr:rowOff>
    </xdr:from>
    <xdr:to>
      <xdr:col>15</xdr:col>
      <xdr:colOff>98425</xdr:colOff>
      <xdr:row>81</xdr:row>
      <xdr:rowOff>54611</xdr:rowOff>
    </xdr:to>
    <xdr:cxnSp macro="">
      <xdr:nvCxnSpPr>
        <xdr:cNvPr id="377" name="直線コネクタ 376"/>
        <xdr:cNvCxnSpPr/>
      </xdr:nvCxnSpPr>
      <xdr:spPr>
        <a:xfrm flipV="1">
          <a:off x="2209800" y="13850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16511</xdr:rowOff>
    </xdr:from>
    <xdr:to>
      <xdr:col>11</xdr:col>
      <xdr:colOff>9525</xdr:colOff>
      <xdr:row>81</xdr:row>
      <xdr:rowOff>54611</xdr:rowOff>
    </xdr:to>
    <xdr:cxnSp macro="">
      <xdr:nvCxnSpPr>
        <xdr:cNvPr id="380" name="直線コネクタ 379"/>
        <xdr:cNvCxnSpPr/>
      </xdr:nvCxnSpPr>
      <xdr:spPr>
        <a:xfrm>
          <a:off x="1320800" y="13903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144780</xdr:rowOff>
    </xdr:from>
    <xdr:to>
      <xdr:col>24</xdr:col>
      <xdr:colOff>76200</xdr:colOff>
      <xdr:row>81</xdr:row>
      <xdr:rowOff>74930</xdr:rowOff>
    </xdr:to>
    <xdr:sp macro="" textlink="">
      <xdr:nvSpPr>
        <xdr:cNvPr id="390" name="楕円 389"/>
        <xdr:cNvSpPr/>
      </xdr:nvSpPr>
      <xdr:spPr>
        <a:xfrm>
          <a:off x="4775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53357</xdr:rowOff>
    </xdr:from>
    <xdr:ext cx="762000" cy="259045"/>
    <xdr:sp macro="" textlink="">
      <xdr:nvSpPr>
        <xdr:cNvPr id="391" name="公債費該当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167639</xdr:rowOff>
    </xdr:from>
    <xdr:to>
      <xdr:col>20</xdr:col>
      <xdr:colOff>38100</xdr:colOff>
      <xdr:row>81</xdr:row>
      <xdr:rowOff>97789</xdr:rowOff>
    </xdr:to>
    <xdr:sp macro="" textlink="">
      <xdr:nvSpPr>
        <xdr:cNvPr id="392" name="楕円 391"/>
        <xdr:cNvSpPr/>
      </xdr:nvSpPr>
      <xdr:spPr>
        <a:xfrm>
          <a:off x="3937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82566</xdr:rowOff>
    </xdr:from>
    <xdr:ext cx="736600" cy="259045"/>
    <xdr:sp macro="" textlink="">
      <xdr:nvSpPr>
        <xdr:cNvPr id="393" name="テキスト ボックス 392"/>
        <xdr:cNvSpPr txBox="1"/>
      </xdr:nvSpPr>
      <xdr:spPr>
        <a:xfrm>
          <a:off x="3606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83820</xdr:rowOff>
    </xdr:from>
    <xdr:to>
      <xdr:col>15</xdr:col>
      <xdr:colOff>149225</xdr:colOff>
      <xdr:row>81</xdr:row>
      <xdr:rowOff>13970</xdr:rowOff>
    </xdr:to>
    <xdr:sp macro="" textlink="">
      <xdr:nvSpPr>
        <xdr:cNvPr id="394" name="楕円 393"/>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170197</xdr:rowOff>
    </xdr:from>
    <xdr:ext cx="762000" cy="259045"/>
    <xdr:sp macro="" textlink="">
      <xdr:nvSpPr>
        <xdr:cNvPr id="395" name="テキスト ボックス 394"/>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3811</xdr:rowOff>
    </xdr:from>
    <xdr:to>
      <xdr:col>11</xdr:col>
      <xdr:colOff>60325</xdr:colOff>
      <xdr:row>81</xdr:row>
      <xdr:rowOff>105411</xdr:rowOff>
    </xdr:to>
    <xdr:sp macro="" textlink="">
      <xdr:nvSpPr>
        <xdr:cNvPr id="396" name="楕円 395"/>
        <xdr:cNvSpPr/>
      </xdr:nvSpPr>
      <xdr:spPr>
        <a:xfrm>
          <a:off x="2159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90188</xdr:rowOff>
    </xdr:from>
    <xdr:ext cx="762000" cy="259045"/>
    <xdr:sp macro="" textlink="">
      <xdr:nvSpPr>
        <xdr:cNvPr id="397" name="テキスト ボックス 396"/>
        <xdr:cNvSpPr txBox="1"/>
      </xdr:nvSpPr>
      <xdr:spPr>
        <a:xfrm>
          <a:off x="1828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137161</xdr:rowOff>
    </xdr:from>
    <xdr:to>
      <xdr:col>6</xdr:col>
      <xdr:colOff>171450</xdr:colOff>
      <xdr:row>81</xdr:row>
      <xdr:rowOff>67311</xdr:rowOff>
    </xdr:to>
    <xdr:sp macro="" textlink="">
      <xdr:nvSpPr>
        <xdr:cNvPr id="398" name="楕円 397"/>
        <xdr:cNvSpPr/>
      </xdr:nvSpPr>
      <xdr:spPr>
        <a:xfrm>
          <a:off x="1270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52088</xdr:rowOff>
    </xdr:from>
    <xdr:ext cx="762000" cy="259045"/>
    <xdr:sp macro="" textlink="">
      <xdr:nvSpPr>
        <xdr:cNvPr id="399" name="テキスト ボックス 398"/>
        <xdr:cNvSpPr txBox="1"/>
      </xdr:nvSpPr>
      <xdr:spPr>
        <a:xfrm>
          <a:off x="939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伴い、人件費は前年度と比べて増となっているものの、これまで続けてきた定数削減や給与等の抑制の結果、類似団体を下回っている状況である。しかしながら、社会保障関係経費などの増に伴い、扶助費の割合は類似団体と比べて非常に高くなっており、財政状況の硬直化の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今後についても、事務事業の見直しやアウトソーシングによる執行体制の見直しなど、様々な努力を続けていく。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77</xdr:row>
      <xdr:rowOff>146050</xdr:rowOff>
    </xdr:to>
    <xdr:cxnSp macro="">
      <xdr:nvCxnSpPr>
        <xdr:cNvPr id="432" name="直線コネクタ 431"/>
        <xdr:cNvCxnSpPr/>
      </xdr:nvCxnSpPr>
      <xdr:spPr>
        <a:xfrm>
          <a:off x="15671800" y="131648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134620</xdr:rowOff>
    </xdr:to>
    <xdr:cxnSp macro="">
      <xdr:nvCxnSpPr>
        <xdr:cNvPr id="435" name="直線コネクタ 434"/>
        <xdr:cNvCxnSpPr/>
      </xdr:nvCxnSpPr>
      <xdr:spPr>
        <a:xfrm>
          <a:off x="14782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73661</xdr:rowOff>
    </xdr:to>
    <xdr:cxnSp macro="">
      <xdr:nvCxnSpPr>
        <xdr:cNvPr id="438" name="直線コネクタ 437"/>
        <xdr:cNvCxnSpPr/>
      </xdr:nvCxnSpPr>
      <xdr:spPr>
        <a:xfrm>
          <a:off x="13893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76</xdr:row>
      <xdr:rowOff>43180</xdr:rowOff>
    </xdr:to>
    <xdr:cxnSp macro="">
      <xdr:nvCxnSpPr>
        <xdr:cNvPr id="441" name="直線コネクタ 440"/>
        <xdr:cNvCxnSpPr/>
      </xdr:nvCxnSpPr>
      <xdr:spPr>
        <a:xfrm>
          <a:off x="13004800" y="1303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1" name="楕円 450"/>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2"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83820</xdr:rowOff>
    </xdr:from>
    <xdr:to>
      <xdr:col>78</xdr:col>
      <xdr:colOff>120650</xdr:colOff>
      <xdr:row>77</xdr:row>
      <xdr:rowOff>13970</xdr:rowOff>
    </xdr:to>
    <xdr:sp macro="" textlink="">
      <xdr:nvSpPr>
        <xdr:cNvPr id="453" name="楕円 452"/>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54" name="テキスト ボックス 453"/>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5" name="楕円 454"/>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56" name="テキスト ボックス 455"/>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7" name="楕円 456"/>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58" name="テキスト ボックス 457"/>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59" name="楕円 458"/>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60" name="テキスト ボックス 459"/>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137775</xdr:rowOff>
    </xdr:from>
    <xdr:to>
      <xdr:col>29</xdr:col>
      <xdr:colOff>127000</xdr:colOff>
      <xdr:row>17</xdr:row>
      <xdr:rowOff>11039</xdr:rowOff>
    </xdr:to>
    <xdr:cxnSp macro="">
      <xdr:nvCxnSpPr>
        <xdr:cNvPr id="48" name="直線コネクタ 47"/>
        <xdr:cNvCxnSpPr/>
      </xdr:nvCxnSpPr>
      <xdr:spPr bwMode="auto">
        <a:xfrm flipV="1">
          <a:off x="5003800" y="2928600"/>
          <a:ext cx="6477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122552</xdr:rowOff>
    </xdr:from>
    <xdr:ext cx="762000" cy="259045"/>
    <xdr:sp macro="" textlink="">
      <xdr:nvSpPr>
        <xdr:cNvPr id="49" name="人口1人当たり決算額の推移平均値テキスト130"/>
        <xdr:cNvSpPr txBox="1"/>
      </xdr:nvSpPr>
      <xdr:spPr>
        <a:xfrm>
          <a:off x="5740400" y="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11039</xdr:rowOff>
    </xdr:from>
    <xdr:to>
      <xdr:col>26</xdr:col>
      <xdr:colOff>50800</xdr:colOff>
      <xdr:row>17</xdr:row>
      <xdr:rowOff>11268</xdr:rowOff>
    </xdr:to>
    <xdr:cxnSp macro="">
      <xdr:nvCxnSpPr>
        <xdr:cNvPr id="51" name="直線コネクタ 50"/>
        <xdr:cNvCxnSpPr/>
      </xdr:nvCxnSpPr>
      <xdr:spPr bwMode="auto">
        <a:xfrm flipV="1">
          <a:off x="4305300" y="2973314"/>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11268</xdr:rowOff>
    </xdr:from>
    <xdr:to>
      <xdr:col>22</xdr:col>
      <xdr:colOff>114300</xdr:colOff>
      <xdr:row>17</xdr:row>
      <xdr:rowOff>52507</xdr:rowOff>
    </xdr:to>
    <xdr:cxnSp macro="">
      <xdr:nvCxnSpPr>
        <xdr:cNvPr id="54" name="直線コネクタ 53"/>
        <xdr:cNvCxnSpPr/>
      </xdr:nvCxnSpPr>
      <xdr:spPr bwMode="auto">
        <a:xfrm flipV="1">
          <a:off x="3606800" y="2973543"/>
          <a:ext cx="6985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52507</xdr:rowOff>
    </xdr:from>
    <xdr:to>
      <xdr:col>18</xdr:col>
      <xdr:colOff>177800</xdr:colOff>
      <xdr:row>17</xdr:row>
      <xdr:rowOff>93152</xdr:rowOff>
    </xdr:to>
    <xdr:cxnSp macro="">
      <xdr:nvCxnSpPr>
        <xdr:cNvPr id="57" name="直線コネクタ 56"/>
        <xdr:cNvCxnSpPr/>
      </xdr:nvCxnSpPr>
      <xdr:spPr bwMode="auto">
        <a:xfrm flipV="1">
          <a:off x="2908300" y="3014782"/>
          <a:ext cx="698500" cy="4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86975</xdr:rowOff>
    </xdr:from>
    <xdr:to>
      <xdr:col>29</xdr:col>
      <xdr:colOff>177800</xdr:colOff>
      <xdr:row>17</xdr:row>
      <xdr:rowOff>17125</xdr:rowOff>
    </xdr:to>
    <xdr:sp macro="" textlink="">
      <xdr:nvSpPr>
        <xdr:cNvPr id="67" name="楕円 66"/>
        <xdr:cNvSpPr/>
      </xdr:nvSpPr>
      <xdr:spPr bwMode="auto">
        <a:xfrm>
          <a:off x="5600700" y="287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103502</xdr:rowOff>
    </xdr:from>
    <xdr:ext cx="762000" cy="259045"/>
    <xdr:sp macro="" textlink="">
      <xdr:nvSpPr>
        <xdr:cNvPr id="68" name="人口1人当たり決算額の推移該当値テキスト130"/>
        <xdr:cNvSpPr txBox="1"/>
      </xdr:nvSpPr>
      <xdr:spPr>
        <a:xfrm>
          <a:off x="5740400" y="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131689</xdr:rowOff>
    </xdr:from>
    <xdr:to>
      <xdr:col>26</xdr:col>
      <xdr:colOff>101600</xdr:colOff>
      <xdr:row>17</xdr:row>
      <xdr:rowOff>61839</xdr:rowOff>
    </xdr:to>
    <xdr:sp macro="" textlink="">
      <xdr:nvSpPr>
        <xdr:cNvPr id="69" name="楕円 68"/>
        <xdr:cNvSpPr/>
      </xdr:nvSpPr>
      <xdr:spPr bwMode="auto">
        <a:xfrm>
          <a:off x="4953000" y="292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72016</xdr:rowOff>
    </xdr:from>
    <xdr:ext cx="736600" cy="259045"/>
    <xdr:sp macro="" textlink="">
      <xdr:nvSpPr>
        <xdr:cNvPr id="70" name="テキスト ボックス 69"/>
        <xdr:cNvSpPr txBox="1"/>
      </xdr:nvSpPr>
      <xdr:spPr>
        <a:xfrm>
          <a:off x="4622800" y="269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131918</xdr:rowOff>
    </xdr:from>
    <xdr:to>
      <xdr:col>22</xdr:col>
      <xdr:colOff>165100</xdr:colOff>
      <xdr:row>17</xdr:row>
      <xdr:rowOff>62068</xdr:rowOff>
    </xdr:to>
    <xdr:sp macro="" textlink="">
      <xdr:nvSpPr>
        <xdr:cNvPr id="71" name="楕円 70"/>
        <xdr:cNvSpPr/>
      </xdr:nvSpPr>
      <xdr:spPr bwMode="auto">
        <a:xfrm>
          <a:off x="4254500" y="29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72245</xdr:rowOff>
    </xdr:from>
    <xdr:ext cx="762000" cy="259045"/>
    <xdr:sp macro="" textlink="">
      <xdr:nvSpPr>
        <xdr:cNvPr id="72" name="テキスト ボックス 71"/>
        <xdr:cNvSpPr txBox="1"/>
      </xdr:nvSpPr>
      <xdr:spPr>
        <a:xfrm>
          <a:off x="3924300" y="269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1707</xdr:rowOff>
    </xdr:from>
    <xdr:to>
      <xdr:col>19</xdr:col>
      <xdr:colOff>38100</xdr:colOff>
      <xdr:row>17</xdr:row>
      <xdr:rowOff>103307</xdr:rowOff>
    </xdr:to>
    <xdr:sp macro="" textlink="">
      <xdr:nvSpPr>
        <xdr:cNvPr id="73" name="楕円 72"/>
        <xdr:cNvSpPr/>
      </xdr:nvSpPr>
      <xdr:spPr bwMode="auto">
        <a:xfrm>
          <a:off x="3556000" y="2963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88084</xdr:rowOff>
    </xdr:from>
    <xdr:ext cx="762000" cy="259045"/>
    <xdr:sp macro="" textlink="">
      <xdr:nvSpPr>
        <xdr:cNvPr id="74" name="テキスト ボックス 73"/>
        <xdr:cNvSpPr txBox="1"/>
      </xdr:nvSpPr>
      <xdr:spPr>
        <a:xfrm>
          <a:off x="3225800" y="305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42352</xdr:rowOff>
    </xdr:from>
    <xdr:to>
      <xdr:col>15</xdr:col>
      <xdr:colOff>101600</xdr:colOff>
      <xdr:row>17</xdr:row>
      <xdr:rowOff>143952</xdr:rowOff>
    </xdr:to>
    <xdr:sp macro="" textlink="">
      <xdr:nvSpPr>
        <xdr:cNvPr id="75" name="楕円 74"/>
        <xdr:cNvSpPr/>
      </xdr:nvSpPr>
      <xdr:spPr bwMode="auto">
        <a:xfrm>
          <a:off x="2857500" y="300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154129</xdr:rowOff>
    </xdr:from>
    <xdr:ext cx="762000" cy="259045"/>
    <xdr:sp macro="" textlink="">
      <xdr:nvSpPr>
        <xdr:cNvPr id="76" name="テキスト ボックス 75"/>
        <xdr:cNvSpPr txBox="1"/>
      </xdr:nvSpPr>
      <xdr:spPr>
        <a:xfrm>
          <a:off x="2527300" y="2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242519</xdr:rowOff>
    </xdr:from>
    <xdr:to>
      <xdr:col>29</xdr:col>
      <xdr:colOff>127000</xdr:colOff>
      <xdr:row>33</xdr:row>
      <xdr:rowOff>289382</xdr:rowOff>
    </xdr:to>
    <xdr:cxnSp macro="">
      <xdr:nvCxnSpPr>
        <xdr:cNvPr id="109" name="直線コネクタ 108"/>
        <xdr:cNvCxnSpPr/>
      </xdr:nvCxnSpPr>
      <xdr:spPr bwMode="auto">
        <a:xfrm>
          <a:off x="5003800" y="6167069"/>
          <a:ext cx="6477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242519</xdr:rowOff>
    </xdr:from>
    <xdr:to>
      <xdr:col>26</xdr:col>
      <xdr:colOff>50800</xdr:colOff>
      <xdr:row>33</xdr:row>
      <xdr:rowOff>306680</xdr:rowOff>
    </xdr:to>
    <xdr:cxnSp macro="">
      <xdr:nvCxnSpPr>
        <xdr:cNvPr id="112" name="直線コネクタ 111"/>
        <xdr:cNvCxnSpPr/>
      </xdr:nvCxnSpPr>
      <xdr:spPr bwMode="auto">
        <a:xfrm flipV="1">
          <a:off x="4305300" y="6167069"/>
          <a:ext cx="698500" cy="6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215964</xdr:rowOff>
    </xdr:from>
    <xdr:to>
      <xdr:col>22</xdr:col>
      <xdr:colOff>114300</xdr:colOff>
      <xdr:row>33</xdr:row>
      <xdr:rowOff>306680</xdr:rowOff>
    </xdr:to>
    <xdr:cxnSp macro="">
      <xdr:nvCxnSpPr>
        <xdr:cNvPr id="115" name="直線コネクタ 114"/>
        <xdr:cNvCxnSpPr/>
      </xdr:nvCxnSpPr>
      <xdr:spPr bwMode="auto">
        <a:xfrm>
          <a:off x="3606800" y="6140514"/>
          <a:ext cx="698500" cy="90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215964</xdr:rowOff>
    </xdr:from>
    <xdr:to>
      <xdr:col>18</xdr:col>
      <xdr:colOff>177800</xdr:colOff>
      <xdr:row>33</xdr:row>
      <xdr:rowOff>262750</xdr:rowOff>
    </xdr:to>
    <xdr:cxnSp macro="">
      <xdr:nvCxnSpPr>
        <xdr:cNvPr id="118" name="直線コネクタ 117"/>
        <xdr:cNvCxnSpPr/>
      </xdr:nvCxnSpPr>
      <xdr:spPr bwMode="auto">
        <a:xfrm flipV="1">
          <a:off x="2908300" y="6140514"/>
          <a:ext cx="698500" cy="4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238582</xdr:rowOff>
    </xdr:from>
    <xdr:to>
      <xdr:col>29</xdr:col>
      <xdr:colOff>177800</xdr:colOff>
      <xdr:row>33</xdr:row>
      <xdr:rowOff>340182</xdr:rowOff>
    </xdr:to>
    <xdr:sp macro="" textlink="">
      <xdr:nvSpPr>
        <xdr:cNvPr id="128" name="楕円 127"/>
        <xdr:cNvSpPr/>
      </xdr:nvSpPr>
      <xdr:spPr bwMode="auto">
        <a:xfrm>
          <a:off x="5600700" y="6163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83659</xdr:rowOff>
    </xdr:from>
    <xdr:ext cx="762000" cy="259045"/>
    <xdr:sp macro="" textlink="">
      <xdr:nvSpPr>
        <xdr:cNvPr id="129" name="人口1人当たり決算額の推移該当値テキスト445"/>
        <xdr:cNvSpPr txBox="1"/>
      </xdr:nvSpPr>
      <xdr:spPr>
        <a:xfrm>
          <a:off x="5740400" y="600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191719</xdr:rowOff>
    </xdr:from>
    <xdr:to>
      <xdr:col>26</xdr:col>
      <xdr:colOff>101600</xdr:colOff>
      <xdr:row>33</xdr:row>
      <xdr:rowOff>293319</xdr:rowOff>
    </xdr:to>
    <xdr:sp macro="" textlink="">
      <xdr:nvSpPr>
        <xdr:cNvPr id="130" name="楕円 129"/>
        <xdr:cNvSpPr/>
      </xdr:nvSpPr>
      <xdr:spPr bwMode="auto">
        <a:xfrm>
          <a:off x="4953000" y="611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132046</xdr:rowOff>
    </xdr:from>
    <xdr:ext cx="736600" cy="259045"/>
    <xdr:sp macro="" textlink="">
      <xdr:nvSpPr>
        <xdr:cNvPr id="131" name="テキスト ボックス 130"/>
        <xdr:cNvSpPr txBox="1"/>
      </xdr:nvSpPr>
      <xdr:spPr>
        <a:xfrm>
          <a:off x="4622800" y="5885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255880</xdr:rowOff>
    </xdr:from>
    <xdr:to>
      <xdr:col>22</xdr:col>
      <xdr:colOff>165100</xdr:colOff>
      <xdr:row>34</xdr:row>
      <xdr:rowOff>14580</xdr:rowOff>
    </xdr:to>
    <xdr:sp macro="" textlink="">
      <xdr:nvSpPr>
        <xdr:cNvPr id="132" name="楕円 131"/>
        <xdr:cNvSpPr/>
      </xdr:nvSpPr>
      <xdr:spPr bwMode="auto">
        <a:xfrm>
          <a:off x="4254500" y="618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24757</xdr:rowOff>
    </xdr:from>
    <xdr:ext cx="762000" cy="259045"/>
    <xdr:sp macro="" textlink="">
      <xdr:nvSpPr>
        <xdr:cNvPr id="133" name="テキスト ボックス 132"/>
        <xdr:cNvSpPr txBox="1"/>
      </xdr:nvSpPr>
      <xdr:spPr>
        <a:xfrm>
          <a:off x="3924300" y="59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165164</xdr:rowOff>
    </xdr:from>
    <xdr:to>
      <xdr:col>19</xdr:col>
      <xdr:colOff>38100</xdr:colOff>
      <xdr:row>33</xdr:row>
      <xdr:rowOff>266764</xdr:rowOff>
    </xdr:to>
    <xdr:sp macro="" textlink="">
      <xdr:nvSpPr>
        <xdr:cNvPr id="134" name="楕円 133"/>
        <xdr:cNvSpPr/>
      </xdr:nvSpPr>
      <xdr:spPr bwMode="auto">
        <a:xfrm>
          <a:off x="3556000" y="60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105491</xdr:rowOff>
    </xdr:from>
    <xdr:ext cx="762000" cy="259045"/>
    <xdr:sp macro="" textlink="">
      <xdr:nvSpPr>
        <xdr:cNvPr id="135" name="テキスト ボックス 134"/>
        <xdr:cNvSpPr txBox="1"/>
      </xdr:nvSpPr>
      <xdr:spPr>
        <a:xfrm>
          <a:off x="3225800" y="58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211950</xdr:rowOff>
    </xdr:from>
    <xdr:to>
      <xdr:col>15</xdr:col>
      <xdr:colOff>101600</xdr:colOff>
      <xdr:row>33</xdr:row>
      <xdr:rowOff>313550</xdr:rowOff>
    </xdr:to>
    <xdr:sp macro="" textlink="">
      <xdr:nvSpPr>
        <xdr:cNvPr id="136" name="楕円 135"/>
        <xdr:cNvSpPr/>
      </xdr:nvSpPr>
      <xdr:spPr bwMode="auto">
        <a:xfrm>
          <a:off x="2857500" y="613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152277</xdr:rowOff>
    </xdr:from>
    <xdr:ext cx="762000" cy="259045"/>
    <xdr:sp macro="" textlink="">
      <xdr:nvSpPr>
        <xdr:cNvPr id="137" name="テキスト ボックス 136"/>
        <xdr:cNvSpPr txBox="1"/>
      </xdr:nvSpPr>
      <xdr:spPr>
        <a:xfrm>
          <a:off x="2527300" y="59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462,744
451,593
50.72
198,149,679
197,732,423
183,557
98,573,387
251,449,177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150635</xdr:rowOff>
    </xdr:from>
    <xdr:to>
      <xdr:col>24</xdr:col>
      <xdr:colOff>63500</xdr:colOff>
      <xdr:row>35</xdr:row>
      <xdr:rowOff>41592</xdr:rowOff>
    </xdr:to>
    <xdr:cxnSp macro="">
      <xdr:nvCxnSpPr>
        <xdr:cNvPr id="61" name="直線コネクタ 60"/>
        <xdr:cNvCxnSpPr/>
      </xdr:nvCxnSpPr>
      <xdr:spPr>
        <a:xfrm>
          <a:off x="3797300" y="5979935"/>
          <a:ext cx="8382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150635</xdr:rowOff>
    </xdr:from>
    <xdr:to>
      <xdr:col>19</xdr:col>
      <xdr:colOff>177800</xdr:colOff>
      <xdr:row>35</xdr:row>
      <xdr:rowOff>3683</xdr:rowOff>
    </xdr:to>
    <xdr:cxnSp macro="">
      <xdr:nvCxnSpPr>
        <xdr:cNvPr id="64" name="直線コネクタ 63"/>
        <xdr:cNvCxnSpPr/>
      </xdr:nvCxnSpPr>
      <xdr:spPr>
        <a:xfrm flipV="1">
          <a:off x="2908300" y="5979935"/>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3683</xdr:rowOff>
    </xdr:from>
    <xdr:to>
      <xdr:col>15</xdr:col>
      <xdr:colOff>50800</xdr:colOff>
      <xdr:row>35</xdr:row>
      <xdr:rowOff>25629</xdr:rowOff>
    </xdr:to>
    <xdr:cxnSp macro="">
      <xdr:nvCxnSpPr>
        <xdr:cNvPr id="67" name="直線コネクタ 66"/>
        <xdr:cNvCxnSpPr/>
      </xdr:nvCxnSpPr>
      <xdr:spPr>
        <a:xfrm flipV="1">
          <a:off x="2019300" y="600443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25629</xdr:rowOff>
    </xdr:from>
    <xdr:to>
      <xdr:col>10</xdr:col>
      <xdr:colOff>114300</xdr:colOff>
      <xdr:row>35</xdr:row>
      <xdr:rowOff>75502</xdr:rowOff>
    </xdr:to>
    <xdr:cxnSp macro="">
      <xdr:nvCxnSpPr>
        <xdr:cNvPr id="70" name="直線コネクタ 69"/>
        <xdr:cNvCxnSpPr/>
      </xdr:nvCxnSpPr>
      <xdr:spPr>
        <a:xfrm flipV="1">
          <a:off x="1130300" y="6026379"/>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162242</xdr:rowOff>
    </xdr:from>
    <xdr:to>
      <xdr:col>24</xdr:col>
      <xdr:colOff>114300</xdr:colOff>
      <xdr:row>35</xdr:row>
      <xdr:rowOff>92392</xdr:rowOff>
    </xdr:to>
    <xdr:sp macro="" textlink="">
      <xdr:nvSpPr>
        <xdr:cNvPr id="80" name="楕円 79"/>
        <xdr:cNvSpPr/>
      </xdr:nvSpPr>
      <xdr:spPr>
        <a:xfrm>
          <a:off x="4584700" y="59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13669</xdr:rowOff>
    </xdr:from>
    <xdr:ext cx="534377" cy="259045"/>
    <xdr:sp macro="" textlink="">
      <xdr:nvSpPr>
        <xdr:cNvPr id="81" name="人件費該当値テキスト"/>
        <xdr:cNvSpPr txBox="1"/>
      </xdr:nvSpPr>
      <xdr:spPr>
        <a:xfrm>
          <a:off x="4686300" y="584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99835</xdr:rowOff>
    </xdr:from>
    <xdr:to>
      <xdr:col>20</xdr:col>
      <xdr:colOff>38100</xdr:colOff>
      <xdr:row>35</xdr:row>
      <xdr:rowOff>29985</xdr:rowOff>
    </xdr:to>
    <xdr:sp macro="" textlink="">
      <xdr:nvSpPr>
        <xdr:cNvPr id="82" name="楕円 81"/>
        <xdr:cNvSpPr/>
      </xdr:nvSpPr>
      <xdr:spPr>
        <a:xfrm>
          <a:off x="3746500" y="59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46512</xdr:rowOff>
    </xdr:from>
    <xdr:ext cx="534377" cy="259045"/>
    <xdr:sp macro="" textlink="">
      <xdr:nvSpPr>
        <xdr:cNvPr id="83" name="テキスト ボックス 82"/>
        <xdr:cNvSpPr txBox="1"/>
      </xdr:nvSpPr>
      <xdr:spPr>
        <a:xfrm>
          <a:off x="3530111" y="57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124333</xdr:rowOff>
    </xdr:from>
    <xdr:to>
      <xdr:col>15</xdr:col>
      <xdr:colOff>101600</xdr:colOff>
      <xdr:row>35</xdr:row>
      <xdr:rowOff>54483</xdr:rowOff>
    </xdr:to>
    <xdr:sp macro="" textlink="">
      <xdr:nvSpPr>
        <xdr:cNvPr id="84" name="楕円 83"/>
        <xdr:cNvSpPr/>
      </xdr:nvSpPr>
      <xdr:spPr>
        <a:xfrm>
          <a:off x="2857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71010</xdr:rowOff>
    </xdr:from>
    <xdr:ext cx="534377" cy="259045"/>
    <xdr:sp macro="" textlink="">
      <xdr:nvSpPr>
        <xdr:cNvPr id="85" name="テキスト ボックス 84"/>
        <xdr:cNvSpPr txBox="1"/>
      </xdr:nvSpPr>
      <xdr:spPr>
        <a:xfrm>
          <a:off x="2641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146279</xdr:rowOff>
    </xdr:from>
    <xdr:to>
      <xdr:col>10</xdr:col>
      <xdr:colOff>165100</xdr:colOff>
      <xdr:row>35</xdr:row>
      <xdr:rowOff>76429</xdr:rowOff>
    </xdr:to>
    <xdr:sp macro="" textlink="">
      <xdr:nvSpPr>
        <xdr:cNvPr id="86" name="楕円 85"/>
        <xdr:cNvSpPr/>
      </xdr:nvSpPr>
      <xdr:spPr>
        <a:xfrm>
          <a:off x="1968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92956</xdr:rowOff>
    </xdr:from>
    <xdr:ext cx="534377" cy="259045"/>
    <xdr:sp macro="" textlink="">
      <xdr:nvSpPr>
        <xdr:cNvPr id="87" name="テキスト ボックス 86"/>
        <xdr:cNvSpPr txBox="1"/>
      </xdr:nvSpPr>
      <xdr:spPr>
        <a:xfrm>
          <a:off x="1752111" y="5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24702</xdr:rowOff>
    </xdr:from>
    <xdr:to>
      <xdr:col>6</xdr:col>
      <xdr:colOff>38100</xdr:colOff>
      <xdr:row>35</xdr:row>
      <xdr:rowOff>126302</xdr:rowOff>
    </xdr:to>
    <xdr:sp macro="" textlink="">
      <xdr:nvSpPr>
        <xdr:cNvPr id="88" name="楕円 87"/>
        <xdr:cNvSpPr/>
      </xdr:nvSpPr>
      <xdr:spPr>
        <a:xfrm>
          <a:off x="1079500" y="602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142829</xdr:rowOff>
    </xdr:from>
    <xdr:ext cx="534377" cy="259045"/>
    <xdr:sp macro="" textlink="">
      <xdr:nvSpPr>
        <xdr:cNvPr id="89" name="テキスト ボックス 88"/>
        <xdr:cNvSpPr txBox="1"/>
      </xdr:nvSpPr>
      <xdr:spPr>
        <a:xfrm>
          <a:off x="863111" y="5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155511</xdr:rowOff>
    </xdr:from>
    <xdr:to>
      <xdr:col>24</xdr:col>
      <xdr:colOff>63500</xdr:colOff>
      <xdr:row>56</xdr:row>
      <xdr:rowOff>171094</xdr:rowOff>
    </xdr:to>
    <xdr:cxnSp macro="">
      <xdr:nvCxnSpPr>
        <xdr:cNvPr id="119" name="直線コネクタ 118"/>
        <xdr:cNvCxnSpPr/>
      </xdr:nvCxnSpPr>
      <xdr:spPr>
        <a:xfrm flipV="1">
          <a:off x="3797300" y="9756711"/>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171094</xdr:rowOff>
    </xdr:from>
    <xdr:to>
      <xdr:col>19</xdr:col>
      <xdr:colOff>177800</xdr:colOff>
      <xdr:row>57</xdr:row>
      <xdr:rowOff>12332</xdr:rowOff>
    </xdr:to>
    <xdr:cxnSp macro="">
      <xdr:nvCxnSpPr>
        <xdr:cNvPr id="122" name="直線コネクタ 121"/>
        <xdr:cNvCxnSpPr/>
      </xdr:nvCxnSpPr>
      <xdr:spPr>
        <a:xfrm flipV="1">
          <a:off x="2908300" y="9772294"/>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12332</xdr:rowOff>
    </xdr:from>
    <xdr:to>
      <xdr:col>15</xdr:col>
      <xdr:colOff>50800</xdr:colOff>
      <xdr:row>57</xdr:row>
      <xdr:rowOff>55956</xdr:rowOff>
    </xdr:to>
    <xdr:cxnSp macro="">
      <xdr:nvCxnSpPr>
        <xdr:cNvPr id="125" name="直線コネクタ 124"/>
        <xdr:cNvCxnSpPr/>
      </xdr:nvCxnSpPr>
      <xdr:spPr>
        <a:xfrm flipV="1">
          <a:off x="2019300" y="9784982"/>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55956</xdr:rowOff>
    </xdr:from>
    <xdr:to>
      <xdr:col>10</xdr:col>
      <xdr:colOff>114300</xdr:colOff>
      <xdr:row>57</xdr:row>
      <xdr:rowOff>98437</xdr:rowOff>
    </xdr:to>
    <xdr:cxnSp macro="">
      <xdr:nvCxnSpPr>
        <xdr:cNvPr id="128" name="直線コネクタ 127"/>
        <xdr:cNvCxnSpPr/>
      </xdr:nvCxnSpPr>
      <xdr:spPr>
        <a:xfrm flipV="1">
          <a:off x="1130300" y="9828606"/>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104711</xdr:rowOff>
    </xdr:from>
    <xdr:to>
      <xdr:col>24</xdr:col>
      <xdr:colOff>114300</xdr:colOff>
      <xdr:row>57</xdr:row>
      <xdr:rowOff>34861</xdr:rowOff>
    </xdr:to>
    <xdr:sp macro="" textlink="">
      <xdr:nvSpPr>
        <xdr:cNvPr id="138" name="楕円 137"/>
        <xdr:cNvSpPr/>
      </xdr:nvSpPr>
      <xdr:spPr>
        <a:xfrm>
          <a:off x="4584700" y="97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83138</xdr:rowOff>
    </xdr:from>
    <xdr:ext cx="534377" cy="259045"/>
    <xdr:sp macro="" textlink="">
      <xdr:nvSpPr>
        <xdr:cNvPr id="139" name="物件費該当値テキスト"/>
        <xdr:cNvSpPr txBox="1"/>
      </xdr:nvSpPr>
      <xdr:spPr>
        <a:xfrm>
          <a:off x="4686300" y="96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120294</xdr:rowOff>
    </xdr:from>
    <xdr:to>
      <xdr:col>20</xdr:col>
      <xdr:colOff>38100</xdr:colOff>
      <xdr:row>57</xdr:row>
      <xdr:rowOff>50444</xdr:rowOff>
    </xdr:to>
    <xdr:sp macro="" textlink="">
      <xdr:nvSpPr>
        <xdr:cNvPr id="140" name="楕円 139"/>
        <xdr:cNvSpPr/>
      </xdr:nvSpPr>
      <xdr:spPr>
        <a:xfrm>
          <a:off x="3746500" y="97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41571</xdr:rowOff>
    </xdr:from>
    <xdr:ext cx="534377" cy="259045"/>
    <xdr:sp macro="" textlink="">
      <xdr:nvSpPr>
        <xdr:cNvPr id="141" name="テキスト ボックス 140"/>
        <xdr:cNvSpPr txBox="1"/>
      </xdr:nvSpPr>
      <xdr:spPr>
        <a:xfrm>
          <a:off x="3530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132982</xdr:rowOff>
    </xdr:from>
    <xdr:to>
      <xdr:col>15</xdr:col>
      <xdr:colOff>101600</xdr:colOff>
      <xdr:row>57</xdr:row>
      <xdr:rowOff>63132</xdr:rowOff>
    </xdr:to>
    <xdr:sp macro="" textlink="">
      <xdr:nvSpPr>
        <xdr:cNvPr id="142" name="楕円 141"/>
        <xdr:cNvSpPr/>
      </xdr:nvSpPr>
      <xdr:spPr>
        <a:xfrm>
          <a:off x="2857500" y="97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54259</xdr:rowOff>
    </xdr:from>
    <xdr:ext cx="534377" cy="259045"/>
    <xdr:sp macro="" textlink="">
      <xdr:nvSpPr>
        <xdr:cNvPr id="143" name="テキスト ボックス 142"/>
        <xdr:cNvSpPr txBox="1"/>
      </xdr:nvSpPr>
      <xdr:spPr>
        <a:xfrm>
          <a:off x="2641111" y="98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5156</xdr:rowOff>
    </xdr:from>
    <xdr:to>
      <xdr:col>10</xdr:col>
      <xdr:colOff>165100</xdr:colOff>
      <xdr:row>57</xdr:row>
      <xdr:rowOff>106756</xdr:rowOff>
    </xdr:to>
    <xdr:sp macro="" textlink="">
      <xdr:nvSpPr>
        <xdr:cNvPr id="144" name="楕円 143"/>
        <xdr:cNvSpPr/>
      </xdr:nvSpPr>
      <xdr:spPr>
        <a:xfrm>
          <a:off x="1968500" y="97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97883</xdr:rowOff>
    </xdr:from>
    <xdr:ext cx="534377" cy="259045"/>
    <xdr:sp macro="" textlink="">
      <xdr:nvSpPr>
        <xdr:cNvPr id="145" name="テキスト ボックス 144"/>
        <xdr:cNvSpPr txBox="1"/>
      </xdr:nvSpPr>
      <xdr:spPr>
        <a:xfrm>
          <a:off x="1752111" y="98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47637</xdr:rowOff>
    </xdr:from>
    <xdr:to>
      <xdr:col>6</xdr:col>
      <xdr:colOff>38100</xdr:colOff>
      <xdr:row>57</xdr:row>
      <xdr:rowOff>149237</xdr:rowOff>
    </xdr:to>
    <xdr:sp macro="" textlink="">
      <xdr:nvSpPr>
        <xdr:cNvPr id="146" name="楕円 145"/>
        <xdr:cNvSpPr/>
      </xdr:nvSpPr>
      <xdr:spPr>
        <a:xfrm>
          <a:off x="1079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140364</xdr:rowOff>
    </xdr:from>
    <xdr:ext cx="534377" cy="259045"/>
    <xdr:sp macro="" textlink="">
      <xdr:nvSpPr>
        <xdr:cNvPr id="147" name="テキスト ボックス 146"/>
        <xdr:cNvSpPr txBox="1"/>
      </xdr:nvSpPr>
      <xdr:spPr>
        <a:xfrm>
          <a:off x="863111" y="99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73498</xdr:rowOff>
    </xdr:from>
    <xdr:to>
      <xdr:col>24</xdr:col>
      <xdr:colOff>63500</xdr:colOff>
      <xdr:row>77</xdr:row>
      <xdr:rowOff>79625</xdr:rowOff>
    </xdr:to>
    <xdr:cxnSp macro="">
      <xdr:nvCxnSpPr>
        <xdr:cNvPr id="174" name="直線コネクタ 173"/>
        <xdr:cNvCxnSpPr/>
      </xdr:nvCxnSpPr>
      <xdr:spPr>
        <a:xfrm flipV="1">
          <a:off x="3797300" y="13275148"/>
          <a:ext cx="8382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79625</xdr:rowOff>
    </xdr:from>
    <xdr:to>
      <xdr:col>19</xdr:col>
      <xdr:colOff>177800</xdr:colOff>
      <xdr:row>77</xdr:row>
      <xdr:rowOff>99101</xdr:rowOff>
    </xdr:to>
    <xdr:cxnSp macro="">
      <xdr:nvCxnSpPr>
        <xdr:cNvPr id="177" name="直線コネクタ 176"/>
        <xdr:cNvCxnSpPr/>
      </xdr:nvCxnSpPr>
      <xdr:spPr>
        <a:xfrm flipV="1">
          <a:off x="2908300" y="13281275"/>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99101</xdr:rowOff>
    </xdr:from>
    <xdr:to>
      <xdr:col>15</xdr:col>
      <xdr:colOff>50800</xdr:colOff>
      <xdr:row>77</xdr:row>
      <xdr:rowOff>106598</xdr:rowOff>
    </xdr:to>
    <xdr:cxnSp macro="">
      <xdr:nvCxnSpPr>
        <xdr:cNvPr id="180" name="直線コネクタ 179"/>
        <xdr:cNvCxnSpPr/>
      </xdr:nvCxnSpPr>
      <xdr:spPr>
        <a:xfrm flipV="1">
          <a:off x="2019300" y="13300751"/>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106598</xdr:rowOff>
    </xdr:from>
    <xdr:to>
      <xdr:col>10</xdr:col>
      <xdr:colOff>114300</xdr:colOff>
      <xdr:row>77</xdr:row>
      <xdr:rowOff>111170</xdr:rowOff>
    </xdr:to>
    <xdr:cxnSp macro="">
      <xdr:nvCxnSpPr>
        <xdr:cNvPr id="183" name="直線コネクタ 182"/>
        <xdr:cNvCxnSpPr/>
      </xdr:nvCxnSpPr>
      <xdr:spPr>
        <a:xfrm flipV="1">
          <a:off x="1130300" y="13308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22698</xdr:rowOff>
    </xdr:from>
    <xdr:to>
      <xdr:col>24</xdr:col>
      <xdr:colOff>114300</xdr:colOff>
      <xdr:row>77</xdr:row>
      <xdr:rowOff>124298</xdr:rowOff>
    </xdr:to>
    <xdr:sp macro="" textlink="">
      <xdr:nvSpPr>
        <xdr:cNvPr id="193" name="楕円 192"/>
        <xdr:cNvSpPr/>
      </xdr:nvSpPr>
      <xdr:spPr>
        <a:xfrm>
          <a:off x="4584700" y="132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1125</xdr:rowOff>
    </xdr:from>
    <xdr:ext cx="469744" cy="259045"/>
    <xdr:sp macro="" textlink="">
      <xdr:nvSpPr>
        <xdr:cNvPr id="194" name="維持補修費該当値テキスト"/>
        <xdr:cNvSpPr txBox="1"/>
      </xdr:nvSpPr>
      <xdr:spPr>
        <a:xfrm>
          <a:off x="4686300" y="1320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28825</xdr:rowOff>
    </xdr:from>
    <xdr:to>
      <xdr:col>20</xdr:col>
      <xdr:colOff>38100</xdr:colOff>
      <xdr:row>77</xdr:row>
      <xdr:rowOff>130425</xdr:rowOff>
    </xdr:to>
    <xdr:sp macro="" textlink="">
      <xdr:nvSpPr>
        <xdr:cNvPr id="195" name="楕円 194"/>
        <xdr:cNvSpPr/>
      </xdr:nvSpPr>
      <xdr:spPr>
        <a:xfrm>
          <a:off x="3746500" y="132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121552</xdr:rowOff>
    </xdr:from>
    <xdr:ext cx="469744" cy="259045"/>
    <xdr:sp macro="" textlink="">
      <xdr:nvSpPr>
        <xdr:cNvPr id="196" name="テキスト ボックス 195"/>
        <xdr:cNvSpPr txBox="1"/>
      </xdr:nvSpPr>
      <xdr:spPr>
        <a:xfrm>
          <a:off x="3562428" y="1332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48301</xdr:rowOff>
    </xdr:from>
    <xdr:to>
      <xdr:col>15</xdr:col>
      <xdr:colOff>101600</xdr:colOff>
      <xdr:row>77</xdr:row>
      <xdr:rowOff>149901</xdr:rowOff>
    </xdr:to>
    <xdr:sp macro="" textlink="">
      <xdr:nvSpPr>
        <xdr:cNvPr id="197" name="楕円 196"/>
        <xdr:cNvSpPr/>
      </xdr:nvSpPr>
      <xdr:spPr>
        <a:xfrm>
          <a:off x="2857500" y="132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141028</xdr:rowOff>
    </xdr:from>
    <xdr:ext cx="469744" cy="259045"/>
    <xdr:sp macro="" textlink="">
      <xdr:nvSpPr>
        <xdr:cNvPr id="198" name="テキスト ボックス 197"/>
        <xdr:cNvSpPr txBox="1"/>
      </xdr:nvSpPr>
      <xdr:spPr>
        <a:xfrm>
          <a:off x="2673428" y="133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55798</xdr:rowOff>
    </xdr:from>
    <xdr:to>
      <xdr:col>10</xdr:col>
      <xdr:colOff>165100</xdr:colOff>
      <xdr:row>77</xdr:row>
      <xdr:rowOff>157398</xdr:rowOff>
    </xdr:to>
    <xdr:sp macro="" textlink="">
      <xdr:nvSpPr>
        <xdr:cNvPr id="199" name="楕円 198"/>
        <xdr:cNvSpPr/>
      </xdr:nvSpPr>
      <xdr:spPr>
        <a:xfrm>
          <a:off x="1968500" y="132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148525</xdr:rowOff>
    </xdr:from>
    <xdr:ext cx="469744" cy="259045"/>
    <xdr:sp macro="" textlink="">
      <xdr:nvSpPr>
        <xdr:cNvPr id="200" name="テキスト ボックス 199"/>
        <xdr:cNvSpPr txBox="1"/>
      </xdr:nvSpPr>
      <xdr:spPr>
        <a:xfrm>
          <a:off x="1784428" y="133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60370</xdr:rowOff>
    </xdr:from>
    <xdr:to>
      <xdr:col>6</xdr:col>
      <xdr:colOff>38100</xdr:colOff>
      <xdr:row>77</xdr:row>
      <xdr:rowOff>161970</xdr:rowOff>
    </xdr:to>
    <xdr:sp macro="" textlink="">
      <xdr:nvSpPr>
        <xdr:cNvPr id="201" name="楕円 200"/>
        <xdr:cNvSpPr/>
      </xdr:nvSpPr>
      <xdr:spPr>
        <a:xfrm>
          <a:off x="1079500" y="132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153097</xdr:rowOff>
    </xdr:from>
    <xdr:ext cx="469744" cy="259045"/>
    <xdr:sp macro="" textlink="">
      <xdr:nvSpPr>
        <xdr:cNvPr id="202" name="テキスト ボックス 201"/>
        <xdr:cNvSpPr txBox="1"/>
      </xdr:nvSpPr>
      <xdr:spPr>
        <a:xfrm>
          <a:off x="895428" y="1335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136740</xdr:rowOff>
    </xdr:from>
    <xdr:to>
      <xdr:col>24</xdr:col>
      <xdr:colOff>63500</xdr:colOff>
      <xdr:row>91</xdr:row>
      <xdr:rowOff>163055</xdr:rowOff>
    </xdr:to>
    <xdr:cxnSp macro="">
      <xdr:nvCxnSpPr>
        <xdr:cNvPr id="232" name="直線コネクタ 231"/>
        <xdr:cNvCxnSpPr/>
      </xdr:nvCxnSpPr>
      <xdr:spPr>
        <a:xfrm flipV="1">
          <a:off x="3797300" y="15738690"/>
          <a:ext cx="8382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163055</xdr:rowOff>
    </xdr:from>
    <xdr:to>
      <xdr:col>19</xdr:col>
      <xdr:colOff>177800</xdr:colOff>
      <xdr:row>92</xdr:row>
      <xdr:rowOff>69456</xdr:rowOff>
    </xdr:to>
    <xdr:cxnSp macro="">
      <xdr:nvCxnSpPr>
        <xdr:cNvPr id="235" name="直線コネクタ 234"/>
        <xdr:cNvCxnSpPr/>
      </xdr:nvCxnSpPr>
      <xdr:spPr>
        <a:xfrm flipV="1">
          <a:off x="2908300" y="15765005"/>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69456</xdr:rowOff>
    </xdr:from>
    <xdr:to>
      <xdr:col>15</xdr:col>
      <xdr:colOff>50800</xdr:colOff>
      <xdr:row>92</xdr:row>
      <xdr:rowOff>130848</xdr:rowOff>
    </xdr:to>
    <xdr:cxnSp macro="">
      <xdr:nvCxnSpPr>
        <xdr:cNvPr id="238" name="直線コネクタ 237"/>
        <xdr:cNvCxnSpPr/>
      </xdr:nvCxnSpPr>
      <xdr:spPr>
        <a:xfrm flipV="1">
          <a:off x="2019300" y="15842856"/>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130848</xdr:rowOff>
    </xdr:from>
    <xdr:to>
      <xdr:col>10</xdr:col>
      <xdr:colOff>114300</xdr:colOff>
      <xdr:row>93</xdr:row>
      <xdr:rowOff>47016</xdr:rowOff>
    </xdr:to>
    <xdr:cxnSp macro="">
      <xdr:nvCxnSpPr>
        <xdr:cNvPr id="241" name="直線コネクタ 240"/>
        <xdr:cNvCxnSpPr/>
      </xdr:nvCxnSpPr>
      <xdr:spPr>
        <a:xfrm flipV="1">
          <a:off x="1130300" y="15904248"/>
          <a:ext cx="8890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85940</xdr:rowOff>
    </xdr:from>
    <xdr:to>
      <xdr:col>24</xdr:col>
      <xdr:colOff>114300</xdr:colOff>
      <xdr:row>92</xdr:row>
      <xdr:rowOff>16090</xdr:rowOff>
    </xdr:to>
    <xdr:sp macro="" textlink="">
      <xdr:nvSpPr>
        <xdr:cNvPr id="251" name="楕円 250"/>
        <xdr:cNvSpPr/>
      </xdr:nvSpPr>
      <xdr:spPr>
        <a:xfrm>
          <a:off x="4584700" y="156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108817</xdr:rowOff>
    </xdr:from>
    <xdr:ext cx="599010" cy="259045"/>
    <xdr:sp macro="" textlink="">
      <xdr:nvSpPr>
        <xdr:cNvPr id="252" name="扶助費該当値テキスト"/>
        <xdr:cNvSpPr txBox="1"/>
      </xdr:nvSpPr>
      <xdr:spPr>
        <a:xfrm>
          <a:off x="4686300" y="1553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112255</xdr:rowOff>
    </xdr:from>
    <xdr:to>
      <xdr:col>20</xdr:col>
      <xdr:colOff>38100</xdr:colOff>
      <xdr:row>92</xdr:row>
      <xdr:rowOff>42405</xdr:rowOff>
    </xdr:to>
    <xdr:sp macro="" textlink="">
      <xdr:nvSpPr>
        <xdr:cNvPr id="253" name="楕円 252"/>
        <xdr:cNvSpPr/>
      </xdr:nvSpPr>
      <xdr:spPr>
        <a:xfrm>
          <a:off x="3746500" y="15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58932</xdr:rowOff>
    </xdr:from>
    <xdr:ext cx="599010" cy="259045"/>
    <xdr:sp macro="" textlink="">
      <xdr:nvSpPr>
        <xdr:cNvPr id="254" name="テキスト ボックス 253"/>
        <xdr:cNvSpPr txBox="1"/>
      </xdr:nvSpPr>
      <xdr:spPr>
        <a:xfrm>
          <a:off x="3497795" y="1548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18656</xdr:rowOff>
    </xdr:from>
    <xdr:to>
      <xdr:col>15</xdr:col>
      <xdr:colOff>101600</xdr:colOff>
      <xdr:row>92</xdr:row>
      <xdr:rowOff>120256</xdr:rowOff>
    </xdr:to>
    <xdr:sp macro="" textlink="">
      <xdr:nvSpPr>
        <xdr:cNvPr id="255" name="楕円 254"/>
        <xdr:cNvSpPr/>
      </xdr:nvSpPr>
      <xdr:spPr>
        <a:xfrm>
          <a:off x="2857500" y="1579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136783</xdr:rowOff>
    </xdr:from>
    <xdr:ext cx="599010" cy="259045"/>
    <xdr:sp macro="" textlink="">
      <xdr:nvSpPr>
        <xdr:cNvPr id="256" name="テキスト ボックス 255"/>
        <xdr:cNvSpPr txBox="1"/>
      </xdr:nvSpPr>
      <xdr:spPr>
        <a:xfrm>
          <a:off x="2608795" y="1556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80048</xdr:rowOff>
    </xdr:from>
    <xdr:to>
      <xdr:col>10</xdr:col>
      <xdr:colOff>165100</xdr:colOff>
      <xdr:row>93</xdr:row>
      <xdr:rowOff>10198</xdr:rowOff>
    </xdr:to>
    <xdr:sp macro="" textlink="">
      <xdr:nvSpPr>
        <xdr:cNvPr id="257" name="楕円 256"/>
        <xdr:cNvSpPr/>
      </xdr:nvSpPr>
      <xdr:spPr>
        <a:xfrm>
          <a:off x="1968500" y="158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26725</xdr:rowOff>
    </xdr:from>
    <xdr:ext cx="599010" cy="259045"/>
    <xdr:sp macro="" textlink="">
      <xdr:nvSpPr>
        <xdr:cNvPr id="258" name="テキスト ボックス 257"/>
        <xdr:cNvSpPr txBox="1"/>
      </xdr:nvSpPr>
      <xdr:spPr>
        <a:xfrm>
          <a:off x="1719795" y="1562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167666</xdr:rowOff>
    </xdr:from>
    <xdr:to>
      <xdr:col>6</xdr:col>
      <xdr:colOff>38100</xdr:colOff>
      <xdr:row>93</xdr:row>
      <xdr:rowOff>97816</xdr:rowOff>
    </xdr:to>
    <xdr:sp macro="" textlink="">
      <xdr:nvSpPr>
        <xdr:cNvPr id="259" name="楕円 258"/>
        <xdr:cNvSpPr/>
      </xdr:nvSpPr>
      <xdr:spPr>
        <a:xfrm>
          <a:off x="1079500" y="159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114343</xdr:rowOff>
    </xdr:from>
    <xdr:ext cx="599010" cy="259045"/>
    <xdr:sp macro="" textlink="">
      <xdr:nvSpPr>
        <xdr:cNvPr id="260" name="テキスト ボックス 259"/>
        <xdr:cNvSpPr txBox="1"/>
      </xdr:nvSpPr>
      <xdr:spPr>
        <a:xfrm>
          <a:off x="830795" y="1571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41337</xdr:rowOff>
    </xdr:from>
    <xdr:to>
      <xdr:col>55</xdr:col>
      <xdr:colOff>0</xdr:colOff>
      <xdr:row>37</xdr:row>
      <xdr:rowOff>46039</xdr:rowOff>
    </xdr:to>
    <xdr:cxnSp macro="">
      <xdr:nvCxnSpPr>
        <xdr:cNvPr id="292" name="直線コネクタ 291"/>
        <xdr:cNvCxnSpPr/>
      </xdr:nvCxnSpPr>
      <xdr:spPr>
        <a:xfrm>
          <a:off x="9639300" y="6384987"/>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89637</xdr:rowOff>
    </xdr:from>
    <xdr:to>
      <xdr:col>50</xdr:col>
      <xdr:colOff>114300</xdr:colOff>
      <xdr:row>37</xdr:row>
      <xdr:rowOff>41337</xdr:rowOff>
    </xdr:to>
    <xdr:cxnSp macro="">
      <xdr:nvCxnSpPr>
        <xdr:cNvPr id="295" name="直線コネクタ 294"/>
        <xdr:cNvCxnSpPr/>
      </xdr:nvCxnSpPr>
      <xdr:spPr>
        <a:xfrm>
          <a:off x="8750300" y="6261837"/>
          <a:ext cx="889000" cy="12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89637</xdr:rowOff>
    </xdr:from>
    <xdr:to>
      <xdr:col>45</xdr:col>
      <xdr:colOff>177800</xdr:colOff>
      <xdr:row>37</xdr:row>
      <xdr:rowOff>4597</xdr:rowOff>
    </xdr:to>
    <xdr:cxnSp macro="">
      <xdr:nvCxnSpPr>
        <xdr:cNvPr id="298" name="直線コネクタ 297"/>
        <xdr:cNvCxnSpPr/>
      </xdr:nvCxnSpPr>
      <xdr:spPr>
        <a:xfrm flipV="1">
          <a:off x="7861300" y="6261837"/>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144566</xdr:rowOff>
    </xdr:from>
    <xdr:to>
      <xdr:col>41</xdr:col>
      <xdr:colOff>50800</xdr:colOff>
      <xdr:row>37</xdr:row>
      <xdr:rowOff>4597</xdr:rowOff>
    </xdr:to>
    <xdr:cxnSp macro="">
      <xdr:nvCxnSpPr>
        <xdr:cNvPr id="301" name="直線コネクタ 300"/>
        <xdr:cNvCxnSpPr/>
      </xdr:nvCxnSpPr>
      <xdr:spPr>
        <a:xfrm>
          <a:off x="6972300" y="6316766"/>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166689</xdr:rowOff>
    </xdr:from>
    <xdr:to>
      <xdr:col>55</xdr:col>
      <xdr:colOff>50800</xdr:colOff>
      <xdr:row>37</xdr:row>
      <xdr:rowOff>96839</xdr:rowOff>
    </xdr:to>
    <xdr:sp macro="" textlink="">
      <xdr:nvSpPr>
        <xdr:cNvPr id="311" name="楕円 310"/>
        <xdr:cNvSpPr/>
      </xdr:nvSpPr>
      <xdr:spPr>
        <a:xfrm>
          <a:off x="10426700" y="63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145116</xdr:rowOff>
    </xdr:from>
    <xdr:ext cx="534377" cy="259045"/>
    <xdr:sp macro="" textlink="">
      <xdr:nvSpPr>
        <xdr:cNvPr id="312" name="補助費等該当値テキスト"/>
        <xdr:cNvSpPr txBox="1"/>
      </xdr:nvSpPr>
      <xdr:spPr>
        <a:xfrm>
          <a:off x="10528300" y="63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161987</xdr:rowOff>
    </xdr:from>
    <xdr:to>
      <xdr:col>50</xdr:col>
      <xdr:colOff>165100</xdr:colOff>
      <xdr:row>37</xdr:row>
      <xdr:rowOff>92137</xdr:rowOff>
    </xdr:to>
    <xdr:sp macro="" textlink="">
      <xdr:nvSpPr>
        <xdr:cNvPr id="313" name="楕円 312"/>
        <xdr:cNvSpPr/>
      </xdr:nvSpPr>
      <xdr:spPr>
        <a:xfrm>
          <a:off x="9588500" y="63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83264</xdr:rowOff>
    </xdr:from>
    <xdr:ext cx="534377" cy="259045"/>
    <xdr:sp macro="" textlink="">
      <xdr:nvSpPr>
        <xdr:cNvPr id="314" name="テキスト ボックス 313"/>
        <xdr:cNvSpPr txBox="1"/>
      </xdr:nvSpPr>
      <xdr:spPr>
        <a:xfrm>
          <a:off x="9372111" y="642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38837</xdr:rowOff>
    </xdr:from>
    <xdr:to>
      <xdr:col>46</xdr:col>
      <xdr:colOff>38100</xdr:colOff>
      <xdr:row>36</xdr:row>
      <xdr:rowOff>140437</xdr:rowOff>
    </xdr:to>
    <xdr:sp macro="" textlink="">
      <xdr:nvSpPr>
        <xdr:cNvPr id="315" name="楕円 314"/>
        <xdr:cNvSpPr/>
      </xdr:nvSpPr>
      <xdr:spPr>
        <a:xfrm>
          <a:off x="86995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131564</xdr:rowOff>
    </xdr:from>
    <xdr:ext cx="534377" cy="259045"/>
    <xdr:sp macro="" textlink="">
      <xdr:nvSpPr>
        <xdr:cNvPr id="316" name="テキスト ボックス 315"/>
        <xdr:cNvSpPr txBox="1"/>
      </xdr:nvSpPr>
      <xdr:spPr>
        <a:xfrm>
          <a:off x="8483111" y="63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125247</xdr:rowOff>
    </xdr:from>
    <xdr:to>
      <xdr:col>41</xdr:col>
      <xdr:colOff>101600</xdr:colOff>
      <xdr:row>37</xdr:row>
      <xdr:rowOff>55397</xdr:rowOff>
    </xdr:to>
    <xdr:sp macro="" textlink="">
      <xdr:nvSpPr>
        <xdr:cNvPr id="317" name="楕円 316"/>
        <xdr:cNvSpPr/>
      </xdr:nvSpPr>
      <xdr:spPr>
        <a:xfrm>
          <a:off x="7810500" y="62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46524</xdr:rowOff>
    </xdr:from>
    <xdr:ext cx="534377" cy="259045"/>
    <xdr:sp macro="" textlink="">
      <xdr:nvSpPr>
        <xdr:cNvPr id="318" name="テキスト ボックス 317"/>
        <xdr:cNvSpPr txBox="1"/>
      </xdr:nvSpPr>
      <xdr:spPr>
        <a:xfrm>
          <a:off x="7594111" y="63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93766</xdr:rowOff>
    </xdr:from>
    <xdr:to>
      <xdr:col>36</xdr:col>
      <xdr:colOff>165100</xdr:colOff>
      <xdr:row>37</xdr:row>
      <xdr:rowOff>23916</xdr:rowOff>
    </xdr:to>
    <xdr:sp macro="" textlink="">
      <xdr:nvSpPr>
        <xdr:cNvPr id="319" name="楕円 318"/>
        <xdr:cNvSpPr/>
      </xdr:nvSpPr>
      <xdr:spPr>
        <a:xfrm>
          <a:off x="6921500" y="62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15043</xdr:rowOff>
    </xdr:from>
    <xdr:ext cx="534377" cy="259045"/>
    <xdr:sp macro="" textlink="">
      <xdr:nvSpPr>
        <xdr:cNvPr id="320" name="テキスト ボックス 319"/>
        <xdr:cNvSpPr txBox="1"/>
      </xdr:nvSpPr>
      <xdr:spPr>
        <a:xfrm>
          <a:off x="6705111" y="63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32925</xdr:rowOff>
    </xdr:from>
    <xdr:to>
      <xdr:col>55</xdr:col>
      <xdr:colOff>0</xdr:colOff>
      <xdr:row>56</xdr:row>
      <xdr:rowOff>171266</xdr:rowOff>
    </xdr:to>
    <xdr:cxnSp macro="">
      <xdr:nvCxnSpPr>
        <xdr:cNvPr id="350" name="直線コネクタ 349"/>
        <xdr:cNvCxnSpPr/>
      </xdr:nvCxnSpPr>
      <xdr:spPr>
        <a:xfrm>
          <a:off x="9639300" y="9634125"/>
          <a:ext cx="8382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56318</xdr:rowOff>
    </xdr:from>
    <xdr:to>
      <xdr:col>50</xdr:col>
      <xdr:colOff>114300</xdr:colOff>
      <xdr:row>56</xdr:row>
      <xdr:rowOff>32925</xdr:rowOff>
    </xdr:to>
    <xdr:cxnSp macro="">
      <xdr:nvCxnSpPr>
        <xdr:cNvPr id="353" name="直線コネクタ 352"/>
        <xdr:cNvCxnSpPr/>
      </xdr:nvCxnSpPr>
      <xdr:spPr>
        <a:xfrm>
          <a:off x="8750300" y="9486068"/>
          <a:ext cx="889000" cy="1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56318</xdr:rowOff>
    </xdr:from>
    <xdr:to>
      <xdr:col>45</xdr:col>
      <xdr:colOff>177800</xdr:colOff>
      <xdr:row>56</xdr:row>
      <xdr:rowOff>38202</xdr:rowOff>
    </xdr:to>
    <xdr:cxnSp macro="">
      <xdr:nvCxnSpPr>
        <xdr:cNvPr id="356" name="直線コネクタ 355"/>
        <xdr:cNvCxnSpPr/>
      </xdr:nvCxnSpPr>
      <xdr:spPr>
        <a:xfrm flipV="1">
          <a:off x="7861300" y="9486068"/>
          <a:ext cx="889000" cy="15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38202</xdr:rowOff>
    </xdr:from>
    <xdr:to>
      <xdr:col>41</xdr:col>
      <xdr:colOff>50800</xdr:colOff>
      <xdr:row>56</xdr:row>
      <xdr:rowOff>53194</xdr:rowOff>
    </xdr:to>
    <xdr:cxnSp macro="">
      <xdr:nvCxnSpPr>
        <xdr:cNvPr id="359" name="直線コネクタ 358"/>
        <xdr:cNvCxnSpPr/>
      </xdr:nvCxnSpPr>
      <xdr:spPr>
        <a:xfrm flipV="1">
          <a:off x="6972300" y="9639402"/>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120466</xdr:rowOff>
    </xdr:from>
    <xdr:to>
      <xdr:col>55</xdr:col>
      <xdr:colOff>50800</xdr:colOff>
      <xdr:row>57</xdr:row>
      <xdr:rowOff>50616</xdr:rowOff>
    </xdr:to>
    <xdr:sp macro="" textlink="">
      <xdr:nvSpPr>
        <xdr:cNvPr id="369" name="楕円 368"/>
        <xdr:cNvSpPr/>
      </xdr:nvSpPr>
      <xdr:spPr>
        <a:xfrm>
          <a:off x="10426700" y="97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98893</xdr:rowOff>
    </xdr:from>
    <xdr:ext cx="534377" cy="259045"/>
    <xdr:sp macro="" textlink="">
      <xdr:nvSpPr>
        <xdr:cNvPr id="370" name="普通建設事業費該当値テキスト"/>
        <xdr:cNvSpPr txBox="1"/>
      </xdr:nvSpPr>
      <xdr:spPr>
        <a:xfrm>
          <a:off x="10528300" y="97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153575</xdr:rowOff>
    </xdr:from>
    <xdr:to>
      <xdr:col>50</xdr:col>
      <xdr:colOff>165100</xdr:colOff>
      <xdr:row>56</xdr:row>
      <xdr:rowOff>83725</xdr:rowOff>
    </xdr:to>
    <xdr:sp macro="" textlink="">
      <xdr:nvSpPr>
        <xdr:cNvPr id="371" name="楕円 370"/>
        <xdr:cNvSpPr/>
      </xdr:nvSpPr>
      <xdr:spPr>
        <a:xfrm>
          <a:off x="9588500" y="95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100252</xdr:rowOff>
    </xdr:from>
    <xdr:ext cx="534377" cy="259045"/>
    <xdr:sp macro="" textlink="">
      <xdr:nvSpPr>
        <xdr:cNvPr id="372" name="テキスト ボックス 371"/>
        <xdr:cNvSpPr txBox="1"/>
      </xdr:nvSpPr>
      <xdr:spPr>
        <a:xfrm>
          <a:off x="9372111" y="935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5518</xdr:rowOff>
    </xdr:from>
    <xdr:to>
      <xdr:col>46</xdr:col>
      <xdr:colOff>38100</xdr:colOff>
      <xdr:row>55</xdr:row>
      <xdr:rowOff>107118</xdr:rowOff>
    </xdr:to>
    <xdr:sp macro="" textlink="">
      <xdr:nvSpPr>
        <xdr:cNvPr id="373" name="楕円 372"/>
        <xdr:cNvSpPr/>
      </xdr:nvSpPr>
      <xdr:spPr>
        <a:xfrm>
          <a:off x="8699500" y="94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123645</xdr:rowOff>
    </xdr:from>
    <xdr:ext cx="534377" cy="259045"/>
    <xdr:sp macro="" textlink="">
      <xdr:nvSpPr>
        <xdr:cNvPr id="374" name="テキスト ボックス 373"/>
        <xdr:cNvSpPr txBox="1"/>
      </xdr:nvSpPr>
      <xdr:spPr>
        <a:xfrm>
          <a:off x="8483111" y="92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158852</xdr:rowOff>
    </xdr:from>
    <xdr:to>
      <xdr:col>41</xdr:col>
      <xdr:colOff>101600</xdr:colOff>
      <xdr:row>56</xdr:row>
      <xdr:rowOff>89002</xdr:rowOff>
    </xdr:to>
    <xdr:sp macro="" textlink="">
      <xdr:nvSpPr>
        <xdr:cNvPr id="375" name="楕円 374"/>
        <xdr:cNvSpPr/>
      </xdr:nvSpPr>
      <xdr:spPr>
        <a:xfrm>
          <a:off x="7810500" y="95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80129</xdr:rowOff>
    </xdr:from>
    <xdr:ext cx="534377" cy="259045"/>
    <xdr:sp macro="" textlink="">
      <xdr:nvSpPr>
        <xdr:cNvPr id="376" name="テキスト ボックス 375"/>
        <xdr:cNvSpPr txBox="1"/>
      </xdr:nvSpPr>
      <xdr:spPr>
        <a:xfrm>
          <a:off x="7594111" y="96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2394</xdr:rowOff>
    </xdr:from>
    <xdr:to>
      <xdr:col>36</xdr:col>
      <xdr:colOff>165100</xdr:colOff>
      <xdr:row>56</xdr:row>
      <xdr:rowOff>103994</xdr:rowOff>
    </xdr:to>
    <xdr:sp macro="" textlink="">
      <xdr:nvSpPr>
        <xdr:cNvPr id="377" name="楕円 376"/>
        <xdr:cNvSpPr/>
      </xdr:nvSpPr>
      <xdr:spPr>
        <a:xfrm>
          <a:off x="6921500" y="96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95121</xdr:rowOff>
    </xdr:from>
    <xdr:ext cx="534377" cy="259045"/>
    <xdr:sp macro="" textlink="">
      <xdr:nvSpPr>
        <xdr:cNvPr id="378" name="テキスト ボックス 377"/>
        <xdr:cNvSpPr txBox="1"/>
      </xdr:nvSpPr>
      <xdr:spPr>
        <a:xfrm>
          <a:off x="6705111" y="96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24905</xdr:rowOff>
    </xdr:from>
    <xdr:to>
      <xdr:col>55</xdr:col>
      <xdr:colOff>0</xdr:colOff>
      <xdr:row>79</xdr:row>
      <xdr:rowOff>34964</xdr:rowOff>
    </xdr:to>
    <xdr:cxnSp macro="">
      <xdr:nvCxnSpPr>
        <xdr:cNvPr id="407" name="直線コネクタ 406"/>
        <xdr:cNvCxnSpPr/>
      </xdr:nvCxnSpPr>
      <xdr:spPr>
        <a:xfrm>
          <a:off x="9639300" y="13569455"/>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108992</xdr:rowOff>
    </xdr:from>
    <xdr:to>
      <xdr:col>50</xdr:col>
      <xdr:colOff>114300</xdr:colOff>
      <xdr:row>79</xdr:row>
      <xdr:rowOff>24905</xdr:rowOff>
    </xdr:to>
    <xdr:cxnSp macro="">
      <xdr:nvCxnSpPr>
        <xdr:cNvPr id="410" name="直線コネクタ 409"/>
        <xdr:cNvCxnSpPr/>
      </xdr:nvCxnSpPr>
      <xdr:spPr>
        <a:xfrm>
          <a:off x="8750300" y="13310642"/>
          <a:ext cx="889000" cy="25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146329</xdr:rowOff>
    </xdr:from>
    <xdr:to>
      <xdr:col>45</xdr:col>
      <xdr:colOff>177800</xdr:colOff>
      <xdr:row>77</xdr:row>
      <xdr:rowOff>108992</xdr:rowOff>
    </xdr:to>
    <xdr:cxnSp macro="">
      <xdr:nvCxnSpPr>
        <xdr:cNvPr id="413" name="直線コネクタ 412"/>
        <xdr:cNvCxnSpPr/>
      </xdr:nvCxnSpPr>
      <xdr:spPr>
        <a:xfrm>
          <a:off x="7861300" y="13176529"/>
          <a:ext cx="889000" cy="1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155614</xdr:rowOff>
    </xdr:from>
    <xdr:to>
      <xdr:col>55</xdr:col>
      <xdr:colOff>50800</xdr:colOff>
      <xdr:row>79</xdr:row>
      <xdr:rowOff>85764</xdr:rowOff>
    </xdr:to>
    <xdr:sp macro="" textlink="">
      <xdr:nvSpPr>
        <xdr:cNvPr id="423" name="楕円 422"/>
        <xdr:cNvSpPr/>
      </xdr:nvSpPr>
      <xdr:spPr>
        <a:xfrm>
          <a:off x="10426700" y="135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70541</xdr:rowOff>
    </xdr:from>
    <xdr:ext cx="378565" cy="259045"/>
    <xdr:sp macro="" textlink="">
      <xdr:nvSpPr>
        <xdr:cNvPr id="424" name="普通建設事業費 （ うち新規整備　）該当値テキスト"/>
        <xdr:cNvSpPr txBox="1"/>
      </xdr:nvSpPr>
      <xdr:spPr>
        <a:xfrm>
          <a:off x="10528300" y="1344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145555</xdr:rowOff>
    </xdr:from>
    <xdr:to>
      <xdr:col>50</xdr:col>
      <xdr:colOff>165100</xdr:colOff>
      <xdr:row>79</xdr:row>
      <xdr:rowOff>75705</xdr:rowOff>
    </xdr:to>
    <xdr:sp macro="" textlink="">
      <xdr:nvSpPr>
        <xdr:cNvPr id="425" name="楕円 424"/>
        <xdr:cNvSpPr/>
      </xdr:nvSpPr>
      <xdr:spPr>
        <a:xfrm>
          <a:off x="9588500" y="135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66832</xdr:rowOff>
    </xdr:from>
    <xdr:ext cx="378565" cy="259045"/>
    <xdr:sp macro="" textlink="">
      <xdr:nvSpPr>
        <xdr:cNvPr id="426" name="テキスト ボックス 425"/>
        <xdr:cNvSpPr txBox="1"/>
      </xdr:nvSpPr>
      <xdr:spPr>
        <a:xfrm>
          <a:off x="9450017" y="13611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58192</xdr:rowOff>
    </xdr:from>
    <xdr:to>
      <xdr:col>46</xdr:col>
      <xdr:colOff>38100</xdr:colOff>
      <xdr:row>77</xdr:row>
      <xdr:rowOff>159792</xdr:rowOff>
    </xdr:to>
    <xdr:sp macro="" textlink="">
      <xdr:nvSpPr>
        <xdr:cNvPr id="427" name="楕円 426"/>
        <xdr:cNvSpPr/>
      </xdr:nvSpPr>
      <xdr:spPr>
        <a:xfrm>
          <a:off x="8699500" y="132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150919</xdr:rowOff>
    </xdr:from>
    <xdr:ext cx="469744" cy="259045"/>
    <xdr:sp macro="" textlink="">
      <xdr:nvSpPr>
        <xdr:cNvPr id="428" name="テキスト ボックス 427"/>
        <xdr:cNvSpPr txBox="1"/>
      </xdr:nvSpPr>
      <xdr:spPr>
        <a:xfrm>
          <a:off x="8515428" y="1335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95529</xdr:rowOff>
    </xdr:from>
    <xdr:to>
      <xdr:col>41</xdr:col>
      <xdr:colOff>101600</xdr:colOff>
      <xdr:row>77</xdr:row>
      <xdr:rowOff>25679</xdr:rowOff>
    </xdr:to>
    <xdr:sp macro="" textlink="">
      <xdr:nvSpPr>
        <xdr:cNvPr id="429" name="楕円 428"/>
        <xdr:cNvSpPr/>
      </xdr:nvSpPr>
      <xdr:spPr>
        <a:xfrm>
          <a:off x="7810500" y="131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16806</xdr:rowOff>
    </xdr:from>
    <xdr:ext cx="534377" cy="259045"/>
    <xdr:sp macro="" textlink="">
      <xdr:nvSpPr>
        <xdr:cNvPr id="430" name="テキスト ボックス 429"/>
        <xdr:cNvSpPr txBox="1"/>
      </xdr:nvSpPr>
      <xdr:spPr>
        <a:xfrm>
          <a:off x="7594111" y="132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18999</xdr:rowOff>
    </xdr:from>
    <xdr:to>
      <xdr:col>55</xdr:col>
      <xdr:colOff>0</xdr:colOff>
      <xdr:row>94</xdr:row>
      <xdr:rowOff>48648</xdr:rowOff>
    </xdr:to>
    <xdr:cxnSp macro="">
      <xdr:nvCxnSpPr>
        <xdr:cNvPr id="457" name="直線コネクタ 456"/>
        <xdr:cNvCxnSpPr/>
      </xdr:nvCxnSpPr>
      <xdr:spPr>
        <a:xfrm flipV="1">
          <a:off x="9639300" y="16135299"/>
          <a:ext cx="8382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24462</xdr:rowOff>
    </xdr:from>
    <xdr:to>
      <xdr:col>50</xdr:col>
      <xdr:colOff>114300</xdr:colOff>
      <xdr:row>94</xdr:row>
      <xdr:rowOff>48648</xdr:rowOff>
    </xdr:to>
    <xdr:cxnSp macro="">
      <xdr:nvCxnSpPr>
        <xdr:cNvPr id="460" name="直線コネクタ 459"/>
        <xdr:cNvCxnSpPr/>
      </xdr:nvCxnSpPr>
      <xdr:spPr>
        <a:xfrm>
          <a:off x="8750300" y="15969312"/>
          <a:ext cx="889000" cy="1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24462</xdr:rowOff>
    </xdr:from>
    <xdr:to>
      <xdr:col>45</xdr:col>
      <xdr:colOff>177800</xdr:colOff>
      <xdr:row>95</xdr:row>
      <xdr:rowOff>6220</xdr:rowOff>
    </xdr:to>
    <xdr:cxnSp macro="">
      <xdr:nvCxnSpPr>
        <xdr:cNvPr id="463" name="直線コネクタ 462"/>
        <xdr:cNvCxnSpPr/>
      </xdr:nvCxnSpPr>
      <xdr:spPr>
        <a:xfrm flipV="1">
          <a:off x="7861300" y="15969312"/>
          <a:ext cx="889000" cy="32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139649</xdr:rowOff>
    </xdr:from>
    <xdr:to>
      <xdr:col>55</xdr:col>
      <xdr:colOff>50800</xdr:colOff>
      <xdr:row>94</xdr:row>
      <xdr:rowOff>69799</xdr:rowOff>
    </xdr:to>
    <xdr:sp macro="" textlink="">
      <xdr:nvSpPr>
        <xdr:cNvPr id="473" name="楕円 472"/>
        <xdr:cNvSpPr/>
      </xdr:nvSpPr>
      <xdr:spPr>
        <a:xfrm>
          <a:off x="10426700" y="160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162526</xdr:rowOff>
    </xdr:from>
    <xdr:ext cx="534377" cy="259045"/>
    <xdr:sp macro="" textlink="">
      <xdr:nvSpPr>
        <xdr:cNvPr id="474" name="普通建設事業費 （ うち更新整備　）該当値テキスト"/>
        <xdr:cNvSpPr txBox="1"/>
      </xdr:nvSpPr>
      <xdr:spPr>
        <a:xfrm>
          <a:off x="10528300" y="159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169298</xdr:rowOff>
    </xdr:from>
    <xdr:to>
      <xdr:col>50</xdr:col>
      <xdr:colOff>165100</xdr:colOff>
      <xdr:row>94</xdr:row>
      <xdr:rowOff>99448</xdr:rowOff>
    </xdr:to>
    <xdr:sp macro="" textlink="">
      <xdr:nvSpPr>
        <xdr:cNvPr id="475" name="楕円 474"/>
        <xdr:cNvSpPr/>
      </xdr:nvSpPr>
      <xdr:spPr>
        <a:xfrm>
          <a:off x="9588500" y="161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115975</xdr:rowOff>
    </xdr:from>
    <xdr:ext cx="534377" cy="259045"/>
    <xdr:sp macro="" textlink="">
      <xdr:nvSpPr>
        <xdr:cNvPr id="476" name="テキスト ボックス 475"/>
        <xdr:cNvSpPr txBox="1"/>
      </xdr:nvSpPr>
      <xdr:spPr>
        <a:xfrm>
          <a:off x="9372111" y="158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145112</xdr:rowOff>
    </xdr:from>
    <xdr:to>
      <xdr:col>46</xdr:col>
      <xdr:colOff>38100</xdr:colOff>
      <xdr:row>93</xdr:row>
      <xdr:rowOff>75262</xdr:rowOff>
    </xdr:to>
    <xdr:sp macro="" textlink="">
      <xdr:nvSpPr>
        <xdr:cNvPr id="477" name="楕円 476"/>
        <xdr:cNvSpPr/>
      </xdr:nvSpPr>
      <xdr:spPr>
        <a:xfrm>
          <a:off x="8699500" y="159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91789</xdr:rowOff>
    </xdr:from>
    <xdr:ext cx="534377" cy="259045"/>
    <xdr:sp macro="" textlink="">
      <xdr:nvSpPr>
        <xdr:cNvPr id="478" name="テキスト ボックス 477"/>
        <xdr:cNvSpPr txBox="1"/>
      </xdr:nvSpPr>
      <xdr:spPr>
        <a:xfrm>
          <a:off x="8483111" y="156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126870</xdr:rowOff>
    </xdr:from>
    <xdr:to>
      <xdr:col>41</xdr:col>
      <xdr:colOff>101600</xdr:colOff>
      <xdr:row>95</xdr:row>
      <xdr:rowOff>57020</xdr:rowOff>
    </xdr:to>
    <xdr:sp macro="" textlink="">
      <xdr:nvSpPr>
        <xdr:cNvPr id="479" name="楕円 478"/>
        <xdr:cNvSpPr/>
      </xdr:nvSpPr>
      <xdr:spPr>
        <a:xfrm>
          <a:off x="7810500" y="162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73547</xdr:rowOff>
    </xdr:from>
    <xdr:ext cx="534377" cy="259045"/>
    <xdr:sp macro="" textlink="">
      <xdr:nvSpPr>
        <xdr:cNvPr id="480" name="テキスト ボックス 479"/>
        <xdr:cNvSpPr txBox="1"/>
      </xdr:nvSpPr>
      <xdr:spPr>
        <a:xfrm>
          <a:off x="7594111" y="160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98813</xdr:rowOff>
    </xdr:from>
    <xdr:to>
      <xdr:col>85</xdr:col>
      <xdr:colOff>127000</xdr:colOff>
      <xdr:row>39</xdr:row>
      <xdr:rowOff>98878</xdr:rowOff>
    </xdr:to>
    <xdr:cxnSp macro="">
      <xdr:nvCxnSpPr>
        <xdr:cNvPr id="511" name="直線コネクタ 510"/>
        <xdr:cNvCxnSpPr/>
      </xdr:nvCxnSpPr>
      <xdr:spPr>
        <a:xfrm flipV="1">
          <a:off x="15481300" y="6785363"/>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97964</xdr:rowOff>
    </xdr:from>
    <xdr:to>
      <xdr:col>81</xdr:col>
      <xdr:colOff>50800</xdr:colOff>
      <xdr:row>39</xdr:row>
      <xdr:rowOff>98878</xdr:rowOff>
    </xdr:to>
    <xdr:cxnSp macro="">
      <xdr:nvCxnSpPr>
        <xdr:cNvPr id="514" name="直線コネクタ 513"/>
        <xdr:cNvCxnSpPr/>
      </xdr:nvCxnSpPr>
      <xdr:spPr>
        <a:xfrm>
          <a:off x="14592300" y="67845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95874</xdr:rowOff>
    </xdr:from>
    <xdr:to>
      <xdr:col>76</xdr:col>
      <xdr:colOff>114300</xdr:colOff>
      <xdr:row>39</xdr:row>
      <xdr:rowOff>97964</xdr:rowOff>
    </xdr:to>
    <xdr:cxnSp macro="">
      <xdr:nvCxnSpPr>
        <xdr:cNvPr id="517" name="直線コネクタ 516"/>
        <xdr:cNvCxnSpPr/>
      </xdr:nvCxnSpPr>
      <xdr:spPr>
        <a:xfrm>
          <a:off x="13703300" y="6782424"/>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95874</xdr:rowOff>
    </xdr:from>
    <xdr:to>
      <xdr:col>71</xdr:col>
      <xdr:colOff>177800</xdr:colOff>
      <xdr:row>39</xdr:row>
      <xdr:rowOff>98878</xdr:rowOff>
    </xdr:to>
    <xdr:cxnSp macro="">
      <xdr:nvCxnSpPr>
        <xdr:cNvPr id="520" name="直線コネクタ 519"/>
        <xdr:cNvCxnSpPr/>
      </xdr:nvCxnSpPr>
      <xdr:spPr>
        <a:xfrm flipV="1">
          <a:off x="12814300" y="6782424"/>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48013</xdr:rowOff>
    </xdr:from>
    <xdr:to>
      <xdr:col>85</xdr:col>
      <xdr:colOff>177800</xdr:colOff>
      <xdr:row>39</xdr:row>
      <xdr:rowOff>149613</xdr:rowOff>
    </xdr:to>
    <xdr:sp macro="" textlink="">
      <xdr:nvSpPr>
        <xdr:cNvPr id="530" name="楕円 529"/>
        <xdr:cNvSpPr/>
      </xdr:nvSpPr>
      <xdr:spPr>
        <a:xfrm>
          <a:off x="162687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47164</xdr:rowOff>
    </xdr:from>
    <xdr:to>
      <xdr:col>76</xdr:col>
      <xdr:colOff>165100</xdr:colOff>
      <xdr:row>39</xdr:row>
      <xdr:rowOff>148764</xdr:rowOff>
    </xdr:to>
    <xdr:sp macro="" textlink="">
      <xdr:nvSpPr>
        <xdr:cNvPr id="534" name="楕円 533"/>
        <xdr:cNvSpPr/>
      </xdr:nvSpPr>
      <xdr:spPr>
        <a:xfrm>
          <a:off x="14541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139891</xdr:rowOff>
    </xdr:from>
    <xdr:ext cx="313932" cy="259045"/>
    <xdr:sp macro="" textlink="">
      <xdr:nvSpPr>
        <xdr:cNvPr id="535" name="テキスト ボックス 534"/>
        <xdr:cNvSpPr txBox="1"/>
      </xdr:nvSpPr>
      <xdr:spPr>
        <a:xfrm>
          <a:off x="14435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45074</xdr:rowOff>
    </xdr:from>
    <xdr:to>
      <xdr:col>72</xdr:col>
      <xdr:colOff>38100</xdr:colOff>
      <xdr:row>39</xdr:row>
      <xdr:rowOff>146674</xdr:rowOff>
    </xdr:to>
    <xdr:sp macro="" textlink="">
      <xdr:nvSpPr>
        <xdr:cNvPr id="536" name="楕円 535"/>
        <xdr:cNvSpPr/>
      </xdr:nvSpPr>
      <xdr:spPr>
        <a:xfrm>
          <a:off x="13652500" y="67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137801</xdr:rowOff>
    </xdr:from>
    <xdr:ext cx="313932" cy="259045"/>
    <xdr:sp macro="" textlink="">
      <xdr:nvSpPr>
        <xdr:cNvPr id="537" name="テキスト ボックス 536"/>
        <xdr:cNvSpPr txBox="1"/>
      </xdr:nvSpPr>
      <xdr:spPr>
        <a:xfrm>
          <a:off x="13546333" y="6824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107076</xdr:rowOff>
    </xdr:from>
    <xdr:to>
      <xdr:col>85</xdr:col>
      <xdr:colOff>127000</xdr:colOff>
      <xdr:row>70</xdr:row>
      <xdr:rowOff>147179</xdr:rowOff>
    </xdr:to>
    <xdr:cxnSp macro="">
      <xdr:nvCxnSpPr>
        <xdr:cNvPr id="620" name="直線コネクタ 619"/>
        <xdr:cNvCxnSpPr/>
      </xdr:nvCxnSpPr>
      <xdr:spPr>
        <a:xfrm>
          <a:off x="15481300" y="12108576"/>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95645</xdr:rowOff>
    </xdr:from>
    <xdr:to>
      <xdr:col>81</xdr:col>
      <xdr:colOff>50800</xdr:colOff>
      <xdr:row>70</xdr:row>
      <xdr:rowOff>107076</xdr:rowOff>
    </xdr:to>
    <xdr:cxnSp macro="">
      <xdr:nvCxnSpPr>
        <xdr:cNvPr id="623" name="直線コネクタ 622"/>
        <xdr:cNvCxnSpPr/>
      </xdr:nvCxnSpPr>
      <xdr:spPr>
        <a:xfrm>
          <a:off x="14592300" y="120971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20012</xdr:rowOff>
    </xdr:from>
    <xdr:to>
      <xdr:col>76</xdr:col>
      <xdr:colOff>114300</xdr:colOff>
      <xdr:row>70</xdr:row>
      <xdr:rowOff>95645</xdr:rowOff>
    </xdr:to>
    <xdr:cxnSp macro="">
      <xdr:nvCxnSpPr>
        <xdr:cNvPr id="626" name="直線コネクタ 625"/>
        <xdr:cNvCxnSpPr/>
      </xdr:nvCxnSpPr>
      <xdr:spPr>
        <a:xfrm>
          <a:off x="13703300" y="12021512"/>
          <a:ext cx="889000" cy="7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20012</xdr:rowOff>
    </xdr:from>
    <xdr:to>
      <xdr:col>71</xdr:col>
      <xdr:colOff>177800</xdr:colOff>
      <xdr:row>70</xdr:row>
      <xdr:rowOff>100838</xdr:rowOff>
    </xdr:to>
    <xdr:cxnSp macro="">
      <xdr:nvCxnSpPr>
        <xdr:cNvPr id="629" name="直線コネクタ 628"/>
        <xdr:cNvCxnSpPr/>
      </xdr:nvCxnSpPr>
      <xdr:spPr>
        <a:xfrm flipV="1">
          <a:off x="12814300" y="12021512"/>
          <a:ext cx="8890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96379</xdr:rowOff>
    </xdr:from>
    <xdr:to>
      <xdr:col>85</xdr:col>
      <xdr:colOff>177800</xdr:colOff>
      <xdr:row>71</xdr:row>
      <xdr:rowOff>26529</xdr:rowOff>
    </xdr:to>
    <xdr:sp macro="" textlink="">
      <xdr:nvSpPr>
        <xdr:cNvPr id="639" name="楕円 638"/>
        <xdr:cNvSpPr/>
      </xdr:nvSpPr>
      <xdr:spPr>
        <a:xfrm>
          <a:off x="16268700" y="120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119256</xdr:rowOff>
    </xdr:from>
    <xdr:ext cx="534377" cy="259045"/>
    <xdr:sp macro="" textlink="">
      <xdr:nvSpPr>
        <xdr:cNvPr id="640" name="公債費該当値テキスト"/>
        <xdr:cNvSpPr txBox="1"/>
      </xdr:nvSpPr>
      <xdr:spPr>
        <a:xfrm>
          <a:off x="16370300" y="119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56276</xdr:rowOff>
    </xdr:from>
    <xdr:to>
      <xdr:col>81</xdr:col>
      <xdr:colOff>101600</xdr:colOff>
      <xdr:row>70</xdr:row>
      <xdr:rowOff>157876</xdr:rowOff>
    </xdr:to>
    <xdr:sp macro="" textlink="">
      <xdr:nvSpPr>
        <xdr:cNvPr id="641" name="楕円 640"/>
        <xdr:cNvSpPr/>
      </xdr:nvSpPr>
      <xdr:spPr>
        <a:xfrm>
          <a:off x="15430500" y="1205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2953</xdr:rowOff>
    </xdr:from>
    <xdr:ext cx="534377" cy="259045"/>
    <xdr:sp macro="" textlink="">
      <xdr:nvSpPr>
        <xdr:cNvPr id="642" name="テキスト ボックス 641"/>
        <xdr:cNvSpPr txBox="1"/>
      </xdr:nvSpPr>
      <xdr:spPr>
        <a:xfrm>
          <a:off x="15214111" y="118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44845</xdr:rowOff>
    </xdr:from>
    <xdr:to>
      <xdr:col>76</xdr:col>
      <xdr:colOff>165100</xdr:colOff>
      <xdr:row>70</xdr:row>
      <xdr:rowOff>146445</xdr:rowOff>
    </xdr:to>
    <xdr:sp macro="" textlink="">
      <xdr:nvSpPr>
        <xdr:cNvPr id="643" name="楕円 642"/>
        <xdr:cNvSpPr/>
      </xdr:nvSpPr>
      <xdr:spPr>
        <a:xfrm>
          <a:off x="14541500" y="120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162972</xdr:rowOff>
    </xdr:from>
    <xdr:ext cx="534377" cy="259045"/>
    <xdr:sp macro="" textlink="">
      <xdr:nvSpPr>
        <xdr:cNvPr id="644" name="テキスト ボックス 643"/>
        <xdr:cNvSpPr txBox="1"/>
      </xdr:nvSpPr>
      <xdr:spPr>
        <a:xfrm>
          <a:off x="14325111" y="1182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140662</xdr:rowOff>
    </xdr:from>
    <xdr:to>
      <xdr:col>72</xdr:col>
      <xdr:colOff>38100</xdr:colOff>
      <xdr:row>70</xdr:row>
      <xdr:rowOff>70812</xdr:rowOff>
    </xdr:to>
    <xdr:sp macro="" textlink="">
      <xdr:nvSpPr>
        <xdr:cNvPr id="645" name="楕円 644"/>
        <xdr:cNvSpPr/>
      </xdr:nvSpPr>
      <xdr:spPr>
        <a:xfrm>
          <a:off x="13652500" y="119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87339</xdr:rowOff>
    </xdr:from>
    <xdr:ext cx="534377" cy="259045"/>
    <xdr:sp macro="" textlink="">
      <xdr:nvSpPr>
        <xdr:cNvPr id="646" name="テキスト ボックス 645"/>
        <xdr:cNvSpPr txBox="1"/>
      </xdr:nvSpPr>
      <xdr:spPr>
        <a:xfrm>
          <a:off x="13436111" y="1174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50038</xdr:rowOff>
    </xdr:from>
    <xdr:to>
      <xdr:col>67</xdr:col>
      <xdr:colOff>101600</xdr:colOff>
      <xdr:row>70</xdr:row>
      <xdr:rowOff>151638</xdr:rowOff>
    </xdr:to>
    <xdr:sp macro="" textlink="">
      <xdr:nvSpPr>
        <xdr:cNvPr id="647" name="楕円 646"/>
        <xdr:cNvSpPr/>
      </xdr:nvSpPr>
      <xdr:spPr>
        <a:xfrm>
          <a:off x="12763500" y="1205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168165</xdr:rowOff>
    </xdr:from>
    <xdr:ext cx="534377" cy="259045"/>
    <xdr:sp macro="" textlink="">
      <xdr:nvSpPr>
        <xdr:cNvPr id="648" name="テキスト ボックス 647"/>
        <xdr:cNvSpPr txBox="1"/>
      </xdr:nvSpPr>
      <xdr:spPr>
        <a:xfrm>
          <a:off x="12547111" y="1182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84241</xdr:rowOff>
    </xdr:from>
    <xdr:to>
      <xdr:col>85</xdr:col>
      <xdr:colOff>127000</xdr:colOff>
      <xdr:row>97</xdr:row>
      <xdr:rowOff>26772</xdr:rowOff>
    </xdr:to>
    <xdr:cxnSp macro="">
      <xdr:nvCxnSpPr>
        <xdr:cNvPr id="675" name="直線コネクタ 674"/>
        <xdr:cNvCxnSpPr/>
      </xdr:nvCxnSpPr>
      <xdr:spPr>
        <a:xfrm>
          <a:off x="15481300" y="16543441"/>
          <a:ext cx="838200" cy="1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84241</xdr:rowOff>
    </xdr:from>
    <xdr:to>
      <xdr:col>81</xdr:col>
      <xdr:colOff>50800</xdr:colOff>
      <xdr:row>98</xdr:row>
      <xdr:rowOff>39481</xdr:rowOff>
    </xdr:to>
    <xdr:cxnSp macro="">
      <xdr:nvCxnSpPr>
        <xdr:cNvPr id="678" name="直線コネクタ 677"/>
        <xdr:cNvCxnSpPr/>
      </xdr:nvCxnSpPr>
      <xdr:spPr>
        <a:xfrm flipV="1">
          <a:off x="14592300" y="16543441"/>
          <a:ext cx="889000" cy="29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39481</xdr:rowOff>
    </xdr:from>
    <xdr:to>
      <xdr:col>76</xdr:col>
      <xdr:colOff>114300</xdr:colOff>
      <xdr:row>98</xdr:row>
      <xdr:rowOff>84013</xdr:rowOff>
    </xdr:to>
    <xdr:cxnSp macro="">
      <xdr:nvCxnSpPr>
        <xdr:cNvPr id="681" name="直線コネクタ 680"/>
        <xdr:cNvCxnSpPr/>
      </xdr:nvCxnSpPr>
      <xdr:spPr>
        <a:xfrm flipV="1">
          <a:off x="13703300" y="16841581"/>
          <a:ext cx="889000" cy="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66365</xdr:rowOff>
    </xdr:from>
    <xdr:to>
      <xdr:col>71</xdr:col>
      <xdr:colOff>177800</xdr:colOff>
      <xdr:row>98</xdr:row>
      <xdr:rowOff>84013</xdr:rowOff>
    </xdr:to>
    <xdr:cxnSp macro="">
      <xdr:nvCxnSpPr>
        <xdr:cNvPr id="684" name="直線コネクタ 683"/>
        <xdr:cNvCxnSpPr/>
      </xdr:nvCxnSpPr>
      <xdr:spPr>
        <a:xfrm>
          <a:off x="12814300" y="16868465"/>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147422</xdr:rowOff>
    </xdr:from>
    <xdr:to>
      <xdr:col>85</xdr:col>
      <xdr:colOff>177800</xdr:colOff>
      <xdr:row>97</xdr:row>
      <xdr:rowOff>77572</xdr:rowOff>
    </xdr:to>
    <xdr:sp macro="" textlink="">
      <xdr:nvSpPr>
        <xdr:cNvPr id="694" name="楕円 693"/>
        <xdr:cNvSpPr/>
      </xdr:nvSpPr>
      <xdr:spPr>
        <a:xfrm>
          <a:off x="16268700" y="166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170299</xdr:rowOff>
    </xdr:from>
    <xdr:ext cx="469744" cy="259045"/>
    <xdr:sp macro="" textlink="">
      <xdr:nvSpPr>
        <xdr:cNvPr id="695" name="積立金該当値テキスト"/>
        <xdr:cNvSpPr txBox="1"/>
      </xdr:nvSpPr>
      <xdr:spPr>
        <a:xfrm>
          <a:off x="16370300" y="1645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33441</xdr:rowOff>
    </xdr:from>
    <xdr:to>
      <xdr:col>81</xdr:col>
      <xdr:colOff>101600</xdr:colOff>
      <xdr:row>96</xdr:row>
      <xdr:rowOff>135041</xdr:rowOff>
    </xdr:to>
    <xdr:sp macro="" textlink="">
      <xdr:nvSpPr>
        <xdr:cNvPr id="696" name="楕円 695"/>
        <xdr:cNvSpPr/>
      </xdr:nvSpPr>
      <xdr:spPr>
        <a:xfrm>
          <a:off x="154305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151568</xdr:rowOff>
    </xdr:from>
    <xdr:ext cx="469744" cy="259045"/>
    <xdr:sp macro="" textlink="">
      <xdr:nvSpPr>
        <xdr:cNvPr id="697" name="テキスト ボックス 696"/>
        <xdr:cNvSpPr txBox="1"/>
      </xdr:nvSpPr>
      <xdr:spPr>
        <a:xfrm>
          <a:off x="15246428" y="1626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160131</xdr:rowOff>
    </xdr:from>
    <xdr:to>
      <xdr:col>76</xdr:col>
      <xdr:colOff>165100</xdr:colOff>
      <xdr:row>98</xdr:row>
      <xdr:rowOff>90281</xdr:rowOff>
    </xdr:to>
    <xdr:sp macro="" textlink="">
      <xdr:nvSpPr>
        <xdr:cNvPr id="698" name="楕円 697"/>
        <xdr:cNvSpPr/>
      </xdr:nvSpPr>
      <xdr:spPr>
        <a:xfrm>
          <a:off x="14541500" y="167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81408</xdr:rowOff>
    </xdr:from>
    <xdr:ext cx="469744" cy="259045"/>
    <xdr:sp macro="" textlink="">
      <xdr:nvSpPr>
        <xdr:cNvPr id="699" name="テキスト ボックス 698"/>
        <xdr:cNvSpPr txBox="1"/>
      </xdr:nvSpPr>
      <xdr:spPr>
        <a:xfrm>
          <a:off x="14357428" y="168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33213</xdr:rowOff>
    </xdr:from>
    <xdr:to>
      <xdr:col>72</xdr:col>
      <xdr:colOff>38100</xdr:colOff>
      <xdr:row>98</xdr:row>
      <xdr:rowOff>134813</xdr:rowOff>
    </xdr:to>
    <xdr:sp macro="" textlink="">
      <xdr:nvSpPr>
        <xdr:cNvPr id="700" name="楕円 699"/>
        <xdr:cNvSpPr/>
      </xdr:nvSpPr>
      <xdr:spPr>
        <a:xfrm>
          <a:off x="13652500" y="168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125940</xdr:rowOff>
    </xdr:from>
    <xdr:ext cx="469744" cy="259045"/>
    <xdr:sp macro="" textlink="">
      <xdr:nvSpPr>
        <xdr:cNvPr id="701" name="テキスト ボックス 700"/>
        <xdr:cNvSpPr txBox="1"/>
      </xdr:nvSpPr>
      <xdr:spPr>
        <a:xfrm>
          <a:off x="13468428" y="1692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15565</xdr:rowOff>
    </xdr:from>
    <xdr:to>
      <xdr:col>67</xdr:col>
      <xdr:colOff>101600</xdr:colOff>
      <xdr:row>98</xdr:row>
      <xdr:rowOff>117165</xdr:rowOff>
    </xdr:to>
    <xdr:sp macro="" textlink="">
      <xdr:nvSpPr>
        <xdr:cNvPr id="702" name="楕円 701"/>
        <xdr:cNvSpPr/>
      </xdr:nvSpPr>
      <xdr:spPr>
        <a:xfrm>
          <a:off x="12763500" y="168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108292</xdr:rowOff>
    </xdr:from>
    <xdr:ext cx="469744" cy="259045"/>
    <xdr:sp macro="" textlink="">
      <xdr:nvSpPr>
        <xdr:cNvPr id="703" name="テキスト ボックス 702"/>
        <xdr:cNvSpPr txBox="1"/>
      </xdr:nvSpPr>
      <xdr:spPr>
        <a:xfrm>
          <a:off x="12579428" y="169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36830</xdr:rowOff>
    </xdr:from>
    <xdr:to>
      <xdr:col>116</xdr:col>
      <xdr:colOff>63500</xdr:colOff>
      <xdr:row>39</xdr:row>
      <xdr:rowOff>39370</xdr:rowOff>
    </xdr:to>
    <xdr:cxnSp macro="">
      <xdr:nvCxnSpPr>
        <xdr:cNvPr id="732" name="直線コネクタ 731"/>
        <xdr:cNvCxnSpPr/>
      </xdr:nvCxnSpPr>
      <xdr:spPr>
        <a:xfrm>
          <a:off x="21323300" y="67233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22606</xdr:rowOff>
    </xdr:from>
    <xdr:to>
      <xdr:col>111</xdr:col>
      <xdr:colOff>177800</xdr:colOff>
      <xdr:row>39</xdr:row>
      <xdr:rowOff>36830</xdr:rowOff>
    </xdr:to>
    <xdr:cxnSp macro="">
      <xdr:nvCxnSpPr>
        <xdr:cNvPr id="735" name="直線コネクタ 734"/>
        <xdr:cNvCxnSpPr/>
      </xdr:nvCxnSpPr>
      <xdr:spPr>
        <a:xfrm>
          <a:off x="20434300" y="6709156"/>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150368</xdr:rowOff>
    </xdr:from>
    <xdr:to>
      <xdr:col>107</xdr:col>
      <xdr:colOff>50800</xdr:colOff>
      <xdr:row>39</xdr:row>
      <xdr:rowOff>22606</xdr:rowOff>
    </xdr:to>
    <xdr:cxnSp macro="">
      <xdr:nvCxnSpPr>
        <xdr:cNvPr id="738" name="直線コネクタ 737"/>
        <xdr:cNvCxnSpPr/>
      </xdr:nvCxnSpPr>
      <xdr:spPr>
        <a:xfrm>
          <a:off x="19545300" y="6665468"/>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150368</xdr:rowOff>
    </xdr:from>
    <xdr:to>
      <xdr:col>102</xdr:col>
      <xdr:colOff>114300</xdr:colOff>
      <xdr:row>38</xdr:row>
      <xdr:rowOff>152273</xdr:rowOff>
    </xdr:to>
    <xdr:cxnSp macro="">
      <xdr:nvCxnSpPr>
        <xdr:cNvPr id="741" name="直線コネクタ 740"/>
        <xdr:cNvCxnSpPr/>
      </xdr:nvCxnSpPr>
      <xdr:spPr>
        <a:xfrm flipV="1">
          <a:off x="18656300" y="666546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160020</xdr:rowOff>
    </xdr:from>
    <xdr:to>
      <xdr:col>116</xdr:col>
      <xdr:colOff>114300</xdr:colOff>
      <xdr:row>39</xdr:row>
      <xdr:rowOff>90170</xdr:rowOff>
    </xdr:to>
    <xdr:sp macro="" textlink="">
      <xdr:nvSpPr>
        <xdr:cNvPr id="751" name="楕円 750"/>
        <xdr:cNvSpPr/>
      </xdr:nvSpPr>
      <xdr:spPr>
        <a:xfrm>
          <a:off x="22110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74947</xdr:rowOff>
    </xdr:from>
    <xdr:ext cx="313932" cy="259045"/>
    <xdr:sp macro="" textlink="">
      <xdr:nvSpPr>
        <xdr:cNvPr id="752" name="投資及び出資金該当値テキスト"/>
        <xdr:cNvSpPr txBox="1"/>
      </xdr:nvSpPr>
      <xdr:spPr>
        <a:xfrm>
          <a:off x="22212300" y="659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157480</xdr:rowOff>
    </xdr:from>
    <xdr:to>
      <xdr:col>112</xdr:col>
      <xdr:colOff>38100</xdr:colOff>
      <xdr:row>39</xdr:row>
      <xdr:rowOff>87630</xdr:rowOff>
    </xdr:to>
    <xdr:sp macro="" textlink="">
      <xdr:nvSpPr>
        <xdr:cNvPr id="753" name="楕円 752"/>
        <xdr:cNvSpPr/>
      </xdr:nvSpPr>
      <xdr:spPr>
        <a:xfrm>
          <a:off x="21272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78757</xdr:rowOff>
    </xdr:from>
    <xdr:ext cx="313932" cy="259045"/>
    <xdr:sp macro="" textlink="">
      <xdr:nvSpPr>
        <xdr:cNvPr id="754" name="テキスト ボックス 753"/>
        <xdr:cNvSpPr txBox="1"/>
      </xdr:nvSpPr>
      <xdr:spPr>
        <a:xfrm>
          <a:off x="21166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143256</xdr:rowOff>
    </xdr:from>
    <xdr:to>
      <xdr:col>107</xdr:col>
      <xdr:colOff>101600</xdr:colOff>
      <xdr:row>39</xdr:row>
      <xdr:rowOff>73406</xdr:rowOff>
    </xdr:to>
    <xdr:sp macro="" textlink="">
      <xdr:nvSpPr>
        <xdr:cNvPr id="755" name="楕円 754"/>
        <xdr:cNvSpPr/>
      </xdr:nvSpPr>
      <xdr:spPr>
        <a:xfrm>
          <a:off x="20383500" y="66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64533</xdr:rowOff>
    </xdr:from>
    <xdr:ext cx="378565" cy="259045"/>
    <xdr:sp macro="" textlink="">
      <xdr:nvSpPr>
        <xdr:cNvPr id="756" name="テキスト ボックス 755"/>
        <xdr:cNvSpPr txBox="1"/>
      </xdr:nvSpPr>
      <xdr:spPr>
        <a:xfrm>
          <a:off x="20245017" y="67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99568</xdr:rowOff>
    </xdr:from>
    <xdr:to>
      <xdr:col>102</xdr:col>
      <xdr:colOff>165100</xdr:colOff>
      <xdr:row>39</xdr:row>
      <xdr:rowOff>29718</xdr:rowOff>
    </xdr:to>
    <xdr:sp macro="" textlink="">
      <xdr:nvSpPr>
        <xdr:cNvPr id="757" name="楕円 756"/>
        <xdr:cNvSpPr/>
      </xdr:nvSpPr>
      <xdr:spPr>
        <a:xfrm>
          <a:off x="19494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20845</xdr:rowOff>
    </xdr:from>
    <xdr:ext cx="378565" cy="259045"/>
    <xdr:sp macro="" textlink="">
      <xdr:nvSpPr>
        <xdr:cNvPr id="758" name="テキスト ボックス 757"/>
        <xdr:cNvSpPr txBox="1"/>
      </xdr:nvSpPr>
      <xdr:spPr>
        <a:xfrm>
          <a:off x="19356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101473</xdr:rowOff>
    </xdr:from>
    <xdr:to>
      <xdr:col>98</xdr:col>
      <xdr:colOff>38100</xdr:colOff>
      <xdr:row>39</xdr:row>
      <xdr:rowOff>31623</xdr:rowOff>
    </xdr:to>
    <xdr:sp macro="" textlink="">
      <xdr:nvSpPr>
        <xdr:cNvPr id="759" name="楕円 758"/>
        <xdr:cNvSpPr/>
      </xdr:nvSpPr>
      <xdr:spPr>
        <a:xfrm>
          <a:off x="18605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22750</xdr:rowOff>
    </xdr:from>
    <xdr:ext cx="378565" cy="259045"/>
    <xdr:sp macro="" textlink="">
      <xdr:nvSpPr>
        <xdr:cNvPr id="760" name="テキスト ボックス 759"/>
        <xdr:cNvSpPr txBox="1"/>
      </xdr:nvSpPr>
      <xdr:spPr>
        <a:xfrm>
          <a:off x="18467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125908</xdr:rowOff>
    </xdr:from>
    <xdr:to>
      <xdr:col>116</xdr:col>
      <xdr:colOff>63500</xdr:colOff>
      <xdr:row>58</xdr:row>
      <xdr:rowOff>140995</xdr:rowOff>
    </xdr:to>
    <xdr:cxnSp macro="">
      <xdr:nvCxnSpPr>
        <xdr:cNvPr id="789" name="直線コネクタ 788"/>
        <xdr:cNvCxnSpPr/>
      </xdr:nvCxnSpPr>
      <xdr:spPr>
        <a:xfrm>
          <a:off x="21323300" y="10070008"/>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103962</xdr:rowOff>
    </xdr:from>
    <xdr:to>
      <xdr:col>111</xdr:col>
      <xdr:colOff>177800</xdr:colOff>
      <xdr:row>58</xdr:row>
      <xdr:rowOff>125908</xdr:rowOff>
    </xdr:to>
    <xdr:cxnSp macro="">
      <xdr:nvCxnSpPr>
        <xdr:cNvPr id="792" name="直線コネクタ 791"/>
        <xdr:cNvCxnSpPr/>
      </xdr:nvCxnSpPr>
      <xdr:spPr>
        <a:xfrm>
          <a:off x="20434300" y="1004806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68263</xdr:rowOff>
    </xdr:from>
    <xdr:to>
      <xdr:col>107</xdr:col>
      <xdr:colOff>50800</xdr:colOff>
      <xdr:row>58</xdr:row>
      <xdr:rowOff>103962</xdr:rowOff>
    </xdr:to>
    <xdr:cxnSp macro="">
      <xdr:nvCxnSpPr>
        <xdr:cNvPr id="795" name="直線コネクタ 794"/>
        <xdr:cNvCxnSpPr/>
      </xdr:nvCxnSpPr>
      <xdr:spPr>
        <a:xfrm>
          <a:off x="19545300" y="10012363"/>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41516</xdr:rowOff>
    </xdr:from>
    <xdr:to>
      <xdr:col>102</xdr:col>
      <xdr:colOff>114300</xdr:colOff>
      <xdr:row>58</xdr:row>
      <xdr:rowOff>68263</xdr:rowOff>
    </xdr:to>
    <xdr:cxnSp macro="">
      <xdr:nvCxnSpPr>
        <xdr:cNvPr id="798" name="直線コネクタ 797"/>
        <xdr:cNvCxnSpPr/>
      </xdr:nvCxnSpPr>
      <xdr:spPr>
        <a:xfrm>
          <a:off x="18656300" y="9985616"/>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90195</xdr:rowOff>
    </xdr:from>
    <xdr:to>
      <xdr:col>116</xdr:col>
      <xdr:colOff>114300</xdr:colOff>
      <xdr:row>59</xdr:row>
      <xdr:rowOff>20345</xdr:rowOff>
    </xdr:to>
    <xdr:sp macro="" textlink="">
      <xdr:nvSpPr>
        <xdr:cNvPr id="808" name="楕円 807"/>
        <xdr:cNvSpPr/>
      </xdr:nvSpPr>
      <xdr:spPr>
        <a:xfrm>
          <a:off x="22110700" y="100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5122</xdr:rowOff>
    </xdr:from>
    <xdr:ext cx="469744" cy="259045"/>
    <xdr:sp macro="" textlink="">
      <xdr:nvSpPr>
        <xdr:cNvPr id="809" name="貸付金該当値テキスト"/>
        <xdr:cNvSpPr txBox="1"/>
      </xdr:nvSpPr>
      <xdr:spPr>
        <a:xfrm>
          <a:off x="22212300" y="994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75108</xdr:rowOff>
    </xdr:from>
    <xdr:to>
      <xdr:col>112</xdr:col>
      <xdr:colOff>38100</xdr:colOff>
      <xdr:row>59</xdr:row>
      <xdr:rowOff>5258</xdr:rowOff>
    </xdr:to>
    <xdr:sp macro="" textlink="">
      <xdr:nvSpPr>
        <xdr:cNvPr id="810" name="楕円 809"/>
        <xdr:cNvSpPr/>
      </xdr:nvSpPr>
      <xdr:spPr>
        <a:xfrm>
          <a:off x="21272500" y="100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167835</xdr:rowOff>
    </xdr:from>
    <xdr:ext cx="469744" cy="259045"/>
    <xdr:sp macro="" textlink="">
      <xdr:nvSpPr>
        <xdr:cNvPr id="811" name="テキスト ボックス 810"/>
        <xdr:cNvSpPr txBox="1"/>
      </xdr:nvSpPr>
      <xdr:spPr>
        <a:xfrm>
          <a:off x="21088428" y="1011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53162</xdr:rowOff>
    </xdr:from>
    <xdr:to>
      <xdr:col>107</xdr:col>
      <xdr:colOff>101600</xdr:colOff>
      <xdr:row>58</xdr:row>
      <xdr:rowOff>154762</xdr:rowOff>
    </xdr:to>
    <xdr:sp macro="" textlink="">
      <xdr:nvSpPr>
        <xdr:cNvPr id="812" name="楕円 811"/>
        <xdr:cNvSpPr/>
      </xdr:nvSpPr>
      <xdr:spPr>
        <a:xfrm>
          <a:off x="20383500" y="99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145889</xdr:rowOff>
    </xdr:from>
    <xdr:ext cx="469744" cy="259045"/>
    <xdr:sp macro="" textlink="">
      <xdr:nvSpPr>
        <xdr:cNvPr id="813" name="テキスト ボックス 812"/>
        <xdr:cNvSpPr txBox="1"/>
      </xdr:nvSpPr>
      <xdr:spPr>
        <a:xfrm>
          <a:off x="20199428" y="1008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17463</xdr:rowOff>
    </xdr:from>
    <xdr:to>
      <xdr:col>102</xdr:col>
      <xdr:colOff>165100</xdr:colOff>
      <xdr:row>58</xdr:row>
      <xdr:rowOff>119063</xdr:rowOff>
    </xdr:to>
    <xdr:sp macro="" textlink="">
      <xdr:nvSpPr>
        <xdr:cNvPr id="814" name="楕円 813"/>
        <xdr:cNvSpPr/>
      </xdr:nvSpPr>
      <xdr:spPr>
        <a:xfrm>
          <a:off x="19494500" y="99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110190</xdr:rowOff>
    </xdr:from>
    <xdr:ext cx="469744" cy="259045"/>
    <xdr:sp macro="" textlink="">
      <xdr:nvSpPr>
        <xdr:cNvPr id="815" name="テキスト ボックス 814"/>
        <xdr:cNvSpPr txBox="1"/>
      </xdr:nvSpPr>
      <xdr:spPr>
        <a:xfrm>
          <a:off x="19310428" y="1005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162166</xdr:rowOff>
    </xdr:from>
    <xdr:to>
      <xdr:col>98</xdr:col>
      <xdr:colOff>38100</xdr:colOff>
      <xdr:row>58</xdr:row>
      <xdr:rowOff>92316</xdr:rowOff>
    </xdr:to>
    <xdr:sp macro="" textlink="">
      <xdr:nvSpPr>
        <xdr:cNvPr id="816" name="楕円 815"/>
        <xdr:cNvSpPr/>
      </xdr:nvSpPr>
      <xdr:spPr>
        <a:xfrm>
          <a:off x="18605500" y="99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83443</xdr:rowOff>
    </xdr:from>
    <xdr:ext cx="469744" cy="259045"/>
    <xdr:sp macro="" textlink="">
      <xdr:nvSpPr>
        <xdr:cNvPr id="817" name="テキスト ボックス 816"/>
        <xdr:cNvSpPr txBox="1"/>
      </xdr:nvSpPr>
      <xdr:spPr>
        <a:xfrm>
          <a:off x="18421428" y="1002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168960</xdr:rowOff>
    </xdr:from>
    <xdr:to>
      <xdr:col>116</xdr:col>
      <xdr:colOff>63500</xdr:colOff>
      <xdr:row>76</xdr:row>
      <xdr:rowOff>24355</xdr:rowOff>
    </xdr:to>
    <xdr:cxnSp macro="">
      <xdr:nvCxnSpPr>
        <xdr:cNvPr id="849" name="直線コネクタ 848"/>
        <xdr:cNvCxnSpPr/>
      </xdr:nvCxnSpPr>
      <xdr:spPr>
        <a:xfrm flipV="1">
          <a:off x="21323300" y="13027710"/>
          <a:ext cx="8382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24355</xdr:rowOff>
    </xdr:from>
    <xdr:to>
      <xdr:col>111</xdr:col>
      <xdr:colOff>177800</xdr:colOff>
      <xdr:row>76</xdr:row>
      <xdr:rowOff>35066</xdr:rowOff>
    </xdr:to>
    <xdr:cxnSp macro="">
      <xdr:nvCxnSpPr>
        <xdr:cNvPr id="852" name="直線コネクタ 851"/>
        <xdr:cNvCxnSpPr/>
      </xdr:nvCxnSpPr>
      <xdr:spPr>
        <a:xfrm flipV="1">
          <a:off x="20434300" y="13054555"/>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35066</xdr:rowOff>
    </xdr:from>
    <xdr:to>
      <xdr:col>107</xdr:col>
      <xdr:colOff>50800</xdr:colOff>
      <xdr:row>76</xdr:row>
      <xdr:rowOff>137871</xdr:rowOff>
    </xdr:to>
    <xdr:cxnSp macro="">
      <xdr:nvCxnSpPr>
        <xdr:cNvPr id="855" name="直線コネクタ 854"/>
        <xdr:cNvCxnSpPr/>
      </xdr:nvCxnSpPr>
      <xdr:spPr>
        <a:xfrm flipV="1">
          <a:off x="19545300" y="13065266"/>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137871</xdr:rowOff>
    </xdr:from>
    <xdr:to>
      <xdr:col>102</xdr:col>
      <xdr:colOff>114300</xdr:colOff>
      <xdr:row>77</xdr:row>
      <xdr:rowOff>41239</xdr:rowOff>
    </xdr:to>
    <xdr:cxnSp macro="">
      <xdr:nvCxnSpPr>
        <xdr:cNvPr id="858" name="直線コネクタ 857"/>
        <xdr:cNvCxnSpPr/>
      </xdr:nvCxnSpPr>
      <xdr:spPr>
        <a:xfrm flipV="1">
          <a:off x="18656300" y="13168071"/>
          <a:ext cx="889000" cy="7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118161</xdr:rowOff>
    </xdr:from>
    <xdr:to>
      <xdr:col>116</xdr:col>
      <xdr:colOff>114300</xdr:colOff>
      <xdr:row>76</xdr:row>
      <xdr:rowOff>48310</xdr:rowOff>
    </xdr:to>
    <xdr:sp macro="" textlink="">
      <xdr:nvSpPr>
        <xdr:cNvPr id="868" name="楕円 867"/>
        <xdr:cNvSpPr/>
      </xdr:nvSpPr>
      <xdr:spPr>
        <a:xfrm>
          <a:off x="22110700" y="12976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141038</xdr:rowOff>
    </xdr:from>
    <xdr:ext cx="534377" cy="259045"/>
    <xdr:sp macro="" textlink="">
      <xdr:nvSpPr>
        <xdr:cNvPr id="869" name="繰出金該当値テキスト"/>
        <xdr:cNvSpPr txBox="1"/>
      </xdr:nvSpPr>
      <xdr:spPr>
        <a:xfrm>
          <a:off x="22212300" y="128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145005</xdr:rowOff>
    </xdr:from>
    <xdr:to>
      <xdr:col>112</xdr:col>
      <xdr:colOff>38100</xdr:colOff>
      <xdr:row>76</xdr:row>
      <xdr:rowOff>75155</xdr:rowOff>
    </xdr:to>
    <xdr:sp macro="" textlink="">
      <xdr:nvSpPr>
        <xdr:cNvPr id="870" name="楕円 869"/>
        <xdr:cNvSpPr/>
      </xdr:nvSpPr>
      <xdr:spPr>
        <a:xfrm>
          <a:off x="21272500" y="130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91682</xdr:rowOff>
    </xdr:from>
    <xdr:ext cx="534377" cy="259045"/>
    <xdr:sp macro="" textlink="">
      <xdr:nvSpPr>
        <xdr:cNvPr id="871" name="テキスト ボックス 870"/>
        <xdr:cNvSpPr txBox="1"/>
      </xdr:nvSpPr>
      <xdr:spPr>
        <a:xfrm>
          <a:off x="21056111" y="127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155716</xdr:rowOff>
    </xdr:from>
    <xdr:to>
      <xdr:col>107</xdr:col>
      <xdr:colOff>101600</xdr:colOff>
      <xdr:row>76</xdr:row>
      <xdr:rowOff>85866</xdr:rowOff>
    </xdr:to>
    <xdr:sp macro="" textlink="">
      <xdr:nvSpPr>
        <xdr:cNvPr id="872" name="楕円 871"/>
        <xdr:cNvSpPr/>
      </xdr:nvSpPr>
      <xdr:spPr>
        <a:xfrm>
          <a:off x="20383500" y="130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102394</xdr:rowOff>
    </xdr:from>
    <xdr:ext cx="534377" cy="259045"/>
    <xdr:sp macro="" textlink="">
      <xdr:nvSpPr>
        <xdr:cNvPr id="873" name="テキスト ボックス 872"/>
        <xdr:cNvSpPr txBox="1"/>
      </xdr:nvSpPr>
      <xdr:spPr>
        <a:xfrm>
          <a:off x="20167111" y="127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87071</xdr:rowOff>
    </xdr:from>
    <xdr:to>
      <xdr:col>102</xdr:col>
      <xdr:colOff>165100</xdr:colOff>
      <xdr:row>77</xdr:row>
      <xdr:rowOff>17221</xdr:rowOff>
    </xdr:to>
    <xdr:sp macro="" textlink="">
      <xdr:nvSpPr>
        <xdr:cNvPr id="874" name="楕円 873"/>
        <xdr:cNvSpPr/>
      </xdr:nvSpPr>
      <xdr:spPr>
        <a:xfrm>
          <a:off x="19494500" y="13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33748</xdr:rowOff>
    </xdr:from>
    <xdr:ext cx="534377" cy="259045"/>
    <xdr:sp macro="" textlink="">
      <xdr:nvSpPr>
        <xdr:cNvPr id="875" name="テキスト ボックス 874"/>
        <xdr:cNvSpPr txBox="1"/>
      </xdr:nvSpPr>
      <xdr:spPr>
        <a:xfrm>
          <a:off x="19278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161889</xdr:rowOff>
    </xdr:from>
    <xdr:to>
      <xdr:col>98</xdr:col>
      <xdr:colOff>38100</xdr:colOff>
      <xdr:row>77</xdr:row>
      <xdr:rowOff>92039</xdr:rowOff>
    </xdr:to>
    <xdr:sp macro="" textlink="">
      <xdr:nvSpPr>
        <xdr:cNvPr id="876" name="楕円 875"/>
        <xdr:cNvSpPr/>
      </xdr:nvSpPr>
      <xdr:spPr>
        <a:xfrm>
          <a:off x="18605500" y="131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83166</xdr:rowOff>
    </xdr:from>
    <xdr:ext cx="534377" cy="259045"/>
    <xdr:sp macro="" textlink="">
      <xdr:nvSpPr>
        <xdr:cNvPr id="877" name="テキスト ボックス 876"/>
        <xdr:cNvSpPr txBox="1"/>
      </xdr:nvSpPr>
      <xdr:spPr>
        <a:xfrm>
          <a:off x="18389111" y="132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427</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は扶助費、公債費、人件費であり、特に扶助費と公債費が類似団体と比較して高い数値となっていることから、本市は他市と比較して、硬直化した財政構造となっていることが分か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160,733</a:t>
          </a:r>
          <a:r>
            <a:rPr kumimoji="1" lang="ja-JP" altLang="en-US" sz="1300">
              <a:latin typeface="ＭＳ Ｐゴシック" panose="020B0600070205080204" pitchFamily="50" charset="-128"/>
              <a:ea typeface="ＭＳ Ｐゴシック" panose="020B0600070205080204" pitchFamily="50" charset="-128"/>
            </a:rPr>
            <a:t>円であり、類似団体と比較して、特に生活保護受給者の割合（保護率）が高いことによって突出して高い推移となっており、本市の財政状況の硬直化の大きな要因となっている。生活保護医療扶助費等、引き続き適正な執行に向けた見直し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55,771</a:t>
          </a:r>
          <a:r>
            <a:rPr kumimoji="1" lang="ja-JP" altLang="en-US" sz="1300">
              <a:latin typeface="ＭＳ Ｐゴシック" panose="020B0600070205080204" pitchFamily="50" charset="-128"/>
              <a:ea typeface="ＭＳ Ｐゴシック" panose="020B0600070205080204" pitchFamily="50" charset="-128"/>
            </a:rPr>
            <a:t>円であり、公共用地先行取得事業費の減などにより前年度から減少したものの、教育環境の充実等に発行した市債のほか、財源対策として発行してきた行政改革推進債や退職手当債などの償還が本格化してきたため、類似団体の平均よりも高い状況にある。</a:t>
          </a:r>
        </a:p>
        <a:p>
          <a:r>
            <a:rPr kumimoji="1" lang="ja-JP" altLang="en-US" sz="1300">
              <a:latin typeface="ＭＳ Ｐゴシック" panose="020B0600070205080204" pitchFamily="50" charset="-128"/>
              <a:ea typeface="ＭＳ Ｐゴシック" panose="020B0600070205080204" pitchFamily="50" charset="-128"/>
            </a:rPr>
            <a:t>今後について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462,744
451,593
50.72
198,149,679
197,732,423
183,557
98,573,387
251,449,177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54792</xdr:rowOff>
    </xdr:from>
    <xdr:to>
      <xdr:col>24</xdr:col>
      <xdr:colOff>63500</xdr:colOff>
      <xdr:row>36</xdr:row>
      <xdr:rowOff>82006</xdr:rowOff>
    </xdr:to>
    <xdr:cxnSp macro="">
      <xdr:nvCxnSpPr>
        <xdr:cNvPr id="63" name="直線コネクタ 62"/>
        <xdr:cNvCxnSpPr/>
      </xdr:nvCxnSpPr>
      <xdr:spPr>
        <a:xfrm>
          <a:off x="3797300" y="6226992"/>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18324</xdr:rowOff>
    </xdr:from>
    <xdr:to>
      <xdr:col>19</xdr:col>
      <xdr:colOff>177800</xdr:colOff>
      <xdr:row>36</xdr:row>
      <xdr:rowOff>54792</xdr:rowOff>
    </xdr:to>
    <xdr:cxnSp macro="">
      <xdr:nvCxnSpPr>
        <xdr:cNvPr id="66" name="直線コネクタ 65"/>
        <xdr:cNvCxnSpPr/>
      </xdr:nvCxnSpPr>
      <xdr:spPr>
        <a:xfrm>
          <a:off x="2908300" y="6019074"/>
          <a:ext cx="889000" cy="2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18324</xdr:rowOff>
    </xdr:from>
    <xdr:to>
      <xdr:col>15</xdr:col>
      <xdr:colOff>50800</xdr:colOff>
      <xdr:row>35</xdr:row>
      <xdr:rowOff>114119</xdr:rowOff>
    </xdr:to>
    <xdr:cxnSp macro="">
      <xdr:nvCxnSpPr>
        <xdr:cNvPr id="69" name="直線コネクタ 68"/>
        <xdr:cNvCxnSpPr/>
      </xdr:nvCxnSpPr>
      <xdr:spPr>
        <a:xfrm flipV="1">
          <a:off x="2019300" y="6019074"/>
          <a:ext cx="88900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114119</xdr:rowOff>
    </xdr:from>
    <xdr:to>
      <xdr:col>10</xdr:col>
      <xdr:colOff>114300</xdr:colOff>
      <xdr:row>36</xdr:row>
      <xdr:rowOff>13426</xdr:rowOff>
    </xdr:to>
    <xdr:cxnSp macro="">
      <xdr:nvCxnSpPr>
        <xdr:cNvPr id="72" name="直線コネクタ 71"/>
        <xdr:cNvCxnSpPr/>
      </xdr:nvCxnSpPr>
      <xdr:spPr>
        <a:xfrm flipV="1">
          <a:off x="1130300" y="6114869"/>
          <a:ext cx="889000" cy="7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31206</xdr:rowOff>
    </xdr:from>
    <xdr:to>
      <xdr:col>24</xdr:col>
      <xdr:colOff>114300</xdr:colOff>
      <xdr:row>36</xdr:row>
      <xdr:rowOff>132806</xdr:rowOff>
    </xdr:to>
    <xdr:sp macro="" textlink="">
      <xdr:nvSpPr>
        <xdr:cNvPr id="82" name="楕円 81"/>
        <xdr:cNvSpPr/>
      </xdr:nvSpPr>
      <xdr:spPr>
        <a:xfrm>
          <a:off x="45847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9633</xdr:rowOff>
    </xdr:from>
    <xdr:ext cx="469744" cy="259045"/>
    <xdr:sp macro="" textlink="">
      <xdr:nvSpPr>
        <xdr:cNvPr id="83" name="議会費該当値テキスト"/>
        <xdr:cNvSpPr txBox="1"/>
      </xdr:nvSpPr>
      <xdr:spPr>
        <a:xfrm>
          <a:off x="4686300"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3992</xdr:rowOff>
    </xdr:from>
    <xdr:to>
      <xdr:col>20</xdr:col>
      <xdr:colOff>38100</xdr:colOff>
      <xdr:row>36</xdr:row>
      <xdr:rowOff>105592</xdr:rowOff>
    </xdr:to>
    <xdr:sp macro="" textlink="">
      <xdr:nvSpPr>
        <xdr:cNvPr id="84" name="楕円 83"/>
        <xdr:cNvSpPr/>
      </xdr:nvSpPr>
      <xdr:spPr>
        <a:xfrm>
          <a:off x="3746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96719</xdr:rowOff>
    </xdr:from>
    <xdr:ext cx="469744" cy="259045"/>
    <xdr:sp macro="" textlink="">
      <xdr:nvSpPr>
        <xdr:cNvPr id="85" name="テキスト ボックス 84"/>
        <xdr:cNvSpPr txBox="1"/>
      </xdr:nvSpPr>
      <xdr:spPr>
        <a:xfrm>
          <a:off x="3562428"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138974</xdr:rowOff>
    </xdr:from>
    <xdr:to>
      <xdr:col>15</xdr:col>
      <xdr:colOff>101600</xdr:colOff>
      <xdr:row>35</xdr:row>
      <xdr:rowOff>69124</xdr:rowOff>
    </xdr:to>
    <xdr:sp macro="" textlink="">
      <xdr:nvSpPr>
        <xdr:cNvPr id="86" name="楕円 85"/>
        <xdr:cNvSpPr/>
      </xdr:nvSpPr>
      <xdr:spPr>
        <a:xfrm>
          <a:off x="2857500" y="59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60251</xdr:rowOff>
    </xdr:from>
    <xdr:ext cx="469744" cy="259045"/>
    <xdr:sp macro="" textlink="">
      <xdr:nvSpPr>
        <xdr:cNvPr id="87" name="テキスト ボックス 86"/>
        <xdr:cNvSpPr txBox="1"/>
      </xdr:nvSpPr>
      <xdr:spPr>
        <a:xfrm>
          <a:off x="2673428" y="60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63319</xdr:rowOff>
    </xdr:from>
    <xdr:to>
      <xdr:col>10</xdr:col>
      <xdr:colOff>165100</xdr:colOff>
      <xdr:row>35</xdr:row>
      <xdr:rowOff>164919</xdr:rowOff>
    </xdr:to>
    <xdr:sp macro="" textlink="">
      <xdr:nvSpPr>
        <xdr:cNvPr id="88" name="楕円 87"/>
        <xdr:cNvSpPr/>
      </xdr:nvSpPr>
      <xdr:spPr>
        <a:xfrm>
          <a:off x="1968500" y="60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156046</xdr:rowOff>
    </xdr:from>
    <xdr:ext cx="469744" cy="259045"/>
    <xdr:sp macro="" textlink="">
      <xdr:nvSpPr>
        <xdr:cNvPr id="89" name="テキスト ボックス 88"/>
        <xdr:cNvSpPr txBox="1"/>
      </xdr:nvSpPr>
      <xdr:spPr>
        <a:xfrm>
          <a:off x="1784428" y="615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134076</xdr:rowOff>
    </xdr:from>
    <xdr:to>
      <xdr:col>6</xdr:col>
      <xdr:colOff>38100</xdr:colOff>
      <xdr:row>36</xdr:row>
      <xdr:rowOff>64226</xdr:rowOff>
    </xdr:to>
    <xdr:sp macro="" textlink="">
      <xdr:nvSpPr>
        <xdr:cNvPr id="90" name="楕円 89"/>
        <xdr:cNvSpPr/>
      </xdr:nvSpPr>
      <xdr:spPr>
        <a:xfrm>
          <a:off x="1079500" y="61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55353</xdr:rowOff>
    </xdr:from>
    <xdr:ext cx="469744" cy="259045"/>
    <xdr:sp macro="" textlink="">
      <xdr:nvSpPr>
        <xdr:cNvPr id="91" name="テキスト ボックス 90"/>
        <xdr:cNvSpPr txBox="1"/>
      </xdr:nvSpPr>
      <xdr:spPr>
        <a:xfrm>
          <a:off x="895428"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50187</xdr:rowOff>
    </xdr:from>
    <xdr:to>
      <xdr:col>24</xdr:col>
      <xdr:colOff>63500</xdr:colOff>
      <xdr:row>57</xdr:row>
      <xdr:rowOff>32944</xdr:rowOff>
    </xdr:to>
    <xdr:cxnSp macro="">
      <xdr:nvCxnSpPr>
        <xdr:cNvPr id="123" name="直線コネクタ 122"/>
        <xdr:cNvCxnSpPr/>
      </xdr:nvCxnSpPr>
      <xdr:spPr>
        <a:xfrm>
          <a:off x="3797300" y="9651387"/>
          <a:ext cx="838200" cy="15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50187</xdr:rowOff>
    </xdr:from>
    <xdr:to>
      <xdr:col>19</xdr:col>
      <xdr:colOff>177800</xdr:colOff>
      <xdr:row>58</xdr:row>
      <xdr:rowOff>10770</xdr:rowOff>
    </xdr:to>
    <xdr:cxnSp macro="">
      <xdr:nvCxnSpPr>
        <xdr:cNvPr id="126" name="直線コネクタ 125"/>
        <xdr:cNvCxnSpPr/>
      </xdr:nvCxnSpPr>
      <xdr:spPr>
        <a:xfrm flipV="1">
          <a:off x="2908300" y="9651387"/>
          <a:ext cx="889000" cy="30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10770</xdr:rowOff>
    </xdr:from>
    <xdr:to>
      <xdr:col>15</xdr:col>
      <xdr:colOff>50800</xdr:colOff>
      <xdr:row>58</xdr:row>
      <xdr:rowOff>125331</xdr:rowOff>
    </xdr:to>
    <xdr:cxnSp macro="">
      <xdr:nvCxnSpPr>
        <xdr:cNvPr id="129" name="直線コネクタ 128"/>
        <xdr:cNvCxnSpPr/>
      </xdr:nvCxnSpPr>
      <xdr:spPr>
        <a:xfrm flipV="1">
          <a:off x="2019300" y="9954870"/>
          <a:ext cx="889000" cy="1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108610</xdr:rowOff>
    </xdr:from>
    <xdr:to>
      <xdr:col>10</xdr:col>
      <xdr:colOff>114300</xdr:colOff>
      <xdr:row>58</xdr:row>
      <xdr:rowOff>125331</xdr:rowOff>
    </xdr:to>
    <xdr:cxnSp macro="">
      <xdr:nvCxnSpPr>
        <xdr:cNvPr id="132" name="直線コネクタ 131"/>
        <xdr:cNvCxnSpPr/>
      </xdr:nvCxnSpPr>
      <xdr:spPr>
        <a:xfrm>
          <a:off x="1130300" y="10052710"/>
          <a:ext cx="8890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153594</xdr:rowOff>
    </xdr:from>
    <xdr:to>
      <xdr:col>24</xdr:col>
      <xdr:colOff>114300</xdr:colOff>
      <xdr:row>57</xdr:row>
      <xdr:rowOff>83744</xdr:rowOff>
    </xdr:to>
    <xdr:sp macro="" textlink="">
      <xdr:nvSpPr>
        <xdr:cNvPr id="142" name="楕円 141"/>
        <xdr:cNvSpPr/>
      </xdr:nvSpPr>
      <xdr:spPr>
        <a:xfrm>
          <a:off x="4584700" y="97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132021</xdr:rowOff>
    </xdr:from>
    <xdr:ext cx="534377" cy="259045"/>
    <xdr:sp macro="" textlink="">
      <xdr:nvSpPr>
        <xdr:cNvPr id="143" name="総務費該当値テキスト"/>
        <xdr:cNvSpPr txBox="1"/>
      </xdr:nvSpPr>
      <xdr:spPr>
        <a:xfrm>
          <a:off x="4686300" y="97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170837</xdr:rowOff>
    </xdr:from>
    <xdr:to>
      <xdr:col>20</xdr:col>
      <xdr:colOff>38100</xdr:colOff>
      <xdr:row>56</xdr:row>
      <xdr:rowOff>100987</xdr:rowOff>
    </xdr:to>
    <xdr:sp macro="" textlink="">
      <xdr:nvSpPr>
        <xdr:cNvPr id="144" name="楕円 143"/>
        <xdr:cNvSpPr/>
      </xdr:nvSpPr>
      <xdr:spPr>
        <a:xfrm>
          <a:off x="3746500" y="96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117514</xdr:rowOff>
    </xdr:from>
    <xdr:ext cx="534377" cy="259045"/>
    <xdr:sp macro="" textlink="">
      <xdr:nvSpPr>
        <xdr:cNvPr id="145" name="テキスト ボックス 144"/>
        <xdr:cNvSpPr txBox="1"/>
      </xdr:nvSpPr>
      <xdr:spPr>
        <a:xfrm>
          <a:off x="3530111" y="937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131420</xdr:rowOff>
    </xdr:from>
    <xdr:to>
      <xdr:col>15</xdr:col>
      <xdr:colOff>101600</xdr:colOff>
      <xdr:row>58</xdr:row>
      <xdr:rowOff>61570</xdr:rowOff>
    </xdr:to>
    <xdr:sp macro="" textlink="">
      <xdr:nvSpPr>
        <xdr:cNvPr id="146" name="楕円 145"/>
        <xdr:cNvSpPr/>
      </xdr:nvSpPr>
      <xdr:spPr>
        <a:xfrm>
          <a:off x="2857500" y="99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52697</xdr:rowOff>
    </xdr:from>
    <xdr:ext cx="534377" cy="259045"/>
    <xdr:sp macro="" textlink="">
      <xdr:nvSpPr>
        <xdr:cNvPr id="147" name="テキスト ボックス 146"/>
        <xdr:cNvSpPr txBox="1"/>
      </xdr:nvSpPr>
      <xdr:spPr>
        <a:xfrm>
          <a:off x="2641111" y="99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74531</xdr:rowOff>
    </xdr:from>
    <xdr:to>
      <xdr:col>10</xdr:col>
      <xdr:colOff>165100</xdr:colOff>
      <xdr:row>59</xdr:row>
      <xdr:rowOff>4681</xdr:rowOff>
    </xdr:to>
    <xdr:sp macro="" textlink="">
      <xdr:nvSpPr>
        <xdr:cNvPr id="148" name="楕円 147"/>
        <xdr:cNvSpPr/>
      </xdr:nvSpPr>
      <xdr:spPr>
        <a:xfrm>
          <a:off x="1968500" y="100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167258</xdr:rowOff>
    </xdr:from>
    <xdr:ext cx="534377" cy="259045"/>
    <xdr:sp macro="" textlink="">
      <xdr:nvSpPr>
        <xdr:cNvPr id="149" name="テキスト ボックス 148"/>
        <xdr:cNvSpPr txBox="1"/>
      </xdr:nvSpPr>
      <xdr:spPr>
        <a:xfrm>
          <a:off x="1752111" y="101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57810</xdr:rowOff>
    </xdr:from>
    <xdr:to>
      <xdr:col>6</xdr:col>
      <xdr:colOff>38100</xdr:colOff>
      <xdr:row>58</xdr:row>
      <xdr:rowOff>159410</xdr:rowOff>
    </xdr:to>
    <xdr:sp macro="" textlink="">
      <xdr:nvSpPr>
        <xdr:cNvPr id="150" name="楕円 149"/>
        <xdr:cNvSpPr/>
      </xdr:nvSpPr>
      <xdr:spPr>
        <a:xfrm>
          <a:off x="1079500" y="100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150537</xdr:rowOff>
    </xdr:from>
    <xdr:ext cx="534377" cy="259045"/>
    <xdr:sp macro="" textlink="">
      <xdr:nvSpPr>
        <xdr:cNvPr id="151" name="テキスト ボックス 150"/>
        <xdr:cNvSpPr txBox="1"/>
      </xdr:nvSpPr>
      <xdr:spPr>
        <a:xfrm>
          <a:off x="863111" y="1009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156502</xdr:rowOff>
    </xdr:from>
    <xdr:to>
      <xdr:col>24</xdr:col>
      <xdr:colOff>63500</xdr:colOff>
      <xdr:row>72</xdr:row>
      <xdr:rowOff>68834</xdr:rowOff>
    </xdr:to>
    <xdr:cxnSp macro="">
      <xdr:nvCxnSpPr>
        <xdr:cNvPr id="181" name="直線コネクタ 180"/>
        <xdr:cNvCxnSpPr/>
      </xdr:nvCxnSpPr>
      <xdr:spPr>
        <a:xfrm flipV="1">
          <a:off x="3797300" y="12329452"/>
          <a:ext cx="8382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68834</xdr:rowOff>
    </xdr:from>
    <xdr:to>
      <xdr:col>19</xdr:col>
      <xdr:colOff>177800</xdr:colOff>
      <xdr:row>72</xdr:row>
      <xdr:rowOff>160172</xdr:rowOff>
    </xdr:to>
    <xdr:cxnSp macro="">
      <xdr:nvCxnSpPr>
        <xdr:cNvPr id="184" name="直線コネクタ 183"/>
        <xdr:cNvCxnSpPr/>
      </xdr:nvCxnSpPr>
      <xdr:spPr>
        <a:xfrm flipV="1">
          <a:off x="2908300" y="12413234"/>
          <a:ext cx="889000" cy="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160172</xdr:rowOff>
    </xdr:from>
    <xdr:to>
      <xdr:col>15</xdr:col>
      <xdr:colOff>50800</xdr:colOff>
      <xdr:row>73</xdr:row>
      <xdr:rowOff>68237</xdr:rowOff>
    </xdr:to>
    <xdr:cxnSp macro="">
      <xdr:nvCxnSpPr>
        <xdr:cNvPr id="187" name="直線コネクタ 186"/>
        <xdr:cNvCxnSpPr/>
      </xdr:nvCxnSpPr>
      <xdr:spPr>
        <a:xfrm flipV="1">
          <a:off x="2019300" y="12504572"/>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68237</xdr:rowOff>
    </xdr:from>
    <xdr:to>
      <xdr:col>10</xdr:col>
      <xdr:colOff>114300</xdr:colOff>
      <xdr:row>74</xdr:row>
      <xdr:rowOff>14389</xdr:rowOff>
    </xdr:to>
    <xdr:cxnSp macro="">
      <xdr:nvCxnSpPr>
        <xdr:cNvPr id="190" name="直線コネクタ 189"/>
        <xdr:cNvCxnSpPr/>
      </xdr:nvCxnSpPr>
      <xdr:spPr>
        <a:xfrm flipV="1">
          <a:off x="1130300" y="12584087"/>
          <a:ext cx="889000" cy="1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105702</xdr:rowOff>
    </xdr:from>
    <xdr:to>
      <xdr:col>24</xdr:col>
      <xdr:colOff>114300</xdr:colOff>
      <xdr:row>72</xdr:row>
      <xdr:rowOff>35852</xdr:rowOff>
    </xdr:to>
    <xdr:sp macro="" textlink="">
      <xdr:nvSpPr>
        <xdr:cNvPr id="200" name="楕円 199"/>
        <xdr:cNvSpPr/>
      </xdr:nvSpPr>
      <xdr:spPr>
        <a:xfrm>
          <a:off x="4584700" y="122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128579</xdr:rowOff>
    </xdr:from>
    <xdr:ext cx="599010" cy="259045"/>
    <xdr:sp macro="" textlink="">
      <xdr:nvSpPr>
        <xdr:cNvPr id="201" name="民生費該当値テキスト"/>
        <xdr:cNvSpPr txBox="1"/>
      </xdr:nvSpPr>
      <xdr:spPr>
        <a:xfrm>
          <a:off x="4686300" y="121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18034</xdr:rowOff>
    </xdr:from>
    <xdr:to>
      <xdr:col>20</xdr:col>
      <xdr:colOff>38100</xdr:colOff>
      <xdr:row>72</xdr:row>
      <xdr:rowOff>119634</xdr:rowOff>
    </xdr:to>
    <xdr:sp macro="" textlink="">
      <xdr:nvSpPr>
        <xdr:cNvPr id="202" name="楕円 201"/>
        <xdr:cNvSpPr/>
      </xdr:nvSpPr>
      <xdr:spPr>
        <a:xfrm>
          <a:off x="3746500" y="123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136161</xdr:rowOff>
    </xdr:from>
    <xdr:ext cx="599010" cy="259045"/>
    <xdr:sp macro="" textlink="">
      <xdr:nvSpPr>
        <xdr:cNvPr id="203" name="テキスト ボックス 202"/>
        <xdr:cNvSpPr txBox="1"/>
      </xdr:nvSpPr>
      <xdr:spPr>
        <a:xfrm>
          <a:off x="3497795" y="1213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109372</xdr:rowOff>
    </xdr:from>
    <xdr:to>
      <xdr:col>15</xdr:col>
      <xdr:colOff>101600</xdr:colOff>
      <xdr:row>73</xdr:row>
      <xdr:rowOff>39522</xdr:rowOff>
    </xdr:to>
    <xdr:sp macro="" textlink="">
      <xdr:nvSpPr>
        <xdr:cNvPr id="204" name="楕円 203"/>
        <xdr:cNvSpPr/>
      </xdr:nvSpPr>
      <xdr:spPr>
        <a:xfrm>
          <a:off x="2857500" y="124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56049</xdr:rowOff>
    </xdr:from>
    <xdr:ext cx="599010" cy="259045"/>
    <xdr:sp macro="" textlink="">
      <xdr:nvSpPr>
        <xdr:cNvPr id="205" name="テキスト ボックス 204"/>
        <xdr:cNvSpPr txBox="1"/>
      </xdr:nvSpPr>
      <xdr:spPr>
        <a:xfrm>
          <a:off x="2608795" y="1222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17437</xdr:rowOff>
    </xdr:from>
    <xdr:to>
      <xdr:col>10</xdr:col>
      <xdr:colOff>165100</xdr:colOff>
      <xdr:row>73</xdr:row>
      <xdr:rowOff>119037</xdr:rowOff>
    </xdr:to>
    <xdr:sp macro="" textlink="">
      <xdr:nvSpPr>
        <xdr:cNvPr id="206" name="楕円 205"/>
        <xdr:cNvSpPr/>
      </xdr:nvSpPr>
      <xdr:spPr>
        <a:xfrm>
          <a:off x="1968500" y="125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135564</xdr:rowOff>
    </xdr:from>
    <xdr:ext cx="599010" cy="259045"/>
    <xdr:sp macro="" textlink="">
      <xdr:nvSpPr>
        <xdr:cNvPr id="207" name="テキスト ボックス 206"/>
        <xdr:cNvSpPr txBox="1"/>
      </xdr:nvSpPr>
      <xdr:spPr>
        <a:xfrm>
          <a:off x="1719795" y="123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135039</xdr:rowOff>
    </xdr:from>
    <xdr:to>
      <xdr:col>6</xdr:col>
      <xdr:colOff>38100</xdr:colOff>
      <xdr:row>74</xdr:row>
      <xdr:rowOff>65189</xdr:rowOff>
    </xdr:to>
    <xdr:sp macro="" textlink="">
      <xdr:nvSpPr>
        <xdr:cNvPr id="208" name="楕円 207"/>
        <xdr:cNvSpPr/>
      </xdr:nvSpPr>
      <xdr:spPr>
        <a:xfrm>
          <a:off x="1079500" y="126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81716</xdr:rowOff>
    </xdr:from>
    <xdr:ext cx="599010" cy="259045"/>
    <xdr:sp macro="" textlink="">
      <xdr:nvSpPr>
        <xdr:cNvPr id="209" name="テキスト ボックス 208"/>
        <xdr:cNvSpPr txBox="1"/>
      </xdr:nvSpPr>
      <xdr:spPr>
        <a:xfrm>
          <a:off x="830795" y="1242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69679</xdr:rowOff>
    </xdr:from>
    <xdr:to>
      <xdr:col>24</xdr:col>
      <xdr:colOff>63500</xdr:colOff>
      <xdr:row>97</xdr:row>
      <xdr:rowOff>99329</xdr:rowOff>
    </xdr:to>
    <xdr:cxnSp macro="">
      <xdr:nvCxnSpPr>
        <xdr:cNvPr id="237" name="直線コネクタ 236"/>
        <xdr:cNvCxnSpPr/>
      </xdr:nvCxnSpPr>
      <xdr:spPr>
        <a:xfrm>
          <a:off x="3797300" y="16700329"/>
          <a:ext cx="8382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69679</xdr:rowOff>
    </xdr:from>
    <xdr:to>
      <xdr:col>19</xdr:col>
      <xdr:colOff>177800</xdr:colOff>
      <xdr:row>97</xdr:row>
      <xdr:rowOff>85658</xdr:rowOff>
    </xdr:to>
    <xdr:cxnSp macro="">
      <xdr:nvCxnSpPr>
        <xdr:cNvPr id="240" name="直線コネクタ 239"/>
        <xdr:cNvCxnSpPr/>
      </xdr:nvCxnSpPr>
      <xdr:spPr>
        <a:xfrm flipV="1">
          <a:off x="2908300" y="1670032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72811</xdr:rowOff>
    </xdr:from>
    <xdr:to>
      <xdr:col>15</xdr:col>
      <xdr:colOff>50800</xdr:colOff>
      <xdr:row>97</xdr:row>
      <xdr:rowOff>85658</xdr:rowOff>
    </xdr:to>
    <xdr:cxnSp macro="">
      <xdr:nvCxnSpPr>
        <xdr:cNvPr id="243" name="直線コネクタ 242"/>
        <xdr:cNvCxnSpPr/>
      </xdr:nvCxnSpPr>
      <xdr:spPr>
        <a:xfrm>
          <a:off x="2019300" y="16703461"/>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72811</xdr:rowOff>
    </xdr:from>
    <xdr:to>
      <xdr:col>10</xdr:col>
      <xdr:colOff>114300</xdr:colOff>
      <xdr:row>97</xdr:row>
      <xdr:rowOff>94780</xdr:rowOff>
    </xdr:to>
    <xdr:cxnSp macro="">
      <xdr:nvCxnSpPr>
        <xdr:cNvPr id="246" name="直線コネクタ 245"/>
        <xdr:cNvCxnSpPr/>
      </xdr:nvCxnSpPr>
      <xdr:spPr>
        <a:xfrm flipV="1">
          <a:off x="1130300" y="16703461"/>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48529</xdr:rowOff>
    </xdr:from>
    <xdr:to>
      <xdr:col>24</xdr:col>
      <xdr:colOff>114300</xdr:colOff>
      <xdr:row>97</xdr:row>
      <xdr:rowOff>150129</xdr:rowOff>
    </xdr:to>
    <xdr:sp macro="" textlink="">
      <xdr:nvSpPr>
        <xdr:cNvPr id="256" name="楕円 255"/>
        <xdr:cNvSpPr/>
      </xdr:nvSpPr>
      <xdr:spPr>
        <a:xfrm>
          <a:off x="4584700" y="1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26956</xdr:rowOff>
    </xdr:from>
    <xdr:ext cx="534377" cy="259045"/>
    <xdr:sp macro="" textlink="">
      <xdr:nvSpPr>
        <xdr:cNvPr id="257" name="衛生費該当値テキスト"/>
        <xdr:cNvSpPr txBox="1"/>
      </xdr:nvSpPr>
      <xdr:spPr>
        <a:xfrm>
          <a:off x="4686300" y="166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18879</xdr:rowOff>
    </xdr:from>
    <xdr:to>
      <xdr:col>20</xdr:col>
      <xdr:colOff>38100</xdr:colOff>
      <xdr:row>97</xdr:row>
      <xdr:rowOff>120479</xdr:rowOff>
    </xdr:to>
    <xdr:sp macro="" textlink="">
      <xdr:nvSpPr>
        <xdr:cNvPr id="258" name="楕円 257"/>
        <xdr:cNvSpPr/>
      </xdr:nvSpPr>
      <xdr:spPr>
        <a:xfrm>
          <a:off x="3746500" y="166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111606</xdr:rowOff>
    </xdr:from>
    <xdr:ext cx="534377" cy="259045"/>
    <xdr:sp macro="" textlink="">
      <xdr:nvSpPr>
        <xdr:cNvPr id="259" name="テキスト ボックス 258"/>
        <xdr:cNvSpPr txBox="1"/>
      </xdr:nvSpPr>
      <xdr:spPr>
        <a:xfrm>
          <a:off x="3530111" y="1674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34858</xdr:rowOff>
    </xdr:from>
    <xdr:to>
      <xdr:col>15</xdr:col>
      <xdr:colOff>101600</xdr:colOff>
      <xdr:row>97</xdr:row>
      <xdr:rowOff>136458</xdr:rowOff>
    </xdr:to>
    <xdr:sp macro="" textlink="">
      <xdr:nvSpPr>
        <xdr:cNvPr id="260" name="楕円 259"/>
        <xdr:cNvSpPr/>
      </xdr:nvSpPr>
      <xdr:spPr>
        <a:xfrm>
          <a:off x="2857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127585</xdr:rowOff>
    </xdr:from>
    <xdr:ext cx="534377" cy="259045"/>
    <xdr:sp macro="" textlink="">
      <xdr:nvSpPr>
        <xdr:cNvPr id="261" name="テキスト ボックス 260"/>
        <xdr:cNvSpPr txBox="1"/>
      </xdr:nvSpPr>
      <xdr:spPr>
        <a:xfrm>
          <a:off x="2641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22011</xdr:rowOff>
    </xdr:from>
    <xdr:to>
      <xdr:col>10</xdr:col>
      <xdr:colOff>165100</xdr:colOff>
      <xdr:row>97</xdr:row>
      <xdr:rowOff>123611</xdr:rowOff>
    </xdr:to>
    <xdr:sp macro="" textlink="">
      <xdr:nvSpPr>
        <xdr:cNvPr id="262" name="楕円 261"/>
        <xdr:cNvSpPr/>
      </xdr:nvSpPr>
      <xdr:spPr>
        <a:xfrm>
          <a:off x="1968500" y="166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114738</xdr:rowOff>
    </xdr:from>
    <xdr:ext cx="534377" cy="259045"/>
    <xdr:sp macro="" textlink="">
      <xdr:nvSpPr>
        <xdr:cNvPr id="263" name="テキスト ボックス 262"/>
        <xdr:cNvSpPr txBox="1"/>
      </xdr:nvSpPr>
      <xdr:spPr>
        <a:xfrm>
          <a:off x="1752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43980</xdr:rowOff>
    </xdr:from>
    <xdr:to>
      <xdr:col>6</xdr:col>
      <xdr:colOff>38100</xdr:colOff>
      <xdr:row>97</xdr:row>
      <xdr:rowOff>145580</xdr:rowOff>
    </xdr:to>
    <xdr:sp macro="" textlink="">
      <xdr:nvSpPr>
        <xdr:cNvPr id="264" name="楕円 263"/>
        <xdr:cNvSpPr/>
      </xdr:nvSpPr>
      <xdr:spPr>
        <a:xfrm>
          <a:off x="1079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136707</xdr:rowOff>
    </xdr:from>
    <xdr:ext cx="534377" cy="259045"/>
    <xdr:sp macro="" textlink="">
      <xdr:nvSpPr>
        <xdr:cNvPr id="265" name="テキスト ボックス 264"/>
        <xdr:cNvSpPr txBox="1"/>
      </xdr:nvSpPr>
      <xdr:spPr>
        <a:xfrm>
          <a:off x="863111" y="167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161189</xdr:rowOff>
    </xdr:from>
    <xdr:to>
      <xdr:col>55</xdr:col>
      <xdr:colOff>0</xdr:colOff>
      <xdr:row>37</xdr:row>
      <xdr:rowOff>162103</xdr:rowOff>
    </xdr:to>
    <xdr:cxnSp macro="">
      <xdr:nvCxnSpPr>
        <xdr:cNvPr id="292" name="直線コネクタ 291"/>
        <xdr:cNvCxnSpPr/>
      </xdr:nvCxnSpPr>
      <xdr:spPr>
        <a:xfrm flipV="1">
          <a:off x="9639300" y="650483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142901</xdr:rowOff>
    </xdr:from>
    <xdr:to>
      <xdr:col>50</xdr:col>
      <xdr:colOff>114300</xdr:colOff>
      <xdr:row>37</xdr:row>
      <xdr:rowOff>162103</xdr:rowOff>
    </xdr:to>
    <xdr:cxnSp macro="">
      <xdr:nvCxnSpPr>
        <xdr:cNvPr id="295" name="直線コネクタ 294"/>
        <xdr:cNvCxnSpPr/>
      </xdr:nvCxnSpPr>
      <xdr:spPr>
        <a:xfrm>
          <a:off x="8750300" y="648655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142901</xdr:rowOff>
    </xdr:from>
    <xdr:to>
      <xdr:col>45</xdr:col>
      <xdr:colOff>177800</xdr:colOff>
      <xdr:row>38</xdr:row>
      <xdr:rowOff>7112</xdr:rowOff>
    </xdr:to>
    <xdr:cxnSp macro="">
      <xdr:nvCxnSpPr>
        <xdr:cNvPr id="298" name="直線コネクタ 297"/>
        <xdr:cNvCxnSpPr/>
      </xdr:nvCxnSpPr>
      <xdr:spPr>
        <a:xfrm flipV="1">
          <a:off x="7861300" y="648655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128727</xdr:rowOff>
    </xdr:from>
    <xdr:to>
      <xdr:col>41</xdr:col>
      <xdr:colOff>50800</xdr:colOff>
      <xdr:row>38</xdr:row>
      <xdr:rowOff>7112</xdr:rowOff>
    </xdr:to>
    <xdr:cxnSp macro="">
      <xdr:nvCxnSpPr>
        <xdr:cNvPr id="301" name="直線コネクタ 300"/>
        <xdr:cNvCxnSpPr/>
      </xdr:nvCxnSpPr>
      <xdr:spPr>
        <a:xfrm>
          <a:off x="6972300" y="6472377"/>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110388</xdr:rowOff>
    </xdr:from>
    <xdr:to>
      <xdr:col>55</xdr:col>
      <xdr:colOff>50800</xdr:colOff>
      <xdr:row>38</xdr:row>
      <xdr:rowOff>40539</xdr:rowOff>
    </xdr:to>
    <xdr:sp macro="" textlink="">
      <xdr:nvSpPr>
        <xdr:cNvPr id="311" name="楕円 310"/>
        <xdr:cNvSpPr/>
      </xdr:nvSpPr>
      <xdr:spPr>
        <a:xfrm>
          <a:off x="104267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88815</xdr:rowOff>
    </xdr:from>
    <xdr:ext cx="378565" cy="259045"/>
    <xdr:sp macro="" textlink="">
      <xdr:nvSpPr>
        <xdr:cNvPr id="312" name="労働費該当値テキスト"/>
        <xdr:cNvSpPr txBox="1"/>
      </xdr:nvSpPr>
      <xdr:spPr>
        <a:xfrm>
          <a:off x="10528300"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111303</xdr:rowOff>
    </xdr:from>
    <xdr:to>
      <xdr:col>50</xdr:col>
      <xdr:colOff>165100</xdr:colOff>
      <xdr:row>38</xdr:row>
      <xdr:rowOff>41453</xdr:rowOff>
    </xdr:to>
    <xdr:sp macro="" textlink="">
      <xdr:nvSpPr>
        <xdr:cNvPr id="313" name="楕円 312"/>
        <xdr:cNvSpPr/>
      </xdr:nvSpPr>
      <xdr:spPr>
        <a:xfrm>
          <a:off x="9588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32580</xdr:rowOff>
    </xdr:from>
    <xdr:ext cx="378565" cy="259045"/>
    <xdr:sp macro="" textlink="">
      <xdr:nvSpPr>
        <xdr:cNvPr id="314" name="テキスト ボックス 313"/>
        <xdr:cNvSpPr txBox="1"/>
      </xdr:nvSpPr>
      <xdr:spPr>
        <a:xfrm>
          <a:off x="9450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92101</xdr:rowOff>
    </xdr:from>
    <xdr:to>
      <xdr:col>46</xdr:col>
      <xdr:colOff>38100</xdr:colOff>
      <xdr:row>38</xdr:row>
      <xdr:rowOff>22251</xdr:rowOff>
    </xdr:to>
    <xdr:sp macro="" textlink="">
      <xdr:nvSpPr>
        <xdr:cNvPr id="315" name="楕円 314"/>
        <xdr:cNvSpPr/>
      </xdr:nvSpPr>
      <xdr:spPr>
        <a:xfrm>
          <a:off x="8699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13378</xdr:rowOff>
    </xdr:from>
    <xdr:ext cx="378565" cy="259045"/>
    <xdr:sp macro="" textlink="">
      <xdr:nvSpPr>
        <xdr:cNvPr id="316" name="テキスト ボックス 315"/>
        <xdr:cNvSpPr txBox="1"/>
      </xdr:nvSpPr>
      <xdr:spPr>
        <a:xfrm>
          <a:off x="8561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127762</xdr:rowOff>
    </xdr:from>
    <xdr:to>
      <xdr:col>41</xdr:col>
      <xdr:colOff>101600</xdr:colOff>
      <xdr:row>38</xdr:row>
      <xdr:rowOff>57912</xdr:rowOff>
    </xdr:to>
    <xdr:sp macro="" textlink="">
      <xdr:nvSpPr>
        <xdr:cNvPr id="317" name="楕円 316"/>
        <xdr:cNvSpPr/>
      </xdr:nvSpPr>
      <xdr:spPr>
        <a:xfrm>
          <a:off x="781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49039</xdr:rowOff>
    </xdr:from>
    <xdr:ext cx="378565" cy="259045"/>
    <xdr:sp macro="" textlink="">
      <xdr:nvSpPr>
        <xdr:cNvPr id="318" name="テキスト ボックス 317"/>
        <xdr:cNvSpPr txBox="1"/>
      </xdr:nvSpPr>
      <xdr:spPr>
        <a:xfrm>
          <a:off x="7672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77927</xdr:rowOff>
    </xdr:from>
    <xdr:to>
      <xdr:col>36</xdr:col>
      <xdr:colOff>165100</xdr:colOff>
      <xdr:row>38</xdr:row>
      <xdr:rowOff>8077</xdr:rowOff>
    </xdr:to>
    <xdr:sp macro="" textlink="">
      <xdr:nvSpPr>
        <xdr:cNvPr id="319" name="楕円 318"/>
        <xdr:cNvSpPr/>
      </xdr:nvSpPr>
      <xdr:spPr>
        <a:xfrm>
          <a:off x="6921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170654</xdr:rowOff>
    </xdr:from>
    <xdr:ext cx="378565" cy="259045"/>
    <xdr:sp macro="" textlink="">
      <xdr:nvSpPr>
        <xdr:cNvPr id="320" name="テキスト ボックス 319"/>
        <xdr:cNvSpPr txBox="1"/>
      </xdr:nvSpPr>
      <xdr:spPr>
        <a:xfrm>
          <a:off x="6783017" y="6514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113457</xdr:rowOff>
    </xdr:from>
    <xdr:to>
      <xdr:col>55</xdr:col>
      <xdr:colOff>0</xdr:colOff>
      <xdr:row>58</xdr:row>
      <xdr:rowOff>116932</xdr:rowOff>
    </xdr:to>
    <xdr:cxnSp macro="">
      <xdr:nvCxnSpPr>
        <xdr:cNvPr id="347" name="直線コネクタ 346"/>
        <xdr:cNvCxnSpPr/>
      </xdr:nvCxnSpPr>
      <xdr:spPr>
        <a:xfrm flipV="1">
          <a:off x="9639300" y="10057557"/>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116657</xdr:rowOff>
    </xdr:from>
    <xdr:to>
      <xdr:col>50</xdr:col>
      <xdr:colOff>114300</xdr:colOff>
      <xdr:row>58</xdr:row>
      <xdr:rowOff>116932</xdr:rowOff>
    </xdr:to>
    <xdr:cxnSp macro="">
      <xdr:nvCxnSpPr>
        <xdr:cNvPr id="350" name="直線コネクタ 349"/>
        <xdr:cNvCxnSpPr/>
      </xdr:nvCxnSpPr>
      <xdr:spPr>
        <a:xfrm>
          <a:off x="8750300" y="1006075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114829</xdr:rowOff>
    </xdr:from>
    <xdr:to>
      <xdr:col>45</xdr:col>
      <xdr:colOff>177800</xdr:colOff>
      <xdr:row>58</xdr:row>
      <xdr:rowOff>116657</xdr:rowOff>
    </xdr:to>
    <xdr:cxnSp macro="">
      <xdr:nvCxnSpPr>
        <xdr:cNvPr id="353" name="直線コネクタ 352"/>
        <xdr:cNvCxnSpPr/>
      </xdr:nvCxnSpPr>
      <xdr:spPr>
        <a:xfrm>
          <a:off x="7861300" y="1005892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112816</xdr:rowOff>
    </xdr:from>
    <xdr:to>
      <xdr:col>41</xdr:col>
      <xdr:colOff>50800</xdr:colOff>
      <xdr:row>58</xdr:row>
      <xdr:rowOff>114829</xdr:rowOff>
    </xdr:to>
    <xdr:cxnSp macro="">
      <xdr:nvCxnSpPr>
        <xdr:cNvPr id="356" name="直線コネクタ 355"/>
        <xdr:cNvCxnSpPr/>
      </xdr:nvCxnSpPr>
      <xdr:spPr>
        <a:xfrm>
          <a:off x="6972300" y="10056916"/>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62657</xdr:rowOff>
    </xdr:from>
    <xdr:to>
      <xdr:col>55</xdr:col>
      <xdr:colOff>50800</xdr:colOff>
      <xdr:row>58</xdr:row>
      <xdr:rowOff>164257</xdr:rowOff>
    </xdr:to>
    <xdr:sp macro="" textlink="">
      <xdr:nvSpPr>
        <xdr:cNvPr id="366" name="楕円 365"/>
        <xdr:cNvSpPr/>
      </xdr:nvSpPr>
      <xdr:spPr>
        <a:xfrm>
          <a:off x="10426700" y="10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149034</xdr:rowOff>
    </xdr:from>
    <xdr:ext cx="378565" cy="259045"/>
    <xdr:sp macro="" textlink="">
      <xdr:nvSpPr>
        <xdr:cNvPr id="367" name="農林水産業費該当値テキスト"/>
        <xdr:cNvSpPr txBox="1"/>
      </xdr:nvSpPr>
      <xdr:spPr>
        <a:xfrm>
          <a:off x="10528300" y="9921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66132</xdr:rowOff>
    </xdr:from>
    <xdr:to>
      <xdr:col>50</xdr:col>
      <xdr:colOff>165100</xdr:colOff>
      <xdr:row>58</xdr:row>
      <xdr:rowOff>167732</xdr:rowOff>
    </xdr:to>
    <xdr:sp macro="" textlink="">
      <xdr:nvSpPr>
        <xdr:cNvPr id="368" name="楕円 367"/>
        <xdr:cNvSpPr/>
      </xdr:nvSpPr>
      <xdr:spPr>
        <a:xfrm>
          <a:off x="9588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158859</xdr:rowOff>
    </xdr:from>
    <xdr:ext cx="378565" cy="259045"/>
    <xdr:sp macro="" textlink="">
      <xdr:nvSpPr>
        <xdr:cNvPr id="369" name="テキスト ボックス 368"/>
        <xdr:cNvSpPr txBox="1"/>
      </xdr:nvSpPr>
      <xdr:spPr>
        <a:xfrm>
          <a:off x="9450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65857</xdr:rowOff>
    </xdr:from>
    <xdr:to>
      <xdr:col>46</xdr:col>
      <xdr:colOff>38100</xdr:colOff>
      <xdr:row>58</xdr:row>
      <xdr:rowOff>167457</xdr:rowOff>
    </xdr:to>
    <xdr:sp macro="" textlink="">
      <xdr:nvSpPr>
        <xdr:cNvPr id="370" name="楕円 369"/>
        <xdr:cNvSpPr/>
      </xdr:nvSpPr>
      <xdr:spPr>
        <a:xfrm>
          <a:off x="8699500" y="100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158584</xdr:rowOff>
    </xdr:from>
    <xdr:ext cx="378565" cy="259045"/>
    <xdr:sp macro="" textlink="">
      <xdr:nvSpPr>
        <xdr:cNvPr id="371" name="テキスト ボックス 370"/>
        <xdr:cNvSpPr txBox="1"/>
      </xdr:nvSpPr>
      <xdr:spPr>
        <a:xfrm>
          <a:off x="8561017" y="1010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64029</xdr:rowOff>
    </xdr:from>
    <xdr:to>
      <xdr:col>41</xdr:col>
      <xdr:colOff>101600</xdr:colOff>
      <xdr:row>58</xdr:row>
      <xdr:rowOff>165629</xdr:rowOff>
    </xdr:to>
    <xdr:sp macro="" textlink="">
      <xdr:nvSpPr>
        <xdr:cNvPr id="372" name="楕円 371"/>
        <xdr:cNvSpPr/>
      </xdr:nvSpPr>
      <xdr:spPr>
        <a:xfrm>
          <a:off x="7810500" y="10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156756</xdr:rowOff>
    </xdr:from>
    <xdr:ext cx="378565" cy="259045"/>
    <xdr:sp macro="" textlink="">
      <xdr:nvSpPr>
        <xdr:cNvPr id="373" name="テキスト ボックス 372"/>
        <xdr:cNvSpPr txBox="1"/>
      </xdr:nvSpPr>
      <xdr:spPr>
        <a:xfrm>
          <a:off x="7672017" y="1010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62016</xdr:rowOff>
    </xdr:from>
    <xdr:to>
      <xdr:col>36</xdr:col>
      <xdr:colOff>165100</xdr:colOff>
      <xdr:row>58</xdr:row>
      <xdr:rowOff>163616</xdr:rowOff>
    </xdr:to>
    <xdr:sp macro="" textlink="">
      <xdr:nvSpPr>
        <xdr:cNvPr id="374" name="楕円 373"/>
        <xdr:cNvSpPr/>
      </xdr:nvSpPr>
      <xdr:spPr>
        <a:xfrm>
          <a:off x="6921500" y="100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154743</xdr:rowOff>
    </xdr:from>
    <xdr:ext cx="378565" cy="259045"/>
    <xdr:sp macro="" textlink="">
      <xdr:nvSpPr>
        <xdr:cNvPr id="375" name="テキスト ボックス 374"/>
        <xdr:cNvSpPr txBox="1"/>
      </xdr:nvSpPr>
      <xdr:spPr>
        <a:xfrm>
          <a:off x="6783017" y="1009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157204</xdr:rowOff>
    </xdr:from>
    <xdr:to>
      <xdr:col>55</xdr:col>
      <xdr:colOff>0</xdr:colOff>
      <xdr:row>79</xdr:row>
      <xdr:rowOff>939</xdr:rowOff>
    </xdr:to>
    <xdr:cxnSp macro="">
      <xdr:nvCxnSpPr>
        <xdr:cNvPr id="406" name="直線コネクタ 405"/>
        <xdr:cNvCxnSpPr/>
      </xdr:nvCxnSpPr>
      <xdr:spPr>
        <a:xfrm>
          <a:off x="9639300" y="13530304"/>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108578</xdr:rowOff>
    </xdr:from>
    <xdr:to>
      <xdr:col>50</xdr:col>
      <xdr:colOff>114300</xdr:colOff>
      <xdr:row>78</xdr:row>
      <xdr:rowOff>157204</xdr:rowOff>
    </xdr:to>
    <xdr:cxnSp macro="">
      <xdr:nvCxnSpPr>
        <xdr:cNvPr id="409" name="直線コネクタ 408"/>
        <xdr:cNvCxnSpPr/>
      </xdr:nvCxnSpPr>
      <xdr:spPr>
        <a:xfrm>
          <a:off x="8750300" y="13481678"/>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108578</xdr:rowOff>
    </xdr:from>
    <xdr:to>
      <xdr:col>45</xdr:col>
      <xdr:colOff>177800</xdr:colOff>
      <xdr:row>78</xdr:row>
      <xdr:rowOff>110472</xdr:rowOff>
    </xdr:to>
    <xdr:cxnSp macro="">
      <xdr:nvCxnSpPr>
        <xdr:cNvPr id="412" name="直線コネクタ 411"/>
        <xdr:cNvCxnSpPr/>
      </xdr:nvCxnSpPr>
      <xdr:spPr>
        <a:xfrm flipV="1">
          <a:off x="7861300" y="13481678"/>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88264</xdr:rowOff>
    </xdr:from>
    <xdr:to>
      <xdr:col>41</xdr:col>
      <xdr:colOff>50800</xdr:colOff>
      <xdr:row>78</xdr:row>
      <xdr:rowOff>110472</xdr:rowOff>
    </xdr:to>
    <xdr:cxnSp macro="">
      <xdr:nvCxnSpPr>
        <xdr:cNvPr id="415" name="直線コネクタ 414"/>
        <xdr:cNvCxnSpPr/>
      </xdr:nvCxnSpPr>
      <xdr:spPr>
        <a:xfrm>
          <a:off x="6972300" y="13461364"/>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121589</xdr:rowOff>
    </xdr:from>
    <xdr:to>
      <xdr:col>55</xdr:col>
      <xdr:colOff>50800</xdr:colOff>
      <xdr:row>79</xdr:row>
      <xdr:rowOff>51739</xdr:rowOff>
    </xdr:to>
    <xdr:sp macro="" textlink="">
      <xdr:nvSpPr>
        <xdr:cNvPr id="425" name="楕円 424"/>
        <xdr:cNvSpPr/>
      </xdr:nvSpPr>
      <xdr:spPr>
        <a:xfrm>
          <a:off x="10426700" y="134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36516</xdr:rowOff>
    </xdr:from>
    <xdr:ext cx="469744" cy="259045"/>
    <xdr:sp macro="" textlink="">
      <xdr:nvSpPr>
        <xdr:cNvPr id="426" name="商工費該当値テキスト"/>
        <xdr:cNvSpPr txBox="1"/>
      </xdr:nvSpPr>
      <xdr:spPr>
        <a:xfrm>
          <a:off x="10528300" y="134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106404</xdr:rowOff>
    </xdr:from>
    <xdr:to>
      <xdr:col>50</xdr:col>
      <xdr:colOff>165100</xdr:colOff>
      <xdr:row>79</xdr:row>
      <xdr:rowOff>36554</xdr:rowOff>
    </xdr:to>
    <xdr:sp macro="" textlink="">
      <xdr:nvSpPr>
        <xdr:cNvPr id="427" name="楕円 426"/>
        <xdr:cNvSpPr/>
      </xdr:nvSpPr>
      <xdr:spPr>
        <a:xfrm>
          <a:off x="9588500" y="13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27681</xdr:rowOff>
    </xdr:from>
    <xdr:ext cx="469744" cy="259045"/>
    <xdr:sp macro="" textlink="">
      <xdr:nvSpPr>
        <xdr:cNvPr id="428" name="テキスト ボックス 427"/>
        <xdr:cNvSpPr txBox="1"/>
      </xdr:nvSpPr>
      <xdr:spPr>
        <a:xfrm>
          <a:off x="9404428" y="1357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57778</xdr:rowOff>
    </xdr:from>
    <xdr:to>
      <xdr:col>46</xdr:col>
      <xdr:colOff>38100</xdr:colOff>
      <xdr:row>78</xdr:row>
      <xdr:rowOff>159378</xdr:rowOff>
    </xdr:to>
    <xdr:sp macro="" textlink="">
      <xdr:nvSpPr>
        <xdr:cNvPr id="429" name="楕円 428"/>
        <xdr:cNvSpPr/>
      </xdr:nvSpPr>
      <xdr:spPr>
        <a:xfrm>
          <a:off x="8699500" y="134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150505</xdr:rowOff>
    </xdr:from>
    <xdr:ext cx="469744" cy="259045"/>
    <xdr:sp macro="" textlink="">
      <xdr:nvSpPr>
        <xdr:cNvPr id="430" name="テキスト ボックス 429"/>
        <xdr:cNvSpPr txBox="1"/>
      </xdr:nvSpPr>
      <xdr:spPr>
        <a:xfrm>
          <a:off x="8515428" y="1352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59672</xdr:rowOff>
    </xdr:from>
    <xdr:to>
      <xdr:col>41</xdr:col>
      <xdr:colOff>101600</xdr:colOff>
      <xdr:row>78</xdr:row>
      <xdr:rowOff>161272</xdr:rowOff>
    </xdr:to>
    <xdr:sp macro="" textlink="">
      <xdr:nvSpPr>
        <xdr:cNvPr id="431" name="楕円 430"/>
        <xdr:cNvSpPr/>
      </xdr:nvSpPr>
      <xdr:spPr>
        <a:xfrm>
          <a:off x="7810500" y="134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152399</xdr:rowOff>
    </xdr:from>
    <xdr:ext cx="469744" cy="259045"/>
    <xdr:sp macro="" textlink="">
      <xdr:nvSpPr>
        <xdr:cNvPr id="432" name="テキスト ボックス 431"/>
        <xdr:cNvSpPr txBox="1"/>
      </xdr:nvSpPr>
      <xdr:spPr>
        <a:xfrm>
          <a:off x="7626428" y="135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37464</xdr:rowOff>
    </xdr:from>
    <xdr:to>
      <xdr:col>36</xdr:col>
      <xdr:colOff>165100</xdr:colOff>
      <xdr:row>78</xdr:row>
      <xdr:rowOff>139064</xdr:rowOff>
    </xdr:to>
    <xdr:sp macro="" textlink="">
      <xdr:nvSpPr>
        <xdr:cNvPr id="433" name="楕円 432"/>
        <xdr:cNvSpPr/>
      </xdr:nvSpPr>
      <xdr:spPr>
        <a:xfrm>
          <a:off x="6921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130191</xdr:rowOff>
    </xdr:from>
    <xdr:ext cx="469744" cy="259045"/>
    <xdr:sp macro="" textlink="">
      <xdr:nvSpPr>
        <xdr:cNvPr id="434" name="テキスト ボックス 433"/>
        <xdr:cNvSpPr txBox="1"/>
      </xdr:nvSpPr>
      <xdr:spPr>
        <a:xfrm>
          <a:off x="6737428"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142633</xdr:rowOff>
    </xdr:from>
    <xdr:to>
      <xdr:col>55</xdr:col>
      <xdr:colOff>0</xdr:colOff>
      <xdr:row>97</xdr:row>
      <xdr:rowOff>115678</xdr:rowOff>
    </xdr:to>
    <xdr:cxnSp macro="">
      <xdr:nvCxnSpPr>
        <xdr:cNvPr id="464" name="直線コネクタ 463"/>
        <xdr:cNvCxnSpPr/>
      </xdr:nvCxnSpPr>
      <xdr:spPr>
        <a:xfrm>
          <a:off x="9639300" y="16601833"/>
          <a:ext cx="838200" cy="1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142633</xdr:rowOff>
    </xdr:from>
    <xdr:to>
      <xdr:col>50</xdr:col>
      <xdr:colOff>114300</xdr:colOff>
      <xdr:row>97</xdr:row>
      <xdr:rowOff>111792</xdr:rowOff>
    </xdr:to>
    <xdr:cxnSp macro="">
      <xdr:nvCxnSpPr>
        <xdr:cNvPr id="467" name="直線コネクタ 466"/>
        <xdr:cNvCxnSpPr/>
      </xdr:nvCxnSpPr>
      <xdr:spPr>
        <a:xfrm flipV="1">
          <a:off x="8750300" y="16601833"/>
          <a:ext cx="889000" cy="1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111792</xdr:rowOff>
    </xdr:from>
    <xdr:to>
      <xdr:col>45</xdr:col>
      <xdr:colOff>177800</xdr:colOff>
      <xdr:row>97</xdr:row>
      <xdr:rowOff>154845</xdr:rowOff>
    </xdr:to>
    <xdr:cxnSp macro="">
      <xdr:nvCxnSpPr>
        <xdr:cNvPr id="470" name="直線コネクタ 469"/>
        <xdr:cNvCxnSpPr/>
      </xdr:nvCxnSpPr>
      <xdr:spPr>
        <a:xfrm flipV="1">
          <a:off x="7861300" y="1674244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112288</xdr:rowOff>
    </xdr:from>
    <xdr:to>
      <xdr:col>41</xdr:col>
      <xdr:colOff>50800</xdr:colOff>
      <xdr:row>97</xdr:row>
      <xdr:rowOff>154845</xdr:rowOff>
    </xdr:to>
    <xdr:cxnSp macro="">
      <xdr:nvCxnSpPr>
        <xdr:cNvPr id="473" name="直線コネクタ 472"/>
        <xdr:cNvCxnSpPr/>
      </xdr:nvCxnSpPr>
      <xdr:spPr>
        <a:xfrm>
          <a:off x="6972300" y="16742938"/>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64878</xdr:rowOff>
    </xdr:from>
    <xdr:to>
      <xdr:col>55</xdr:col>
      <xdr:colOff>50800</xdr:colOff>
      <xdr:row>97</xdr:row>
      <xdr:rowOff>166478</xdr:rowOff>
    </xdr:to>
    <xdr:sp macro="" textlink="">
      <xdr:nvSpPr>
        <xdr:cNvPr id="483" name="楕円 482"/>
        <xdr:cNvSpPr/>
      </xdr:nvSpPr>
      <xdr:spPr>
        <a:xfrm>
          <a:off x="10426700" y="166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43305</xdr:rowOff>
    </xdr:from>
    <xdr:ext cx="534377" cy="259045"/>
    <xdr:sp macro="" textlink="">
      <xdr:nvSpPr>
        <xdr:cNvPr id="484" name="土木費該当値テキスト"/>
        <xdr:cNvSpPr txBox="1"/>
      </xdr:nvSpPr>
      <xdr:spPr>
        <a:xfrm>
          <a:off x="10528300" y="166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91833</xdr:rowOff>
    </xdr:from>
    <xdr:to>
      <xdr:col>50</xdr:col>
      <xdr:colOff>165100</xdr:colOff>
      <xdr:row>97</xdr:row>
      <xdr:rowOff>21983</xdr:rowOff>
    </xdr:to>
    <xdr:sp macro="" textlink="">
      <xdr:nvSpPr>
        <xdr:cNvPr id="485" name="楕円 484"/>
        <xdr:cNvSpPr/>
      </xdr:nvSpPr>
      <xdr:spPr>
        <a:xfrm>
          <a:off x="9588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13110</xdr:rowOff>
    </xdr:from>
    <xdr:ext cx="534377" cy="259045"/>
    <xdr:sp macro="" textlink="">
      <xdr:nvSpPr>
        <xdr:cNvPr id="486" name="テキスト ボックス 485"/>
        <xdr:cNvSpPr txBox="1"/>
      </xdr:nvSpPr>
      <xdr:spPr>
        <a:xfrm>
          <a:off x="9372111" y="1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60992</xdr:rowOff>
    </xdr:from>
    <xdr:to>
      <xdr:col>46</xdr:col>
      <xdr:colOff>38100</xdr:colOff>
      <xdr:row>97</xdr:row>
      <xdr:rowOff>162592</xdr:rowOff>
    </xdr:to>
    <xdr:sp macro="" textlink="">
      <xdr:nvSpPr>
        <xdr:cNvPr id="487" name="楕円 486"/>
        <xdr:cNvSpPr/>
      </xdr:nvSpPr>
      <xdr:spPr>
        <a:xfrm>
          <a:off x="8699500" y="166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153719</xdr:rowOff>
    </xdr:from>
    <xdr:ext cx="534377" cy="259045"/>
    <xdr:sp macro="" textlink="">
      <xdr:nvSpPr>
        <xdr:cNvPr id="488" name="テキスト ボックス 487"/>
        <xdr:cNvSpPr txBox="1"/>
      </xdr:nvSpPr>
      <xdr:spPr>
        <a:xfrm>
          <a:off x="8483111" y="167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104045</xdr:rowOff>
    </xdr:from>
    <xdr:to>
      <xdr:col>41</xdr:col>
      <xdr:colOff>101600</xdr:colOff>
      <xdr:row>98</xdr:row>
      <xdr:rowOff>34195</xdr:rowOff>
    </xdr:to>
    <xdr:sp macro="" textlink="">
      <xdr:nvSpPr>
        <xdr:cNvPr id="489" name="楕円 488"/>
        <xdr:cNvSpPr/>
      </xdr:nvSpPr>
      <xdr:spPr>
        <a:xfrm>
          <a:off x="78105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25322</xdr:rowOff>
    </xdr:from>
    <xdr:ext cx="534377" cy="259045"/>
    <xdr:sp macro="" textlink="">
      <xdr:nvSpPr>
        <xdr:cNvPr id="490" name="テキスト ボックス 489"/>
        <xdr:cNvSpPr txBox="1"/>
      </xdr:nvSpPr>
      <xdr:spPr>
        <a:xfrm>
          <a:off x="7594111" y="168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61488</xdr:rowOff>
    </xdr:from>
    <xdr:to>
      <xdr:col>36</xdr:col>
      <xdr:colOff>165100</xdr:colOff>
      <xdr:row>97</xdr:row>
      <xdr:rowOff>163088</xdr:rowOff>
    </xdr:to>
    <xdr:sp macro="" textlink="">
      <xdr:nvSpPr>
        <xdr:cNvPr id="491" name="楕円 490"/>
        <xdr:cNvSpPr/>
      </xdr:nvSpPr>
      <xdr:spPr>
        <a:xfrm>
          <a:off x="6921500" y="166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154215</xdr:rowOff>
    </xdr:from>
    <xdr:ext cx="534377" cy="259045"/>
    <xdr:sp macro="" textlink="">
      <xdr:nvSpPr>
        <xdr:cNvPr id="492" name="テキスト ボックス 491"/>
        <xdr:cNvSpPr txBox="1"/>
      </xdr:nvSpPr>
      <xdr:spPr>
        <a:xfrm>
          <a:off x="6705111" y="1678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135618</xdr:rowOff>
    </xdr:from>
    <xdr:to>
      <xdr:col>85</xdr:col>
      <xdr:colOff>127000</xdr:colOff>
      <xdr:row>37</xdr:row>
      <xdr:rowOff>150314</xdr:rowOff>
    </xdr:to>
    <xdr:cxnSp macro="">
      <xdr:nvCxnSpPr>
        <xdr:cNvPr id="524" name="直線コネクタ 523"/>
        <xdr:cNvCxnSpPr/>
      </xdr:nvCxnSpPr>
      <xdr:spPr>
        <a:xfrm flipV="1">
          <a:off x="15481300" y="647926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150314</xdr:rowOff>
    </xdr:from>
    <xdr:to>
      <xdr:col>81</xdr:col>
      <xdr:colOff>50800</xdr:colOff>
      <xdr:row>38</xdr:row>
      <xdr:rowOff>68181</xdr:rowOff>
    </xdr:to>
    <xdr:cxnSp macro="">
      <xdr:nvCxnSpPr>
        <xdr:cNvPr id="527" name="直線コネクタ 526"/>
        <xdr:cNvCxnSpPr/>
      </xdr:nvCxnSpPr>
      <xdr:spPr>
        <a:xfrm flipV="1">
          <a:off x="14592300" y="6493964"/>
          <a:ext cx="889000" cy="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102961</xdr:rowOff>
    </xdr:from>
    <xdr:to>
      <xdr:col>76</xdr:col>
      <xdr:colOff>114300</xdr:colOff>
      <xdr:row>38</xdr:row>
      <xdr:rowOff>68181</xdr:rowOff>
    </xdr:to>
    <xdr:cxnSp macro="">
      <xdr:nvCxnSpPr>
        <xdr:cNvPr id="530" name="直線コネクタ 529"/>
        <xdr:cNvCxnSpPr/>
      </xdr:nvCxnSpPr>
      <xdr:spPr>
        <a:xfrm>
          <a:off x="13703300" y="6275161"/>
          <a:ext cx="889000" cy="30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102961</xdr:rowOff>
    </xdr:from>
    <xdr:to>
      <xdr:col>71</xdr:col>
      <xdr:colOff>177800</xdr:colOff>
      <xdr:row>38</xdr:row>
      <xdr:rowOff>35687</xdr:rowOff>
    </xdr:to>
    <xdr:cxnSp macro="">
      <xdr:nvCxnSpPr>
        <xdr:cNvPr id="533" name="直線コネクタ 532"/>
        <xdr:cNvCxnSpPr/>
      </xdr:nvCxnSpPr>
      <xdr:spPr>
        <a:xfrm flipV="1">
          <a:off x="12814300" y="6275161"/>
          <a:ext cx="8890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84818</xdr:rowOff>
    </xdr:from>
    <xdr:to>
      <xdr:col>85</xdr:col>
      <xdr:colOff>177800</xdr:colOff>
      <xdr:row>38</xdr:row>
      <xdr:rowOff>14968</xdr:rowOff>
    </xdr:to>
    <xdr:sp macro="" textlink="">
      <xdr:nvSpPr>
        <xdr:cNvPr id="543" name="楕円 542"/>
        <xdr:cNvSpPr/>
      </xdr:nvSpPr>
      <xdr:spPr>
        <a:xfrm>
          <a:off x="16268700" y="64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63245</xdr:rowOff>
    </xdr:from>
    <xdr:ext cx="469744" cy="259045"/>
    <xdr:sp macro="" textlink="">
      <xdr:nvSpPr>
        <xdr:cNvPr id="544" name="消防費該当値テキスト"/>
        <xdr:cNvSpPr txBox="1"/>
      </xdr:nvSpPr>
      <xdr:spPr>
        <a:xfrm>
          <a:off x="16370300" y="640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99514</xdr:rowOff>
    </xdr:from>
    <xdr:to>
      <xdr:col>81</xdr:col>
      <xdr:colOff>101600</xdr:colOff>
      <xdr:row>38</xdr:row>
      <xdr:rowOff>29663</xdr:rowOff>
    </xdr:to>
    <xdr:sp macro="" textlink="">
      <xdr:nvSpPr>
        <xdr:cNvPr id="545" name="楕円 544"/>
        <xdr:cNvSpPr/>
      </xdr:nvSpPr>
      <xdr:spPr>
        <a:xfrm>
          <a:off x="15430500" y="6443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20790</xdr:rowOff>
    </xdr:from>
    <xdr:ext cx="469744" cy="259045"/>
    <xdr:sp macro="" textlink="">
      <xdr:nvSpPr>
        <xdr:cNvPr id="546" name="テキスト ボックス 545"/>
        <xdr:cNvSpPr txBox="1"/>
      </xdr:nvSpPr>
      <xdr:spPr>
        <a:xfrm>
          <a:off x="15246428" y="653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17381</xdr:rowOff>
    </xdr:from>
    <xdr:to>
      <xdr:col>76</xdr:col>
      <xdr:colOff>165100</xdr:colOff>
      <xdr:row>38</xdr:row>
      <xdr:rowOff>118981</xdr:rowOff>
    </xdr:to>
    <xdr:sp macro="" textlink="">
      <xdr:nvSpPr>
        <xdr:cNvPr id="547" name="楕円 546"/>
        <xdr:cNvSpPr/>
      </xdr:nvSpPr>
      <xdr:spPr>
        <a:xfrm>
          <a:off x="14541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110108</xdr:rowOff>
    </xdr:from>
    <xdr:ext cx="469744" cy="259045"/>
    <xdr:sp macro="" textlink="">
      <xdr:nvSpPr>
        <xdr:cNvPr id="548" name="テキスト ボックス 547"/>
        <xdr:cNvSpPr txBox="1"/>
      </xdr:nvSpPr>
      <xdr:spPr>
        <a:xfrm>
          <a:off x="14357428"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52161</xdr:rowOff>
    </xdr:from>
    <xdr:to>
      <xdr:col>72</xdr:col>
      <xdr:colOff>38100</xdr:colOff>
      <xdr:row>36</xdr:row>
      <xdr:rowOff>153761</xdr:rowOff>
    </xdr:to>
    <xdr:sp macro="" textlink="">
      <xdr:nvSpPr>
        <xdr:cNvPr id="549" name="楕円 548"/>
        <xdr:cNvSpPr/>
      </xdr:nvSpPr>
      <xdr:spPr>
        <a:xfrm>
          <a:off x="13652500" y="62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144888</xdr:rowOff>
    </xdr:from>
    <xdr:ext cx="534377" cy="259045"/>
    <xdr:sp macro="" textlink="">
      <xdr:nvSpPr>
        <xdr:cNvPr id="550" name="テキスト ボックス 549"/>
        <xdr:cNvSpPr txBox="1"/>
      </xdr:nvSpPr>
      <xdr:spPr>
        <a:xfrm>
          <a:off x="13436111" y="63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156337</xdr:rowOff>
    </xdr:from>
    <xdr:to>
      <xdr:col>67</xdr:col>
      <xdr:colOff>101600</xdr:colOff>
      <xdr:row>38</xdr:row>
      <xdr:rowOff>86487</xdr:rowOff>
    </xdr:to>
    <xdr:sp macro="" textlink="">
      <xdr:nvSpPr>
        <xdr:cNvPr id="551" name="楕円 550"/>
        <xdr:cNvSpPr/>
      </xdr:nvSpPr>
      <xdr:spPr>
        <a:xfrm>
          <a:off x="12763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77614</xdr:rowOff>
    </xdr:from>
    <xdr:ext cx="469744" cy="259045"/>
    <xdr:sp macro="" textlink="">
      <xdr:nvSpPr>
        <xdr:cNvPr id="552" name="テキスト ボックス 551"/>
        <xdr:cNvSpPr txBox="1"/>
      </xdr:nvSpPr>
      <xdr:spPr>
        <a:xfrm>
          <a:off x="12579428" y="659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89545</xdr:rowOff>
    </xdr:from>
    <xdr:to>
      <xdr:col>85</xdr:col>
      <xdr:colOff>127000</xdr:colOff>
      <xdr:row>55</xdr:row>
      <xdr:rowOff>145141</xdr:rowOff>
    </xdr:to>
    <xdr:cxnSp macro="">
      <xdr:nvCxnSpPr>
        <xdr:cNvPr id="580" name="直線コネクタ 579"/>
        <xdr:cNvCxnSpPr/>
      </xdr:nvCxnSpPr>
      <xdr:spPr>
        <a:xfrm>
          <a:off x="15481300" y="9519295"/>
          <a:ext cx="838200" cy="5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6746</xdr:rowOff>
    </xdr:from>
    <xdr:to>
      <xdr:col>81</xdr:col>
      <xdr:colOff>50800</xdr:colOff>
      <xdr:row>55</xdr:row>
      <xdr:rowOff>89545</xdr:rowOff>
    </xdr:to>
    <xdr:cxnSp macro="">
      <xdr:nvCxnSpPr>
        <xdr:cNvPr id="583" name="直線コネクタ 582"/>
        <xdr:cNvCxnSpPr/>
      </xdr:nvCxnSpPr>
      <xdr:spPr>
        <a:xfrm>
          <a:off x="14592300" y="8750696"/>
          <a:ext cx="889000" cy="7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6746</xdr:rowOff>
    </xdr:from>
    <xdr:to>
      <xdr:col>76</xdr:col>
      <xdr:colOff>114300</xdr:colOff>
      <xdr:row>53</xdr:row>
      <xdr:rowOff>80996</xdr:rowOff>
    </xdr:to>
    <xdr:cxnSp macro="">
      <xdr:nvCxnSpPr>
        <xdr:cNvPr id="586" name="直線コネクタ 585"/>
        <xdr:cNvCxnSpPr/>
      </xdr:nvCxnSpPr>
      <xdr:spPr>
        <a:xfrm flipV="1">
          <a:off x="13703300" y="8750696"/>
          <a:ext cx="889000" cy="4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80996</xdr:rowOff>
    </xdr:from>
    <xdr:to>
      <xdr:col>71</xdr:col>
      <xdr:colOff>177800</xdr:colOff>
      <xdr:row>53</xdr:row>
      <xdr:rowOff>137048</xdr:rowOff>
    </xdr:to>
    <xdr:cxnSp macro="">
      <xdr:nvCxnSpPr>
        <xdr:cNvPr id="589" name="直線コネクタ 588"/>
        <xdr:cNvCxnSpPr/>
      </xdr:nvCxnSpPr>
      <xdr:spPr>
        <a:xfrm flipV="1">
          <a:off x="12814300" y="9167846"/>
          <a:ext cx="8890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94341</xdr:rowOff>
    </xdr:from>
    <xdr:to>
      <xdr:col>85</xdr:col>
      <xdr:colOff>177800</xdr:colOff>
      <xdr:row>56</xdr:row>
      <xdr:rowOff>24491</xdr:rowOff>
    </xdr:to>
    <xdr:sp macro="" textlink="">
      <xdr:nvSpPr>
        <xdr:cNvPr id="599" name="楕円 598"/>
        <xdr:cNvSpPr/>
      </xdr:nvSpPr>
      <xdr:spPr>
        <a:xfrm>
          <a:off x="16268700" y="95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72768</xdr:rowOff>
    </xdr:from>
    <xdr:ext cx="534377" cy="259045"/>
    <xdr:sp macro="" textlink="">
      <xdr:nvSpPr>
        <xdr:cNvPr id="600" name="教育費該当値テキスト"/>
        <xdr:cNvSpPr txBox="1"/>
      </xdr:nvSpPr>
      <xdr:spPr>
        <a:xfrm>
          <a:off x="16370300" y="950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38745</xdr:rowOff>
    </xdr:from>
    <xdr:to>
      <xdr:col>81</xdr:col>
      <xdr:colOff>101600</xdr:colOff>
      <xdr:row>55</xdr:row>
      <xdr:rowOff>140345</xdr:rowOff>
    </xdr:to>
    <xdr:sp macro="" textlink="">
      <xdr:nvSpPr>
        <xdr:cNvPr id="601" name="楕円 600"/>
        <xdr:cNvSpPr/>
      </xdr:nvSpPr>
      <xdr:spPr>
        <a:xfrm>
          <a:off x="15430500" y="94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156872</xdr:rowOff>
    </xdr:from>
    <xdr:ext cx="534377" cy="259045"/>
    <xdr:sp macro="" textlink="">
      <xdr:nvSpPr>
        <xdr:cNvPr id="602" name="テキスト ボックス 601"/>
        <xdr:cNvSpPr txBox="1"/>
      </xdr:nvSpPr>
      <xdr:spPr>
        <a:xfrm>
          <a:off x="15214111" y="92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127396</xdr:rowOff>
    </xdr:from>
    <xdr:to>
      <xdr:col>76</xdr:col>
      <xdr:colOff>165100</xdr:colOff>
      <xdr:row>51</xdr:row>
      <xdr:rowOff>57546</xdr:rowOff>
    </xdr:to>
    <xdr:sp macro="" textlink="">
      <xdr:nvSpPr>
        <xdr:cNvPr id="603" name="楕円 602"/>
        <xdr:cNvSpPr/>
      </xdr:nvSpPr>
      <xdr:spPr>
        <a:xfrm>
          <a:off x="14541500" y="86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74073</xdr:rowOff>
    </xdr:from>
    <xdr:ext cx="534377" cy="259045"/>
    <xdr:sp macro="" textlink="">
      <xdr:nvSpPr>
        <xdr:cNvPr id="604" name="テキスト ボックス 603"/>
        <xdr:cNvSpPr txBox="1"/>
      </xdr:nvSpPr>
      <xdr:spPr>
        <a:xfrm>
          <a:off x="14325111" y="847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30196</xdr:rowOff>
    </xdr:from>
    <xdr:to>
      <xdr:col>72</xdr:col>
      <xdr:colOff>38100</xdr:colOff>
      <xdr:row>53</xdr:row>
      <xdr:rowOff>131796</xdr:rowOff>
    </xdr:to>
    <xdr:sp macro="" textlink="">
      <xdr:nvSpPr>
        <xdr:cNvPr id="605" name="楕円 604"/>
        <xdr:cNvSpPr/>
      </xdr:nvSpPr>
      <xdr:spPr>
        <a:xfrm>
          <a:off x="13652500" y="91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148323</xdr:rowOff>
    </xdr:from>
    <xdr:ext cx="534377" cy="259045"/>
    <xdr:sp macro="" textlink="">
      <xdr:nvSpPr>
        <xdr:cNvPr id="606" name="テキスト ボックス 605"/>
        <xdr:cNvSpPr txBox="1"/>
      </xdr:nvSpPr>
      <xdr:spPr>
        <a:xfrm>
          <a:off x="13436111" y="889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86248</xdr:rowOff>
    </xdr:from>
    <xdr:to>
      <xdr:col>67</xdr:col>
      <xdr:colOff>101600</xdr:colOff>
      <xdr:row>54</xdr:row>
      <xdr:rowOff>16398</xdr:rowOff>
    </xdr:to>
    <xdr:sp macro="" textlink="">
      <xdr:nvSpPr>
        <xdr:cNvPr id="607" name="楕円 606"/>
        <xdr:cNvSpPr/>
      </xdr:nvSpPr>
      <xdr:spPr>
        <a:xfrm>
          <a:off x="12763500" y="91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32925</xdr:rowOff>
    </xdr:from>
    <xdr:ext cx="534377" cy="259045"/>
    <xdr:sp macro="" textlink="">
      <xdr:nvSpPr>
        <xdr:cNvPr id="608" name="テキスト ボックス 607"/>
        <xdr:cNvSpPr txBox="1"/>
      </xdr:nvSpPr>
      <xdr:spPr>
        <a:xfrm>
          <a:off x="12547111" y="89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98813</xdr:rowOff>
    </xdr:from>
    <xdr:to>
      <xdr:col>85</xdr:col>
      <xdr:colOff>127000</xdr:colOff>
      <xdr:row>79</xdr:row>
      <xdr:rowOff>98879</xdr:rowOff>
    </xdr:to>
    <xdr:cxnSp macro="">
      <xdr:nvCxnSpPr>
        <xdr:cNvPr id="639" name="直線コネクタ 638"/>
        <xdr:cNvCxnSpPr/>
      </xdr:nvCxnSpPr>
      <xdr:spPr>
        <a:xfrm flipV="1">
          <a:off x="15481300" y="13643363"/>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97965</xdr:rowOff>
    </xdr:from>
    <xdr:to>
      <xdr:col>81</xdr:col>
      <xdr:colOff>50800</xdr:colOff>
      <xdr:row>79</xdr:row>
      <xdr:rowOff>98879</xdr:rowOff>
    </xdr:to>
    <xdr:cxnSp macro="">
      <xdr:nvCxnSpPr>
        <xdr:cNvPr id="642" name="直線コネクタ 641"/>
        <xdr:cNvCxnSpPr/>
      </xdr:nvCxnSpPr>
      <xdr:spPr>
        <a:xfrm>
          <a:off x="14592300" y="1364251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95875</xdr:rowOff>
    </xdr:from>
    <xdr:to>
      <xdr:col>76</xdr:col>
      <xdr:colOff>114300</xdr:colOff>
      <xdr:row>79</xdr:row>
      <xdr:rowOff>97965</xdr:rowOff>
    </xdr:to>
    <xdr:cxnSp macro="">
      <xdr:nvCxnSpPr>
        <xdr:cNvPr id="645" name="直線コネクタ 644"/>
        <xdr:cNvCxnSpPr/>
      </xdr:nvCxnSpPr>
      <xdr:spPr>
        <a:xfrm>
          <a:off x="13703300" y="1364042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95875</xdr:rowOff>
    </xdr:from>
    <xdr:to>
      <xdr:col>71</xdr:col>
      <xdr:colOff>177800</xdr:colOff>
      <xdr:row>79</xdr:row>
      <xdr:rowOff>98879</xdr:rowOff>
    </xdr:to>
    <xdr:cxnSp macro="">
      <xdr:nvCxnSpPr>
        <xdr:cNvPr id="648" name="直線コネクタ 647"/>
        <xdr:cNvCxnSpPr/>
      </xdr:nvCxnSpPr>
      <xdr:spPr>
        <a:xfrm flipV="1">
          <a:off x="12814300" y="13640425"/>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48013</xdr:rowOff>
    </xdr:from>
    <xdr:to>
      <xdr:col>85</xdr:col>
      <xdr:colOff>177800</xdr:colOff>
      <xdr:row>79</xdr:row>
      <xdr:rowOff>149613</xdr:rowOff>
    </xdr:to>
    <xdr:sp macro="" textlink="">
      <xdr:nvSpPr>
        <xdr:cNvPr id="658" name="楕円 657"/>
        <xdr:cNvSpPr/>
      </xdr:nvSpPr>
      <xdr:spPr>
        <a:xfrm>
          <a:off x="162687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249299" cy="259045"/>
    <xdr:sp macro="" textlink="">
      <xdr:nvSpPr>
        <xdr:cNvPr id="659" name="災害復旧費該当値テキスト"/>
        <xdr:cNvSpPr txBox="1"/>
      </xdr:nvSpPr>
      <xdr:spPr>
        <a:xfrm>
          <a:off x="16370300" y="13526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47165</xdr:rowOff>
    </xdr:from>
    <xdr:to>
      <xdr:col>76</xdr:col>
      <xdr:colOff>165100</xdr:colOff>
      <xdr:row>79</xdr:row>
      <xdr:rowOff>148765</xdr:rowOff>
    </xdr:to>
    <xdr:sp macro="" textlink="">
      <xdr:nvSpPr>
        <xdr:cNvPr id="662" name="楕円 661"/>
        <xdr:cNvSpPr/>
      </xdr:nvSpPr>
      <xdr:spPr>
        <a:xfrm>
          <a:off x="14541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139892</xdr:rowOff>
    </xdr:from>
    <xdr:ext cx="313932" cy="259045"/>
    <xdr:sp macro="" textlink="">
      <xdr:nvSpPr>
        <xdr:cNvPr id="663" name="テキスト ボックス 662"/>
        <xdr:cNvSpPr txBox="1"/>
      </xdr:nvSpPr>
      <xdr:spPr>
        <a:xfrm>
          <a:off x="14435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45075</xdr:rowOff>
    </xdr:from>
    <xdr:to>
      <xdr:col>72</xdr:col>
      <xdr:colOff>38100</xdr:colOff>
      <xdr:row>79</xdr:row>
      <xdr:rowOff>146675</xdr:rowOff>
    </xdr:to>
    <xdr:sp macro="" textlink="">
      <xdr:nvSpPr>
        <xdr:cNvPr id="664" name="楕円 663"/>
        <xdr:cNvSpPr/>
      </xdr:nvSpPr>
      <xdr:spPr>
        <a:xfrm>
          <a:off x="13652500" y="135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137802</xdr:rowOff>
    </xdr:from>
    <xdr:ext cx="313932" cy="259045"/>
    <xdr:sp macro="" textlink="">
      <xdr:nvSpPr>
        <xdr:cNvPr id="665" name="テキスト ボックス 664"/>
        <xdr:cNvSpPr txBox="1"/>
      </xdr:nvSpPr>
      <xdr:spPr>
        <a:xfrm>
          <a:off x="13546333" y="13682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107043</xdr:rowOff>
    </xdr:from>
    <xdr:to>
      <xdr:col>85</xdr:col>
      <xdr:colOff>127000</xdr:colOff>
      <xdr:row>90</xdr:row>
      <xdr:rowOff>147179</xdr:rowOff>
    </xdr:to>
    <xdr:cxnSp macro="">
      <xdr:nvCxnSpPr>
        <xdr:cNvPr id="699" name="直線コネクタ 698"/>
        <xdr:cNvCxnSpPr/>
      </xdr:nvCxnSpPr>
      <xdr:spPr>
        <a:xfrm>
          <a:off x="15481300" y="15537543"/>
          <a:ext cx="8382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95580</xdr:rowOff>
    </xdr:from>
    <xdr:to>
      <xdr:col>81</xdr:col>
      <xdr:colOff>50800</xdr:colOff>
      <xdr:row>90</xdr:row>
      <xdr:rowOff>107043</xdr:rowOff>
    </xdr:to>
    <xdr:cxnSp macro="">
      <xdr:nvCxnSpPr>
        <xdr:cNvPr id="702" name="直線コネクタ 701"/>
        <xdr:cNvCxnSpPr/>
      </xdr:nvCxnSpPr>
      <xdr:spPr>
        <a:xfrm>
          <a:off x="14592300" y="15526080"/>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19946</xdr:rowOff>
    </xdr:from>
    <xdr:to>
      <xdr:col>76</xdr:col>
      <xdr:colOff>114300</xdr:colOff>
      <xdr:row>90</xdr:row>
      <xdr:rowOff>95580</xdr:rowOff>
    </xdr:to>
    <xdr:cxnSp macro="">
      <xdr:nvCxnSpPr>
        <xdr:cNvPr id="705" name="直線コネクタ 704"/>
        <xdr:cNvCxnSpPr/>
      </xdr:nvCxnSpPr>
      <xdr:spPr>
        <a:xfrm>
          <a:off x="13703300" y="15450446"/>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19946</xdr:rowOff>
    </xdr:from>
    <xdr:to>
      <xdr:col>71</xdr:col>
      <xdr:colOff>177800</xdr:colOff>
      <xdr:row>90</xdr:row>
      <xdr:rowOff>100772</xdr:rowOff>
    </xdr:to>
    <xdr:cxnSp macro="">
      <xdr:nvCxnSpPr>
        <xdr:cNvPr id="708" name="直線コネクタ 707"/>
        <xdr:cNvCxnSpPr/>
      </xdr:nvCxnSpPr>
      <xdr:spPr>
        <a:xfrm flipV="1">
          <a:off x="12814300" y="15450446"/>
          <a:ext cx="8890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96379</xdr:rowOff>
    </xdr:from>
    <xdr:to>
      <xdr:col>85</xdr:col>
      <xdr:colOff>177800</xdr:colOff>
      <xdr:row>91</xdr:row>
      <xdr:rowOff>26529</xdr:rowOff>
    </xdr:to>
    <xdr:sp macro="" textlink="">
      <xdr:nvSpPr>
        <xdr:cNvPr id="718" name="楕円 717"/>
        <xdr:cNvSpPr/>
      </xdr:nvSpPr>
      <xdr:spPr>
        <a:xfrm>
          <a:off x="16268700" y="155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119256</xdr:rowOff>
    </xdr:from>
    <xdr:ext cx="534377" cy="259045"/>
    <xdr:sp macro="" textlink="">
      <xdr:nvSpPr>
        <xdr:cNvPr id="719" name="公債費該当値テキスト"/>
        <xdr:cNvSpPr txBox="1"/>
      </xdr:nvSpPr>
      <xdr:spPr>
        <a:xfrm>
          <a:off x="16370300" y="153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56243</xdr:rowOff>
    </xdr:from>
    <xdr:to>
      <xdr:col>81</xdr:col>
      <xdr:colOff>101600</xdr:colOff>
      <xdr:row>90</xdr:row>
      <xdr:rowOff>157843</xdr:rowOff>
    </xdr:to>
    <xdr:sp macro="" textlink="">
      <xdr:nvSpPr>
        <xdr:cNvPr id="720" name="楕円 719"/>
        <xdr:cNvSpPr/>
      </xdr:nvSpPr>
      <xdr:spPr>
        <a:xfrm>
          <a:off x="15430500" y="154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2920</xdr:rowOff>
    </xdr:from>
    <xdr:ext cx="534377" cy="259045"/>
    <xdr:sp macro="" textlink="">
      <xdr:nvSpPr>
        <xdr:cNvPr id="721" name="テキスト ボックス 720"/>
        <xdr:cNvSpPr txBox="1"/>
      </xdr:nvSpPr>
      <xdr:spPr>
        <a:xfrm>
          <a:off x="15214111" y="152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44780</xdr:rowOff>
    </xdr:from>
    <xdr:to>
      <xdr:col>76</xdr:col>
      <xdr:colOff>165100</xdr:colOff>
      <xdr:row>90</xdr:row>
      <xdr:rowOff>146380</xdr:rowOff>
    </xdr:to>
    <xdr:sp macro="" textlink="">
      <xdr:nvSpPr>
        <xdr:cNvPr id="722" name="楕円 721"/>
        <xdr:cNvSpPr/>
      </xdr:nvSpPr>
      <xdr:spPr>
        <a:xfrm>
          <a:off x="14541500" y="154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162907</xdr:rowOff>
    </xdr:from>
    <xdr:ext cx="534377" cy="259045"/>
    <xdr:sp macro="" textlink="">
      <xdr:nvSpPr>
        <xdr:cNvPr id="723" name="テキスト ボックス 722"/>
        <xdr:cNvSpPr txBox="1"/>
      </xdr:nvSpPr>
      <xdr:spPr>
        <a:xfrm>
          <a:off x="14325111" y="152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140596</xdr:rowOff>
    </xdr:from>
    <xdr:to>
      <xdr:col>72</xdr:col>
      <xdr:colOff>38100</xdr:colOff>
      <xdr:row>90</xdr:row>
      <xdr:rowOff>70746</xdr:rowOff>
    </xdr:to>
    <xdr:sp macro="" textlink="">
      <xdr:nvSpPr>
        <xdr:cNvPr id="724" name="楕円 723"/>
        <xdr:cNvSpPr/>
      </xdr:nvSpPr>
      <xdr:spPr>
        <a:xfrm>
          <a:off x="13652500" y="153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87273</xdr:rowOff>
    </xdr:from>
    <xdr:ext cx="534377" cy="259045"/>
    <xdr:sp macro="" textlink="">
      <xdr:nvSpPr>
        <xdr:cNvPr id="725" name="テキスト ボックス 724"/>
        <xdr:cNvSpPr txBox="1"/>
      </xdr:nvSpPr>
      <xdr:spPr>
        <a:xfrm>
          <a:off x="13436111" y="151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49972</xdr:rowOff>
    </xdr:from>
    <xdr:to>
      <xdr:col>67</xdr:col>
      <xdr:colOff>101600</xdr:colOff>
      <xdr:row>90</xdr:row>
      <xdr:rowOff>151572</xdr:rowOff>
    </xdr:to>
    <xdr:sp macro="" textlink="">
      <xdr:nvSpPr>
        <xdr:cNvPr id="726" name="楕円 725"/>
        <xdr:cNvSpPr/>
      </xdr:nvSpPr>
      <xdr:spPr>
        <a:xfrm>
          <a:off x="12763500" y="15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168099</xdr:rowOff>
    </xdr:from>
    <xdr:ext cx="534377" cy="259045"/>
    <xdr:sp macro="" textlink="">
      <xdr:nvSpPr>
        <xdr:cNvPr id="727" name="テキスト ボックス 726"/>
        <xdr:cNvSpPr txBox="1"/>
      </xdr:nvSpPr>
      <xdr:spPr>
        <a:xfrm>
          <a:off x="12547111" y="152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17971</xdr:rowOff>
    </xdr:from>
    <xdr:to>
      <xdr:col>111</xdr:col>
      <xdr:colOff>177800</xdr:colOff>
      <xdr:row>39</xdr:row>
      <xdr:rowOff>44450</xdr:rowOff>
    </xdr:to>
    <xdr:cxnSp macro="">
      <xdr:nvCxnSpPr>
        <xdr:cNvPr id="759" name="直線コネクタ 758"/>
        <xdr:cNvCxnSpPr/>
      </xdr:nvCxnSpPr>
      <xdr:spPr>
        <a:xfrm>
          <a:off x="20434300" y="5847271"/>
          <a:ext cx="889000" cy="88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17971</xdr:rowOff>
    </xdr:from>
    <xdr:to>
      <xdr:col>107</xdr:col>
      <xdr:colOff>50800</xdr:colOff>
      <xdr:row>35</xdr:row>
      <xdr:rowOff>87503</xdr:rowOff>
    </xdr:to>
    <xdr:cxnSp macro="">
      <xdr:nvCxnSpPr>
        <xdr:cNvPr id="762" name="直線コネクタ 761"/>
        <xdr:cNvCxnSpPr/>
      </xdr:nvCxnSpPr>
      <xdr:spPr>
        <a:xfrm flipV="1">
          <a:off x="19545300" y="5847271"/>
          <a:ext cx="889000" cy="2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4" name="テキスト ボックス 763"/>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87503</xdr:rowOff>
    </xdr:from>
    <xdr:to>
      <xdr:col>102</xdr:col>
      <xdr:colOff>114300</xdr:colOff>
      <xdr:row>36</xdr:row>
      <xdr:rowOff>63500</xdr:rowOff>
    </xdr:to>
    <xdr:cxnSp macro="">
      <xdr:nvCxnSpPr>
        <xdr:cNvPr id="765" name="直線コネクタ 764"/>
        <xdr:cNvCxnSpPr/>
      </xdr:nvCxnSpPr>
      <xdr:spPr>
        <a:xfrm flipV="1">
          <a:off x="18656300" y="6088253"/>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114952</xdr:rowOff>
    </xdr:from>
    <xdr:ext cx="378565" cy="259045"/>
    <xdr:sp macro="" textlink="">
      <xdr:nvSpPr>
        <xdr:cNvPr id="767" name="テキスト ボックス 766"/>
        <xdr:cNvSpPr txBox="1"/>
      </xdr:nvSpPr>
      <xdr:spPr>
        <a:xfrm>
          <a:off x="19356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69" name="テキスト ボックス 768"/>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138621</xdr:rowOff>
    </xdr:from>
    <xdr:to>
      <xdr:col>107</xdr:col>
      <xdr:colOff>101600</xdr:colOff>
      <xdr:row>34</xdr:row>
      <xdr:rowOff>68771</xdr:rowOff>
    </xdr:to>
    <xdr:sp macro="" textlink="">
      <xdr:nvSpPr>
        <xdr:cNvPr id="779" name="楕円 778"/>
        <xdr:cNvSpPr/>
      </xdr:nvSpPr>
      <xdr:spPr>
        <a:xfrm>
          <a:off x="20383500" y="579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85298</xdr:rowOff>
    </xdr:from>
    <xdr:ext cx="469744" cy="259045"/>
    <xdr:sp macro="" textlink="">
      <xdr:nvSpPr>
        <xdr:cNvPr id="780" name="テキスト ボックス 779"/>
        <xdr:cNvSpPr txBox="1"/>
      </xdr:nvSpPr>
      <xdr:spPr>
        <a:xfrm>
          <a:off x="20199428" y="55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36703</xdr:rowOff>
    </xdr:from>
    <xdr:to>
      <xdr:col>102</xdr:col>
      <xdr:colOff>165100</xdr:colOff>
      <xdr:row>35</xdr:row>
      <xdr:rowOff>138303</xdr:rowOff>
    </xdr:to>
    <xdr:sp macro="" textlink="">
      <xdr:nvSpPr>
        <xdr:cNvPr id="781" name="楕円 780"/>
        <xdr:cNvSpPr/>
      </xdr:nvSpPr>
      <xdr:spPr>
        <a:xfrm>
          <a:off x="19494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154830</xdr:rowOff>
    </xdr:from>
    <xdr:ext cx="469744" cy="259045"/>
    <xdr:sp macro="" textlink="">
      <xdr:nvSpPr>
        <xdr:cNvPr id="782" name="テキスト ボックス 781"/>
        <xdr:cNvSpPr txBox="1"/>
      </xdr:nvSpPr>
      <xdr:spPr>
        <a:xfrm>
          <a:off x="19310428" y="581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12700</xdr:rowOff>
    </xdr:from>
    <xdr:to>
      <xdr:col>98</xdr:col>
      <xdr:colOff>38100</xdr:colOff>
      <xdr:row>36</xdr:row>
      <xdr:rowOff>114300</xdr:rowOff>
    </xdr:to>
    <xdr:sp macro="" textlink="">
      <xdr:nvSpPr>
        <xdr:cNvPr id="783" name="楕円 782"/>
        <xdr:cNvSpPr/>
      </xdr:nvSpPr>
      <xdr:spPr>
        <a:xfrm>
          <a:off x="18605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130827</xdr:rowOff>
    </xdr:from>
    <xdr:ext cx="469744" cy="259045"/>
    <xdr:sp macro="" textlink="">
      <xdr:nvSpPr>
        <xdr:cNvPr id="784" name="テキスト ボックス 783"/>
        <xdr:cNvSpPr txBox="1"/>
      </xdr:nvSpPr>
      <xdr:spPr>
        <a:xfrm>
          <a:off x="18421428"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219,177</a:t>
          </a:r>
          <a:r>
            <a:rPr kumimoji="1" lang="ja-JP" altLang="en-US" sz="1300">
              <a:latin typeface="ＭＳ Ｐゴシック" panose="020B0600070205080204" pitchFamily="50" charset="-128"/>
              <a:ea typeface="ＭＳ Ｐゴシック" panose="020B0600070205080204" pitchFamily="50" charset="-128"/>
            </a:rPr>
            <a:t>円となっている。特に生活保護受給者の割合（保護率）が高いことによって、類似団体と比較して突出して高い推移となっている状況である。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55,771</a:t>
          </a:r>
          <a:r>
            <a:rPr kumimoji="1" lang="ja-JP" altLang="en-US" sz="1300">
              <a:latin typeface="ＭＳ Ｐゴシック" panose="020B0600070205080204" pitchFamily="50" charset="-128"/>
              <a:ea typeface="ＭＳ Ｐゴシック" panose="020B0600070205080204" pitchFamily="50" charset="-128"/>
            </a:rPr>
            <a:t>円となっている。公共用地先行取得事業費の減などにより前年度から減少したものの、教育環境の充実等に発行した市債のほか、財源対策として発行してきた行政改革推進債や退職手当債などの償還が本格化してきたため、類似団体の平均よりも高い状況にある。</a:t>
          </a:r>
        </a:p>
        <a:p>
          <a:r>
            <a:rPr kumimoji="1" lang="ja-JP" altLang="en-US" sz="1300">
              <a:latin typeface="ＭＳ Ｐゴシック" panose="020B0600070205080204" pitchFamily="50" charset="-128"/>
              <a:ea typeface="ＭＳ Ｐゴシック" panose="020B0600070205080204" pitchFamily="50" charset="-128"/>
            </a:rPr>
            <a:t>今後についても、公債費は高い水準で推移することが見込まれるため、構造改善に向けた取組を推し進めていく中で、投資的経費を圧縮するほか市債の早期償還を行うなど、市債残高の抑制に努めつつ公債費の適正な管理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年度に財源対策として財政調整基金を取り崩したことなどから、前年度と比べて残高及び実質単年度収支は減少した。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今後についても、社会保障関係費の増等により厳しい財政状況が続くと見込まれることから、あまがさき「未来へつなぐ」プロジェクトに基づき、更なる収支改善に取り組むとともに、平成</a:t>
          </a:r>
          <a:r>
            <a:rPr kumimoji="1" lang="en-US" altLang="ja-JP" sz="1400" baseline="0">
              <a:latin typeface="ＭＳ ゴシック" pitchFamily="49" charset="-128"/>
              <a:ea typeface="ＭＳ ゴシック" pitchFamily="49" charset="-128"/>
            </a:rPr>
            <a:t>34</a:t>
          </a:r>
          <a:r>
            <a:rPr kumimoji="1" lang="ja-JP" altLang="en-US" sz="1400" baseline="0">
              <a:latin typeface="ＭＳ ゴシック" pitchFamily="49" charset="-128"/>
              <a:ea typeface="ＭＳ ゴシック" pitchFamily="49" charset="-128"/>
            </a:rPr>
            <a:t>年度に標準財政規模の概ね</a:t>
          </a:r>
          <a:r>
            <a:rPr kumimoji="1" lang="en-US" altLang="ja-JP" sz="1400" baseline="0">
              <a:latin typeface="ＭＳ ゴシック" pitchFamily="49" charset="-128"/>
              <a:ea typeface="ＭＳ ゴシック" pitchFamily="49" charset="-128"/>
            </a:rPr>
            <a:t>10</a:t>
          </a:r>
          <a:r>
            <a:rPr kumimoji="1" lang="ja-JP" altLang="en-US" sz="1400" baseline="0">
              <a:latin typeface="ＭＳ ゴシック" pitchFamily="49" charset="-128"/>
              <a:ea typeface="ＭＳ ゴシック" pitchFamily="49" charset="-128"/>
            </a:rPr>
            <a:t>％を確保することを目標として積み立てていく。</a:t>
          </a:r>
        </a:p>
        <a:p>
          <a:endParaRPr kumimoji="1" lang="ja-JP" altLang="en-US"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連結実質赤字比率は、昨年度に引き続き、全体として黒字となっている。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年度まで赤字が続いていた自動車運送事業会計については、平成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日からの民営化に伴い廃止した。また、平成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日から競艇事業に地方公営企業法の全部の規定を適用することに伴い、モーターボート競走事業を設置している。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22_&#23612;&#23822;&#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122.5</v>
          </cell>
          <cell r="CN51">
            <v>112.3</v>
          </cell>
          <cell r="CV51">
            <v>102.6</v>
          </cell>
        </row>
        <row r="53">
          <cell r="CF53">
            <v>65.8</v>
          </cell>
          <cell r="CN53">
            <v>66.099999999999994</v>
          </cell>
          <cell r="CV53">
            <v>65.8</v>
          </cell>
        </row>
        <row r="55">
          <cell r="AN55" t="str">
            <v>類似団体内平均値</v>
          </cell>
          <cell r="CF55">
            <v>41.4</v>
          </cell>
          <cell r="CN55">
            <v>38.9</v>
          </cell>
          <cell r="CV55">
            <v>37.6</v>
          </cell>
        </row>
        <row r="57">
          <cell r="CF57">
            <v>60.2</v>
          </cell>
          <cell r="CN57">
            <v>59.3</v>
          </cell>
          <cell r="CV57">
            <v>60</v>
          </cell>
        </row>
        <row r="72">
          <cell r="BP72" t="str">
            <v>H25</v>
          </cell>
          <cell r="BX72" t="str">
            <v>H26</v>
          </cell>
          <cell r="CF72" t="str">
            <v>H27</v>
          </cell>
          <cell r="CN72" t="str">
            <v>H28</v>
          </cell>
          <cell r="CV72" t="str">
            <v>H29</v>
          </cell>
        </row>
        <row r="73">
          <cell r="AN73" t="str">
            <v>当該団体値</v>
          </cell>
          <cell r="BP73">
            <v>147.69999999999999</v>
          </cell>
          <cell r="BX73">
            <v>136</v>
          </cell>
          <cell r="CF73">
            <v>122.5</v>
          </cell>
          <cell r="CN73">
            <v>112.3</v>
          </cell>
          <cell r="CV73">
            <v>102.6</v>
          </cell>
        </row>
        <row r="75">
          <cell r="BP75">
            <v>13</v>
          </cell>
          <cell r="BX75">
            <v>13.5</v>
          </cell>
          <cell r="CF75">
            <v>13.8</v>
          </cell>
          <cell r="CN75">
            <v>13.9</v>
          </cell>
          <cell r="CV75">
            <v>13.5</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198149679</v>
      </c>
      <c r="BO4" s="403"/>
      <c r="BP4" s="403"/>
      <c r="BQ4" s="403"/>
      <c r="BR4" s="403"/>
      <c r="BS4" s="403"/>
      <c r="BT4" s="403"/>
      <c r="BU4" s="404"/>
      <c r="BV4" s="402">
        <v>203122999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0.2</v>
      </c>
      <c r="CU4" s="584"/>
      <c r="CV4" s="584"/>
      <c r="CW4" s="584"/>
      <c r="CX4" s="584"/>
      <c r="CY4" s="584"/>
      <c r="CZ4" s="584"/>
      <c r="DA4" s="585"/>
      <c r="DB4" s="583">
        <v>0.3</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197732423</v>
      </c>
      <c r="BO5" s="408"/>
      <c r="BP5" s="408"/>
      <c r="BQ5" s="408"/>
      <c r="BR5" s="408"/>
      <c r="BS5" s="408"/>
      <c r="BT5" s="408"/>
      <c r="BU5" s="409"/>
      <c r="BV5" s="407">
        <v>202454198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99.4</v>
      </c>
      <c r="CU5" s="378"/>
      <c r="CV5" s="378"/>
      <c r="CW5" s="378"/>
      <c r="CX5" s="378"/>
      <c r="CY5" s="378"/>
      <c r="CZ5" s="378"/>
      <c r="DA5" s="379"/>
      <c r="DB5" s="377">
        <v>97.3</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417256</v>
      </c>
      <c r="BO6" s="408"/>
      <c r="BP6" s="408"/>
      <c r="BQ6" s="408"/>
      <c r="BR6" s="408"/>
      <c r="BS6" s="408"/>
      <c r="BT6" s="408"/>
      <c r="BU6" s="409"/>
      <c r="BV6" s="407">
        <v>668801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107.6</v>
      </c>
      <c r="CU6" s="558"/>
      <c r="CV6" s="558"/>
      <c r="CW6" s="558"/>
      <c r="CX6" s="558"/>
      <c r="CY6" s="558"/>
      <c r="CZ6" s="558"/>
      <c r="DA6" s="559"/>
      <c r="DB6" s="557">
        <v>105.8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233699</v>
      </c>
      <c r="BO7" s="408"/>
      <c r="BP7" s="408"/>
      <c r="BQ7" s="408"/>
      <c r="BR7" s="408"/>
      <c r="BS7" s="408"/>
      <c r="BT7" s="408"/>
      <c r="BU7" s="409"/>
      <c r="BV7" s="407">
        <v>409788</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98573387</v>
      </c>
      <c r="CU7" s="408"/>
      <c r="CV7" s="408"/>
      <c r="CW7" s="408"/>
      <c r="CX7" s="408"/>
      <c r="CY7" s="408"/>
      <c r="CZ7" s="408"/>
      <c r="DA7" s="409"/>
      <c r="DB7" s="407">
        <v>98897552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183557</v>
      </c>
      <c r="BO8" s="408"/>
      <c r="BP8" s="408"/>
      <c r="BQ8" s="408"/>
      <c r="BR8" s="408"/>
      <c r="BS8" s="408"/>
      <c r="BT8" s="408"/>
      <c r="BU8" s="409"/>
      <c r="BV8" s="407">
        <v>259013</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0.83</v>
      </c>
      <c r="CU8" s="521"/>
      <c r="CV8" s="521"/>
      <c r="CW8" s="521"/>
      <c r="CX8" s="521"/>
      <c r="CY8" s="521"/>
      <c r="CZ8" s="521"/>
      <c r="DA8" s="522"/>
      <c r="DB8" s="520">
        <v>0.82</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452563</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-75456</v>
      </c>
      <c r="BO9" s="408"/>
      <c r="BP9" s="408"/>
      <c r="BQ9" s="408"/>
      <c r="BR9" s="408"/>
      <c r="BS9" s="408"/>
      <c r="BT9" s="408"/>
      <c r="BU9" s="409"/>
      <c r="BV9" s="407">
        <v>6691</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20.6</v>
      </c>
      <c r="CU9" s="378"/>
      <c r="CV9" s="378"/>
      <c r="CW9" s="378"/>
      <c r="CX9" s="378"/>
      <c r="CY9" s="378"/>
      <c r="CZ9" s="378"/>
      <c r="DA9" s="379"/>
      <c r="DB9" s="377">
        <v>20.9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453748</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88</v>
      </c>
      <c r="AV10" s="465"/>
      <c r="AW10" s="465"/>
      <c r="AX10" s="465"/>
      <c r="AY10" s="387" t="s">
        <v>115</v>
      </c>
      <c r="AZ10" s="388"/>
      <c r="BA10" s="388"/>
      <c r="BB10" s="388"/>
      <c r="BC10" s="388"/>
      <c r="BD10" s="388"/>
      <c r="BE10" s="388"/>
      <c r="BF10" s="388"/>
      <c r="BG10" s="388"/>
      <c r="BH10" s="388"/>
      <c r="BI10" s="388"/>
      <c r="BJ10" s="388"/>
      <c r="BK10" s="388"/>
      <c r="BL10" s="388"/>
      <c r="BM10" s="389"/>
      <c r="BN10" s="407">
        <v>208017</v>
      </c>
      <c r="BO10" s="408"/>
      <c r="BP10" s="408"/>
      <c r="BQ10" s="408"/>
      <c r="BR10" s="408"/>
      <c r="BS10" s="408"/>
      <c r="BT10" s="408"/>
      <c r="BU10" s="409"/>
      <c r="BV10" s="407">
        <v>3429442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99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462744</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1467145</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451593</v>
      </c>
      <c r="S13" s="511"/>
      <c r="T13" s="511"/>
      <c r="U13" s="511"/>
      <c r="V13" s="512"/>
      <c r="W13" s="498" t="s">
        <v>132</v>
      </c>
      <c r="X13" s="420"/>
      <c r="Y13" s="420"/>
      <c r="Z13" s="420"/>
      <c r="AA13" s="420"/>
      <c r="AB13" s="421"/>
      <c r="AC13" s="383">
        <v>599</v>
      </c>
      <c r="AD13" s="384"/>
      <c r="AE13" s="384"/>
      <c r="AF13" s="384"/>
      <c r="AG13" s="385"/>
      <c r="AH13" s="383">
        <v>545</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-1334584</v>
      </c>
      <c r="BO13" s="408"/>
      <c r="BP13" s="408"/>
      <c r="BQ13" s="408"/>
      <c r="BR13" s="408"/>
      <c r="BS13" s="408"/>
      <c r="BT13" s="408"/>
      <c r="BU13" s="409"/>
      <c r="BV13" s="407">
        <v>3436133</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13.5</v>
      </c>
      <c r="CU13" s="378"/>
      <c r="CV13" s="378"/>
      <c r="CW13" s="378"/>
      <c r="CX13" s="378"/>
      <c r="CY13" s="378"/>
      <c r="CZ13" s="378"/>
      <c r="DA13" s="379"/>
      <c r="DB13" s="377">
        <v>13.9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463160</v>
      </c>
      <c r="S14" s="511"/>
      <c r="T14" s="511"/>
      <c r="U14" s="511"/>
      <c r="V14" s="512"/>
      <c r="W14" s="513"/>
      <c r="X14" s="423"/>
      <c r="Y14" s="423"/>
      <c r="Z14" s="423"/>
      <c r="AA14" s="423"/>
      <c r="AB14" s="424"/>
      <c r="AC14" s="503">
        <v>0.3</v>
      </c>
      <c r="AD14" s="504"/>
      <c r="AE14" s="504"/>
      <c r="AF14" s="504"/>
      <c r="AG14" s="505"/>
      <c r="AH14" s="503">
        <v>0.3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102.6</v>
      </c>
      <c r="CU14" s="515"/>
      <c r="CV14" s="515"/>
      <c r="CW14" s="515"/>
      <c r="CX14" s="515"/>
      <c r="CY14" s="515"/>
      <c r="CZ14" s="515"/>
      <c r="DA14" s="516"/>
      <c r="DB14" s="514">
        <v>112.3</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452081</v>
      </c>
      <c r="S15" s="511"/>
      <c r="T15" s="511"/>
      <c r="U15" s="511"/>
      <c r="V15" s="512"/>
      <c r="W15" s="498" t="s">
        <v>140</v>
      </c>
      <c r="X15" s="420"/>
      <c r="Y15" s="420"/>
      <c r="Z15" s="420"/>
      <c r="AA15" s="420"/>
      <c r="AB15" s="421"/>
      <c r="AC15" s="383">
        <v>48807</v>
      </c>
      <c r="AD15" s="384"/>
      <c r="AE15" s="384"/>
      <c r="AF15" s="384"/>
      <c r="AG15" s="385"/>
      <c r="AH15" s="383">
        <v>50781</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61906769</v>
      </c>
      <c r="BO15" s="403"/>
      <c r="BP15" s="403"/>
      <c r="BQ15" s="403"/>
      <c r="BR15" s="403"/>
      <c r="BS15" s="403"/>
      <c r="BT15" s="403"/>
      <c r="BU15" s="404"/>
      <c r="BV15" s="402">
        <v>60155905</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26.9</v>
      </c>
      <c r="AD16" s="504"/>
      <c r="AE16" s="504"/>
      <c r="AF16" s="504"/>
      <c r="AG16" s="505"/>
      <c r="AH16" s="503">
        <v>27.2</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73963980</v>
      </c>
      <c r="BO16" s="408"/>
      <c r="BP16" s="408"/>
      <c r="BQ16" s="408"/>
      <c r="BR16" s="408"/>
      <c r="BS16" s="408"/>
      <c r="BT16" s="408"/>
      <c r="BU16" s="409"/>
      <c r="BV16" s="407">
        <v>73392838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144</v>
      </c>
      <c r="S17" s="496"/>
      <c r="T17" s="496"/>
      <c r="U17" s="496"/>
      <c r="V17" s="497"/>
      <c r="W17" s="498" t="s">
        <v>147</v>
      </c>
      <c r="X17" s="420"/>
      <c r="Y17" s="420"/>
      <c r="Z17" s="420"/>
      <c r="AA17" s="420"/>
      <c r="AB17" s="421"/>
      <c r="AC17" s="383">
        <v>131965</v>
      </c>
      <c r="AD17" s="384"/>
      <c r="AE17" s="384"/>
      <c r="AF17" s="384"/>
      <c r="AG17" s="385"/>
      <c r="AH17" s="383">
        <v>135388</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79803512</v>
      </c>
      <c r="BO17" s="408"/>
      <c r="BP17" s="408"/>
      <c r="BQ17" s="408"/>
      <c r="BR17" s="408"/>
      <c r="BS17" s="408"/>
      <c r="BT17" s="408"/>
      <c r="BU17" s="409"/>
      <c r="BV17" s="407">
        <v>77473974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50.72</v>
      </c>
      <c r="M18" s="472"/>
      <c r="N18" s="472"/>
      <c r="O18" s="472"/>
      <c r="P18" s="472"/>
      <c r="Q18" s="472"/>
      <c r="R18" s="473"/>
      <c r="S18" s="473"/>
      <c r="T18" s="473"/>
      <c r="U18" s="473"/>
      <c r="V18" s="474"/>
      <c r="W18" s="488"/>
      <c r="X18" s="489"/>
      <c r="Y18" s="489"/>
      <c r="Z18" s="489"/>
      <c r="AA18" s="489"/>
      <c r="AB18" s="499"/>
      <c r="AC18" s="371">
        <v>72.8</v>
      </c>
      <c r="AD18" s="372"/>
      <c r="AE18" s="372"/>
      <c r="AF18" s="372"/>
      <c r="AG18" s="475"/>
      <c r="AH18" s="371">
        <v>72.5</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101571668</v>
      </c>
      <c r="BO18" s="408"/>
      <c r="BP18" s="408"/>
      <c r="BQ18" s="408"/>
      <c r="BR18" s="408"/>
      <c r="BS18" s="408"/>
      <c r="BT18" s="408"/>
      <c r="BU18" s="409"/>
      <c r="BV18" s="407">
        <v>100381758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8923</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116170075</v>
      </c>
      <c r="BO19" s="408"/>
      <c r="BP19" s="408"/>
      <c r="BQ19" s="408"/>
      <c r="BR19" s="408"/>
      <c r="BS19" s="408"/>
      <c r="BT19" s="408"/>
      <c r="BU19" s="409"/>
      <c r="BV19" s="407">
        <v>116825261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210433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251449177</v>
      </c>
      <c r="BO23" s="408"/>
      <c r="BP23" s="408"/>
      <c r="BQ23" s="408"/>
      <c r="BR23" s="408"/>
      <c r="BS23" s="408"/>
      <c r="BT23" s="408"/>
      <c r="BU23" s="409"/>
      <c r="BV23" s="407">
        <v>257534673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10593</v>
      </c>
      <c r="R24" s="384"/>
      <c r="S24" s="384"/>
      <c r="T24" s="384"/>
      <c r="U24" s="384"/>
      <c r="V24" s="385"/>
      <c r="W24" s="449"/>
      <c r="X24" s="440"/>
      <c r="Y24" s="441"/>
      <c r="Z24" s="380" t="s">
        <v>163</v>
      </c>
      <c r="AA24" s="381"/>
      <c r="AB24" s="381"/>
      <c r="AC24" s="381"/>
      <c r="AD24" s="381"/>
      <c r="AE24" s="381"/>
      <c r="AF24" s="381"/>
      <c r="AG24" s="382"/>
      <c r="AH24" s="383">
        <v>2540</v>
      </c>
      <c r="AI24" s="384"/>
      <c r="AJ24" s="384"/>
      <c r="AK24" s="384"/>
      <c r="AL24" s="385"/>
      <c r="AM24" s="383">
        <v>7713980</v>
      </c>
      <c r="AN24" s="384"/>
      <c r="AO24" s="384"/>
      <c r="AP24" s="384"/>
      <c r="AQ24" s="384"/>
      <c r="AR24" s="385"/>
      <c r="AS24" s="383">
        <v>3037</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146163537</v>
      </c>
      <c r="BO24" s="408"/>
      <c r="BP24" s="408"/>
      <c r="BQ24" s="408"/>
      <c r="BR24" s="408"/>
      <c r="BS24" s="408"/>
      <c r="BT24" s="408"/>
      <c r="BU24" s="409"/>
      <c r="BV24" s="407">
        <v>145575566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2</v>
      </c>
      <c r="M25" s="384"/>
      <c r="N25" s="384"/>
      <c r="O25" s="384"/>
      <c r="P25" s="385"/>
      <c r="Q25" s="383">
        <v>8478</v>
      </c>
      <c r="R25" s="384"/>
      <c r="S25" s="384"/>
      <c r="T25" s="384"/>
      <c r="U25" s="384"/>
      <c r="V25" s="385"/>
      <c r="W25" s="449"/>
      <c r="X25" s="440"/>
      <c r="Y25" s="441"/>
      <c r="Z25" s="380" t="s">
        <v>166</v>
      </c>
      <c r="AA25" s="381"/>
      <c r="AB25" s="381"/>
      <c r="AC25" s="381"/>
      <c r="AD25" s="381"/>
      <c r="AE25" s="381"/>
      <c r="AF25" s="381"/>
      <c r="AG25" s="382"/>
      <c r="AH25" s="383">
        <v>431</v>
      </c>
      <c r="AI25" s="384"/>
      <c r="AJ25" s="384"/>
      <c r="AK25" s="384"/>
      <c r="AL25" s="385"/>
      <c r="AM25" s="383">
        <v>1327911</v>
      </c>
      <c r="AN25" s="384"/>
      <c r="AO25" s="384"/>
      <c r="AP25" s="384"/>
      <c r="AQ25" s="384"/>
      <c r="AR25" s="385"/>
      <c r="AS25" s="383">
        <v>3081</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18740570</v>
      </c>
      <c r="BO25" s="403"/>
      <c r="BP25" s="403"/>
      <c r="BQ25" s="403"/>
      <c r="BR25" s="403"/>
      <c r="BS25" s="403"/>
      <c r="BT25" s="403"/>
      <c r="BU25" s="404"/>
      <c r="BV25" s="402">
        <v>22795825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7648</v>
      </c>
      <c r="R26" s="384"/>
      <c r="S26" s="384"/>
      <c r="T26" s="384"/>
      <c r="U26" s="384"/>
      <c r="V26" s="385"/>
      <c r="W26" s="449"/>
      <c r="X26" s="440"/>
      <c r="Y26" s="441"/>
      <c r="Z26" s="380" t="s">
        <v>169</v>
      </c>
      <c r="AA26" s="462"/>
      <c r="AB26" s="462"/>
      <c r="AC26" s="462"/>
      <c r="AD26" s="462"/>
      <c r="AE26" s="462"/>
      <c r="AF26" s="462"/>
      <c r="AG26" s="463"/>
      <c r="AH26" s="383">
        <v>275</v>
      </c>
      <c r="AI26" s="384"/>
      <c r="AJ26" s="384"/>
      <c r="AK26" s="384"/>
      <c r="AL26" s="385"/>
      <c r="AM26" s="383">
        <v>911625</v>
      </c>
      <c r="AN26" s="384"/>
      <c r="AO26" s="384"/>
      <c r="AP26" s="384"/>
      <c r="AQ26" s="384"/>
      <c r="AR26" s="385"/>
      <c r="AS26" s="383">
        <v>3315</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v>420000</v>
      </c>
      <c r="BO26" s="408"/>
      <c r="BP26" s="408"/>
      <c r="BQ26" s="408"/>
      <c r="BR26" s="408"/>
      <c r="BS26" s="408"/>
      <c r="BT26" s="408"/>
      <c r="BU26" s="409"/>
      <c r="BV26" s="407">
        <v>300000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7970</v>
      </c>
      <c r="R27" s="384"/>
      <c r="S27" s="384"/>
      <c r="T27" s="384"/>
      <c r="U27" s="384"/>
      <c r="V27" s="385"/>
      <c r="W27" s="449"/>
      <c r="X27" s="440"/>
      <c r="Y27" s="441"/>
      <c r="Z27" s="380" t="s">
        <v>172</v>
      </c>
      <c r="AA27" s="381"/>
      <c r="AB27" s="381"/>
      <c r="AC27" s="381"/>
      <c r="AD27" s="381"/>
      <c r="AE27" s="381"/>
      <c r="AF27" s="381"/>
      <c r="AG27" s="382"/>
      <c r="AH27" s="383">
        <v>234</v>
      </c>
      <c r="AI27" s="384"/>
      <c r="AJ27" s="384"/>
      <c r="AK27" s="384"/>
      <c r="AL27" s="385"/>
      <c r="AM27" s="383">
        <v>887652</v>
      </c>
      <c r="AN27" s="384"/>
      <c r="AO27" s="384"/>
      <c r="AP27" s="384"/>
      <c r="AQ27" s="384"/>
      <c r="AR27" s="385"/>
      <c r="AS27" s="383">
        <v>3793</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t="s">
        <v>174</v>
      </c>
      <c r="BO27" s="411"/>
      <c r="BP27" s="411"/>
      <c r="BQ27" s="411"/>
      <c r="BR27" s="411"/>
      <c r="BS27" s="411"/>
      <c r="BT27" s="411"/>
      <c r="BU27" s="412"/>
      <c r="BV27" s="410" t="s">
        <v>174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7170</v>
      </c>
      <c r="R28" s="384"/>
      <c r="S28" s="384"/>
      <c r="T28" s="384"/>
      <c r="U28" s="384"/>
      <c r="V28" s="385"/>
      <c r="W28" s="449"/>
      <c r="X28" s="440"/>
      <c r="Y28" s="441"/>
      <c r="Z28" s="380" t="s">
        <v>176</v>
      </c>
      <c r="AA28" s="381"/>
      <c r="AB28" s="381"/>
      <c r="AC28" s="381"/>
      <c r="AD28" s="381"/>
      <c r="AE28" s="381"/>
      <c r="AF28" s="381"/>
      <c r="AG28" s="382"/>
      <c r="AH28" s="383" t="s">
        <v>177</v>
      </c>
      <c r="AI28" s="384"/>
      <c r="AJ28" s="384"/>
      <c r="AK28" s="384"/>
      <c r="AL28" s="385"/>
      <c r="AM28" s="383" t="s">
        <v>174</v>
      </c>
      <c r="AN28" s="384"/>
      <c r="AO28" s="384"/>
      <c r="AP28" s="384"/>
      <c r="AQ28" s="384"/>
      <c r="AR28" s="385"/>
      <c r="AS28" s="383" t="s">
        <v>174</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6151370</v>
      </c>
      <c r="BO28" s="403"/>
      <c r="BP28" s="403"/>
      <c r="BQ28" s="403"/>
      <c r="BR28" s="403"/>
      <c r="BS28" s="403"/>
      <c r="BT28" s="403"/>
      <c r="BU28" s="404"/>
      <c r="BV28" s="402">
        <v>7410498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40</v>
      </c>
      <c r="M29" s="384"/>
      <c r="N29" s="384"/>
      <c r="O29" s="384"/>
      <c r="P29" s="385"/>
      <c r="Q29" s="383">
        <v>6400</v>
      </c>
      <c r="R29" s="384"/>
      <c r="S29" s="384"/>
      <c r="T29" s="384"/>
      <c r="U29" s="384"/>
      <c r="V29" s="385"/>
      <c r="W29" s="450"/>
      <c r="X29" s="451"/>
      <c r="Y29" s="452"/>
      <c r="Z29" s="380" t="s">
        <v>180</v>
      </c>
      <c r="AA29" s="381"/>
      <c r="AB29" s="381"/>
      <c r="AC29" s="381"/>
      <c r="AD29" s="381"/>
      <c r="AE29" s="381"/>
      <c r="AF29" s="381"/>
      <c r="AG29" s="382"/>
      <c r="AH29" s="383">
        <v>2774</v>
      </c>
      <c r="AI29" s="384"/>
      <c r="AJ29" s="384"/>
      <c r="AK29" s="384"/>
      <c r="AL29" s="385"/>
      <c r="AM29" s="383">
        <v>8601632</v>
      </c>
      <c r="AN29" s="384"/>
      <c r="AO29" s="384"/>
      <c r="AP29" s="384"/>
      <c r="AQ29" s="384"/>
      <c r="AR29" s="385"/>
      <c r="AS29" s="383">
        <v>3101</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8045436</v>
      </c>
      <c r="BO29" s="408"/>
      <c r="BP29" s="408"/>
      <c r="BQ29" s="408"/>
      <c r="BR29" s="408"/>
      <c r="BS29" s="408"/>
      <c r="BT29" s="408"/>
      <c r="BU29" s="409"/>
      <c r="BV29" s="407">
        <v>6230070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98.9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8445908</v>
      </c>
      <c r="BO30" s="411"/>
      <c r="BP30" s="411"/>
      <c r="BQ30" s="411"/>
      <c r="BR30" s="411"/>
      <c r="BS30" s="411"/>
      <c r="BT30" s="411"/>
      <c r="BU30" s="412"/>
      <c r="BV30" s="410">
        <v>7671869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190</v>
      </c>
      <c r="X33" s="369"/>
      <c r="Y33" s="369"/>
      <c r="Z33" s="369"/>
      <c r="AA33" s="369"/>
      <c r="AB33" s="369"/>
      <c r="AC33" s="369"/>
      <c r="AD33" s="369"/>
      <c r="AE33" s="369"/>
      <c r="AF33" s="369"/>
      <c r="AG33" s="369"/>
      <c r="AH33" s="369"/>
      <c r="AI33" s="369"/>
      <c r="AJ33" s="369"/>
      <c r="AK33" s="369"/>
      <c r="AL33" s="195"/>
      <c r="AM33" s="370" t="s">
        <v>192</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191</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7</v>
      </c>
      <c r="V34" s="366"/>
      <c r="W34" s="365" t="str">
        <f>IF('各会計、関係団体の財政状況及び健全化判断比率'!B28="","",'各会計、関係団体の財政状況及び健全化判断比率'!B28)</f>
        <v>国民健康保険事業費会計</v>
      </c>
      <c r="X34" s="365"/>
      <c r="Y34" s="365"/>
      <c r="Z34" s="365"/>
      <c r="AA34" s="365"/>
      <c r="AB34" s="365"/>
      <c r="AC34" s="365"/>
      <c r="AD34" s="365"/>
      <c r="AE34" s="365"/>
      <c r="AF34" s="365"/>
      <c r="AG34" s="365"/>
      <c r="AH34" s="365"/>
      <c r="AI34" s="365"/>
      <c r="AJ34" s="365"/>
      <c r="AK34" s="365"/>
      <c r="AL34" s="193"/>
      <c r="AM34" s="366">
        <f>IF(AO34="","",MAX(C34:D43,U34:V43)+1)</f>
        <v>12</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16</v>
      </c>
      <c r="BF34" s="366"/>
      <c r="BG34" s="365" t="str">
        <f>IF('各会計、関係団体の財政状況及び健全化判断比率'!B37="","",'各会計、関係団体の財政状況及び健全化判断比率'!B37)</f>
        <v>地方卸売市場事業費会計</v>
      </c>
      <c r="BH34" s="365"/>
      <c r="BI34" s="365"/>
      <c r="BJ34" s="365"/>
      <c r="BK34" s="365"/>
      <c r="BL34" s="365"/>
      <c r="BM34" s="365"/>
      <c r="BN34" s="365"/>
      <c r="BO34" s="365"/>
      <c r="BP34" s="365"/>
      <c r="BQ34" s="365"/>
      <c r="BR34" s="365"/>
      <c r="BS34" s="365"/>
      <c r="BT34" s="365"/>
      <c r="BU34" s="365"/>
      <c r="BV34" s="193"/>
      <c r="BW34" s="366">
        <f>IF(BY34="","",MAX(C34:D43,U34:V43,AM34:AN43,BE34:BF43)+1)</f>
        <v>17</v>
      </c>
      <c r="BX34" s="366"/>
      <c r="BY34" s="365" t="str">
        <f>IF('各会計、関係団体の財政状況及び健全化判断比率'!B68="","",'各会計、関係団体の財政状況及び健全化判断比率'!B68)</f>
        <v>丹波少年自然の家事務組合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尼崎健康医療財団</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育英事業費会計</v>
      </c>
      <c r="F35" s="365"/>
      <c r="G35" s="365"/>
      <c r="H35" s="365"/>
      <c r="I35" s="365"/>
      <c r="J35" s="365"/>
      <c r="K35" s="365"/>
      <c r="L35" s="365"/>
      <c r="M35" s="365"/>
      <c r="N35" s="365"/>
      <c r="O35" s="365"/>
      <c r="P35" s="365"/>
      <c r="Q35" s="365"/>
      <c r="R35" s="365"/>
      <c r="S35" s="365"/>
      <c r="T35" s="193"/>
      <c r="U35" s="366">
        <f>IF(W35="","",U34+1)</f>
        <v>8</v>
      </c>
      <c r="V35" s="366"/>
      <c r="W35" s="365" t="str">
        <f>IF('各会計、関係団体の財政状況及び健全化判断比率'!B29="","",'各会計、関係団体の財政状況及び健全化判断比率'!B29)</f>
        <v>介護保険事業費会計</v>
      </c>
      <c r="X35" s="365"/>
      <c r="Y35" s="365"/>
      <c r="Z35" s="365"/>
      <c r="AA35" s="365"/>
      <c r="AB35" s="365"/>
      <c r="AC35" s="365"/>
      <c r="AD35" s="365"/>
      <c r="AE35" s="365"/>
      <c r="AF35" s="365"/>
      <c r="AG35" s="365"/>
      <c r="AH35" s="365"/>
      <c r="AI35" s="365"/>
      <c r="AJ35" s="365"/>
      <c r="AK35" s="365"/>
      <c r="AL35" s="193"/>
      <c r="AM35" s="366">
        <f t="shared" ref="AM35:AM43" si="0">IF(AO35="","",AM34+1)</f>
        <v>13</v>
      </c>
      <c r="AN35" s="366"/>
      <c r="AO35" s="365" t="str">
        <f>IF('各会計、関係団体の財政状況及び健全化判断比率'!B34="","",'各会計、関係団体の財政状況及び健全化判断比率'!B34)</f>
        <v>工業用水道事業会計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18</v>
      </c>
      <c r="BX35" s="366"/>
      <c r="BY35" s="365" t="str">
        <f>IF('各会計、関係団体の財政状況及び健全化判断比率'!B69="","",'各会計、関係団体の財政状況及び健全化判断比率'!B69)</f>
        <v>兵庫県後期高齢者広域連合（一般会計）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尼崎口腔衛生センター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公共用地先行取得事業費会計</v>
      </c>
      <c r="F36" s="365"/>
      <c r="G36" s="365"/>
      <c r="H36" s="365"/>
      <c r="I36" s="365"/>
      <c r="J36" s="365"/>
      <c r="K36" s="365"/>
      <c r="L36" s="365"/>
      <c r="M36" s="365"/>
      <c r="N36" s="365"/>
      <c r="O36" s="365"/>
      <c r="P36" s="365"/>
      <c r="Q36" s="365"/>
      <c r="R36" s="365"/>
      <c r="S36" s="365"/>
      <c r="T36" s="193"/>
      <c r="U36" s="366">
        <f t="shared" ref="U36:U43" si="4">IF(W36="","",U35+1)</f>
        <v>9</v>
      </c>
      <c r="V36" s="366"/>
      <c r="W36" s="365" t="str">
        <f>IF('各会計、関係団体の財政状況及び健全化判断比率'!B30="","",'各会計、関係団体の財政状況及び健全化判断比率'!B30)</f>
        <v>後期高齢者医療事業費会計</v>
      </c>
      <c r="X36" s="365"/>
      <c r="Y36" s="365"/>
      <c r="Z36" s="365"/>
      <c r="AA36" s="365"/>
      <c r="AB36" s="365"/>
      <c r="AC36" s="365"/>
      <c r="AD36" s="365"/>
      <c r="AE36" s="365"/>
      <c r="AF36" s="365"/>
      <c r="AG36" s="365"/>
      <c r="AH36" s="365"/>
      <c r="AI36" s="365"/>
      <c r="AJ36" s="365"/>
      <c r="AK36" s="365"/>
      <c r="AL36" s="193"/>
      <c r="AM36" s="366">
        <f t="shared" si="0"/>
        <v>14</v>
      </c>
      <c r="AN36" s="366"/>
      <c r="AO36" s="365" t="str">
        <f>IF('各会計、関係団体の財政状況及び健全化判断比率'!B35="","",'各会計、関係団体の財政状況及び健全化判断比率'!B35)</f>
        <v>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19</v>
      </c>
      <c r="BX36" s="366"/>
      <c r="BY36" s="365" t="str">
        <f>IF('各会計、関係団体の財政状況及び健全化判断比率'!B70="","",'各会計、関係団体の財政状況及び健全化判断比率'!B70)</f>
        <v>兵庫県後期高齢者広域連合（特別会計）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尼崎環境財団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公害病認定患者救済事業費会計</v>
      </c>
      <c r="F37" s="365"/>
      <c r="G37" s="365"/>
      <c r="H37" s="365"/>
      <c r="I37" s="365"/>
      <c r="J37" s="365"/>
      <c r="K37" s="365"/>
      <c r="L37" s="365"/>
      <c r="M37" s="365"/>
      <c r="N37" s="365"/>
      <c r="O37" s="365"/>
      <c r="P37" s="365"/>
      <c r="Q37" s="365"/>
      <c r="R37" s="365"/>
      <c r="S37" s="365"/>
      <c r="T37" s="193"/>
      <c r="U37" s="366">
        <f t="shared" si="4"/>
        <v>10</v>
      </c>
      <c r="V37" s="366"/>
      <c r="W37" s="365" t="str">
        <f>IF('各会計、関係団体の財政状況及び健全化判断比率'!B31="","",'各会計、関係団体の財政状況及び健全化判断比率'!B31)</f>
        <v>農業共済事業費会計</v>
      </c>
      <c r="X37" s="365"/>
      <c r="Y37" s="365"/>
      <c r="Z37" s="365"/>
      <c r="AA37" s="365"/>
      <c r="AB37" s="365"/>
      <c r="AC37" s="365"/>
      <c r="AD37" s="365"/>
      <c r="AE37" s="365"/>
      <c r="AF37" s="365"/>
      <c r="AG37" s="365"/>
      <c r="AH37" s="365"/>
      <c r="AI37" s="365"/>
      <c r="AJ37" s="365"/>
      <c r="AK37" s="365"/>
      <c r="AL37" s="193"/>
      <c r="AM37" s="366">
        <f t="shared" si="0"/>
        <v>15</v>
      </c>
      <c r="AN37" s="366"/>
      <c r="AO37" s="365" t="str">
        <f>IF('各会計、関係団体の財政状況及び健全化判断比率'!B36="","",'各会計、関係団体の財政状況及び健全化判断比率'!B36)</f>
        <v>モーターボート競走事業会計</v>
      </c>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20</v>
      </c>
      <c r="BX37" s="366"/>
      <c r="BY37" s="365" t="str">
        <f>IF('各会計、関係団体の財政状況及び健全化判断比率'!B71="","",'各会計、関係団体の財政状況及び健全化判断比率'!B71)</f>
        <v>阪神水道企業団</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尼崎市総合文化センター</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母子父子寡婦福祉資金貸付事業費会計</v>
      </c>
      <c r="F38" s="365"/>
      <c r="G38" s="365"/>
      <c r="H38" s="365"/>
      <c r="I38" s="365"/>
      <c r="J38" s="365"/>
      <c r="K38" s="365"/>
      <c r="L38" s="365"/>
      <c r="M38" s="365"/>
      <c r="N38" s="365"/>
      <c r="O38" s="365"/>
      <c r="P38" s="365"/>
      <c r="Q38" s="365"/>
      <c r="R38" s="365"/>
      <c r="S38" s="365"/>
      <c r="T38" s="193"/>
      <c r="U38" s="366">
        <f t="shared" si="4"/>
        <v>11</v>
      </c>
      <c r="V38" s="366"/>
      <c r="W38" s="365" t="str">
        <f>IF('各会計、関係団体の財政状況及び健全化判断比率'!B32="","",'各会計、関係団体の財政状況及び健全化判断比率'!B32)</f>
        <v>駐車場事業費会計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21</v>
      </c>
      <c r="BX38" s="366"/>
      <c r="BY38" s="365" t="str">
        <f>IF('各会計、関係団体の財政状況及び健全化判断比率'!B72="","",'各会計、関係団体の財政状況及び健全化判断比率'!B72)</f>
        <v>兵庫県競馬組合</v>
      </c>
      <c r="BZ38" s="365"/>
      <c r="CA38" s="365"/>
      <c r="CB38" s="365"/>
      <c r="CC38" s="365"/>
      <c r="CD38" s="365"/>
      <c r="CE38" s="365"/>
      <c r="CF38" s="365"/>
      <c r="CG38" s="365"/>
      <c r="CH38" s="365"/>
      <c r="CI38" s="365"/>
      <c r="CJ38" s="365"/>
      <c r="CK38" s="365"/>
      <c r="CL38" s="365"/>
      <c r="CM38" s="365"/>
      <c r="CN38" s="193"/>
      <c r="CO38" s="366">
        <f t="shared" si="3"/>
        <v>26</v>
      </c>
      <c r="CP38" s="366"/>
      <c r="CQ38" s="365" t="str">
        <f>IF('各会計、関係団体の財政状況及び健全化判断比率'!BS11="","",'各会計、関係団体の財政状況及び健全化判断比率'!BS11)</f>
        <v>尼崎市スポーツ振興事業団</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f t="shared" si="5"/>
        <v>6</v>
      </c>
      <c r="D39" s="366"/>
      <c r="E39" s="365" t="str">
        <f>IF('各会計、関係団体の財政状況及び健全化判断比率'!B12="","",'各会計、関係団体の財政状況及び健全化判断比率'!B12)</f>
        <v>青少年健全育成事業費会計</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f t="shared" si="3"/>
        <v>27</v>
      </c>
      <c r="CP39" s="366"/>
      <c r="CQ39" s="365" t="str">
        <f>IF('各会計、関係団体の財政状況及び健全化判断比率'!BS12="","",'各会計、関係団体の財政状況及び健全化判断比率'!BS12)</f>
        <v>尼崎緑化公園協会</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f t="shared" si="3"/>
        <v>28</v>
      </c>
      <c r="CP40" s="366"/>
      <c r="CQ40" s="365" t="str">
        <f>IF('各会計、関係団体の財政状況及び健全化判断比率'!BS13="","",'各会計、関係団体の財政状況及び健全化判断比率'!BS13)</f>
        <v>尼崎都市開発</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f t="shared" si="3"/>
        <v>29</v>
      </c>
      <c r="CP41" s="366"/>
      <c r="CQ41" s="365" t="str">
        <f>IF('各会計、関係団体の財政状況及び健全化判断比率'!BS14="","",'各会計、関係団体の財政状況及び健全化判断比率'!BS14)</f>
        <v>アミング開発</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f t="shared" si="3"/>
        <v>30</v>
      </c>
      <c r="CP42" s="366"/>
      <c r="CQ42" s="365" t="str">
        <f>IF('各会計、関係団体の財政状況及び健全化判断比率'!BS15="","",'各会計、関係団体の財政状況及び健全化判断比率'!BS15)</f>
        <v>尼崎中高年事業</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31</v>
      </c>
      <c r="CP43" s="366"/>
      <c r="CQ43" s="365" t="str">
        <f>IF('各会計、関係団体の財政状況及び健全化判断比率'!BS16="","",'各会計、関係団体の財政状況及び健全化判断比率'!BS16)</f>
        <v>尼崎交通事業振興</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9CLGk+hgdqYXfrBhqlePIEnnLnQBudDZVhafPa1hhL//NKgjzgjoc1Xqw1oaeVVO5j2Uu9UFg+oG2VNsvPE9QA==" saltValue="h5rWKHXWlwaYirf7DO8q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555</v>
      </c>
      <c r="D34" s="1186"/>
      <c r="E34" s="1187"/>
      <c r="F34" s="32">
        <v>5.44</v>
      </c>
      <c r="G34" s="33">
        <v>5.83</v>
      </c>
      <c r="H34" s="33">
        <v>8</v>
      </c>
      <c r="I34" s="33">
        <v>8.25</v>
      </c>
      <c r="J34" s="34">
        <v>9.4600000000000009</v>
      </c>
      <c r="K34" s="22"/>
      <c r="L34" s="22"/>
      <c r="M34" s="22"/>
      <c r="N34" s="22"/>
      <c r="O34" s="22"/>
      <c r="P34" s="22"/>
    </row>
    <row r="35" spans="1:16" ht="39" customHeight="1">
      <c r="A35" s="22"/>
      <c r="B35" s="35"/>
      <c r="C35" s="1180" t="s">
        <v>556</v>
      </c>
      <c r="D35" s="1181"/>
      <c r="E35" s="1182"/>
      <c r="F35" s="36">
        <v>5.24</v>
      </c>
      <c r="G35" s="37">
        <v>6.89</v>
      </c>
      <c r="H35" s="37">
        <v>7.21</v>
      </c>
      <c r="I35" s="37">
        <v>7.76</v>
      </c>
      <c r="J35" s="38">
        <v>8.51</v>
      </c>
      <c r="K35" s="22"/>
      <c r="L35" s="22"/>
      <c r="M35" s="22"/>
      <c r="N35" s="22"/>
      <c r="O35" s="22"/>
      <c r="P35" s="22"/>
    </row>
    <row r="36" spans="1:16" ht="39" customHeight="1">
      <c r="A36" s="22"/>
      <c r="B36" s="35"/>
      <c r="C36" s="1180" t="s">
        <v>557</v>
      </c>
      <c r="D36" s="1181"/>
      <c r="E36" s="1182"/>
      <c r="F36" s="36">
        <v>6.86</v>
      </c>
      <c r="G36" s="37">
        <v>6.69</v>
      </c>
      <c r="H36" s="37">
        <v>6.3</v>
      </c>
      <c r="I36" s="37">
        <v>7.57</v>
      </c>
      <c r="J36" s="38">
        <v>8.1999999999999993</v>
      </c>
      <c r="K36" s="22"/>
      <c r="L36" s="22"/>
      <c r="M36" s="22"/>
      <c r="N36" s="22"/>
      <c r="O36" s="22"/>
      <c r="P36" s="22"/>
    </row>
    <row r="37" spans="1:16" ht="39" customHeight="1">
      <c r="A37" s="22"/>
      <c r="B37" s="35"/>
      <c r="C37" s="1180" t="s">
        <v>558</v>
      </c>
      <c r="D37" s="1181"/>
      <c r="E37" s="1182"/>
      <c r="F37" s="36">
        <v>1.07</v>
      </c>
      <c r="G37" s="37">
        <v>0.75</v>
      </c>
      <c r="H37" s="37">
        <v>1.39</v>
      </c>
      <c r="I37" s="37">
        <v>3.03</v>
      </c>
      <c r="J37" s="38">
        <v>5.07</v>
      </c>
      <c r="K37" s="22"/>
      <c r="L37" s="22"/>
      <c r="M37" s="22"/>
      <c r="N37" s="22"/>
      <c r="O37" s="22"/>
      <c r="P37" s="22"/>
    </row>
    <row r="38" spans="1:16" ht="39" customHeight="1">
      <c r="A38" s="22"/>
      <c r="B38" s="35"/>
      <c r="C38" s="1180" t="s">
        <v>559</v>
      </c>
      <c r="D38" s="1181"/>
      <c r="E38" s="1182"/>
      <c r="F38" s="36" t="s">
        <v>507</v>
      </c>
      <c r="G38" s="37" t="s">
        <v>507</v>
      </c>
      <c r="H38" s="37" t="s">
        <v>507</v>
      </c>
      <c r="I38" s="37">
        <v>1.67</v>
      </c>
      <c r="J38" s="38">
        <v>2.64</v>
      </c>
      <c r="K38" s="22"/>
      <c r="L38" s="22"/>
      <c r="M38" s="22"/>
      <c r="N38" s="22"/>
      <c r="O38" s="22"/>
      <c r="P38" s="22"/>
    </row>
    <row r="39" spans="1:16" ht="39" customHeight="1">
      <c r="A39" s="22"/>
      <c r="B39" s="35"/>
      <c r="C39" s="1180" t="s">
        <v>560</v>
      </c>
      <c r="D39" s="1181"/>
      <c r="E39" s="1182"/>
      <c r="F39" s="36">
        <v>0.34</v>
      </c>
      <c r="G39" s="37">
        <v>0.57999999999999996</v>
      </c>
      <c r="H39" s="37">
        <v>0.71</v>
      </c>
      <c r="I39" s="37">
        <v>1.4</v>
      </c>
      <c r="J39" s="38">
        <v>0.61</v>
      </c>
      <c r="K39" s="22"/>
      <c r="L39" s="22"/>
      <c r="M39" s="22"/>
      <c r="N39" s="22"/>
      <c r="O39" s="22"/>
      <c r="P39" s="22"/>
    </row>
    <row r="40" spans="1:16" ht="39" customHeight="1">
      <c r="A40" s="22"/>
      <c r="B40" s="35"/>
      <c r="C40" s="1180" t="s">
        <v>561</v>
      </c>
      <c r="D40" s="1181"/>
      <c r="E40" s="1182"/>
      <c r="F40" s="36">
        <v>0.21</v>
      </c>
      <c r="G40" s="37">
        <v>0.16</v>
      </c>
      <c r="H40" s="37">
        <v>0.25</v>
      </c>
      <c r="I40" s="37">
        <v>0.26</v>
      </c>
      <c r="J40" s="38">
        <v>0.18</v>
      </c>
      <c r="K40" s="22"/>
      <c r="L40" s="22"/>
      <c r="M40" s="22"/>
      <c r="N40" s="22"/>
      <c r="O40" s="22"/>
      <c r="P40" s="22"/>
    </row>
    <row r="41" spans="1:16" ht="39" customHeight="1">
      <c r="A41" s="22"/>
      <c r="B41" s="35"/>
      <c r="C41" s="1180" t="s">
        <v>562</v>
      </c>
      <c r="D41" s="1181"/>
      <c r="E41" s="1182"/>
      <c r="F41" s="36">
        <v>0.06</v>
      </c>
      <c r="G41" s="37">
        <v>7.0000000000000007E-2</v>
      </c>
      <c r="H41" s="37">
        <v>7.0000000000000007E-2</v>
      </c>
      <c r="I41" s="37">
        <v>7.0000000000000007E-2</v>
      </c>
      <c r="J41" s="38">
        <v>0.17</v>
      </c>
      <c r="K41" s="22"/>
      <c r="L41" s="22"/>
      <c r="M41" s="22"/>
      <c r="N41" s="22"/>
      <c r="O41" s="22"/>
      <c r="P41" s="22"/>
    </row>
    <row r="42" spans="1:16" ht="39" customHeight="1">
      <c r="A42" s="22"/>
      <c r="B42" s="39"/>
      <c r="C42" s="1180" t="s">
        <v>563</v>
      </c>
      <c r="D42" s="1181"/>
      <c r="E42" s="1182"/>
      <c r="F42" s="36" t="s">
        <v>564</v>
      </c>
      <c r="G42" s="37" t="s">
        <v>507</v>
      </c>
      <c r="H42" s="37" t="s">
        <v>507</v>
      </c>
      <c r="I42" s="37" t="s">
        <v>507</v>
      </c>
      <c r="J42" s="38" t="s">
        <v>507</v>
      </c>
      <c r="K42" s="22"/>
      <c r="L42" s="22"/>
      <c r="M42" s="22"/>
      <c r="N42" s="22"/>
      <c r="O42" s="22"/>
      <c r="P42" s="22"/>
    </row>
    <row r="43" spans="1:16" ht="39" customHeight="1" thickBot="1">
      <c r="A43" s="22"/>
      <c r="B43" s="40"/>
      <c r="C43" s="1183" t="s">
        <v>565</v>
      </c>
      <c r="D43" s="1184"/>
      <c r="E43" s="1185"/>
      <c r="F43" s="41">
        <v>0.94</v>
      </c>
      <c r="G43" s="42">
        <v>0.35</v>
      </c>
      <c r="H43" s="42">
        <v>1.42</v>
      </c>
      <c r="I43" s="42">
        <v>0.13</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0f98u40LLH5noJRRr2REFlCsqxuJ2U8cJfhMQAGL+bABuycyuoVqsjjuBKm7C2Xr9cdTBgadlPlvW8cp+Qow==" saltValue="hdhFMYo2dG7kYx4+syRZ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25516</v>
      </c>
      <c r="L45" s="60">
        <v>26575</v>
      </c>
      <c r="M45" s="60">
        <v>25472</v>
      </c>
      <c r="N45" s="60">
        <v>26349</v>
      </c>
      <c r="O45" s="61">
        <v>25799</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v>73</v>
      </c>
      <c r="L47" s="64">
        <v>60</v>
      </c>
      <c r="M47" s="64">
        <v>47</v>
      </c>
      <c r="N47" s="64">
        <v>33</v>
      </c>
      <c r="O47" s="65">
        <v>17</v>
      </c>
      <c r="P47" s="48"/>
      <c r="Q47" s="48"/>
      <c r="R47" s="48"/>
      <c r="S47" s="48"/>
      <c r="T47" s="48"/>
      <c r="U47" s="48"/>
    </row>
    <row r="48" spans="1:21" ht="30.75" customHeight="1">
      <c r="A48" s="48"/>
      <c r="B48" s="1198"/>
      <c r="C48" s="1199"/>
      <c r="D48" s="62"/>
      <c r="E48" s="1190" t="s">
        <v>15</v>
      </c>
      <c r="F48" s="1190"/>
      <c r="G48" s="1190"/>
      <c r="H48" s="1190"/>
      <c r="I48" s="1190"/>
      <c r="J48" s="1191"/>
      <c r="K48" s="63">
        <v>4258</v>
      </c>
      <c r="L48" s="64">
        <v>3917</v>
      </c>
      <c r="M48" s="64">
        <v>3733</v>
      </c>
      <c r="N48" s="64">
        <v>3613</v>
      </c>
      <c r="O48" s="65">
        <v>3491</v>
      </c>
      <c r="P48" s="48"/>
      <c r="Q48" s="48"/>
      <c r="R48" s="48"/>
      <c r="S48" s="48"/>
      <c r="T48" s="48"/>
      <c r="U48" s="48"/>
    </row>
    <row r="49" spans="1:21" ht="30.75" customHeight="1">
      <c r="A49" s="48"/>
      <c r="B49" s="1198"/>
      <c r="C49" s="1199"/>
      <c r="D49" s="62"/>
      <c r="E49" s="1190" t="s">
        <v>16</v>
      </c>
      <c r="F49" s="1190"/>
      <c r="G49" s="1190"/>
      <c r="H49" s="1190"/>
      <c r="I49" s="1190"/>
      <c r="J49" s="1191"/>
      <c r="K49" s="63">
        <v>241</v>
      </c>
      <c r="L49" s="64">
        <v>247</v>
      </c>
      <c r="M49" s="64">
        <v>87</v>
      </c>
      <c r="N49" s="64">
        <v>35</v>
      </c>
      <c r="O49" s="65">
        <v>25</v>
      </c>
      <c r="P49" s="48"/>
      <c r="Q49" s="48"/>
      <c r="R49" s="48"/>
      <c r="S49" s="48"/>
      <c r="T49" s="48"/>
      <c r="U49" s="48"/>
    </row>
    <row r="50" spans="1:21" ht="30.75" customHeight="1">
      <c r="A50" s="48"/>
      <c r="B50" s="1198"/>
      <c r="C50" s="1199"/>
      <c r="D50" s="62"/>
      <c r="E50" s="1190" t="s">
        <v>17</v>
      </c>
      <c r="F50" s="1190"/>
      <c r="G50" s="1190"/>
      <c r="H50" s="1190"/>
      <c r="I50" s="1190"/>
      <c r="J50" s="1191"/>
      <c r="K50" s="63">
        <v>467</v>
      </c>
      <c r="L50" s="64">
        <v>459</v>
      </c>
      <c r="M50" s="64">
        <v>452</v>
      </c>
      <c r="N50" s="64">
        <v>444</v>
      </c>
      <c r="O50" s="65">
        <v>355</v>
      </c>
      <c r="P50" s="48"/>
      <c r="Q50" s="48"/>
      <c r="R50" s="48"/>
      <c r="S50" s="48"/>
      <c r="T50" s="48"/>
      <c r="U50" s="48"/>
    </row>
    <row r="51" spans="1:21" ht="30.75" customHeight="1">
      <c r="A51" s="48"/>
      <c r="B51" s="1200"/>
      <c r="C51" s="1201"/>
      <c r="D51" s="66"/>
      <c r="E51" s="1190" t="s">
        <v>18</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c r="A52" s="48"/>
      <c r="B52" s="1188" t="s">
        <v>19</v>
      </c>
      <c r="C52" s="1189"/>
      <c r="D52" s="66"/>
      <c r="E52" s="1190" t="s">
        <v>20</v>
      </c>
      <c r="F52" s="1190"/>
      <c r="G52" s="1190"/>
      <c r="H52" s="1190"/>
      <c r="I52" s="1190"/>
      <c r="J52" s="1191"/>
      <c r="K52" s="63">
        <v>18437</v>
      </c>
      <c r="L52" s="64">
        <v>18619</v>
      </c>
      <c r="M52" s="64">
        <v>18291</v>
      </c>
      <c r="N52" s="64">
        <v>18217</v>
      </c>
      <c r="O52" s="65">
        <v>18008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12118</v>
      </c>
      <c r="L53" s="69">
        <v>12639</v>
      </c>
      <c r="M53" s="69">
        <v>11500</v>
      </c>
      <c r="N53" s="69">
        <v>12257</v>
      </c>
      <c r="O53" s="70">
        <v>11679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LZAp2ToulF0KgMkTg+Vl6cwfTlplb5JvpfN/RbuoFDejijuOTQpDrIICzQpQD01sw0NaaGD8TG5Foo9BezPbg==" saltValue="HhH4CKqVPUkmTkyq0oNb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16" t="s">
        <v>24</v>
      </c>
      <c r="C41" s="1217"/>
      <c r="D41" s="81"/>
      <c r="E41" s="1218" t="s">
        <v>25</v>
      </c>
      <c r="F41" s="1218"/>
      <c r="G41" s="1218"/>
      <c r="H41" s="1219"/>
      <c r="I41" s="82">
        <v>264433</v>
      </c>
      <c r="J41" s="83">
        <v>260967</v>
      </c>
      <c r="K41" s="83">
        <v>260234</v>
      </c>
      <c r="L41" s="83">
        <v>257662</v>
      </c>
      <c r="M41" s="84">
        <v>251573</v>
      </c>
    </row>
    <row r="42" spans="2:13" ht="27.75" customHeight="1">
      <c r="B42" s="1206"/>
      <c r="C42" s="1207"/>
      <c r="D42" s="85"/>
      <c r="E42" s="1210" t="s">
        <v>26</v>
      </c>
      <c r="F42" s="1210"/>
      <c r="G42" s="1210"/>
      <c r="H42" s="1211"/>
      <c r="I42" s="86">
        <v>5049</v>
      </c>
      <c r="J42" s="87">
        <v>4555</v>
      </c>
      <c r="K42" s="87">
        <v>3645</v>
      </c>
      <c r="L42" s="87">
        <v>3036</v>
      </c>
      <c r="M42" s="88">
        <v>2520</v>
      </c>
    </row>
    <row r="43" spans="2:13" ht="27.75" customHeight="1">
      <c r="B43" s="1206"/>
      <c r="C43" s="1207"/>
      <c r="D43" s="85"/>
      <c r="E43" s="1210" t="s">
        <v>27</v>
      </c>
      <c r="F43" s="1210"/>
      <c r="G43" s="1210"/>
      <c r="H43" s="1211"/>
      <c r="I43" s="86">
        <v>28657</v>
      </c>
      <c r="J43" s="87">
        <v>27927</v>
      </c>
      <c r="K43" s="87">
        <v>26603</v>
      </c>
      <c r="L43" s="87">
        <v>25032</v>
      </c>
      <c r="M43" s="88">
        <v>24806</v>
      </c>
    </row>
    <row r="44" spans="2:13" ht="27.75" customHeight="1">
      <c r="B44" s="1206"/>
      <c r="C44" s="1207"/>
      <c r="D44" s="85"/>
      <c r="E44" s="1210" t="s">
        <v>28</v>
      </c>
      <c r="F44" s="1210"/>
      <c r="G44" s="1210"/>
      <c r="H44" s="1211"/>
      <c r="I44" s="86">
        <v>424</v>
      </c>
      <c r="J44" s="87">
        <v>229</v>
      </c>
      <c r="K44" s="87">
        <v>146</v>
      </c>
      <c r="L44" s="87">
        <v>105</v>
      </c>
      <c r="M44" s="88">
        <v>96</v>
      </c>
    </row>
    <row r="45" spans="2:13" ht="27.75" customHeight="1">
      <c r="B45" s="1206"/>
      <c r="C45" s="1207"/>
      <c r="D45" s="85"/>
      <c r="E45" s="1210" t="s">
        <v>29</v>
      </c>
      <c r="F45" s="1210"/>
      <c r="G45" s="1210"/>
      <c r="H45" s="1211"/>
      <c r="I45" s="86">
        <v>22941</v>
      </c>
      <c r="J45" s="87">
        <v>21222</v>
      </c>
      <c r="K45" s="87">
        <v>19730</v>
      </c>
      <c r="L45" s="87">
        <v>19708</v>
      </c>
      <c r="M45" s="88">
        <v>19738</v>
      </c>
    </row>
    <row r="46" spans="2:13" ht="27.75" customHeight="1">
      <c r="B46" s="1206"/>
      <c r="C46" s="1207"/>
      <c r="D46" s="89"/>
      <c r="E46" s="1210" t="s">
        <v>30</v>
      </c>
      <c r="F46" s="1210"/>
      <c r="G46" s="1210"/>
      <c r="H46" s="1211"/>
      <c r="I46" s="86">
        <v>3889</v>
      </c>
      <c r="J46" s="87">
        <v>1298</v>
      </c>
      <c r="K46" s="87">
        <v>522</v>
      </c>
      <c r="L46" s="87">
        <v>78</v>
      </c>
      <c r="M46" s="88">
        <v>49</v>
      </c>
    </row>
    <row r="47" spans="2:13" ht="27.75" customHeight="1">
      <c r="B47" s="1206"/>
      <c r="C47" s="1207"/>
      <c r="D47" s="90"/>
      <c r="E47" s="1220" t="s">
        <v>31</v>
      </c>
      <c r="F47" s="1221"/>
      <c r="G47" s="1221"/>
      <c r="H47" s="1222"/>
      <c r="I47" s="86" t="s">
        <v>507</v>
      </c>
      <c r="J47" s="87" t="s">
        <v>507</v>
      </c>
      <c r="K47" s="87" t="s">
        <v>507</v>
      </c>
      <c r="L47" s="87" t="s">
        <v>507</v>
      </c>
      <c r="M47" s="88" t="s">
        <v>507</v>
      </c>
    </row>
    <row r="48" spans="2:13" ht="27.75" customHeight="1">
      <c r="B48" s="1206"/>
      <c r="C48" s="1207"/>
      <c r="D48" s="85"/>
      <c r="E48" s="1210" t="s">
        <v>32</v>
      </c>
      <c r="F48" s="1210"/>
      <c r="G48" s="1210"/>
      <c r="H48" s="1211"/>
      <c r="I48" s="86" t="s">
        <v>507</v>
      </c>
      <c r="J48" s="87" t="s">
        <v>507</v>
      </c>
      <c r="K48" s="87" t="s">
        <v>507</v>
      </c>
      <c r="L48" s="87" t="s">
        <v>507</v>
      </c>
      <c r="M48" s="88" t="s">
        <v>507</v>
      </c>
    </row>
    <row r="49" spans="2:13" ht="27.75" customHeight="1">
      <c r="B49" s="1208"/>
      <c r="C49" s="1209"/>
      <c r="D49" s="85"/>
      <c r="E49" s="1210" t="s">
        <v>33</v>
      </c>
      <c r="F49" s="1210"/>
      <c r="G49" s="1210"/>
      <c r="H49" s="1211"/>
      <c r="I49" s="86" t="s">
        <v>507</v>
      </c>
      <c r="J49" s="87" t="s">
        <v>507</v>
      </c>
      <c r="K49" s="87" t="s">
        <v>507</v>
      </c>
      <c r="L49" s="87" t="s">
        <v>507</v>
      </c>
      <c r="M49" s="88" t="s">
        <v>507</v>
      </c>
    </row>
    <row r="50" spans="2:13" ht="27.75" customHeight="1">
      <c r="B50" s="1204" t="s">
        <v>34</v>
      </c>
      <c r="C50" s="1205"/>
      <c r="D50" s="91"/>
      <c r="E50" s="1210" t="s">
        <v>35</v>
      </c>
      <c r="F50" s="1210"/>
      <c r="G50" s="1210"/>
      <c r="H50" s="1211"/>
      <c r="I50" s="86">
        <v>17289</v>
      </c>
      <c r="J50" s="87">
        <v>16894</v>
      </c>
      <c r="K50" s="87">
        <v>18876</v>
      </c>
      <c r="L50" s="87">
        <v>21838</v>
      </c>
      <c r="M50" s="88">
        <v>23726</v>
      </c>
    </row>
    <row r="51" spans="2:13" ht="27.75" customHeight="1">
      <c r="B51" s="1206"/>
      <c r="C51" s="1207"/>
      <c r="D51" s="85"/>
      <c r="E51" s="1210" t="s">
        <v>36</v>
      </c>
      <c r="F51" s="1210"/>
      <c r="G51" s="1210"/>
      <c r="H51" s="1211"/>
      <c r="I51" s="86">
        <v>50693</v>
      </c>
      <c r="J51" s="87">
        <v>47597</v>
      </c>
      <c r="K51" s="87">
        <v>44579</v>
      </c>
      <c r="L51" s="87">
        <v>43752</v>
      </c>
      <c r="M51" s="88">
        <v>42823</v>
      </c>
    </row>
    <row r="52" spans="2:13" ht="27.75" customHeight="1">
      <c r="B52" s="1208"/>
      <c r="C52" s="1209"/>
      <c r="D52" s="85"/>
      <c r="E52" s="1210" t="s">
        <v>37</v>
      </c>
      <c r="F52" s="1210"/>
      <c r="G52" s="1210"/>
      <c r="H52" s="1211"/>
      <c r="I52" s="86">
        <v>127854</v>
      </c>
      <c r="J52" s="87">
        <v>133736</v>
      </c>
      <c r="K52" s="87">
        <v>140380</v>
      </c>
      <c r="L52" s="87">
        <v>142136</v>
      </c>
      <c r="M52" s="88">
        <v>142974</v>
      </c>
    </row>
    <row r="53" spans="2:13" ht="27.75" customHeight="1" thickBot="1">
      <c r="B53" s="1212" t="s">
        <v>38</v>
      </c>
      <c r="C53" s="1213"/>
      <c r="D53" s="92"/>
      <c r="E53" s="1214" t="s">
        <v>39</v>
      </c>
      <c r="F53" s="1214"/>
      <c r="G53" s="1214"/>
      <c r="H53" s="1215"/>
      <c r="I53" s="93">
        <v>129557</v>
      </c>
      <c r="J53" s="94">
        <v>117972</v>
      </c>
      <c r="K53" s="94">
        <v>107046</v>
      </c>
      <c r="L53" s="94">
        <v>97895</v>
      </c>
      <c r="M53" s="95">
        <v>89258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jCmpTK6r3nkmB87INAx8a7qwURakOscQMe9Ohd+XEDe8gRsX5132/FBjgksnu2uaoBLnHt8FB+jogzjjtN1hg==" saltValue="ae8S/jGn2bK/Amg0Au4b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3981</v>
      </c>
      <c r="G55" s="107">
        <v>7410</v>
      </c>
      <c r="H55" s="108">
        <v>6151</v>
      </c>
    </row>
    <row r="56" spans="2:8" ht="52.5" customHeight="1">
      <c r="B56" s="109"/>
      <c r="C56" s="1233" t="s">
        <v>43</v>
      </c>
      <c r="D56" s="1233"/>
      <c r="E56" s="1234"/>
      <c r="F56" s="110">
        <v>6863</v>
      </c>
      <c r="G56" s="110">
        <v>6230</v>
      </c>
      <c r="H56" s="111">
        <v>8045</v>
      </c>
    </row>
    <row r="57" spans="2:8" ht="53.25" customHeight="1">
      <c r="B57" s="109"/>
      <c r="C57" s="1235" t="s">
        <v>44</v>
      </c>
      <c r="D57" s="1235"/>
      <c r="E57" s="1236"/>
      <c r="F57" s="112">
        <v>8249</v>
      </c>
      <c r="G57" s="112">
        <v>7672</v>
      </c>
      <c r="H57" s="113">
        <v>8446</v>
      </c>
    </row>
    <row r="58" spans="2:8" ht="45.75" customHeight="1">
      <c r="B58" s="114"/>
      <c r="C58" s="1223" t="s">
        <v>597</v>
      </c>
      <c r="D58" s="1224"/>
      <c r="E58" s="1225"/>
      <c r="F58" s="115">
        <v>3593</v>
      </c>
      <c r="G58" s="115">
        <v>2793</v>
      </c>
      <c r="H58" s="116">
        <v>3083</v>
      </c>
    </row>
    <row r="59" spans="2:8" ht="45.75" customHeight="1">
      <c r="B59" s="114"/>
      <c r="C59" s="1223" t="s">
        <v>598</v>
      </c>
      <c r="D59" s="1224"/>
      <c r="E59" s="1225"/>
      <c r="F59" s="115">
        <v>1696</v>
      </c>
      <c r="G59" s="115">
        <v>1701</v>
      </c>
      <c r="H59" s="116">
        <v>1704</v>
      </c>
    </row>
    <row r="60" spans="2:8" ht="45.75" customHeight="1">
      <c r="B60" s="114"/>
      <c r="C60" s="1223" t="s">
        <v>599</v>
      </c>
      <c r="D60" s="1224"/>
      <c r="E60" s="1225"/>
      <c r="F60" s="115">
        <v>695</v>
      </c>
      <c r="G60" s="115">
        <v>685</v>
      </c>
      <c r="H60" s="116">
        <v>695</v>
      </c>
    </row>
    <row r="61" spans="2:8" ht="45.75" customHeight="1">
      <c r="B61" s="114"/>
      <c r="C61" s="1223" t="s">
        <v>600</v>
      </c>
      <c r="D61" s="1224"/>
      <c r="E61" s="1225"/>
      <c r="F61" s="115">
        <v>605</v>
      </c>
      <c r="G61" s="115">
        <v>602</v>
      </c>
      <c r="H61" s="116">
        <v>602</v>
      </c>
    </row>
    <row r="62" spans="2:8" ht="45.75" customHeight="1" thickBot="1">
      <c r="B62" s="117"/>
      <c r="C62" s="1226" t="s">
        <v>601</v>
      </c>
      <c r="D62" s="1227"/>
      <c r="E62" s="1228"/>
      <c r="F62" s="118" t="s">
        <v>602</v>
      </c>
      <c r="G62" s="118">
        <v>251</v>
      </c>
      <c r="H62" s="119">
        <v>514</v>
      </c>
    </row>
    <row r="63" spans="2:8" ht="52.5" customHeight="1" thickBot="1">
      <c r="B63" s="120"/>
      <c r="C63" s="1229" t="s">
        <v>45</v>
      </c>
      <c r="D63" s="1229"/>
      <c r="E63" s="1230"/>
      <c r="F63" s="121">
        <v>19093</v>
      </c>
      <c r="G63" s="121">
        <v>21312</v>
      </c>
      <c r="H63" s="122">
        <v>22643</v>
      </c>
    </row>
    <row r="64" spans="2:8" ht="15" customHeight="1"/>
    <row r="65" ht="0" hidden="1" customHeight="1"/>
    <row r="66" ht="0" hidden="1" customHeight="1"/>
  </sheetData>
  <sheetProtection algorithmName="SHA-512" hashValue="2DG4WQuW3LYYQr2EUH0TkEQMIzsKFxOgVYWzrf4xdjerInLG5/kaFQvlUTHppB4GAHdozTrvv6k40ot61wp/+w==" saltValue="ANB3zmVsloxEVEoutlbD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40" zoomScale="85" zoomScaleNormal="85" zoomScaleSheetLayoutView="55" workbookViewId="0">
      <selection activeCell="BK41" sqref="BK41"/>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605</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606</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607</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608</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609</v>
      </c>
      <c r="AO51" s="1275"/>
      <c r="AP51" s="1275"/>
      <c r="AQ51" s="1275"/>
      <c r="AR51" s="1275"/>
      <c r="AS51" s="1275"/>
      <c r="AT51" s="1275"/>
      <c r="AU51" s="1275"/>
      <c r="AV51" s="1275"/>
      <c r="AW51" s="1275"/>
      <c r="AX51" s="1275"/>
      <c r="AY51" s="1275"/>
      <c r="AZ51" s="1275"/>
      <c r="BA51" s="1275"/>
      <c r="BB51" s="1275" t="s">
        <v>610</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122.5</v>
      </c>
      <c r="CG51" s="1277"/>
      <c r="CH51" s="1277"/>
      <c r="CI51" s="1277"/>
      <c r="CJ51" s="1277"/>
      <c r="CK51" s="1277"/>
      <c r="CL51" s="1277"/>
      <c r="CM51" s="1277"/>
      <c r="CN51" s="1277">
        <v>112.3</v>
      </c>
      <c r="CO51" s="1277"/>
      <c r="CP51" s="1277"/>
      <c r="CQ51" s="1277"/>
      <c r="CR51" s="1277"/>
      <c r="CS51" s="1277"/>
      <c r="CT51" s="1277"/>
      <c r="CU51" s="1277"/>
      <c r="CV51" s="1277">
        <v>102.6</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611</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65.8</v>
      </c>
      <c r="CG53" s="1277"/>
      <c r="CH53" s="1277"/>
      <c r="CI53" s="1277"/>
      <c r="CJ53" s="1277"/>
      <c r="CK53" s="1277"/>
      <c r="CL53" s="1277"/>
      <c r="CM53" s="1277"/>
      <c r="CN53" s="1277">
        <v>66.099999999999994</v>
      </c>
      <c r="CO53" s="1277"/>
      <c r="CP53" s="1277"/>
      <c r="CQ53" s="1277"/>
      <c r="CR53" s="1277"/>
      <c r="CS53" s="1277"/>
      <c r="CT53" s="1277"/>
      <c r="CU53" s="1277"/>
      <c r="CV53" s="1277">
        <v>65.8</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612</v>
      </c>
      <c r="AO55" s="1271"/>
      <c r="AP55" s="1271"/>
      <c r="AQ55" s="1271"/>
      <c r="AR55" s="1271"/>
      <c r="AS55" s="1271"/>
      <c r="AT55" s="1271"/>
      <c r="AU55" s="1271"/>
      <c r="AV55" s="1271"/>
      <c r="AW55" s="1271"/>
      <c r="AX55" s="1271"/>
      <c r="AY55" s="1271"/>
      <c r="AZ55" s="1271"/>
      <c r="BA55" s="1271"/>
      <c r="BB55" s="1275" t="s">
        <v>610</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41.4</v>
      </c>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60.2</v>
      </c>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613</v>
      </c>
    </row>
    <row r="64" spans="1:109">
      <c r="B64" s="1246"/>
      <c r="G64" s="1253"/>
      <c r="I64" s="1287"/>
      <c r="J64" s="1287"/>
      <c r="K64" s="1287"/>
      <c r="L64" s="1287"/>
      <c r="M64" s="1287"/>
      <c r="N64" s="1288"/>
      <c r="AM64" s="1253"/>
      <c r="AN64" s="1253" t="s">
        <v>606</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608</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c r="B73" s="1246"/>
      <c r="G73" s="1272"/>
      <c r="H73" s="1272"/>
      <c r="I73" s="1272"/>
      <c r="J73" s="1272"/>
      <c r="K73" s="1294"/>
      <c r="L73" s="1294"/>
      <c r="M73" s="1294"/>
      <c r="N73" s="1294"/>
      <c r="AM73" s="1264"/>
      <c r="AN73" s="1275" t="s">
        <v>609</v>
      </c>
      <c r="AO73" s="1275"/>
      <c r="AP73" s="1275"/>
      <c r="AQ73" s="1275"/>
      <c r="AR73" s="1275"/>
      <c r="AS73" s="1275"/>
      <c r="AT73" s="1275"/>
      <c r="AU73" s="1275"/>
      <c r="AV73" s="1275"/>
      <c r="AW73" s="1275"/>
      <c r="AX73" s="1275"/>
      <c r="AY73" s="1275"/>
      <c r="AZ73" s="1275"/>
      <c r="BA73" s="1275"/>
      <c r="BB73" s="1275" t="s">
        <v>610</v>
      </c>
      <c r="BC73" s="1275"/>
      <c r="BD73" s="1275"/>
      <c r="BE73" s="1275"/>
      <c r="BF73" s="1275"/>
      <c r="BG73" s="1275"/>
      <c r="BH73" s="1275"/>
      <c r="BI73" s="1275"/>
      <c r="BJ73" s="1275"/>
      <c r="BK73" s="1275"/>
      <c r="BL73" s="1275"/>
      <c r="BM73" s="1275"/>
      <c r="BN73" s="1275"/>
      <c r="BO73" s="1275"/>
      <c r="BP73" s="1277">
        <v>147.69999999999999</v>
      </c>
      <c r="BQ73" s="1277"/>
      <c r="BR73" s="1277"/>
      <c r="BS73" s="1277"/>
      <c r="BT73" s="1277"/>
      <c r="BU73" s="1277"/>
      <c r="BV73" s="1277"/>
      <c r="BW73" s="1277"/>
      <c r="BX73" s="1277">
        <v>136</v>
      </c>
      <c r="BY73" s="1277"/>
      <c r="BZ73" s="1277"/>
      <c r="CA73" s="1277"/>
      <c r="CB73" s="1277"/>
      <c r="CC73" s="1277"/>
      <c r="CD73" s="1277"/>
      <c r="CE73" s="1277"/>
      <c r="CF73" s="1277">
        <v>122.5</v>
      </c>
      <c r="CG73" s="1277"/>
      <c r="CH73" s="1277"/>
      <c r="CI73" s="1277"/>
      <c r="CJ73" s="1277"/>
      <c r="CK73" s="1277"/>
      <c r="CL73" s="1277"/>
      <c r="CM73" s="1277"/>
      <c r="CN73" s="1277">
        <v>112.3</v>
      </c>
      <c r="CO73" s="1277"/>
      <c r="CP73" s="1277"/>
      <c r="CQ73" s="1277"/>
      <c r="CR73" s="1277"/>
      <c r="CS73" s="1277"/>
      <c r="CT73" s="1277"/>
      <c r="CU73" s="1277"/>
      <c r="CV73" s="1277">
        <v>102.6</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615</v>
      </c>
      <c r="BC75" s="1275"/>
      <c r="BD75" s="1275"/>
      <c r="BE75" s="1275"/>
      <c r="BF75" s="1275"/>
      <c r="BG75" s="1275"/>
      <c r="BH75" s="1275"/>
      <c r="BI75" s="1275"/>
      <c r="BJ75" s="1275"/>
      <c r="BK75" s="1275"/>
      <c r="BL75" s="1275"/>
      <c r="BM75" s="1275"/>
      <c r="BN75" s="1275"/>
      <c r="BO75" s="1275"/>
      <c r="BP75" s="1277">
        <v>13</v>
      </c>
      <c r="BQ75" s="1277"/>
      <c r="BR75" s="1277"/>
      <c r="BS75" s="1277"/>
      <c r="BT75" s="1277"/>
      <c r="BU75" s="1277"/>
      <c r="BV75" s="1277"/>
      <c r="BW75" s="1277"/>
      <c r="BX75" s="1277">
        <v>13.5</v>
      </c>
      <c r="BY75" s="1277"/>
      <c r="BZ75" s="1277"/>
      <c r="CA75" s="1277"/>
      <c r="CB75" s="1277"/>
      <c r="CC75" s="1277"/>
      <c r="CD75" s="1277"/>
      <c r="CE75" s="1277"/>
      <c r="CF75" s="1277">
        <v>13.8</v>
      </c>
      <c r="CG75" s="1277"/>
      <c r="CH75" s="1277"/>
      <c r="CI75" s="1277"/>
      <c r="CJ75" s="1277"/>
      <c r="CK75" s="1277"/>
      <c r="CL75" s="1277"/>
      <c r="CM75" s="1277"/>
      <c r="CN75" s="1277">
        <v>13.9</v>
      </c>
      <c r="CO75" s="1277"/>
      <c r="CP75" s="1277"/>
      <c r="CQ75" s="1277"/>
      <c r="CR75" s="1277"/>
      <c r="CS75" s="1277"/>
      <c r="CT75" s="1277"/>
      <c r="CU75" s="1277"/>
      <c r="CV75" s="1277">
        <v>13.5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612</v>
      </c>
      <c r="AO77" s="1271"/>
      <c r="AP77" s="1271"/>
      <c r="AQ77" s="1271"/>
      <c r="AR77" s="1271"/>
      <c r="AS77" s="1271"/>
      <c r="AT77" s="1271"/>
      <c r="AU77" s="1271"/>
      <c r="AV77" s="1271"/>
      <c r="AW77" s="1271"/>
      <c r="AX77" s="1271"/>
      <c r="AY77" s="1271"/>
      <c r="AZ77" s="1271"/>
      <c r="BA77" s="1271"/>
      <c r="BB77" s="1275" t="s">
        <v>610</v>
      </c>
      <c r="BC77" s="1275"/>
      <c r="BD77" s="1275"/>
      <c r="BE77" s="1275"/>
      <c r="BF77" s="1275"/>
      <c r="BG77" s="1275"/>
      <c r="BH77" s="1275"/>
      <c r="BI77" s="1275"/>
      <c r="BJ77" s="1275"/>
      <c r="BK77" s="1275"/>
      <c r="BL77" s="1275"/>
      <c r="BM77" s="1275"/>
      <c r="BN77" s="1275"/>
      <c r="BO77" s="1275"/>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615</v>
      </c>
      <c r="BC79" s="1275"/>
      <c r="BD79" s="1275"/>
      <c r="BE79" s="1275"/>
      <c r="BF79" s="1275"/>
      <c r="BG79" s="1275"/>
      <c r="BH79" s="1275"/>
      <c r="BI79" s="1275"/>
      <c r="BJ79" s="1275"/>
      <c r="BK79" s="1275"/>
      <c r="BL79" s="1275"/>
      <c r="BM79" s="1275"/>
      <c r="BN79" s="1275"/>
      <c r="BO79" s="1275"/>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5lKre8nwj+8OPdrOJ4TdBIdgOO7tiKP8v29Tk9pLwalVvRiauyxMTtmsYmqaXTIWlDQYRtoibeJZoNy89mDUQ==" saltValue="cEhYzEZR7H7o0NE6D82/J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85" zoomScaleNormal="85" zoomScaleSheetLayoutView="70" workbookViewId="0">
      <selection activeCell="BK41" sqref="BK4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5DH5n7fZUXju8cOZ14psYo28dL4gO0H0q11ftKorFtuYjfYaQln4U+cC8iln0qG/QEq43tyJiDGVhTcatsdhQ==" saltValue="tdpVj9rEZKBkLxooOx1T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85" zoomScaleNormal="85" zoomScaleSheetLayoutView="55" workbookViewId="0">
      <selection activeCell="BK41" sqref="BK4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Ynzz9pDF9m/QrgXXlmanKUK6vXyha2d7t1GgJpm9yOaRk9HEW9l8I6xjNJAjzvCp2eSC7hormS/KEI79SdCeg==" saltValue="8XvEqfrB1HRTFHHqluhc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46541</v>
      </c>
      <c r="E3" s="141"/>
      <c r="F3" s="142">
        <v>47677</v>
      </c>
      <c r="G3" s="143"/>
      <c r="H3" s="144"/>
    </row>
    <row r="4" spans="1:8">
      <c r="A4" s="145"/>
      <c r="B4" s="146"/>
      <c r="C4" s="147"/>
      <c r="D4" s="148">
        <v>24827</v>
      </c>
      <c r="E4" s="149"/>
      <c r="F4" s="150">
        <v>23360</v>
      </c>
      <c r="G4" s="151"/>
      <c r="H4" s="152"/>
    </row>
    <row r="5" spans="1:8">
      <c r="A5" s="133" t="s">
        <v>541</v>
      </c>
      <c r="B5" s="138"/>
      <c r="C5" s="139"/>
      <c r="D5" s="140">
        <v>47328</v>
      </c>
      <c r="E5" s="141"/>
      <c r="F5" s="142">
        <v>51613</v>
      </c>
      <c r="G5" s="143"/>
      <c r="H5" s="144"/>
    </row>
    <row r="6" spans="1:8">
      <c r="A6" s="145"/>
      <c r="B6" s="146"/>
      <c r="C6" s="147"/>
      <c r="D6" s="148">
        <v>29346</v>
      </c>
      <c r="E6" s="149"/>
      <c r="F6" s="150">
        <v>25872</v>
      </c>
      <c r="G6" s="151"/>
      <c r="H6" s="152"/>
    </row>
    <row r="7" spans="1:8">
      <c r="A7" s="133" t="s">
        <v>542</v>
      </c>
      <c r="B7" s="138"/>
      <c r="C7" s="139"/>
      <c r="D7" s="140">
        <v>55377</v>
      </c>
      <c r="E7" s="141"/>
      <c r="F7" s="142">
        <v>50880</v>
      </c>
      <c r="G7" s="143"/>
      <c r="H7" s="144"/>
    </row>
    <row r="8" spans="1:8">
      <c r="A8" s="145"/>
      <c r="B8" s="146"/>
      <c r="C8" s="147"/>
      <c r="D8" s="148">
        <v>31967</v>
      </c>
      <c r="E8" s="149"/>
      <c r="F8" s="150">
        <v>27819</v>
      </c>
      <c r="G8" s="151"/>
      <c r="H8" s="152"/>
    </row>
    <row r="9" spans="1:8">
      <c r="A9" s="133" t="s">
        <v>543</v>
      </c>
      <c r="B9" s="138"/>
      <c r="C9" s="139"/>
      <c r="D9" s="140">
        <v>47605</v>
      </c>
      <c r="E9" s="141"/>
      <c r="F9" s="142">
        <v>46395</v>
      </c>
      <c r="G9" s="143"/>
      <c r="H9" s="144"/>
    </row>
    <row r="10" spans="1:8">
      <c r="A10" s="145"/>
      <c r="B10" s="146"/>
      <c r="C10" s="147"/>
      <c r="D10" s="148">
        <v>36146</v>
      </c>
      <c r="E10" s="149"/>
      <c r="F10" s="150">
        <v>26304</v>
      </c>
      <c r="G10" s="151"/>
      <c r="H10" s="152"/>
    </row>
    <row r="11" spans="1:8">
      <c r="A11" s="133" t="s">
        <v>544</v>
      </c>
      <c r="B11" s="138"/>
      <c r="C11" s="139"/>
      <c r="D11" s="140">
        <v>40343</v>
      </c>
      <c r="E11" s="141"/>
      <c r="F11" s="142">
        <v>48088</v>
      </c>
      <c r="G11" s="143"/>
      <c r="H11" s="144"/>
    </row>
    <row r="12" spans="1:8">
      <c r="A12" s="145"/>
      <c r="B12" s="146"/>
      <c r="C12" s="153"/>
      <c r="D12" s="148">
        <v>22412</v>
      </c>
      <c r="E12" s="149"/>
      <c r="F12" s="150">
        <v>25183</v>
      </c>
      <c r="G12" s="151"/>
      <c r="H12" s="152"/>
    </row>
    <row r="13" spans="1:8">
      <c r="A13" s="133"/>
      <c r="B13" s="138"/>
      <c r="C13" s="154"/>
      <c r="D13" s="155">
        <v>47439</v>
      </c>
      <c r="E13" s="156"/>
      <c r="F13" s="157">
        <v>48931</v>
      </c>
      <c r="G13" s="158"/>
      <c r="H13" s="144"/>
    </row>
    <row r="14" spans="1:8">
      <c r="A14" s="145"/>
      <c r="B14" s="146"/>
      <c r="C14" s="147"/>
      <c r="D14" s="148">
        <v>28940</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0.22</v>
      </c>
      <c r="C19" s="159">
        <f>ROUND(VALUE(SUBSTITUTE(実質収支比率等に係る経年分析!G$48,"▲","-")),2)</f>
        <v>0.16</v>
      </c>
      <c r="D19" s="159">
        <f>ROUND(VALUE(SUBSTITUTE(実質収支比率等に係る経年分析!H$48,"▲","-")),2)</f>
        <v>0.25</v>
      </c>
      <c r="E19" s="159">
        <f>ROUND(VALUE(SUBSTITUTE(実質収支比率等に係る経年分析!I$48,"▲","-")),2)</f>
        <v>0.26</v>
      </c>
      <c r="F19" s="159">
        <f>ROUND(VALUE(SUBSTITUTE(実質収支比率等に係る経年分析!J$48,"▲","-")),2)</f>
        <v>0.19</v>
      </c>
    </row>
    <row r="20" spans="1:11">
      <c r="A20" s="159" t="s">
        <v>49</v>
      </c>
      <c r="B20" s="159">
        <f>ROUND(VALUE(SUBSTITUTE(実質収支比率等に係る経年分析!F$47,"▲","-")),2)</f>
        <v>3.74</v>
      </c>
      <c r="C20" s="159">
        <f>ROUND(VALUE(SUBSTITUTE(実質収支比率等に係る経年分析!G$47,"▲","-")),2)</f>
        <v>3.91</v>
      </c>
      <c r="D20" s="159">
        <f>ROUND(VALUE(SUBSTITUTE(実質収支比率等に係る経年分析!H$47,"▲","-")),2)</f>
        <v>4.0199999999999996</v>
      </c>
      <c r="E20" s="159">
        <f>ROUND(VALUE(SUBSTITUTE(実質収支比率等に係る経年分析!I$47,"▲","-")),2)</f>
        <v>7.49</v>
      </c>
      <c r="F20" s="159">
        <f>ROUND(VALUE(SUBSTITUTE(実質収支比率等に係る経年分析!J$47,"▲","-")),2)</f>
        <v>6.24</v>
      </c>
    </row>
    <row r="21" spans="1:11">
      <c r="A21" s="159" t="s">
        <v>50</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0.09</v>
      </c>
      <c r="D21" s="159">
        <f>IF(ISNUMBER(VALUE(SUBSTITUTE(実質収支比率等に係る経年分析!H$49,"▲","-"))),ROUND(VALUE(SUBSTITUTE(実質収支比率等に係る経年分析!H$49,"▲","-")),2),NA())</f>
        <v>0.2</v>
      </c>
      <c r="E21" s="159">
        <f>IF(ISNUMBER(VALUE(SUBSTITUTE(実質収支比率等に係る経年分析!I$49,"▲","-"))),ROUND(VALUE(SUBSTITUTE(実質収支比率等に係る経年分析!I$49,"▲","-")),2),NA())</f>
        <v>3.47</v>
      </c>
      <c r="F21" s="159">
        <f>IF(ISNUMBER(VALUE(SUBSTITUTE(実質収支比率等に係る経年分析!J$49,"▲","-"))),ROUND(VALUE(SUBSTITUTE(実質収支比率等に係る経年分析!J$49,"▲","-")),2),NA())</f>
        <v>-1.35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1.42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0.12</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0.21</v>
      </c>
      <c r="C28" s="160" t="e">
        <f>IF(ROUND(VALUE(SUBSTITUTE(連結実質赤字比率に係る赤字・黒字の構成分析!F$42,"▲", "-")), 2) &gt;= 0, ABS(ROUND(VALUE(SUBSTITUTE(連結実質赤字比率に係る赤字・黒字の構成分析!F$42,"▲", "-")), 2)), NA())</f>
        <v>#N/A</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後期高齢者医療事業費会計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0.17</v>
      </c>
    </row>
    <row r="30" spans="1:11">
      <c r="A30" s="160" t="str">
        <f>IF(連結実質赤字比率に係る赤字・黒字の構成分析!C$40="",NA(),連結実質赤字比率に係る赤字・黒字の構成分析!C$40)</f>
        <v>一般会計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c r="A31" s="160" t="str">
        <f>IF(連結実質赤字比率に係る赤字・黒字の構成分析!C$39="",NA(),連結実質赤字比率に係る赤字・黒字の構成分析!C$39)</f>
        <v>介護保険事業費会計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0.57999999999999996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0.61</v>
      </c>
    </row>
    <row r="32" spans="1:11">
      <c r="A32" s="160" t="str">
        <f>IF(連結実質赤字比率に係る赤字・黒字の構成分析!C$38="",NA(),連結実質赤字比率に係る赤字・黒字の構成分析!C$38)</f>
        <v>モーターボート競走事業会計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2.64</v>
      </c>
    </row>
    <row r="33" spans="1:16">
      <c r="A33" s="160" t="str">
        <f>IF(連結実質赤字比率に係る赤字・黒字の構成分析!C$37="",NA(),連結実質赤字比率に係る赤字・黒字の構成分析!C$37)</f>
        <v>国民健康保険事業費会計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5.07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7.57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8.1999999999999993</v>
      </c>
    </row>
    <row r="35" spans="1:16">
      <c r="A35" s="160" t="str">
        <f>IF(連結実質赤字比率に係る赤字・黒字の構成分析!C$35="",NA(),連結実質赤字比率に係る赤字・黒字の構成分析!C$35)</f>
        <v>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8.51</v>
      </c>
    </row>
    <row r="36" spans="1:16">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8.25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9.4600000000000009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18437</v>
      </c>
      <c r="E42" s="161"/>
      <c r="F42" s="161"/>
      <c r="G42" s="161">
        <f>'実質公債費比率（分子）の構造'!L$52</f>
        <v>18619</v>
      </c>
      <c r="H42" s="161"/>
      <c r="I42" s="161"/>
      <c r="J42" s="161">
        <f>'実質公債費比率（分子）の構造'!M$52</f>
        <v>18291</v>
      </c>
      <c r="K42" s="161"/>
      <c r="L42" s="161"/>
      <c r="M42" s="161">
        <f>'実質公債費比率（分子）の構造'!N$52</f>
        <v>18217</v>
      </c>
      <c r="N42" s="161"/>
      <c r="O42" s="161"/>
      <c r="P42" s="161">
        <f>'実質公債費比率（分子）の構造'!O$52</f>
        <v>18008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467</v>
      </c>
      <c r="C44" s="161"/>
      <c r="D44" s="161"/>
      <c r="E44" s="161">
        <f>'実質公債費比率（分子）の構造'!L$50</f>
        <v>459</v>
      </c>
      <c r="F44" s="161"/>
      <c r="G44" s="161"/>
      <c r="H44" s="161">
        <f>'実質公債費比率（分子）の構造'!M$50</f>
        <v>452</v>
      </c>
      <c r="I44" s="161"/>
      <c r="J44" s="161"/>
      <c r="K44" s="161">
        <f>'実質公債費比率（分子）の構造'!N$50</f>
        <v>444</v>
      </c>
      <c r="L44" s="161"/>
      <c r="M44" s="161"/>
      <c r="N44" s="161">
        <f>'実質公債費比率（分子）の構造'!O$50</f>
        <v>355</v>
      </c>
      <c r="O44" s="161"/>
      <c r="P44" s="161"/>
    </row>
    <row r="45" spans="1:16">
      <c r="A45" s="161" t="s">
        <v>60</v>
      </c>
      <c r="B45" s="161">
        <f>'実質公債費比率（分子）の構造'!K$49</f>
        <v>241</v>
      </c>
      <c r="C45" s="161"/>
      <c r="D45" s="161"/>
      <c r="E45" s="161">
        <f>'実質公債費比率（分子）の構造'!L$49</f>
        <v>247</v>
      </c>
      <c r="F45" s="161"/>
      <c r="G45" s="161"/>
      <c r="H45" s="161">
        <f>'実質公債費比率（分子）の構造'!M$49</f>
        <v>87</v>
      </c>
      <c r="I45" s="161"/>
      <c r="J45" s="161"/>
      <c r="K45" s="161">
        <f>'実質公債費比率（分子）の構造'!N$49</f>
        <v>35</v>
      </c>
      <c r="L45" s="161"/>
      <c r="M45" s="161"/>
      <c r="N45" s="161">
        <f>'実質公債費比率（分子）の構造'!O$49</f>
        <v>25</v>
      </c>
      <c r="O45" s="161"/>
      <c r="P45" s="161"/>
    </row>
    <row r="46" spans="1:16">
      <c r="A46" s="161" t="s">
        <v>61</v>
      </c>
      <c r="B46" s="161">
        <f>'実質公債費比率（分子）の構造'!K$48</f>
        <v>4258</v>
      </c>
      <c r="C46" s="161"/>
      <c r="D46" s="161"/>
      <c r="E46" s="161">
        <f>'実質公債費比率（分子）の構造'!L$48</f>
        <v>3917</v>
      </c>
      <c r="F46" s="161"/>
      <c r="G46" s="161"/>
      <c r="H46" s="161">
        <f>'実質公債費比率（分子）の構造'!M$48</f>
        <v>3733</v>
      </c>
      <c r="I46" s="161"/>
      <c r="J46" s="161"/>
      <c r="K46" s="161">
        <f>'実質公債費比率（分子）の構造'!N$48</f>
        <v>3613</v>
      </c>
      <c r="L46" s="161"/>
      <c r="M46" s="161"/>
      <c r="N46" s="161">
        <f>'実質公債費比率（分子）の構造'!O$48</f>
        <v>3491</v>
      </c>
      <c r="O46" s="161"/>
      <c r="P46" s="161"/>
    </row>
    <row r="47" spans="1:16">
      <c r="A47" s="161" t="s">
        <v>62</v>
      </c>
      <c r="B47" s="161">
        <f>'実質公債費比率（分子）の構造'!K$47</f>
        <v>73</v>
      </c>
      <c r="C47" s="161"/>
      <c r="D47" s="161"/>
      <c r="E47" s="161">
        <f>'実質公債費比率（分子）の構造'!L$47</f>
        <v>60</v>
      </c>
      <c r="F47" s="161"/>
      <c r="G47" s="161"/>
      <c r="H47" s="161">
        <f>'実質公債費比率（分子）の構造'!M$47</f>
        <v>47</v>
      </c>
      <c r="I47" s="161"/>
      <c r="J47" s="161"/>
      <c r="K47" s="161">
        <f>'実質公債費比率（分子）の構造'!N$47</f>
        <v>33</v>
      </c>
      <c r="L47" s="161"/>
      <c r="M47" s="161"/>
      <c r="N47" s="161">
        <f>'実質公債費比率（分子）の構造'!O$47</f>
        <v>17</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25516</v>
      </c>
      <c r="C49" s="161"/>
      <c r="D49" s="161"/>
      <c r="E49" s="161">
        <f>'実質公債費比率（分子）の構造'!L$45</f>
        <v>26575</v>
      </c>
      <c r="F49" s="161"/>
      <c r="G49" s="161"/>
      <c r="H49" s="161">
        <f>'実質公債費比率（分子）の構造'!M$45</f>
        <v>25472</v>
      </c>
      <c r="I49" s="161"/>
      <c r="J49" s="161"/>
      <c r="K49" s="161">
        <f>'実質公債費比率（分子）の構造'!N$45</f>
        <v>26349</v>
      </c>
      <c r="L49" s="161"/>
      <c r="M49" s="161"/>
      <c r="N49" s="161">
        <f>'実質公債費比率（分子）の構造'!O$45</f>
        <v>25799</v>
      </c>
      <c r="O49" s="161"/>
      <c r="P49" s="161"/>
    </row>
    <row r="50" spans="1:16">
      <c r="A50" s="161" t="s">
        <v>65</v>
      </c>
      <c r="B50" s="161" t="e">
        <f>NA()</f>
        <v>#N/A</v>
      </c>
      <c r="C50" s="161">
        <f>IF(ISNUMBER('実質公債費比率（分子）の構造'!K$53),'実質公債費比率（分子）の構造'!K$53,NA())</f>
        <v>12118</v>
      </c>
      <c r="D50" s="161" t="e">
        <f>NA()</f>
        <v>#N/A</v>
      </c>
      <c r="E50" s="161" t="e">
        <f>NA()</f>
        <v>#N/A</v>
      </c>
      <c r="F50" s="161">
        <f>IF(ISNUMBER('実質公債費比率（分子）の構造'!L$53),'実質公債費比率（分子）の構造'!L$53,NA())</f>
        <v>12639</v>
      </c>
      <c r="G50" s="161" t="e">
        <f>NA()</f>
        <v>#N/A</v>
      </c>
      <c r="H50" s="161" t="e">
        <f>NA()</f>
        <v>#N/A</v>
      </c>
      <c r="I50" s="161">
        <f>IF(ISNUMBER('実質公債費比率（分子）の構造'!M$53),'実質公債費比率（分子）の構造'!M$53,NA())</f>
        <v>11500</v>
      </c>
      <c r="J50" s="161" t="e">
        <f>NA()</f>
        <v>#N/A</v>
      </c>
      <c r="K50" s="161" t="e">
        <f>NA()</f>
        <v>#N/A</v>
      </c>
      <c r="L50" s="161">
        <f>IF(ISNUMBER('実質公債費比率（分子）の構造'!N$53),'実質公債費比率（分子）の構造'!N$53,NA())</f>
        <v>12257</v>
      </c>
      <c r="M50" s="161" t="e">
        <f>NA()</f>
        <v>#N/A</v>
      </c>
      <c r="N50" s="161" t="e">
        <f>NA()</f>
        <v>#N/A</v>
      </c>
      <c r="O50" s="161">
        <f>IF(ISNUMBER('実質公債費比率（分子）の構造'!O$53),'実質公債費比率（分子）の構造'!O$53,NA())</f>
        <v>11679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127854</v>
      </c>
      <c r="E56" s="160"/>
      <c r="F56" s="160"/>
      <c r="G56" s="160">
        <f>'将来負担比率（分子）の構造'!J$52</f>
        <v>133736</v>
      </c>
      <c r="H56" s="160"/>
      <c r="I56" s="160"/>
      <c r="J56" s="160">
        <f>'将来負担比率（分子）の構造'!K$52</f>
        <v>140380</v>
      </c>
      <c r="K56" s="160"/>
      <c r="L56" s="160"/>
      <c r="M56" s="160">
        <f>'将来負担比率（分子）の構造'!L$52</f>
        <v>142136</v>
      </c>
      <c r="N56" s="160"/>
      <c r="O56" s="160"/>
      <c r="P56" s="160">
        <f>'将来負担比率（分子）の構造'!M$52</f>
        <v>142974</v>
      </c>
    </row>
    <row r="57" spans="1:16">
      <c r="A57" s="160" t="s">
        <v>36</v>
      </c>
      <c r="B57" s="160"/>
      <c r="C57" s="160"/>
      <c r="D57" s="160">
        <f>'将来負担比率（分子）の構造'!I$51</f>
        <v>50693</v>
      </c>
      <c r="E57" s="160"/>
      <c r="F57" s="160"/>
      <c r="G57" s="160">
        <f>'将来負担比率（分子）の構造'!J$51</f>
        <v>47597</v>
      </c>
      <c r="H57" s="160"/>
      <c r="I57" s="160"/>
      <c r="J57" s="160">
        <f>'将来負担比率（分子）の構造'!K$51</f>
        <v>44579</v>
      </c>
      <c r="K57" s="160"/>
      <c r="L57" s="160"/>
      <c r="M57" s="160">
        <f>'将来負担比率（分子）の構造'!L$51</f>
        <v>43752</v>
      </c>
      <c r="N57" s="160"/>
      <c r="O57" s="160"/>
      <c r="P57" s="160">
        <f>'将来負担比率（分子）の構造'!M$51</f>
        <v>42823</v>
      </c>
    </row>
    <row r="58" spans="1:16">
      <c r="A58" s="160" t="s">
        <v>35</v>
      </c>
      <c r="B58" s="160"/>
      <c r="C58" s="160"/>
      <c r="D58" s="160">
        <f>'将来負担比率（分子）の構造'!I$50</f>
        <v>17289</v>
      </c>
      <c r="E58" s="160"/>
      <c r="F58" s="160"/>
      <c r="G58" s="160">
        <f>'将来負担比率（分子）の構造'!J$50</f>
        <v>16894</v>
      </c>
      <c r="H58" s="160"/>
      <c r="I58" s="160"/>
      <c r="J58" s="160">
        <f>'将来負担比率（分子）の構造'!K$50</f>
        <v>18876</v>
      </c>
      <c r="K58" s="160"/>
      <c r="L58" s="160"/>
      <c r="M58" s="160">
        <f>'将来負担比率（分子）の構造'!L$50</f>
        <v>21838</v>
      </c>
      <c r="N58" s="160"/>
      <c r="O58" s="160"/>
      <c r="P58" s="160">
        <f>'将来負担比率（分子）の構造'!M$50</f>
        <v>23726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3889</v>
      </c>
      <c r="C61" s="160"/>
      <c r="D61" s="160"/>
      <c r="E61" s="160">
        <f>'将来負担比率（分子）の構造'!J$46</f>
        <v>1298</v>
      </c>
      <c r="F61" s="160"/>
      <c r="G61" s="160"/>
      <c r="H61" s="160">
        <f>'将来負担比率（分子）の構造'!K$46</f>
        <v>522</v>
      </c>
      <c r="I61" s="160"/>
      <c r="J61" s="160"/>
      <c r="K61" s="160">
        <f>'将来負担比率（分子）の構造'!L$46</f>
        <v>78</v>
      </c>
      <c r="L61" s="160"/>
      <c r="M61" s="160"/>
      <c r="N61" s="160">
        <f>'将来負担比率（分子）の構造'!M$46</f>
        <v>49</v>
      </c>
      <c r="O61" s="160"/>
      <c r="P61" s="160"/>
    </row>
    <row r="62" spans="1:16">
      <c r="A62" s="160" t="s">
        <v>29</v>
      </c>
      <c r="B62" s="160">
        <f>'将来負担比率（分子）の構造'!I$45</f>
        <v>22941</v>
      </c>
      <c r="C62" s="160"/>
      <c r="D62" s="160"/>
      <c r="E62" s="160">
        <f>'将来負担比率（分子）の構造'!J$45</f>
        <v>21222</v>
      </c>
      <c r="F62" s="160"/>
      <c r="G62" s="160"/>
      <c r="H62" s="160">
        <f>'将来負担比率（分子）の構造'!K$45</f>
        <v>19730</v>
      </c>
      <c r="I62" s="160"/>
      <c r="J62" s="160"/>
      <c r="K62" s="160">
        <f>'将来負担比率（分子）の構造'!L$45</f>
        <v>19708</v>
      </c>
      <c r="L62" s="160"/>
      <c r="M62" s="160"/>
      <c r="N62" s="160">
        <f>'将来負担比率（分子）の構造'!M$45</f>
        <v>19738</v>
      </c>
      <c r="O62" s="160"/>
      <c r="P62" s="160"/>
    </row>
    <row r="63" spans="1:16">
      <c r="A63" s="160" t="s">
        <v>28</v>
      </c>
      <c r="B63" s="160">
        <f>'将来負担比率（分子）の構造'!I$44</f>
        <v>424</v>
      </c>
      <c r="C63" s="160"/>
      <c r="D63" s="160"/>
      <c r="E63" s="160">
        <f>'将来負担比率（分子）の構造'!J$44</f>
        <v>229</v>
      </c>
      <c r="F63" s="160"/>
      <c r="G63" s="160"/>
      <c r="H63" s="160">
        <f>'将来負担比率（分子）の構造'!K$44</f>
        <v>146</v>
      </c>
      <c r="I63" s="160"/>
      <c r="J63" s="160"/>
      <c r="K63" s="160">
        <f>'将来負担比率（分子）の構造'!L$44</f>
        <v>105</v>
      </c>
      <c r="L63" s="160"/>
      <c r="M63" s="160"/>
      <c r="N63" s="160">
        <f>'将来負担比率（分子）の構造'!M$44</f>
        <v>96</v>
      </c>
      <c r="O63" s="160"/>
      <c r="P63" s="160"/>
    </row>
    <row r="64" spans="1:16">
      <c r="A64" s="160" t="s">
        <v>27</v>
      </c>
      <c r="B64" s="160">
        <f>'将来負担比率（分子）の構造'!I$43</f>
        <v>28657</v>
      </c>
      <c r="C64" s="160"/>
      <c r="D64" s="160"/>
      <c r="E64" s="160">
        <f>'将来負担比率（分子）の構造'!J$43</f>
        <v>27927</v>
      </c>
      <c r="F64" s="160"/>
      <c r="G64" s="160"/>
      <c r="H64" s="160">
        <f>'将来負担比率（分子）の構造'!K$43</f>
        <v>26603</v>
      </c>
      <c r="I64" s="160"/>
      <c r="J64" s="160"/>
      <c r="K64" s="160">
        <f>'将来負担比率（分子）の構造'!L$43</f>
        <v>25032</v>
      </c>
      <c r="L64" s="160"/>
      <c r="M64" s="160"/>
      <c r="N64" s="160">
        <f>'将来負担比率（分子）の構造'!M$43</f>
        <v>24806</v>
      </c>
      <c r="O64" s="160"/>
      <c r="P64" s="160"/>
    </row>
    <row r="65" spans="1:16">
      <c r="A65" s="160" t="s">
        <v>26</v>
      </c>
      <c r="B65" s="160">
        <f>'将来負担比率（分子）の構造'!I$42</f>
        <v>5049</v>
      </c>
      <c r="C65" s="160"/>
      <c r="D65" s="160"/>
      <c r="E65" s="160">
        <f>'将来負担比率（分子）の構造'!J$42</f>
        <v>4555</v>
      </c>
      <c r="F65" s="160"/>
      <c r="G65" s="160"/>
      <c r="H65" s="160">
        <f>'将来負担比率（分子）の構造'!K$42</f>
        <v>3645</v>
      </c>
      <c r="I65" s="160"/>
      <c r="J65" s="160"/>
      <c r="K65" s="160">
        <f>'将来負担比率（分子）の構造'!L$42</f>
        <v>3036</v>
      </c>
      <c r="L65" s="160"/>
      <c r="M65" s="160"/>
      <c r="N65" s="160">
        <f>'将来負担比率（分子）の構造'!M$42</f>
        <v>2520</v>
      </c>
      <c r="O65" s="160"/>
      <c r="P65" s="160"/>
    </row>
    <row r="66" spans="1:16">
      <c r="A66" s="160" t="s">
        <v>25</v>
      </c>
      <c r="B66" s="160">
        <f>'将来負担比率（分子）の構造'!I$41</f>
        <v>264433</v>
      </c>
      <c r="C66" s="160"/>
      <c r="D66" s="160"/>
      <c r="E66" s="160">
        <f>'将来負担比率（分子）の構造'!J$41</f>
        <v>260967</v>
      </c>
      <c r="F66" s="160"/>
      <c r="G66" s="160"/>
      <c r="H66" s="160">
        <f>'将来負担比率（分子）の構造'!K$41</f>
        <v>260234</v>
      </c>
      <c r="I66" s="160"/>
      <c r="J66" s="160"/>
      <c r="K66" s="160">
        <f>'将来負担比率（分子）の構造'!L$41</f>
        <v>257662</v>
      </c>
      <c r="L66" s="160"/>
      <c r="M66" s="160"/>
      <c r="N66" s="160">
        <f>'将来負担比率（分子）の構造'!M$41</f>
        <v>251573</v>
      </c>
      <c r="O66" s="160"/>
      <c r="P66" s="160"/>
    </row>
    <row r="67" spans="1:16">
      <c r="A67" s="160" t="s">
        <v>69</v>
      </c>
      <c r="B67" s="160" t="e">
        <f>NA()</f>
        <v>#N/A</v>
      </c>
      <c r="C67" s="160">
        <f>IF(ISNUMBER('将来負担比率（分子）の構造'!I$53), IF('将来負担比率（分子）の構造'!I$53 &lt; 0, 0, '将来負担比率（分子）の構造'!I$53), NA())</f>
        <v>129557</v>
      </c>
      <c r="D67" s="160" t="e">
        <f>NA()</f>
        <v>#N/A</v>
      </c>
      <c r="E67" s="160" t="e">
        <f>NA()</f>
        <v>#N/A</v>
      </c>
      <c r="F67" s="160">
        <f>IF(ISNUMBER('将来負担比率（分子）の構造'!J$53), IF('将来負担比率（分子）の構造'!J$53 &lt; 0, 0, '将来負担比率（分子）の構造'!J$53), NA())</f>
        <v>117972</v>
      </c>
      <c r="G67" s="160" t="e">
        <f>NA()</f>
        <v>#N/A</v>
      </c>
      <c r="H67" s="160" t="e">
        <f>NA()</f>
        <v>#N/A</v>
      </c>
      <c r="I67" s="160">
        <f>IF(ISNUMBER('将来負担比率（分子）の構造'!K$53), IF('将来負担比率（分子）の構造'!K$53 &lt; 0, 0, '将来負担比率（分子）の構造'!K$53), NA())</f>
        <v>107046</v>
      </c>
      <c r="J67" s="160" t="e">
        <f>NA()</f>
        <v>#N/A</v>
      </c>
      <c r="K67" s="160" t="e">
        <f>NA()</f>
        <v>#N/A</v>
      </c>
      <c r="L67" s="160">
        <f>IF(ISNUMBER('将来負担比率（分子）の構造'!L$53), IF('将来負担比率（分子）の構造'!L$53 &lt; 0, 0, '将来負担比率（分子）の構造'!L$53), NA())</f>
        <v>97895</v>
      </c>
      <c r="M67" s="160" t="e">
        <f>NA()</f>
        <v>#N/A</v>
      </c>
      <c r="N67" s="160" t="e">
        <f>NA()</f>
        <v>#N/A</v>
      </c>
      <c r="O67" s="160">
        <f>IF(ISNUMBER('将来負担比率（分子）の構造'!M$53), IF('将来負担比率（分子）の構造'!M$53 &lt; 0, 0, '将来負担比率（分子）の構造'!M$53), NA())</f>
        <v>89258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3981</v>
      </c>
      <c r="C72" s="164">
        <f>基金残高に係る経年分析!G55</f>
        <v>7410</v>
      </c>
      <c r="D72" s="164">
        <f>基金残高に係る経年分析!H55</f>
        <v>6151</v>
      </c>
    </row>
    <row r="73" spans="1:16">
      <c r="A73" s="163" t="s">
        <v>72</v>
      </c>
      <c r="B73" s="164">
        <f>基金残高に係る経年分析!F56</f>
        <v>6863</v>
      </c>
      <c r="C73" s="164">
        <f>基金残高に係る経年分析!G56</f>
        <v>6230</v>
      </c>
      <c r="D73" s="164">
        <f>基金残高に係る経年分析!H56</f>
        <v>8045</v>
      </c>
    </row>
    <row r="74" spans="1:16">
      <c r="A74" s="163" t="s">
        <v>73</v>
      </c>
      <c r="B74" s="164">
        <f>基金残高に係る経年分析!F57</f>
        <v>8249</v>
      </c>
      <c r="C74" s="164">
        <f>基金残高に係る経年分析!G57</f>
        <v>7672</v>
      </c>
      <c r="D74" s="164">
        <f>基金残高に係る経年分析!H57</f>
        <v>8446</v>
      </c>
    </row>
  </sheetData>
  <sheetProtection algorithmName="SHA-512" hashValue="g9DfHZYck65wcJh7/jpKtSUpTjEeMVeyd3FLcsrdz6St06FiEB5nEI8kEVUngm0xSsU5eqC42f+jtVOpUF67pA==" saltValue="QyVq8rKHCkaPpBSOV03P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78767750</v>
      </c>
      <c r="S5" s="669"/>
      <c r="T5" s="669"/>
      <c r="U5" s="669"/>
      <c r="V5" s="669"/>
      <c r="W5" s="669"/>
      <c r="X5" s="669"/>
      <c r="Y5" s="715"/>
      <c r="Z5" s="733">
        <v>39.799999999999997</v>
      </c>
      <c r="AA5" s="733"/>
      <c r="AB5" s="733"/>
      <c r="AC5" s="733"/>
      <c r="AD5" s="734">
        <v>71645583</v>
      </c>
      <c r="AE5" s="734"/>
      <c r="AF5" s="734"/>
      <c r="AG5" s="734"/>
      <c r="AH5" s="734"/>
      <c r="AI5" s="734"/>
      <c r="AJ5" s="734"/>
      <c r="AK5" s="734"/>
      <c r="AL5" s="716">
        <v>75.900000000000006</v>
      </c>
      <c r="AM5" s="685"/>
      <c r="AN5" s="685"/>
      <c r="AO5" s="717"/>
      <c r="AP5" s="702" t="s">
        <v>222</v>
      </c>
      <c r="AQ5" s="703"/>
      <c r="AR5" s="703"/>
      <c r="AS5" s="703"/>
      <c r="AT5" s="703"/>
      <c r="AU5" s="703"/>
      <c r="AV5" s="703"/>
      <c r="AW5" s="703"/>
      <c r="AX5" s="703"/>
      <c r="AY5" s="703"/>
      <c r="AZ5" s="703"/>
      <c r="BA5" s="703"/>
      <c r="BB5" s="703"/>
      <c r="BC5" s="703"/>
      <c r="BD5" s="703"/>
      <c r="BE5" s="703"/>
      <c r="BF5" s="704"/>
      <c r="BG5" s="603">
        <v>68307114</v>
      </c>
      <c r="BH5" s="606"/>
      <c r="BI5" s="606"/>
      <c r="BJ5" s="606"/>
      <c r="BK5" s="606"/>
      <c r="BL5" s="606"/>
      <c r="BM5" s="606"/>
      <c r="BN5" s="607"/>
      <c r="BO5" s="665">
        <v>86.7</v>
      </c>
      <c r="BP5" s="665"/>
      <c r="BQ5" s="665"/>
      <c r="BR5" s="665"/>
      <c r="BS5" s="666">
        <v>1296245</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768808</v>
      </c>
      <c r="S6" s="606"/>
      <c r="T6" s="606"/>
      <c r="U6" s="606"/>
      <c r="V6" s="606"/>
      <c r="W6" s="606"/>
      <c r="X6" s="606"/>
      <c r="Y6" s="607"/>
      <c r="Z6" s="665">
        <v>0.4</v>
      </c>
      <c r="AA6" s="665"/>
      <c r="AB6" s="665"/>
      <c r="AC6" s="665"/>
      <c r="AD6" s="666">
        <v>768808</v>
      </c>
      <c r="AE6" s="666"/>
      <c r="AF6" s="666"/>
      <c r="AG6" s="666"/>
      <c r="AH6" s="666"/>
      <c r="AI6" s="666"/>
      <c r="AJ6" s="666"/>
      <c r="AK6" s="666"/>
      <c r="AL6" s="608">
        <v>0.8</v>
      </c>
      <c r="AM6" s="609"/>
      <c r="AN6" s="609"/>
      <c r="AO6" s="667"/>
      <c r="AP6" s="600" t="s">
        <v>227</v>
      </c>
      <c r="AQ6" s="601"/>
      <c r="AR6" s="601"/>
      <c r="AS6" s="601"/>
      <c r="AT6" s="601"/>
      <c r="AU6" s="601"/>
      <c r="AV6" s="601"/>
      <c r="AW6" s="601"/>
      <c r="AX6" s="601"/>
      <c r="AY6" s="601"/>
      <c r="AZ6" s="601"/>
      <c r="BA6" s="601"/>
      <c r="BB6" s="601"/>
      <c r="BC6" s="601"/>
      <c r="BD6" s="601"/>
      <c r="BE6" s="601"/>
      <c r="BF6" s="602"/>
      <c r="BG6" s="603">
        <v>68307114</v>
      </c>
      <c r="BH6" s="606"/>
      <c r="BI6" s="606"/>
      <c r="BJ6" s="606"/>
      <c r="BK6" s="606"/>
      <c r="BL6" s="606"/>
      <c r="BM6" s="606"/>
      <c r="BN6" s="607"/>
      <c r="BO6" s="665">
        <v>86.7</v>
      </c>
      <c r="BP6" s="665"/>
      <c r="BQ6" s="665"/>
      <c r="BR6" s="665"/>
      <c r="BS6" s="666">
        <v>1296245</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780895</v>
      </c>
      <c r="CS6" s="606"/>
      <c r="CT6" s="606"/>
      <c r="CU6" s="606"/>
      <c r="CV6" s="606"/>
      <c r="CW6" s="606"/>
      <c r="CX6" s="606"/>
      <c r="CY6" s="607"/>
      <c r="CZ6" s="716">
        <v>0.4</v>
      </c>
      <c r="DA6" s="685"/>
      <c r="DB6" s="685"/>
      <c r="DC6" s="719"/>
      <c r="DD6" s="611">
        <v>1926</v>
      </c>
      <c r="DE6" s="606"/>
      <c r="DF6" s="606"/>
      <c r="DG6" s="606"/>
      <c r="DH6" s="606"/>
      <c r="DI6" s="606"/>
      <c r="DJ6" s="606"/>
      <c r="DK6" s="606"/>
      <c r="DL6" s="606"/>
      <c r="DM6" s="606"/>
      <c r="DN6" s="606"/>
      <c r="DO6" s="606"/>
      <c r="DP6" s="607"/>
      <c r="DQ6" s="611">
        <v>780895</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131754</v>
      </c>
      <c r="S7" s="606"/>
      <c r="T7" s="606"/>
      <c r="U7" s="606"/>
      <c r="V7" s="606"/>
      <c r="W7" s="606"/>
      <c r="X7" s="606"/>
      <c r="Y7" s="607"/>
      <c r="Z7" s="665">
        <v>0.1</v>
      </c>
      <c r="AA7" s="665"/>
      <c r="AB7" s="665"/>
      <c r="AC7" s="665"/>
      <c r="AD7" s="666">
        <v>131754</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30724237</v>
      </c>
      <c r="BH7" s="606"/>
      <c r="BI7" s="606"/>
      <c r="BJ7" s="606"/>
      <c r="BK7" s="606"/>
      <c r="BL7" s="606"/>
      <c r="BM7" s="606"/>
      <c r="BN7" s="607"/>
      <c r="BO7" s="665">
        <v>39</v>
      </c>
      <c r="BP7" s="665"/>
      <c r="BQ7" s="665"/>
      <c r="BR7" s="665"/>
      <c r="BS7" s="666">
        <v>1296245</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15047976</v>
      </c>
      <c r="CS7" s="606"/>
      <c r="CT7" s="606"/>
      <c r="CU7" s="606"/>
      <c r="CV7" s="606"/>
      <c r="CW7" s="606"/>
      <c r="CX7" s="606"/>
      <c r="CY7" s="607"/>
      <c r="CZ7" s="665">
        <v>7.6</v>
      </c>
      <c r="DA7" s="665"/>
      <c r="DB7" s="665"/>
      <c r="DC7" s="665"/>
      <c r="DD7" s="611">
        <v>1793608</v>
      </c>
      <c r="DE7" s="606"/>
      <c r="DF7" s="606"/>
      <c r="DG7" s="606"/>
      <c r="DH7" s="606"/>
      <c r="DI7" s="606"/>
      <c r="DJ7" s="606"/>
      <c r="DK7" s="606"/>
      <c r="DL7" s="606"/>
      <c r="DM7" s="606"/>
      <c r="DN7" s="606"/>
      <c r="DO7" s="606"/>
      <c r="DP7" s="607"/>
      <c r="DQ7" s="611">
        <v>12432219</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474105</v>
      </c>
      <c r="S8" s="606"/>
      <c r="T8" s="606"/>
      <c r="U8" s="606"/>
      <c r="V8" s="606"/>
      <c r="W8" s="606"/>
      <c r="X8" s="606"/>
      <c r="Y8" s="607"/>
      <c r="Z8" s="665">
        <v>0.2</v>
      </c>
      <c r="AA8" s="665"/>
      <c r="AB8" s="665"/>
      <c r="AC8" s="665"/>
      <c r="AD8" s="666">
        <v>474105</v>
      </c>
      <c r="AE8" s="666"/>
      <c r="AF8" s="666"/>
      <c r="AG8" s="666"/>
      <c r="AH8" s="666"/>
      <c r="AI8" s="666"/>
      <c r="AJ8" s="666"/>
      <c r="AK8" s="666"/>
      <c r="AL8" s="608">
        <v>0.5</v>
      </c>
      <c r="AM8" s="609"/>
      <c r="AN8" s="609"/>
      <c r="AO8" s="667"/>
      <c r="AP8" s="600" t="s">
        <v>233</v>
      </c>
      <c r="AQ8" s="601"/>
      <c r="AR8" s="601"/>
      <c r="AS8" s="601"/>
      <c r="AT8" s="601"/>
      <c r="AU8" s="601"/>
      <c r="AV8" s="601"/>
      <c r="AW8" s="601"/>
      <c r="AX8" s="601"/>
      <c r="AY8" s="601"/>
      <c r="AZ8" s="601"/>
      <c r="BA8" s="601"/>
      <c r="BB8" s="601"/>
      <c r="BC8" s="601"/>
      <c r="BD8" s="601"/>
      <c r="BE8" s="601"/>
      <c r="BF8" s="602"/>
      <c r="BG8" s="603">
        <v>750796</v>
      </c>
      <c r="BH8" s="606"/>
      <c r="BI8" s="606"/>
      <c r="BJ8" s="606"/>
      <c r="BK8" s="606"/>
      <c r="BL8" s="606"/>
      <c r="BM8" s="606"/>
      <c r="BN8" s="607"/>
      <c r="BO8" s="665">
        <v>1</v>
      </c>
      <c r="BP8" s="665"/>
      <c r="BQ8" s="665"/>
      <c r="BR8" s="665"/>
      <c r="BS8" s="611" t="s">
        <v>234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101423059</v>
      </c>
      <c r="CS8" s="606"/>
      <c r="CT8" s="606"/>
      <c r="CU8" s="606"/>
      <c r="CV8" s="606"/>
      <c r="CW8" s="606"/>
      <c r="CX8" s="606"/>
      <c r="CY8" s="607"/>
      <c r="CZ8" s="665">
        <v>51.3</v>
      </c>
      <c r="DA8" s="665"/>
      <c r="DB8" s="665"/>
      <c r="DC8" s="665"/>
      <c r="DD8" s="611">
        <v>2295546</v>
      </c>
      <c r="DE8" s="606"/>
      <c r="DF8" s="606"/>
      <c r="DG8" s="606"/>
      <c r="DH8" s="606"/>
      <c r="DI8" s="606"/>
      <c r="DJ8" s="606"/>
      <c r="DK8" s="606"/>
      <c r="DL8" s="606"/>
      <c r="DM8" s="606"/>
      <c r="DN8" s="606"/>
      <c r="DO8" s="606"/>
      <c r="DP8" s="607"/>
      <c r="DQ8" s="611">
        <v>43751936</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478887</v>
      </c>
      <c r="S9" s="606"/>
      <c r="T9" s="606"/>
      <c r="U9" s="606"/>
      <c r="V9" s="606"/>
      <c r="W9" s="606"/>
      <c r="X9" s="606"/>
      <c r="Y9" s="607"/>
      <c r="Z9" s="665">
        <v>0.2</v>
      </c>
      <c r="AA9" s="665"/>
      <c r="AB9" s="665"/>
      <c r="AC9" s="665"/>
      <c r="AD9" s="666">
        <v>478887</v>
      </c>
      <c r="AE9" s="666"/>
      <c r="AF9" s="666"/>
      <c r="AG9" s="666"/>
      <c r="AH9" s="666"/>
      <c r="AI9" s="666"/>
      <c r="AJ9" s="666"/>
      <c r="AK9" s="666"/>
      <c r="AL9" s="608">
        <v>0.5</v>
      </c>
      <c r="AM9" s="609"/>
      <c r="AN9" s="609"/>
      <c r="AO9" s="667"/>
      <c r="AP9" s="600" t="s">
        <v>237</v>
      </c>
      <c r="AQ9" s="601"/>
      <c r="AR9" s="601"/>
      <c r="AS9" s="601"/>
      <c r="AT9" s="601"/>
      <c r="AU9" s="601"/>
      <c r="AV9" s="601"/>
      <c r="AW9" s="601"/>
      <c r="AX9" s="601"/>
      <c r="AY9" s="601"/>
      <c r="AZ9" s="601"/>
      <c r="BA9" s="601"/>
      <c r="BB9" s="601"/>
      <c r="BC9" s="601"/>
      <c r="BD9" s="601"/>
      <c r="BE9" s="601"/>
      <c r="BF9" s="602"/>
      <c r="BG9" s="603">
        <v>22988723</v>
      </c>
      <c r="BH9" s="606"/>
      <c r="BI9" s="606"/>
      <c r="BJ9" s="606"/>
      <c r="BK9" s="606"/>
      <c r="BL9" s="606"/>
      <c r="BM9" s="606"/>
      <c r="BN9" s="607"/>
      <c r="BO9" s="665">
        <v>29.2</v>
      </c>
      <c r="BP9" s="665"/>
      <c r="BQ9" s="665"/>
      <c r="BR9" s="665"/>
      <c r="BS9" s="611" t="s">
        <v>234</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13542540</v>
      </c>
      <c r="CS9" s="606"/>
      <c r="CT9" s="606"/>
      <c r="CU9" s="606"/>
      <c r="CV9" s="606"/>
      <c r="CW9" s="606"/>
      <c r="CX9" s="606"/>
      <c r="CY9" s="607"/>
      <c r="CZ9" s="665">
        <v>6.8</v>
      </c>
      <c r="DA9" s="665"/>
      <c r="DB9" s="665"/>
      <c r="DC9" s="665"/>
      <c r="DD9" s="611">
        <v>1301453</v>
      </c>
      <c r="DE9" s="606"/>
      <c r="DF9" s="606"/>
      <c r="DG9" s="606"/>
      <c r="DH9" s="606"/>
      <c r="DI9" s="606"/>
      <c r="DJ9" s="606"/>
      <c r="DK9" s="606"/>
      <c r="DL9" s="606"/>
      <c r="DM9" s="606"/>
      <c r="DN9" s="606"/>
      <c r="DO9" s="606"/>
      <c r="DP9" s="607"/>
      <c r="DQ9" s="611">
        <v>8660142</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234</v>
      </c>
      <c r="S10" s="606"/>
      <c r="T10" s="606"/>
      <c r="U10" s="606"/>
      <c r="V10" s="606"/>
      <c r="W10" s="606"/>
      <c r="X10" s="606"/>
      <c r="Y10" s="607"/>
      <c r="Z10" s="665" t="s">
        <v>234</v>
      </c>
      <c r="AA10" s="665"/>
      <c r="AB10" s="665"/>
      <c r="AC10" s="665"/>
      <c r="AD10" s="666" t="s">
        <v>234</v>
      </c>
      <c r="AE10" s="666"/>
      <c r="AF10" s="666"/>
      <c r="AG10" s="666"/>
      <c r="AH10" s="666"/>
      <c r="AI10" s="666"/>
      <c r="AJ10" s="666"/>
      <c r="AK10" s="666"/>
      <c r="AL10" s="608" t="s">
        <v>234</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1568792</v>
      </c>
      <c r="BH10" s="606"/>
      <c r="BI10" s="606"/>
      <c r="BJ10" s="606"/>
      <c r="BK10" s="606"/>
      <c r="BL10" s="606"/>
      <c r="BM10" s="606"/>
      <c r="BN10" s="607"/>
      <c r="BO10" s="665">
        <v>2</v>
      </c>
      <c r="BP10" s="665"/>
      <c r="BQ10" s="665"/>
      <c r="BR10" s="665"/>
      <c r="BS10" s="611">
        <v>260727</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151811</v>
      </c>
      <c r="CS10" s="606"/>
      <c r="CT10" s="606"/>
      <c r="CU10" s="606"/>
      <c r="CV10" s="606"/>
      <c r="CW10" s="606"/>
      <c r="CX10" s="606"/>
      <c r="CY10" s="607"/>
      <c r="CZ10" s="665">
        <v>0.1</v>
      </c>
      <c r="DA10" s="665"/>
      <c r="DB10" s="665"/>
      <c r="DC10" s="665"/>
      <c r="DD10" s="611" t="s">
        <v>174</v>
      </c>
      <c r="DE10" s="606"/>
      <c r="DF10" s="606"/>
      <c r="DG10" s="606"/>
      <c r="DH10" s="606"/>
      <c r="DI10" s="606"/>
      <c r="DJ10" s="606"/>
      <c r="DK10" s="606"/>
      <c r="DL10" s="606"/>
      <c r="DM10" s="606"/>
      <c r="DN10" s="606"/>
      <c r="DO10" s="606"/>
      <c r="DP10" s="607"/>
      <c r="DQ10" s="611">
        <v>150371</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174</v>
      </c>
      <c r="S11" s="606"/>
      <c r="T11" s="606"/>
      <c r="U11" s="606"/>
      <c r="V11" s="606"/>
      <c r="W11" s="606"/>
      <c r="X11" s="606"/>
      <c r="Y11" s="607"/>
      <c r="Z11" s="665" t="s">
        <v>174</v>
      </c>
      <c r="AA11" s="665"/>
      <c r="AB11" s="665"/>
      <c r="AC11" s="665"/>
      <c r="AD11" s="666" t="s">
        <v>174</v>
      </c>
      <c r="AE11" s="666"/>
      <c r="AF11" s="666"/>
      <c r="AG11" s="666"/>
      <c r="AH11" s="666"/>
      <c r="AI11" s="666"/>
      <c r="AJ11" s="666"/>
      <c r="AK11" s="666"/>
      <c r="AL11" s="608" t="s">
        <v>174</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5415926</v>
      </c>
      <c r="BH11" s="606"/>
      <c r="BI11" s="606"/>
      <c r="BJ11" s="606"/>
      <c r="BK11" s="606"/>
      <c r="BL11" s="606"/>
      <c r="BM11" s="606"/>
      <c r="BN11" s="607"/>
      <c r="BO11" s="665">
        <v>6.9</v>
      </c>
      <c r="BP11" s="665"/>
      <c r="BQ11" s="665"/>
      <c r="BR11" s="665"/>
      <c r="BS11" s="611">
        <v>1035518</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132906</v>
      </c>
      <c r="CS11" s="606"/>
      <c r="CT11" s="606"/>
      <c r="CU11" s="606"/>
      <c r="CV11" s="606"/>
      <c r="CW11" s="606"/>
      <c r="CX11" s="606"/>
      <c r="CY11" s="607"/>
      <c r="CZ11" s="665">
        <v>0.1</v>
      </c>
      <c r="DA11" s="665"/>
      <c r="DB11" s="665"/>
      <c r="DC11" s="665"/>
      <c r="DD11" s="611">
        <v>1471</v>
      </c>
      <c r="DE11" s="606"/>
      <c r="DF11" s="606"/>
      <c r="DG11" s="606"/>
      <c r="DH11" s="606"/>
      <c r="DI11" s="606"/>
      <c r="DJ11" s="606"/>
      <c r="DK11" s="606"/>
      <c r="DL11" s="606"/>
      <c r="DM11" s="606"/>
      <c r="DN11" s="606"/>
      <c r="DO11" s="606"/>
      <c r="DP11" s="607"/>
      <c r="DQ11" s="611">
        <v>110594</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7666290</v>
      </c>
      <c r="S12" s="606"/>
      <c r="T12" s="606"/>
      <c r="U12" s="606"/>
      <c r="V12" s="606"/>
      <c r="W12" s="606"/>
      <c r="X12" s="606"/>
      <c r="Y12" s="607"/>
      <c r="Z12" s="665">
        <v>3.9</v>
      </c>
      <c r="AA12" s="665"/>
      <c r="AB12" s="665"/>
      <c r="AC12" s="665"/>
      <c r="AD12" s="666">
        <v>7666290</v>
      </c>
      <c r="AE12" s="666"/>
      <c r="AF12" s="666"/>
      <c r="AG12" s="666"/>
      <c r="AH12" s="666"/>
      <c r="AI12" s="666"/>
      <c r="AJ12" s="666"/>
      <c r="AK12" s="666"/>
      <c r="AL12" s="608">
        <v>8.1</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33864293</v>
      </c>
      <c r="BH12" s="606"/>
      <c r="BI12" s="606"/>
      <c r="BJ12" s="606"/>
      <c r="BK12" s="606"/>
      <c r="BL12" s="606"/>
      <c r="BM12" s="606"/>
      <c r="BN12" s="607"/>
      <c r="BO12" s="665">
        <v>43</v>
      </c>
      <c r="BP12" s="665"/>
      <c r="BQ12" s="665"/>
      <c r="BR12" s="665"/>
      <c r="BS12" s="611" t="s">
        <v>234</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1387937</v>
      </c>
      <c r="CS12" s="606"/>
      <c r="CT12" s="606"/>
      <c r="CU12" s="606"/>
      <c r="CV12" s="606"/>
      <c r="CW12" s="606"/>
      <c r="CX12" s="606"/>
      <c r="CY12" s="607"/>
      <c r="CZ12" s="665">
        <v>0.7</v>
      </c>
      <c r="DA12" s="665"/>
      <c r="DB12" s="665"/>
      <c r="DC12" s="665"/>
      <c r="DD12" s="611">
        <v>15576</v>
      </c>
      <c r="DE12" s="606"/>
      <c r="DF12" s="606"/>
      <c r="DG12" s="606"/>
      <c r="DH12" s="606"/>
      <c r="DI12" s="606"/>
      <c r="DJ12" s="606"/>
      <c r="DK12" s="606"/>
      <c r="DL12" s="606"/>
      <c r="DM12" s="606"/>
      <c r="DN12" s="606"/>
      <c r="DO12" s="606"/>
      <c r="DP12" s="607"/>
      <c r="DQ12" s="611">
        <v>468883</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t="s">
        <v>234</v>
      </c>
      <c r="S13" s="606"/>
      <c r="T13" s="606"/>
      <c r="U13" s="606"/>
      <c r="V13" s="606"/>
      <c r="W13" s="606"/>
      <c r="X13" s="606"/>
      <c r="Y13" s="607"/>
      <c r="Z13" s="665" t="s">
        <v>174</v>
      </c>
      <c r="AA13" s="665"/>
      <c r="AB13" s="665"/>
      <c r="AC13" s="665"/>
      <c r="AD13" s="666" t="s">
        <v>174</v>
      </c>
      <c r="AE13" s="666"/>
      <c r="AF13" s="666"/>
      <c r="AG13" s="666"/>
      <c r="AH13" s="666"/>
      <c r="AI13" s="666"/>
      <c r="AJ13" s="666"/>
      <c r="AK13" s="666"/>
      <c r="AL13" s="608" t="s">
        <v>234</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33642913</v>
      </c>
      <c r="BH13" s="606"/>
      <c r="BI13" s="606"/>
      <c r="BJ13" s="606"/>
      <c r="BK13" s="606"/>
      <c r="BL13" s="606"/>
      <c r="BM13" s="606"/>
      <c r="BN13" s="607"/>
      <c r="BO13" s="665">
        <v>42.7</v>
      </c>
      <c r="BP13" s="665"/>
      <c r="BQ13" s="665"/>
      <c r="BR13" s="665"/>
      <c r="BS13" s="611" t="s">
        <v>234</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15854145</v>
      </c>
      <c r="CS13" s="606"/>
      <c r="CT13" s="606"/>
      <c r="CU13" s="606"/>
      <c r="CV13" s="606"/>
      <c r="CW13" s="606"/>
      <c r="CX13" s="606"/>
      <c r="CY13" s="607"/>
      <c r="CZ13" s="665">
        <v>8</v>
      </c>
      <c r="DA13" s="665"/>
      <c r="DB13" s="665"/>
      <c r="DC13" s="665"/>
      <c r="DD13" s="611">
        <v>6297906</v>
      </c>
      <c r="DE13" s="606"/>
      <c r="DF13" s="606"/>
      <c r="DG13" s="606"/>
      <c r="DH13" s="606"/>
      <c r="DI13" s="606"/>
      <c r="DJ13" s="606"/>
      <c r="DK13" s="606"/>
      <c r="DL13" s="606"/>
      <c r="DM13" s="606"/>
      <c r="DN13" s="606"/>
      <c r="DO13" s="606"/>
      <c r="DP13" s="607"/>
      <c r="DQ13" s="611">
        <v>9032927</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174</v>
      </c>
      <c r="S14" s="606"/>
      <c r="T14" s="606"/>
      <c r="U14" s="606"/>
      <c r="V14" s="606"/>
      <c r="W14" s="606"/>
      <c r="X14" s="606"/>
      <c r="Y14" s="607"/>
      <c r="Z14" s="665" t="s">
        <v>234</v>
      </c>
      <c r="AA14" s="665"/>
      <c r="AB14" s="665"/>
      <c r="AC14" s="665"/>
      <c r="AD14" s="666" t="s">
        <v>174</v>
      </c>
      <c r="AE14" s="666"/>
      <c r="AF14" s="666"/>
      <c r="AG14" s="666"/>
      <c r="AH14" s="666"/>
      <c r="AI14" s="666"/>
      <c r="AJ14" s="666"/>
      <c r="AK14" s="666"/>
      <c r="AL14" s="608" t="s">
        <v>174</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387585</v>
      </c>
      <c r="BH14" s="606"/>
      <c r="BI14" s="606"/>
      <c r="BJ14" s="606"/>
      <c r="BK14" s="606"/>
      <c r="BL14" s="606"/>
      <c r="BM14" s="606"/>
      <c r="BN14" s="607"/>
      <c r="BO14" s="665">
        <v>0.5</v>
      </c>
      <c r="BP14" s="665"/>
      <c r="BQ14" s="665"/>
      <c r="BR14" s="665"/>
      <c r="BS14" s="611" t="s">
        <v>174</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4569746</v>
      </c>
      <c r="CS14" s="606"/>
      <c r="CT14" s="606"/>
      <c r="CU14" s="606"/>
      <c r="CV14" s="606"/>
      <c r="CW14" s="606"/>
      <c r="CX14" s="606"/>
      <c r="CY14" s="607"/>
      <c r="CZ14" s="665">
        <v>2.2999999999999998</v>
      </c>
      <c r="DA14" s="665"/>
      <c r="DB14" s="665"/>
      <c r="DC14" s="665"/>
      <c r="DD14" s="611">
        <v>197317</v>
      </c>
      <c r="DE14" s="606"/>
      <c r="DF14" s="606"/>
      <c r="DG14" s="606"/>
      <c r="DH14" s="606"/>
      <c r="DI14" s="606"/>
      <c r="DJ14" s="606"/>
      <c r="DK14" s="606"/>
      <c r="DL14" s="606"/>
      <c r="DM14" s="606"/>
      <c r="DN14" s="606"/>
      <c r="DO14" s="606"/>
      <c r="DP14" s="607"/>
      <c r="DQ14" s="611">
        <v>4264230</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280200</v>
      </c>
      <c r="S15" s="606"/>
      <c r="T15" s="606"/>
      <c r="U15" s="606"/>
      <c r="V15" s="606"/>
      <c r="W15" s="606"/>
      <c r="X15" s="606"/>
      <c r="Y15" s="607"/>
      <c r="Z15" s="665">
        <v>0.1</v>
      </c>
      <c r="AA15" s="665"/>
      <c r="AB15" s="665"/>
      <c r="AC15" s="665"/>
      <c r="AD15" s="666">
        <v>280200</v>
      </c>
      <c r="AE15" s="666"/>
      <c r="AF15" s="666"/>
      <c r="AG15" s="666"/>
      <c r="AH15" s="666"/>
      <c r="AI15" s="666"/>
      <c r="AJ15" s="666"/>
      <c r="AK15" s="666"/>
      <c r="AL15" s="608">
        <v>0.3</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3330999</v>
      </c>
      <c r="BH15" s="606"/>
      <c r="BI15" s="606"/>
      <c r="BJ15" s="606"/>
      <c r="BK15" s="606"/>
      <c r="BL15" s="606"/>
      <c r="BM15" s="606"/>
      <c r="BN15" s="607"/>
      <c r="BO15" s="665">
        <v>4.2</v>
      </c>
      <c r="BP15" s="665"/>
      <c r="BQ15" s="665"/>
      <c r="BR15" s="665"/>
      <c r="BS15" s="611" t="s">
        <v>234</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19033070</v>
      </c>
      <c r="CS15" s="606"/>
      <c r="CT15" s="606"/>
      <c r="CU15" s="606"/>
      <c r="CV15" s="606"/>
      <c r="CW15" s="606"/>
      <c r="CX15" s="606"/>
      <c r="CY15" s="607"/>
      <c r="CZ15" s="665">
        <v>9.6</v>
      </c>
      <c r="DA15" s="665"/>
      <c r="DB15" s="665"/>
      <c r="DC15" s="665"/>
      <c r="DD15" s="611">
        <v>6763579</v>
      </c>
      <c r="DE15" s="606"/>
      <c r="DF15" s="606"/>
      <c r="DG15" s="606"/>
      <c r="DH15" s="606"/>
      <c r="DI15" s="606"/>
      <c r="DJ15" s="606"/>
      <c r="DK15" s="606"/>
      <c r="DL15" s="606"/>
      <c r="DM15" s="606"/>
      <c r="DN15" s="606"/>
      <c r="DO15" s="606"/>
      <c r="DP15" s="607"/>
      <c r="DQ15" s="611">
        <v>12145555</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174</v>
      </c>
      <c r="S16" s="606"/>
      <c r="T16" s="606"/>
      <c r="U16" s="606"/>
      <c r="V16" s="606"/>
      <c r="W16" s="606"/>
      <c r="X16" s="606"/>
      <c r="Y16" s="607"/>
      <c r="Z16" s="665" t="s">
        <v>174</v>
      </c>
      <c r="AA16" s="665"/>
      <c r="AB16" s="665"/>
      <c r="AC16" s="665"/>
      <c r="AD16" s="666" t="s">
        <v>234</v>
      </c>
      <c r="AE16" s="666"/>
      <c r="AF16" s="666"/>
      <c r="AG16" s="666"/>
      <c r="AH16" s="666"/>
      <c r="AI16" s="666"/>
      <c r="AJ16" s="666"/>
      <c r="AK16" s="666"/>
      <c r="AL16" s="608" t="s">
        <v>174</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234</v>
      </c>
      <c r="BH16" s="606"/>
      <c r="BI16" s="606"/>
      <c r="BJ16" s="606"/>
      <c r="BK16" s="606"/>
      <c r="BL16" s="606"/>
      <c r="BM16" s="606"/>
      <c r="BN16" s="607"/>
      <c r="BO16" s="665" t="s">
        <v>174</v>
      </c>
      <c r="BP16" s="665"/>
      <c r="BQ16" s="665"/>
      <c r="BR16" s="665"/>
      <c r="BS16" s="611" t="s">
        <v>174</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710</v>
      </c>
      <c r="CS16" s="606"/>
      <c r="CT16" s="606"/>
      <c r="CU16" s="606"/>
      <c r="CV16" s="606"/>
      <c r="CW16" s="606"/>
      <c r="CX16" s="606"/>
      <c r="CY16" s="607"/>
      <c r="CZ16" s="665">
        <v>0</v>
      </c>
      <c r="DA16" s="665"/>
      <c r="DB16" s="665"/>
      <c r="DC16" s="665"/>
      <c r="DD16" s="611" t="s">
        <v>174</v>
      </c>
      <c r="DE16" s="606"/>
      <c r="DF16" s="606"/>
      <c r="DG16" s="606"/>
      <c r="DH16" s="606"/>
      <c r="DI16" s="606"/>
      <c r="DJ16" s="606"/>
      <c r="DK16" s="606"/>
      <c r="DL16" s="606"/>
      <c r="DM16" s="606"/>
      <c r="DN16" s="606"/>
      <c r="DO16" s="606"/>
      <c r="DP16" s="607"/>
      <c r="DQ16" s="611">
        <v>238</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321208</v>
      </c>
      <c r="S17" s="606"/>
      <c r="T17" s="606"/>
      <c r="U17" s="606"/>
      <c r="V17" s="606"/>
      <c r="W17" s="606"/>
      <c r="X17" s="606"/>
      <c r="Y17" s="607"/>
      <c r="Z17" s="665">
        <v>0.2</v>
      </c>
      <c r="AA17" s="665"/>
      <c r="AB17" s="665"/>
      <c r="AC17" s="665"/>
      <c r="AD17" s="666">
        <v>321208</v>
      </c>
      <c r="AE17" s="666"/>
      <c r="AF17" s="666"/>
      <c r="AG17" s="666"/>
      <c r="AH17" s="666"/>
      <c r="AI17" s="666"/>
      <c r="AJ17" s="666"/>
      <c r="AK17" s="666"/>
      <c r="AL17" s="608">
        <v>0.3</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174</v>
      </c>
      <c r="BH17" s="606"/>
      <c r="BI17" s="606"/>
      <c r="BJ17" s="606"/>
      <c r="BK17" s="606"/>
      <c r="BL17" s="606"/>
      <c r="BM17" s="606"/>
      <c r="BN17" s="607"/>
      <c r="BO17" s="665" t="s">
        <v>174</v>
      </c>
      <c r="BP17" s="665"/>
      <c r="BQ17" s="665"/>
      <c r="BR17" s="665"/>
      <c r="BS17" s="611" t="s">
        <v>174</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25807628</v>
      </c>
      <c r="CS17" s="606"/>
      <c r="CT17" s="606"/>
      <c r="CU17" s="606"/>
      <c r="CV17" s="606"/>
      <c r="CW17" s="606"/>
      <c r="CX17" s="606"/>
      <c r="CY17" s="607"/>
      <c r="CZ17" s="665">
        <v>13.1</v>
      </c>
      <c r="DA17" s="665"/>
      <c r="DB17" s="665"/>
      <c r="DC17" s="665"/>
      <c r="DD17" s="611" t="s">
        <v>174</v>
      </c>
      <c r="DE17" s="606"/>
      <c r="DF17" s="606"/>
      <c r="DG17" s="606"/>
      <c r="DH17" s="606"/>
      <c r="DI17" s="606"/>
      <c r="DJ17" s="606"/>
      <c r="DK17" s="606"/>
      <c r="DL17" s="606"/>
      <c r="DM17" s="606"/>
      <c r="DN17" s="606"/>
      <c r="DO17" s="606"/>
      <c r="DP17" s="607"/>
      <c r="DQ17" s="611">
        <v>23954829</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11395874</v>
      </c>
      <c r="S18" s="606"/>
      <c r="T18" s="606"/>
      <c r="U18" s="606"/>
      <c r="V18" s="606"/>
      <c r="W18" s="606"/>
      <c r="X18" s="606"/>
      <c r="Y18" s="607"/>
      <c r="Z18" s="665">
        <v>5.8</v>
      </c>
      <c r="AA18" s="665"/>
      <c r="AB18" s="665"/>
      <c r="AC18" s="665"/>
      <c r="AD18" s="666">
        <v>10924552</v>
      </c>
      <c r="AE18" s="666"/>
      <c r="AF18" s="666"/>
      <c r="AG18" s="666"/>
      <c r="AH18" s="666"/>
      <c r="AI18" s="666"/>
      <c r="AJ18" s="666"/>
      <c r="AK18" s="666"/>
      <c r="AL18" s="608">
        <v>11.6</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174</v>
      </c>
      <c r="BH18" s="606"/>
      <c r="BI18" s="606"/>
      <c r="BJ18" s="606"/>
      <c r="BK18" s="606"/>
      <c r="BL18" s="606"/>
      <c r="BM18" s="606"/>
      <c r="BN18" s="607"/>
      <c r="BO18" s="665" t="s">
        <v>234</v>
      </c>
      <c r="BP18" s="665"/>
      <c r="BQ18" s="665"/>
      <c r="BR18" s="665"/>
      <c r="BS18" s="611" t="s">
        <v>234</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174</v>
      </c>
      <c r="CS18" s="606"/>
      <c r="CT18" s="606"/>
      <c r="CU18" s="606"/>
      <c r="CV18" s="606"/>
      <c r="CW18" s="606"/>
      <c r="CX18" s="606"/>
      <c r="CY18" s="607"/>
      <c r="CZ18" s="665" t="s">
        <v>174</v>
      </c>
      <c r="DA18" s="665"/>
      <c r="DB18" s="665"/>
      <c r="DC18" s="665"/>
      <c r="DD18" s="611" t="s">
        <v>174</v>
      </c>
      <c r="DE18" s="606"/>
      <c r="DF18" s="606"/>
      <c r="DG18" s="606"/>
      <c r="DH18" s="606"/>
      <c r="DI18" s="606"/>
      <c r="DJ18" s="606"/>
      <c r="DK18" s="606"/>
      <c r="DL18" s="606"/>
      <c r="DM18" s="606"/>
      <c r="DN18" s="606"/>
      <c r="DO18" s="606"/>
      <c r="DP18" s="607"/>
      <c r="DQ18" s="611" t="s">
        <v>234</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10924552</v>
      </c>
      <c r="S19" s="606"/>
      <c r="T19" s="606"/>
      <c r="U19" s="606"/>
      <c r="V19" s="606"/>
      <c r="W19" s="606"/>
      <c r="X19" s="606"/>
      <c r="Y19" s="607"/>
      <c r="Z19" s="665">
        <v>5.5</v>
      </c>
      <c r="AA19" s="665"/>
      <c r="AB19" s="665"/>
      <c r="AC19" s="665"/>
      <c r="AD19" s="666">
        <v>10924552</v>
      </c>
      <c r="AE19" s="666"/>
      <c r="AF19" s="666"/>
      <c r="AG19" s="666"/>
      <c r="AH19" s="666"/>
      <c r="AI19" s="666"/>
      <c r="AJ19" s="666"/>
      <c r="AK19" s="666"/>
      <c r="AL19" s="608">
        <v>11.6</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10460636</v>
      </c>
      <c r="BH19" s="606"/>
      <c r="BI19" s="606"/>
      <c r="BJ19" s="606"/>
      <c r="BK19" s="606"/>
      <c r="BL19" s="606"/>
      <c r="BM19" s="606"/>
      <c r="BN19" s="607"/>
      <c r="BO19" s="665">
        <v>13.3</v>
      </c>
      <c r="BP19" s="665"/>
      <c r="BQ19" s="665"/>
      <c r="BR19" s="665"/>
      <c r="BS19" s="611" t="s">
        <v>174</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174</v>
      </c>
      <c r="CS19" s="606"/>
      <c r="CT19" s="606"/>
      <c r="CU19" s="606"/>
      <c r="CV19" s="606"/>
      <c r="CW19" s="606"/>
      <c r="CX19" s="606"/>
      <c r="CY19" s="607"/>
      <c r="CZ19" s="665" t="s">
        <v>234</v>
      </c>
      <c r="DA19" s="665"/>
      <c r="DB19" s="665"/>
      <c r="DC19" s="665"/>
      <c r="DD19" s="611" t="s">
        <v>174</v>
      </c>
      <c r="DE19" s="606"/>
      <c r="DF19" s="606"/>
      <c r="DG19" s="606"/>
      <c r="DH19" s="606"/>
      <c r="DI19" s="606"/>
      <c r="DJ19" s="606"/>
      <c r="DK19" s="606"/>
      <c r="DL19" s="606"/>
      <c r="DM19" s="606"/>
      <c r="DN19" s="606"/>
      <c r="DO19" s="606"/>
      <c r="DP19" s="607"/>
      <c r="DQ19" s="611" t="s">
        <v>234</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471322</v>
      </c>
      <c r="S20" s="606"/>
      <c r="T20" s="606"/>
      <c r="U20" s="606"/>
      <c r="V20" s="606"/>
      <c r="W20" s="606"/>
      <c r="X20" s="606"/>
      <c r="Y20" s="607"/>
      <c r="Z20" s="665">
        <v>0.2</v>
      </c>
      <c r="AA20" s="665"/>
      <c r="AB20" s="665"/>
      <c r="AC20" s="665"/>
      <c r="AD20" s="666" t="s">
        <v>234</v>
      </c>
      <c r="AE20" s="666"/>
      <c r="AF20" s="666"/>
      <c r="AG20" s="666"/>
      <c r="AH20" s="666"/>
      <c r="AI20" s="666"/>
      <c r="AJ20" s="666"/>
      <c r="AK20" s="666"/>
      <c r="AL20" s="608" t="s">
        <v>234</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10460636</v>
      </c>
      <c r="BH20" s="606"/>
      <c r="BI20" s="606"/>
      <c r="BJ20" s="606"/>
      <c r="BK20" s="606"/>
      <c r="BL20" s="606"/>
      <c r="BM20" s="606"/>
      <c r="BN20" s="607"/>
      <c r="BO20" s="665">
        <v>13.3</v>
      </c>
      <c r="BP20" s="665"/>
      <c r="BQ20" s="665"/>
      <c r="BR20" s="665"/>
      <c r="BS20" s="611" t="s">
        <v>234</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197732423</v>
      </c>
      <c r="CS20" s="606"/>
      <c r="CT20" s="606"/>
      <c r="CU20" s="606"/>
      <c r="CV20" s="606"/>
      <c r="CW20" s="606"/>
      <c r="CX20" s="606"/>
      <c r="CY20" s="607"/>
      <c r="CZ20" s="665">
        <v>100</v>
      </c>
      <c r="DA20" s="665"/>
      <c r="DB20" s="665"/>
      <c r="DC20" s="665"/>
      <c r="DD20" s="611">
        <v>18668382</v>
      </c>
      <c r="DE20" s="606"/>
      <c r="DF20" s="606"/>
      <c r="DG20" s="606"/>
      <c r="DH20" s="606"/>
      <c r="DI20" s="606"/>
      <c r="DJ20" s="606"/>
      <c r="DK20" s="606"/>
      <c r="DL20" s="606"/>
      <c r="DM20" s="606"/>
      <c r="DN20" s="606"/>
      <c r="DO20" s="606"/>
      <c r="DP20" s="607"/>
      <c r="DQ20" s="611">
        <v>115752819</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234</v>
      </c>
      <c r="S21" s="606"/>
      <c r="T21" s="606"/>
      <c r="U21" s="606"/>
      <c r="V21" s="606"/>
      <c r="W21" s="606"/>
      <c r="X21" s="606"/>
      <c r="Y21" s="607"/>
      <c r="Z21" s="665" t="s">
        <v>234</v>
      </c>
      <c r="AA21" s="665"/>
      <c r="AB21" s="665"/>
      <c r="AC21" s="665"/>
      <c r="AD21" s="666" t="s">
        <v>174</v>
      </c>
      <c r="AE21" s="666"/>
      <c r="AF21" s="666"/>
      <c r="AG21" s="666"/>
      <c r="AH21" s="666"/>
      <c r="AI21" s="666"/>
      <c r="AJ21" s="666"/>
      <c r="AK21" s="666"/>
      <c r="AL21" s="608" t="s">
        <v>234</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18094</v>
      </c>
      <c r="BH21" s="606"/>
      <c r="BI21" s="606"/>
      <c r="BJ21" s="606"/>
      <c r="BK21" s="606"/>
      <c r="BL21" s="606"/>
      <c r="BM21" s="606"/>
      <c r="BN21" s="607"/>
      <c r="BO21" s="665">
        <v>0</v>
      </c>
      <c r="BP21" s="665"/>
      <c r="BQ21" s="665"/>
      <c r="BR21" s="665"/>
      <c r="BS21" s="611" t="s">
        <v>234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100284876</v>
      </c>
      <c r="S22" s="606"/>
      <c r="T22" s="606"/>
      <c r="U22" s="606"/>
      <c r="V22" s="606"/>
      <c r="W22" s="606"/>
      <c r="X22" s="606"/>
      <c r="Y22" s="607"/>
      <c r="Z22" s="665">
        <v>50.6</v>
      </c>
      <c r="AA22" s="665"/>
      <c r="AB22" s="665"/>
      <c r="AC22" s="665"/>
      <c r="AD22" s="666">
        <v>92691387</v>
      </c>
      <c r="AE22" s="666"/>
      <c r="AF22" s="666"/>
      <c r="AG22" s="666"/>
      <c r="AH22" s="666"/>
      <c r="AI22" s="666"/>
      <c r="AJ22" s="666"/>
      <c r="AK22" s="666"/>
      <c r="AL22" s="608">
        <v>98.2</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v>3320375</v>
      </c>
      <c r="BH22" s="606"/>
      <c r="BI22" s="606"/>
      <c r="BJ22" s="606"/>
      <c r="BK22" s="606"/>
      <c r="BL22" s="606"/>
      <c r="BM22" s="606"/>
      <c r="BN22" s="607"/>
      <c r="BO22" s="665">
        <v>4.2</v>
      </c>
      <c r="BP22" s="665"/>
      <c r="BQ22" s="665"/>
      <c r="BR22" s="665"/>
      <c r="BS22" s="611" t="s">
        <v>234</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66272</v>
      </c>
      <c r="S23" s="606"/>
      <c r="T23" s="606"/>
      <c r="U23" s="606"/>
      <c r="V23" s="606"/>
      <c r="W23" s="606"/>
      <c r="X23" s="606"/>
      <c r="Y23" s="607"/>
      <c r="Z23" s="665">
        <v>0</v>
      </c>
      <c r="AA23" s="665"/>
      <c r="AB23" s="665"/>
      <c r="AC23" s="665"/>
      <c r="AD23" s="666">
        <v>66272</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7122167</v>
      </c>
      <c r="BH23" s="606"/>
      <c r="BI23" s="606"/>
      <c r="BJ23" s="606"/>
      <c r="BK23" s="606"/>
      <c r="BL23" s="606"/>
      <c r="BM23" s="606"/>
      <c r="BN23" s="607"/>
      <c r="BO23" s="665">
        <v>9</v>
      </c>
      <c r="BP23" s="665"/>
      <c r="BQ23" s="665"/>
      <c r="BR23" s="665"/>
      <c r="BS23" s="611" t="s">
        <v>174</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1688474</v>
      </c>
      <c r="S24" s="606"/>
      <c r="T24" s="606"/>
      <c r="U24" s="606"/>
      <c r="V24" s="606"/>
      <c r="W24" s="606"/>
      <c r="X24" s="606"/>
      <c r="Y24" s="607"/>
      <c r="Z24" s="665">
        <v>0.9</v>
      </c>
      <c r="AA24" s="665"/>
      <c r="AB24" s="665"/>
      <c r="AC24" s="665"/>
      <c r="AD24" s="666" t="s">
        <v>234</v>
      </c>
      <c r="AE24" s="666"/>
      <c r="AF24" s="666"/>
      <c r="AG24" s="666"/>
      <c r="AH24" s="666"/>
      <c r="AI24" s="666"/>
      <c r="AJ24" s="666"/>
      <c r="AK24" s="666"/>
      <c r="AL24" s="608" t="s">
        <v>234</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174</v>
      </c>
      <c r="BH24" s="606"/>
      <c r="BI24" s="606"/>
      <c r="BJ24" s="606"/>
      <c r="BK24" s="606"/>
      <c r="BL24" s="606"/>
      <c r="BM24" s="606"/>
      <c r="BN24" s="607"/>
      <c r="BO24" s="665" t="s">
        <v>234</v>
      </c>
      <c r="BP24" s="665"/>
      <c r="BQ24" s="665"/>
      <c r="BR24" s="665"/>
      <c r="BS24" s="611" t="s">
        <v>234</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127059470</v>
      </c>
      <c r="CS24" s="669"/>
      <c r="CT24" s="669"/>
      <c r="CU24" s="669"/>
      <c r="CV24" s="669"/>
      <c r="CW24" s="669"/>
      <c r="CX24" s="669"/>
      <c r="CY24" s="715"/>
      <c r="CZ24" s="716">
        <v>64.3</v>
      </c>
      <c r="DA24" s="685"/>
      <c r="DB24" s="685"/>
      <c r="DC24" s="719"/>
      <c r="DD24" s="714">
        <v>67807620</v>
      </c>
      <c r="DE24" s="669"/>
      <c r="DF24" s="669"/>
      <c r="DG24" s="669"/>
      <c r="DH24" s="669"/>
      <c r="DI24" s="669"/>
      <c r="DJ24" s="669"/>
      <c r="DK24" s="715"/>
      <c r="DL24" s="714">
        <v>67489941</v>
      </c>
      <c r="DM24" s="669"/>
      <c r="DN24" s="669"/>
      <c r="DO24" s="669"/>
      <c r="DP24" s="669"/>
      <c r="DQ24" s="669"/>
      <c r="DR24" s="669"/>
      <c r="DS24" s="669"/>
      <c r="DT24" s="669"/>
      <c r="DU24" s="669"/>
      <c r="DV24" s="715"/>
      <c r="DW24" s="716">
        <v>66</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6366215</v>
      </c>
      <c r="S25" s="606"/>
      <c r="T25" s="606"/>
      <c r="U25" s="606"/>
      <c r="V25" s="606"/>
      <c r="W25" s="606"/>
      <c r="X25" s="606"/>
      <c r="Y25" s="607"/>
      <c r="Z25" s="665">
        <v>3.2</v>
      </c>
      <c r="AA25" s="665"/>
      <c r="AB25" s="665"/>
      <c r="AC25" s="665"/>
      <c r="AD25" s="666">
        <v>1198923</v>
      </c>
      <c r="AE25" s="666"/>
      <c r="AF25" s="666"/>
      <c r="AG25" s="666"/>
      <c r="AH25" s="666"/>
      <c r="AI25" s="666"/>
      <c r="AJ25" s="666"/>
      <c r="AK25" s="666"/>
      <c r="AL25" s="608">
        <v>1.3</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174</v>
      </c>
      <c r="BH25" s="606"/>
      <c r="BI25" s="606"/>
      <c r="BJ25" s="606"/>
      <c r="BK25" s="606"/>
      <c r="BL25" s="606"/>
      <c r="BM25" s="606"/>
      <c r="BN25" s="607"/>
      <c r="BO25" s="665" t="s">
        <v>174</v>
      </c>
      <c r="BP25" s="665"/>
      <c r="BQ25" s="665"/>
      <c r="BR25" s="665"/>
      <c r="BS25" s="611" t="s">
        <v>174</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26873790</v>
      </c>
      <c r="CS25" s="604"/>
      <c r="CT25" s="604"/>
      <c r="CU25" s="604"/>
      <c r="CV25" s="604"/>
      <c r="CW25" s="604"/>
      <c r="CX25" s="604"/>
      <c r="CY25" s="605"/>
      <c r="CZ25" s="608">
        <v>13.6</v>
      </c>
      <c r="DA25" s="637"/>
      <c r="DB25" s="637"/>
      <c r="DC25" s="638"/>
      <c r="DD25" s="611">
        <v>23656032</v>
      </c>
      <c r="DE25" s="604"/>
      <c r="DF25" s="604"/>
      <c r="DG25" s="604"/>
      <c r="DH25" s="604"/>
      <c r="DI25" s="604"/>
      <c r="DJ25" s="604"/>
      <c r="DK25" s="605"/>
      <c r="DL25" s="611">
        <v>23409316</v>
      </c>
      <c r="DM25" s="604"/>
      <c r="DN25" s="604"/>
      <c r="DO25" s="604"/>
      <c r="DP25" s="604"/>
      <c r="DQ25" s="604"/>
      <c r="DR25" s="604"/>
      <c r="DS25" s="604"/>
      <c r="DT25" s="604"/>
      <c r="DU25" s="604"/>
      <c r="DV25" s="605"/>
      <c r="DW25" s="608">
        <v>22.9</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380841</v>
      </c>
      <c r="S26" s="606"/>
      <c r="T26" s="606"/>
      <c r="U26" s="606"/>
      <c r="V26" s="606"/>
      <c r="W26" s="606"/>
      <c r="X26" s="606"/>
      <c r="Y26" s="607"/>
      <c r="Z26" s="665">
        <v>0.2</v>
      </c>
      <c r="AA26" s="665"/>
      <c r="AB26" s="665"/>
      <c r="AC26" s="665"/>
      <c r="AD26" s="666" t="s">
        <v>174</v>
      </c>
      <c r="AE26" s="666"/>
      <c r="AF26" s="666"/>
      <c r="AG26" s="666"/>
      <c r="AH26" s="666"/>
      <c r="AI26" s="666"/>
      <c r="AJ26" s="666"/>
      <c r="AK26" s="666"/>
      <c r="AL26" s="608" t="s">
        <v>174</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174</v>
      </c>
      <c r="BH26" s="606"/>
      <c r="BI26" s="606"/>
      <c r="BJ26" s="606"/>
      <c r="BK26" s="606"/>
      <c r="BL26" s="606"/>
      <c r="BM26" s="606"/>
      <c r="BN26" s="607"/>
      <c r="BO26" s="665" t="s">
        <v>234</v>
      </c>
      <c r="BP26" s="665"/>
      <c r="BQ26" s="665"/>
      <c r="BR26" s="665"/>
      <c r="BS26" s="611" t="s">
        <v>174</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18184209</v>
      </c>
      <c r="CS26" s="606"/>
      <c r="CT26" s="606"/>
      <c r="CU26" s="606"/>
      <c r="CV26" s="606"/>
      <c r="CW26" s="606"/>
      <c r="CX26" s="606"/>
      <c r="CY26" s="607"/>
      <c r="CZ26" s="608">
        <v>9.1999999999999993</v>
      </c>
      <c r="DA26" s="637"/>
      <c r="DB26" s="637"/>
      <c r="DC26" s="638"/>
      <c r="DD26" s="611">
        <v>15342883</v>
      </c>
      <c r="DE26" s="606"/>
      <c r="DF26" s="606"/>
      <c r="DG26" s="606"/>
      <c r="DH26" s="606"/>
      <c r="DI26" s="606"/>
      <c r="DJ26" s="606"/>
      <c r="DK26" s="607"/>
      <c r="DL26" s="611" t="s">
        <v>234</v>
      </c>
      <c r="DM26" s="606"/>
      <c r="DN26" s="606"/>
      <c r="DO26" s="606"/>
      <c r="DP26" s="606"/>
      <c r="DQ26" s="606"/>
      <c r="DR26" s="606"/>
      <c r="DS26" s="606"/>
      <c r="DT26" s="606"/>
      <c r="DU26" s="606"/>
      <c r="DV26" s="607"/>
      <c r="DW26" s="608" t="s">
        <v>174</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47406587</v>
      </c>
      <c r="S27" s="606"/>
      <c r="T27" s="606"/>
      <c r="U27" s="606"/>
      <c r="V27" s="606"/>
      <c r="W27" s="606"/>
      <c r="X27" s="606"/>
      <c r="Y27" s="607"/>
      <c r="Z27" s="665">
        <v>23.9</v>
      </c>
      <c r="AA27" s="665"/>
      <c r="AB27" s="665"/>
      <c r="AC27" s="665"/>
      <c r="AD27" s="666" t="s">
        <v>174</v>
      </c>
      <c r="AE27" s="666"/>
      <c r="AF27" s="666"/>
      <c r="AG27" s="666"/>
      <c r="AH27" s="666"/>
      <c r="AI27" s="666"/>
      <c r="AJ27" s="666"/>
      <c r="AK27" s="666"/>
      <c r="AL27" s="608" t="s">
        <v>234</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78767750</v>
      </c>
      <c r="BH27" s="606"/>
      <c r="BI27" s="606"/>
      <c r="BJ27" s="606"/>
      <c r="BK27" s="606"/>
      <c r="BL27" s="606"/>
      <c r="BM27" s="606"/>
      <c r="BN27" s="607"/>
      <c r="BO27" s="665">
        <v>100</v>
      </c>
      <c r="BP27" s="665"/>
      <c r="BQ27" s="665"/>
      <c r="BR27" s="665"/>
      <c r="BS27" s="611">
        <v>1296245</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74378151</v>
      </c>
      <c r="CS27" s="604"/>
      <c r="CT27" s="604"/>
      <c r="CU27" s="604"/>
      <c r="CV27" s="604"/>
      <c r="CW27" s="604"/>
      <c r="CX27" s="604"/>
      <c r="CY27" s="605"/>
      <c r="CZ27" s="608">
        <v>37.6</v>
      </c>
      <c r="DA27" s="637"/>
      <c r="DB27" s="637"/>
      <c r="DC27" s="638"/>
      <c r="DD27" s="611">
        <v>20196858</v>
      </c>
      <c r="DE27" s="604"/>
      <c r="DF27" s="604"/>
      <c r="DG27" s="604"/>
      <c r="DH27" s="604"/>
      <c r="DI27" s="604"/>
      <c r="DJ27" s="604"/>
      <c r="DK27" s="605"/>
      <c r="DL27" s="611">
        <v>20125895</v>
      </c>
      <c r="DM27" s="604"/>
      <c r="DN27" s="604"/>
      <c r="DO27" s="604"/>
      <c r="DP27" s="604"/>
      <c r="DQ27" s="604"/>
      <c r="DR27" s="604"/>
      <c r="DS27" s="604"/>
      <c r="DT27" s="604"/>
      <c r="DU27" s="604"/>
      <c r="DV27" s="605"/>
      <c r="DW27" s="608">
        <v>19.7</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174</v>
      </c>
      <c r="S28" s="606"/>
      <c r="T28" s="606"/>
      <c r="U28" s="606"/>
      <c r="V28" s="606"/>
      <c r="W28" s="606"/>
      <c r="X28" s="606"/>
      <c r="Y28" s="607"/>
      <c r="Z28" s="665" t="s">
        <v>234</v>
      </c>
      <c r="AA28" s="665"/>
      <c r="AB28" s="665"/>
      <c r="AC28" s="665"/>
      <c r="AD28" s="666" t="s">
        <v>174</v>
      </c>
      <c r="AE28" s="666"/>
      <c r="AF28" s="666"/>
      <c r="AG28" s="666"/>
      <c r="AH28" s="666"/>
      <c r="AI28" s="666"/>
      <c r="AJ28" s="666"/>
      <c r="AK28" s="666"/>
      <c r="AL28" s="608" t="s">
        <v>174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25807529</v>
      </c>
      <c r="CS28" s="606"/>
      <c r="CT28" s="606"/>
      <c r="CU28" s="606"/>
      <c r="CV28" s="606"/>
      <c r="CW28" s="606"/>
      <c r="CX28" s="606"/>
      <c r="CY28" s="607"/>
      <c r="CZ28" s="608">
        <v>13.1</v>
      </c>
      <c r="DA28" s="637"/>
      <c r="DB28" s="637"/>
      <c r="DC28" s="638"/>
      <c r="DD28" s="611">
        <v>23954730</v>
      </c>
      <c r="DE28" s="606"/>
      <c r="DF28" s="606"/>
      <c r="DG28" s="606"/>
      <c r="DH28" s="606"/>
      <c r="DI28" s="606"/>
      <c r="DJ28" s="606"/>
      <c r="DK28" s="607"/>
      <c r="DL28" s="611">
        <v>23954730</v>
      </c>
      <c r="DM28" s="606"/>
      <c r="DN28" s="606"/>
      <c r="DO28" s="606"/>
      <c r="DP28" s="606"/>
      <c r="DQ28" s="606"/>
      <c r="DR28" s="606"/>
      <c r="DS28" s="606"/>
      <c r="DT28" s="606"/>
      <c r="DU28" s="606"/>
      <c r="DV28" s="607"/>
      <c r="DW28" s="608">
        <v>23.4</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12323825</v>
      </c>
      <c r="S29" s="606"/>
      <c r="T29" s="606"/>
      <c r="U29" s="606"/>
      <c r="V29" s="606"/>
      <c r="W29" s="606"/>
      <c r="X29" s="606"/>
      <c r="Y29" s="607"/>
      <c r="Z29" s="665">
        <v>6.2</v>
      </c>
      <c r="AA29" s="665"/>
      <c r="AB29" s="665"/>
      <c r="AC29" s="665"/>
      <c r="AD29" s="666" t="s">
        <v>174</v>
      </c>
      <c r="AE29" s="666"/>
      <c r="AF29" s="666"/>
      <c r="AG29" s="666"/>
      <c r="AH29" s="666"/>
      <c r="AI29" s="666"/>
      <c r="AJ29" s="666"/>
      <c r="AK29" s="666"/>
      <c r="AL29" s="608" t="s">
        <v>234</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64</v>
      </c>
      <c r="CG29" s="644"/>
      <c r="CH29" s="644"/>
      <c r="CI29" s="644"/>
      <c r="CJ29" s="644"/>
      <c r="CK29" s="644"/>
      <c r="CL29" s="644"/>
      <c r="CM29" s="644"/>
      <c r="CN29" s="644"/>
      <c r="CO29" s="644"/>
      <c r="CP29" s="644"/>
      <c r="CQ29" s="645"/>
      <c r="CR29" s="603">
        <v>25807360</v>
      </c>
      <c r="CS29" s="604"/>
      <c r="CT29" s="604"/>
      <c r="CU29" s="604"/>
      <c r="CV29" s="604"/>
      <c r="CW29" s="604"/>
      <c r="CX29" s="604"/>
      <c r="CY29" s="605"/>
      <c r="CZ29" s="608">
        <v>13.1</v>
      </c>
      <c r="DA29" s="637"/>
      <c r="DB29" s="637"/>
      <c r="DC29" s="638"/>
      <c r="DD29" s="611">
        <v>23954561</v>
      </c>
      <c r="DE29" s="604"/>
      <c r="DF29" s="604"/>
      <c r="DG29" s="604"/>
      <c r="DH29" s="604"/>
      <c r="DI29" s="604"/>
      <c r="DJ29" s="604"/>
      <c r="DK29" s="605"/>
      <c r="DL29" s="611">
        <v>23954561</v>
      </c>
      <c r="DM29" s="604"/>
      <c r="DN29" s="604"/>
      <c r="DO29" s="604"/>
      <c r="DP29" s="604"/>
      <c r="DQ29" s="604"/>
      <c r="DR29" s="604"/>
      <c r="DS29" s="604"/>
      <c r="DT29" s="604"/>
      <c r="DU29" s="604"/>
      <c r="DV29" s="605"/>
      <c r="DW29" s="608">
        <v>23.4</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3283673</v>
      </c>
      <c r="S30" s="606"/>
      <c r="T30" s="606"/>
      <c r="U30" s="606"/>
      <c r="V30" s="606"/>
      <c r="W30" s="606"/>
      <c r="X30" s="606"/>
      <c r="Y30" s="607"/>
      <c r="Z30" s="665">
        <v>1.7</v>
      </c>
      <c r="AA30" s="665"/>
      <c r="AB30" s="665"/>
      <c r="AC30" s="665"/>
      <c r="AD30" s="666">
        <v>397519</v>
      </c>
      <c r="AE30" s="666"/>
      <c r="AF30" s="666"/>
      <c r="AG30" s="666"/>
      <c r="AH30" s="666"/>
      <c r="AI30" s="666"/>
      <c r="AJ30" s="666"/>
      <c r="AK30" s="666"/>
      <c r="AL30" s="608">
        <v>0.4</v>
      </c>
      <c r="AM30" s="609"/>
      <c r="AN30" s="609"/>
      <c r="AO30" s="667"/>
      <c r="AP30" s="693" t="s">
        <v>303</v>
      </c>
      <c r="AQ30" s="694"/>
      <c r="AR30" s="694"/>
      <c r="AS30" s="694"/>
      <c r="AT30" s="699" t="s">
        <v>304</v>
      </c>
      <c r="AU30" s="210"/>
      <c r="AV30" s="210"/>
      <c r="AW30" s="210"/>
      <c r="AX30" s="702" t="s">
        <v>180</v>
      </c>
      <c r="AY30" s="703"/>
      <c r="AZ30" s="703"/>
      <c r="BA30" s="703"/>
      <c r="BB30" s="703"/>
      <c r="BC30" s="703"/>
      <c r="BD30" s="703"/>
      <c r="BE30" s="703"/>
      <c r="BF30" s="704"/>
      <c r="BG30" s="683">
        <v>98.8</v>
      </c>
      <c r="BH30" s="684"/>
      <c r="BI30" s="684"/>
      <c r="BJ30" s="684"/>
      <c r="BK30" s="684"/>
      <c r="BL30" s="684"/>
      <c r="BM30" s="685">
        <v>95.5</v>
      </c>
      <c r="BN30" s="684"/>
      <c r="BO30" s="684"/>
      <c r="BP30" s="684"/>
      <c r="BQ30" s="686"/>
      <c r="BR30" s="683">
        <v>98.7</v>
      </c>
      <c r="BS30" s="684"/>
      <c r="BT30" s="684"/>
      <c r="BU30" s="684"/>
      <c r="BV30" s="684"/>
      <c r="BW30" s="684"/>
      <c r="BX30" s="685">
        <v>94.8</v>
      </c>
      <c r="BY30" s="684"/>
      <c r="BZ30" s="684"/>
      <c r="CA30" s="684"/>
      <c r="CB30" s="686"/>
      <c r="CD30" s="689"/>
      <c r="CE30" s="690"/>
      <c r="CF30" s="647" t="s">
        <v>305</v>
      </c>
      <c r="CG30" s="644"/>
      <c r="CH30" s="644"/>
      <c r="CI30" s="644"/>
      <c r="CJ30" s="644"/>
      <c r="CK30" s="644"/>
      <c r="CL30" s="644"/>
      <c r="CM30" s="644"/>
      <c r="CN30" s="644"/>
      <c r="CO30" s="644"/>
      <c r="CP30" s="644"/>
      <c r="CQ30" s="645"/>
      <c r="CR30" s="603">
        <v>23597719</v>
      </c>
      <c r="CS30" s="606"/>
      <c r="CT30" s="606"/>
      <c r="CU30" s="606"/>
      <c r="CV30" s="606"/>
      <c r="CW30" s="606"/>
      <c r="CX30" s="606"/>
      <c r="CY30" s="607"/>
      <c r="CZ30" s="608">
        <v>11.9</v>
      </c>
      <c r="DA30" s="637"/>
      <c r="DB30" s="637"/>
      <c r="DC30" s="638"/>
      <c r="DD30" s="611">
        <v>21849876</v>
      </c>
      <c r="DE30" s="606"/>
      <c r="DF30" s="606"/>
      <c r="DG30" s="606"/>
      <c r="DH30" s="606"/>
      <c r="DI30" s="606"/>
      <c r="DJ30" s="606"/>
      <c r="DK30" s="607"/>
      <c r="DL30" s="611">
        <v>21849876</v>
      </c>
      <c r="DM30" s="606"/>
      <c r="DN30" s="606"/>
      <c r="DO30" s="606"/>
      <c r="DP30" s="606"/>
      <c r="DQ30" s="606"/>
      <c r="DR30" s="606"/>
      <c r="DS30" s="606"/>
      <c r="DT30" s="606"/>
      <c r="DU30" s="606"/>
      <c r="DV30" s="607"/>
      <c r="DW30" s="608">
        <v>21.4</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235237</v>
      </c>
      <c r="S31" s="606"/>
      <c r="T31" s="606"/>
      <c r="U31" s="606"/>
      <c r="V31" s="606"/>
      <c r="W31" s="606"/>
      <c r="X31" s="606"/>
      <c r="Y31" s="607"/>
      <c r="Z31" s="665">
        <v>0.1</v>
      </c>
      <c r="AA31" s="665"/>
      <c r="AB31" s="665"/>
      <c r="AC31" s="665"/>
      <c r="AD31" s="666" t="s">
        <v>174</v>
      </c>
      <c r="AE31" s="666"/>
      <c r="AF31" s="666"/>
      <c r="AG31" s="666"/>
      <c r="AH31" s="666"/>
      <c r="AI31" s="666"/>
      <c r="AJ31" s="666"/>
      <c r="AK31" s="666"/>
      <c r="AL31" s="608" t="s">
        <v>234</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98.3</v>
      </c>
      <c r="BH31" s="604"/>
      <c r="BI31" s="604"/>
      <c r="BJ31" s="604"/>
      <c r="BK31" s="604"/>
      <c r="BL31" s="604"/>
      <c r="BM31" s="609">
        <v>94.1</v>
      </c>
      <c r="BN31" s="682"/>
      <c r="BO31" s="682"/>
      <c r="BP31" s="682"/>
      <c r="BQ31" s="643"/>
      <c r="BR31" s="681">
        <v>98.2</v>
      </c>
      <c r="BS31" s="604"/>
      <c r="BT31" s="604"/>
      <c r="BU31" s="604"/>
      <c r="BV31" s="604"/>
      <c r="BW31" s="604"/>
      <c r="BX31" s="609">
        <v>93.4</v>
      </c>
      <c r="BY31" s="682"/>
      <c r="BZ31" s="682"/>
      <c r="CA31" s="682"/>
      <c r="CB31" s="643"/>
      <c r="CD31" s="689"/>
      <c r="CE31" s="690"/>
      <c r="CF31" s="647" t="s">
        <v>309</v>
      </c>
      <c r="CG31" s="644"/>
      <c r="CH31" s="644"/>
      <c r="CI31" s="644"/>
      <c r="CJ31" s="644"/>
      <c r="CK31" s="644"/>
      <c r="CL31" s="644"/>
      <c r="CM31" s="644"/>
      <c r="CN31" s="644"/>
      <c r="CO31" s="644"/>
      <c r="CP31" s="644"/>
      <c r="CQ31" s="645"/>
      <c r="CR31" s="603">
        <v>2209641</v>
      </c>
      <c r="CS31" s="604"/>
      <c r="CT31" s="604"/>
      <c r="CU31" s="604"/>
      <c r="CV31" s="604"/>
      <c r="CW31" s="604"/>
      <c r="CX31" s="604"/>
      <c r="CY31" s="605"/>
      <c r="CZ31" s="608">
        <v>1.1000000000000001</v>
      </c>
      <c r="DA31" s="637"/>
      <c r="DB31" s="637"/>
      <c r="DC31" s="638"/>
      <c r="DD31" s="611">
        <v>2104685</v>
      </c>
      <c r="DE31" s="604"/>
      <c r="DF31" s="604"/>
      <c r="DG31" s="604"/>
      <c r="DH31" s="604"/>
      <c r="DI31" s="604"/>
      <c r="DJ31" s="604"/>
      <c r="DK31" s="605"/>
      <c r="DL31" s="611">
        <v>2104685</v>
      </c>
      <c r="DM31" s="604"/>
      <c r="DN31" s="604"/>
      <c r="DO31" s="604"/>
      <c r="DP31" s="604"/>
      <c r="DQ31" s="604"/>
      <c r="DR31" s="604"/>
      <c r="DS31" s="604"/>
      <c r="DT31" s="604"/>
      <c r="DU31" s="604"/>
      <c r="DV31" s="605"/>
      <c r="DW31" s="608">
        <v>2.1</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1548216</v>
      </c>
      <c r="S32" s="606"/>
      <c r="T32" s="606"/>
      <c r="U32" s="606"/>
      <c r="V32" s="606"/>
      <c r="W32" s="606"/>
      <c r="X32" s="606"/>
      <c r="Y32" s="607"/>
      <c r="Z32" s="665">
        <v>0.8</v>
      </c>
      <c r="AA32" s="665"/>
      <c r="AB32" s="665"/>
      <c r="AC32" s="665"/>
      <c r="AD32" s="666" t="s">
        <v>234</v>
      </c>
      <c r="AE32" s="666"/>
      <c r="AF32" s="666"/>
      <c r="AG32" s="666"/>
      <c r="AH32" s="666"/>
      <c r="AI32" s="666"/>
      <c r="AJ32" s="666"/>
      <c r="AK32" s="666"/>
      <c r="AL32" s="608" t="s">
        <v>174</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v>
      </c>
      <c r="BH32" s="619"/>
      <c r="BI32" s="619"/>
      <c r="BJ32" s="619"/>
      <c r="BK32" s="619"/>
      <c r="BL32" s="619"/>
      <c r="BM32" s="663">
        <v>96.2</v>
      </c>
      <c r="BN32" s="619"/>
      <c r="BO32" s="619"/>
      <c r="BP32" s="619"/>
      <c r="BQ32" s="656"/>
      <c r="BR32" s="680">
        <v>98.9</v>
      </c>
      <c r="BS32" s="619"/>
      <c r="BT32" s="619"/>
      <c r="BU32" s="619"/>
      <c r="BV32" s="619"/>
      <c r="BW32" s="619"/>
      <c r="BX32" s="663">
        <v>95.3</v>
      </c>
      <c r="BY32" s="619"/>
      <c r="BZ32" s="619"/>
      <c r="CA32" s="619"/>
      <c r="CB32" s="656"/>
      <c r="CD32" s="691"/>
      <c r="CE32" s="692"/>
      <c r="CF32" s="647" t="s">
        <v>312</v>
      </c>
      <c r="CG32" s="644"/>
      <c r="CH32" s="644"/>
      <c r="CI32" s="644"/>
      <c r="CJ32" s="644"/>
      <c r="CK32" s="644"/>
      <c r="CL32" s="644"/>
      <c r="CM32" s="644"/>
      <c r="CN32" s="644"/>
      <c r="CO32" s="644"/>
      <c r="CP32" s="644"/>
      <c r="CQ32" s="645"/>
      <c r="CR32" s="603">
        <v>169</v>
      </c>
      <c r="CS32" s="606"/>
      <c r="CT32" s="606"/>
      <c r="CU32" s="606"/>
      <c r="CV32" s="606"/>
      <c r="CW32" s="606"/>
      <c r="CX32" s="606"/>
      <c r="CY32" s="607"/>
      <c r="CZ32" s="608">
        <v>0</v>
      </c>
      <c r="DA32" s="637"/>
      <c r="DB32" s="637"/>
      <c r="DC32" s="638"/>
      <c r="DD32" s="611">
        <v>169</v>
      </c>
      <c r="DE32" s="606"/>
      <c r="DF32" s="606"/>
      <c r="DG32" s="606"/>
      <c r="DH32" s="606"/>
      <c r="DI32" s="606"/>
      <c r="DJ32" s="606"/>
      <c r="DK32" s="607"/>
      <c r="DL32" s="611">
        <v>169</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668801</v>
      </c>
      <c r="S33" s="606"/>
      <c r="T33" s="606"/>
      <c r="U33" s="606"/>
      <c r="V33" s="606"/>
      <c r="W33" s="606"/>
      <c r="X33" s="606"/>
      <c r="Y33" s="607"/>
      <c r="Z33" s="665">
        <v>0.3</v>
      </c>
      <c r="AA33" s="665"/>
      <c r="AB33" s="665"/>
      <c r="AC33" s="665"/>
      <c r="AD33" s="666" t="s">
        <v>174</v>
      </c>
      <c r="AE33" s="666"/>
      <c r="AF33" s="666"/>
      <c r="AG33" s="666"/>
      <c r="AH33" s="666"/>
      <c r="AI33" s="666"/>
      <c r="AJ33" s="666"/>
      <c r="AK33" s="666"/>
      <c r="AL33" s="608" t="s">
        <v>174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52003861</v>
      </c>
      <c r="CS33" s="604"/>
      <c r="CT33" s="604"/>
      <c r="CU33" s="604"/>
      <c r="CV33" s="604"/>
      <c r="CW33" s="604"/>
      <c r="CX33" s="604"/>
      <c r="CY33" s="605"/>
      <c r="CZ33" s="608">
        <v>26.3</v>
      </c>
      <c r="DA33" s="637"/>
      <c r="DB33" s="637"/>
      <c r="DC33" s="638"/>
      <c r="DD33" s="611">
        <v>43248071</v>
      </c>
      <c r="DE33" s="604"/>
      <c r="DF33" s="604"/>
      <c r="DG33" s="604"/>
      <c r="DH33" s="604"/>
      <c r="DI33" s="604"/>
      <c r="DJ33" s="604"/>
      <c r="DK33" s="605"/>
      <c r="DL33" s="611">
        <v>34081727</v>
      </c>
      <c r="DM33" s="604"/>
      <c r="DN33" s="604"/>
      <c r="DO33" s="604"/>
      <c r="DP33" s="604"/>
      <c r="DQ33" s="604"/>
      <c r="DR33" s="604"/>
      <c r="DS33" s="604"/>
      <c r="DT33" s="604"/>
      <c r="DU33" s="604"/>
      <c r="DV33" s="605"/>
      <c r="DW33" s="608">
        <v>33.299999999999997</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6384439</v>
      </c>
      <c r="S34" s="606"/>
      <c r="T34" s="606"/>
      <c r="U34" s="606"/>
      <c r="V34" s="606"/>
      <c r="W34" s="606"/>
      <c r="X34" s="606"/>
      <c r="Y34" s="607"/>
      <c r="Z34" s="665">
        <v>3.2</v>
      </c>
      <c r="AA34" s="665"/>
      <c r="AB34" s="665"/>
      <c r="AC34" s="665"/>
      <c r="AD34" s="666">
        <v>12748</v>
      </c>
      <c r="AE34" s="666"/>
      <c r="AF34" s="666"/>
      <c r="AG34" s="666"/>
      <c r="AH34" s="666"/>
      <c r="AI34" s="666"/>
      <c r="AJ34" s="666"/>
      <c r="AK34" s="666"/>
      <c r="AL34" s="608">
        <v>0</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18780536</v>
      </c>
      <c r="CS34" s="606"/>
      <c r="CT34" s="606"/>
      <c r="CU34" s="606"/>
      <c r="CV34" s="606"/>
      <c r="CW34" s="606"/>
      <c r="CX34" s="606"/>
      <c r="CY34" s="607"/>
      <c r="CZ34" s="608">
        <v>9.5</v>
      </c>
      <c r="DA34" s="637"/>
      <c r="DB34" s="637"/>
      <c r="DC34" s="638"/>
      <c r="DD34" s="611">
        <v>15171747</v>
      </c>
      <c r="DE34" s="606"/>
      <c r="DF34" s="606"/>
      <c r="DG34" s="606"/>
      <c r="DH34" s="606"/>
      <c r="DI34" s="606"/>
      <c r="DJ34" s="606"/>
      <c r="DK34" s="607"/>
      <c r="DL34" s="611">
        <v>12900965</v>
      </c>
      <c r="DM34" s="606"/>
      <c r="DN34" s="606"/>
      <c r="DO34" s="606"/>
      <c r="DP34" s="606"/>
      <c r="DQ34" s="606"/>
      <c r="DR34" s="606"/>
      <c r="DS34" s="606"/>
      <c r="DT34" s="606"/>
      <c r="DU34" s="606"/>
      <c r="DV34" s="607"/>
      <c r="DW34" s="608">
        <v>12.6</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17512223</v>
      </c>
      <c r="S35" s="606"/>
      <c r="T35" s="606"/>
      <c r="U35" s="606"/>
      <c r="V35" s="606"/>
      <c r="W35" s="606"/>
      <c r="X35" s="606"/>
      <c r="Y35" s="607"/>
      <c r="Z35" s="665">
        <v>8.8000000000000007</v>
      </c>
      <c r="AA35" s="665"/>
      <c r="AB35" s="665"/>
      <c r="AC35" s="665"/>
      <c r="AD35" s="666" t="s">
        <v>174</v>
      </c>
      <c r="AE35" s="666"/>
      <c r="AF35" s="666"/>
      <c r="AG35" s="666"/>
      <c r="AH35" s="666"/>
      <c r="AI35" s="666"/>
      <c r="AJ35" s="666"/>
      <c r="AK35" s="666"/>
      <c r="AL35" s="608" t="s">
        <v>174</v>
      </c>
      <c r="AM35" s="609"/>
      <c r="AN35" s="609"/>
      <c r="AO35" s="667"/>
      <c r="AP35" s="214"/>
      <c r="AQ35" s="671" t="s">
        <v>320</v>
      </c>
      <c r="AR35" s="672"/>
      <c r="AS35" s="672"/>
      <c r="AT35" s="672"/>
      <c r="AU35" s="672"/>
      <c r="AV35" s="672"/>
      <c r="AW35" s="672"/>
      <c r="AX35" s="672"/>
      <c r="AY35" s="673"/>
      <c r="AZ35" s="668">
        <v>22662219</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5005774</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1202494</v>
      </c>
      <c r="CS35" s="604"/>
      <c r="CT35" s="604"/>
      <c r="CU35" s="604"/>
      <c r="CV35" s="604"/>
      <c r="CW35" s="604"/>
      <c r="CX35" s="604"/>
      <c r="CY35" s="605"/>
      <c r="CZ35" s="608">
        <v>0.6</v>
      </c>
      <c r="DA35" s="637"/>
      <c r="DB35" s="637"/>
      <c r="DC35" s="638"/>
      <c r="DD35" s="611">
        <v>1194018</v>
      </c>
      <c r="DE35" s="604"/>
      <c r="DF35" s="604"/>
      <c r="DG35" s="604"/>
      <c r="DH35" s="604"/>
      <c r="DI35" s="604"/>
      <c r="DJ35" s="604"/>
      <c r="DK35" s="605"/>
      <c r="DL35" s="611">
        <v>1190449</v>
      </c>
      <c r="DM35" s="604"/>
      <c r="DN35" s="604"/>
      <c r="DO35" s="604"/>
      <c r="DP35" s="604"/>
      <c r="DQ35" s="604"/>
      <c r="DR35" s="604"/>
      <c r="DS35" s="604"/>
      <c r="DT35" s="604"/>
      <c r="DU35" s="604"/>
      <c r="DV35" s="605"/>
      <c r="DW35" s="608">
        <v>1.2</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234</v>
      </c>
      <c r="S36" s="606"/>
      <c r="T36" s="606"/>
      <c r="U36" s="606"/>
      <c r="V36" s="606"/>
      <c r="W36" s="606"/>
      <c r="X36" s="606"/>
      <c r="Y36" s="607"/>
      <c r="Z36" s="665" t="s">
        <v>174</v>
      </c>
      <c r="AA36" s="665"/>
      <c r="AB36" s="665"/>
      <c r="AC36" s="665"/>
      <c r="AD36" s="666" t="s">
        <v>174</v>
      </c>
      <c r="AE36" s="666"/>
      <c r="AF36" s="666"/>
      <c r="AG36" s="666"/>
      <c r="AH36" s="666"/>
      <c r="AI36" s="666"/>
      <c r="AJ36" s="666"/>
      <c r="AK36" s="666"/>
      <c r="AL36" s="608" t="s">
        <v>174</v>
      </c>
      <c r="AM36" s="609"/>
      <c r="AN36" s="609"/>
      <c r="AO36" s="667"/>
      <c r="AQ36" s="640" t="s">
        <v>324</v>
      </c>
      <c r="AR36" s="641"/>
      <c r="AS36" s="641"/>
      <c r="AT36" s="641"/>
      <c r="AU36" s="641"/>
      <c r="AV36" s="641"/>
      <c r="AW36" s="641"/>
      <c r="AX36" s="641"/>
      <c r="AY36" s="642"/>
      <c r="AZ36" s="603">
        <v>4607156</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599448</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10234788</v>
      </c>
      <c r="CS36" s="606"/>
      <c r="CT36" s="606"/>
      <c r="CU36" s="606"/>
      <c r="CV36" s="606"/>
      <c r="CW36" s="606"/>
      <c r="CX36" s="606"/>
      <c r="CY36" s="607"/>
      <c r="CZ36" s="608">
        <v>5.2</v>
      </c>
      <c r="DA36" s="637"/>
      <c r="DB36" s="637"/>
      <c r="DC36" s="638"/>
      <c r="DD36" s="611">
        <v>9587096</v>
      </c>
      <c r="DE36" s="606"/>
      <c r="DF36" s="606"/>
      <c r="DG36" s="606"/>
      <c r="DH36" s="606"/>
      <c r="DI36" s="606"/>
      <c r="DJ36" s="606"/>
      <c r="DK36" s="607"/>
      <c r="DL36" s="611">
        <v>7361726</v>
      </c>
      <c r="DM36" s="606"/>
      <c r="DN36" s="606"/>
      <c r="DO36" s="606"/>
      <c r="DP36" s="606"/>
      <c r="DQ36" s="606"/>
      <c r="DR36" s="606"/>
      <c r="DS36" s="606"/>
      <c r="DT36" s="606"/>
      <c r="DU36" s="606"/>
      <c r="DV36" s="607"/>
      <c r="DW36" s="608">
        <v>7.2</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7845323</v>
      </c>
      <c r="S37" s="606"/>
      <c r="T37" s="606"/>
      <c r="U37" s="606"/>
      <c r="V37" s="606"/>
      <c r="W37" s="606"/>
      <c r="X37" s="606"/>
      <c r="Y37" s="607"/>
      <c r="Z37" s="665">
        <v>4</v>
      </c>
      <c r="AA37" s="665"/>
      <c r="AB37" s="665"/>
      <c r="AC37" s="665"/>
      <c r="AD37" s="666" t="s">
        <v>174</v>
      </c>
      <c r="AE37" s="666"/>
      <c r="AF37" s="666"/>
      <c r="AG37" s="666"/>
      <c r="AH37" s="666"/>
      <c r="AI37" s="666"/>
      <c r="AJ37" s="666"/>
      <c r="AK37" s="666"/>
      <c r="AL37" s="608" t="s">
        <v>234</v>
      </c>
      <c r="AM37" s="609"/>
      <c r="AN37" s="609"/>
      <c r="AO37" s="667"/>
      <c r="AQ37" s="640" t="s">
        <v>328</v>
      </c>
      <c r="AR37" s="641"/>
      <c r="AS37" s="641"/>
      <c r="AT37" s="641"/>
      <c r="AU37" s="641"/>
      <c r="AV37" s="641"/>
      <c r="AW37" s="641"/>
      <c r="AX37" s="641"/>
      <c r="AY37" s="642"/>
      <c r="AZ37" s="603">
        <v>74408</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67002</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38613</v>
      </c>
      <c r="CS37" s="604"/>
      <c r="CT37" s="604"/>
      <c r="CU37" s="604"/>
      <c r="CV37" s="604"/>
      <c r="CW37" s="604"/>
      <c r="CX37" s="604"/>
      <c r="CY37" s="605"/>
      <c r="CZ37" s="608">
        <v>0</v>
      </c>
      <c r="DA37" s="637"/>
      <c r="DB37" s="637"/>
      <c r="DC37" s="638"/>
      <c r="DD37" s="611">
        <v>38613</v>
      </c>
      <c r="DE37" s="604"/>
      <c r="DF37" s="604"/>
      <c r="DG37" s="604"/>
      <c r="DH37" s="604"/>
      <c r="DI37" s="604"/>
      <c r="DJ37" s="604"/>
      <c r="DK37" s="605"/>
      <c r="DL37" s="611">
        <v>38613</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198149679</v>
      </c>
      <c r="S38" s="655"/>
      <c r="T38" s="655"/>
      <c r="U38" s="655"/>
      <c r="V38" s="655"/>
      <c r="W38" s="655"/>
      <c r="X38" s="655"/>
      <c r="Y38" s="660"/>
      <c r="Z38" s="661">
        <v>100</v>
      </c>
      <c r="AA38" s="661"/>
      <c r="AB38" s="661"/>
      <c r="AC38" s="661"/>
      <c r="AD38" s="662">
        <v>94366849</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v>37329</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101571</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17979339</v>
      </c>
      <c r="CS38" s="606"/>
      <c r="CT38" s="606"/>
      <c r="CU38" s="606"/>
      <c r="CV38" s="606"/>
      <c r="CW38" s="606"/>
      <c r="CX38" s="606"/>
      <c r="CY38" s="607"/>
      <c r="CZ38" s="608">
        <v>9.1</v>
      </c>
      <c r="DA38" s="637"/>
      <c r="DB38" s="637"/>
      <c r="DC38" s="638"/>
      <c r="DD38" s="611">
        <v>14470721</v>
      </c>
      <c r="DE38" s="606"/>
      <c r="DF38" s="606"/>
      <c r="DG38" s="606"/>
      <c r="DH38" s="606"/>
      <c r="DI38" s="606"/>
      <c r="DJ38" s="606"/>
      <c r="DK38" s="607"/>
      <c r="DL38" s="611">
        <v>12628587</v>
      </c>
      <c r="DM38" s="606"/>
      <c r="DN38" s="606"/>
      <c r="DO38" s="606"/>
      <c r="DP38" s="606"/>
      <c r="DQ38" s="606"/>
      <c r="DR38" s="606"/>
      <c r="DS38" s="606"/>
      <c r="DT38" s="606"/>
      <c r="DU38" s="606"/>
      <c r="DV38" s="607"/>
      <c r="DW38" s="608">
        <v>12.4</v>
      </c>
      <c r="DX38" s="637"/>
      <c r="DY38" s="637"/>
      <c r="DZ38" s="637"/>
      <c r="EA38" s="637"/>
      <c r="EB38" s="637"/>
      <c r="EC38" s="639"/>
    </row>
    <row r="39" spans="2:133" ht="11.25" customHeight="1">
      <c r="AQ39" s="640" t="s">
        <v>335</v>
      </c>
      <c r="AR39" s="641"/>
      <c r="AS39" s="641"/>
      <c r="AT39" s="641"/>
      <c r="AU39" s="641"/>
      <c r="AV39" s="641"/>
      <c r="AW39" s="641"/>
      <c r="AX39" s="641"/>
      <c r="AY39" s="642"/>
      <c r="AZ39" s="603">
        <v>3160</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99</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2878493</v>
      </c>
      <c r="CS39" s="604"/>
      <c r="CT39" s="604"/>
      <c r="CU39" s="604"/>
      <c r="CV39" s="604"/>
      <c r="CW39" s="604"/>
      <c r="CX39" s="604"/>
      <c r="CY39" s="605"/>
      <c r="CZ39" s="608">
        <v>1.5</v>
      </c>
      <c r="DA39" s="637"/>
      <c r="DB39" s="637"/>
      <c r="DC39" s="638"/>
      <c r="DD39" s="611">
        <v>2806015</v>
      </c>
      <c r="DE39" s="604"/>
      <c r="DF39" s="604"/>
      <c r="DG39" s="604"/>
      <c r="DH39" s="604"/>
      <c r="DI39" s="604"/>
      <c r="DJ39" s="604"/>
      <c r="DK39" s="605"/>
      <c r="DL39" s="611" t="s">
        <v>174</v>
      </c>
      <c r="DM39" s="604"/>
      <c r="DN39" s="604"/>
      <c r="DO39" s="604"/>
      <c r="DP39" s="604"/>
      <c r="DQ39" s="604"/>
      <c r="DR39" s="604"/>
      <c r="DS39" s="604"/>
      <c r="DT39" s="604"/>
      <c r="DU39" s="604"/>
      <c r="DV39" s="605"/>
      <c r="DW39" s="608" t="s">
        <v>174</v>
      </c>
      <c r="DX39" s="637"/>
      <c r="DY39" s="637"/>
      <c r="DZ39" s="637"/>
      <c r="EA39" s="637"/>
      <c r="EB39" s="637"/>
      <c r="EC39" s="639"/>
    </row>
    <row r="40" spans="2:133" ht="11.25" customHeight="1">
      <c r="AQ40" s="640" t="s">
        <v>339</v>
      </c>
      <c r="AR40" s="641"/>
      <c r="AS40" s="641"/>
      <c r="AT40" s="641"/>
      <c r="AU40" s="641"/>
      <c r="AV40" s="641"/>
      <c r="AW40" s="641"/>
      <c r="AX40" s="641"/>
      <c r="AY40" s="642"/>
      <c r="AZ40" s="603">
        <v>5790740</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127</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928211</v>
      </c>
      <c r="CS40" s="606"/>
      <c r="CT40" s="606"/>
      <c r="CU40" s="606"/>
      <c r="CV40" s="606"/>
      <c r="CW40" s="606"/>
      <c r="CX40" s="606"/>
      <c r="CY40" s="607"/>
      <c r="CZ40" s="608">
        <v>0.5</v>
      </c>
      <c r="DA40" s="637"/>
      <c r="DB40" s="637"/>
      <c r="DC40" s="638"/>
      <c r="DD40" s="611">
        <v>18474</v>
      </c>
      <c r="DE40" s="606"/>
      <c r="DF40" s="606"/>
      <c r="DG40" s="606"/>
      <c r="DH40" s="606"/>
      <c r="DI40" s="606"/>
      <c r="DJ40" s="606"/>
      <c r="DK40" s="607"/>
      <c r="DL40" s="611" t="s">
        <v>234</v>
      </c>
      <c r="DM40" s="606"/>
      <c r="DN40" s="606"/>
      <c r="DO40" s="606"/>
      <c r="DP40" s="606"/>
      <c r="DQ40" s="606"/>
      <c r="DR40" s="606"/>
      <c r="DS40" s="606"/>
      <c r="DT40" s="606"/>
      <c r="DU40" s="606"/>
      <c r="DV40" s="607"/>
      <c r="DW40" s="608" t="s">
        <v>174</v>
      </c>
      <c r="DX40" s="637"/>
      <c r="DY40" s="637"/>
      <c r="DZ40" s="637"/>
      <c r="EA40" s="637"/>
      <c r="EB40" s="637"/>
      <c r="EC40" s="639"/>
    </row>
    <row r="41" spans="2:133" ht="11.25" customHeight="1">
      <c r="AQ41" s="652" t="s">
        <v>342</v>
      </c>
      <c r="AR41" s="653"/>
      <c r="AS41" s="653"/>
      <c r="AT41" s="653"/>
      <c r="AU41" s="653"/>
      <c r="AV41" s="653"/>
      <c r="AW41" s="653"/>
      <c r="AX41" s="653"/>
      <c r="AY41" s="654"/>
      <c r="AZ41" s="618">
        <v>12149426</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330</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174</v>
      </c>
      <c r="CS41" s="604"/>
      <c r="CT41" s="604"/>
      <c r="CU41" s="604"/>
      <c r="CV41" s="604"/>
      <c r="CW41" s="604"/>
      <c r="CX41" s="604"/>
      <c r="CY41" s="605"/>
      <c r="CZ41" s="608" t="s">
        <v>174</v>
      </c>
      <c r="DA41" s="637"/>
      <c r="DB41" s="637"/>
      <c r="DC41" s="638"/>
      <c r="DD41" s="611" t="s">
        <v>174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18669092</v>
      </c>
      <c r="CS42" s="606"/>
      <c r="CT42" s="606"/>
      <c r="CU42" s="606"/>
      <c r="CV42" s="606"/>
      <c r="CW42" s="606"/>
      <c r="CX42" s="606"/>
      <c r="CY42" s="607"/>
      <c r="CZ42" s="608">
        <v>9.4</v>
      </c>
      <c r="DA42" s="609"/>
      <c r="DB42" s="609"/>
      <c r="DC42" s="610"/>
      <c r="DD42" s="611">
        <v>4697128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391633</v>
      </c>
      <c r="CS43" s="604"/>
      <c r="CT43" s="604"/>
      <c r="CU43" s="604"/>
      <c r="CV43" s="604"/>
      <c r="CW43" s="604"/>
      <c r="CX43" s="604"/>
      <c r="CY43" s="605"/>
      <c r="CZ43" s="608">
        <v>0.2</v>
      </c>
      <c r="DA43" s="637"/>
      <c r="DB43" s="637"/>
      <c r="DC43" s="638"/>
      <c r="DD43" s="611">
        <v>391633</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301</v>
      </c>
      <c r="CE44" s="632"/>
      <c r="CF44" s="600" t="s">
        <v>350</v>
      </c>
      <c r="CG44" s="601"/>
      <c r="CH44" s="601"/>
      <c r="CI44" s="601"/>
      <c r="CJ44" s="601"/>
      <c r="CK44" s="601"/>
      <c r="CL44" s="601"/>
      <c r="CM44" s="601"/>
      <c r="CN44" s="601"/>
      <c r="CO44" s="601"/>
      <c r="CP44" s="601"/>
      <c r="CQ44" s="602"/>
      <c r="CR44" s="603">
        <v>18668382</v>
      </c>
      <c r="CS44" s="606"/>
      <c r="CT44" s="606"/>
      <c r="CU44" s="606"/>
      <c r="CV44" s="606"/>
      <c r="CW44" s="606"/>
      <c r="CX44" s="606"/>
      <c r="CY44" s="607"/>
      <c r="CZ44" s="608">
        <v>9.4</v>
      </c>
      <c r="DA44" s="609"/>
      <c r="DB44" s="609"/>
      <c r="DC44" s="610"/>
      <c r="DD44" s="611">
        <v>4696890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7028583</v>
      </c>
      <c r="CS45" s="604"/>
      <c r="CT45" s="604"/>
      <c r="CU45" s="604"/>
      <c r="CV45" s="604"/>
      <c r="CW45" s="604"/>
      <c r="CX45" s="604"/>
      <c r="CY45" s="605"/>
      <c r="CZ45" s="608">
        <v>3.6</v>
      </c>
      <c r="DA45" s="637"/>
      <c r="DB45" s="637"/>
      <c r="DC45" s="638"/>
      <c r="DD45" s="611">
        <v>287897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10371140</v>
      </c>
      <c r="CS46" s="606"/>
      <c r="CT46" s="606"/>
      <c r="CU46" s="606"/>
      <c r="CV46" s="606"/>
      <c r="CW46" s="606"/>
      <c r="CX46" s="606"/>
      <c r="CY46" s="607"/>
      <c r="CZ46" s="608">
        <v>5.2</v>
      </c>
      <c r="DA46" s="609"/>
      <c r="DB46" s="609"/>
      <c r="DC46" s="610"/>
      <c r="DD46" s="611">
        <v>4248334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v>710</v>
      </c>
      <c r="CS47" s="604"/>
      <c r="CT47" s="604"/>
      <c r="CU47" s="604"/>
      <c r="CV47" s="604"/>
      <c r="CW47" s="604"/>
      <c r="CX47" s="604"/>
      <c r="CY47" s="605"/>
      <c r="CZ47" s="608">
        <v>0</v>
      </c>
      <c r="DA47" s="637"/>
      <c r="DB47" s="637"/>
      <c r="DC47" s="638"/>
      <c r="DD47" s="611">
        <v>238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354</v>
      </c>
      <c r="CG48" s="601"/>
      <c r="CH48" s="601"/>
      <c r="CI48" s="601"/>
      <c r="CJ48" s="601"/>
      <c r="CK48" s="601"/>
      <c r="CL48" s="601"/>
      <c r="CM48" s="601"/>
      <c r="CN48" s="601"/>
      <c r="CO48" s="601"/>
      <c r="CP48" s="601"/>
      <c r="CQ48" s="602"/>
      <c r="CR48" s="603" t="s">
        <v>174</v>
      </c>
      <c r="CS48" s="606"/>
      <c r="CT48" s="606"/>
      <c r="CU48" s="606"/>
      <c r="CV48" s="606"/>
      <c r="CW48" s="606"/>
      <c r="CX48" s="606"/>
      <c r="CY48" s="607"/>
      <c r="CZ48" s="608" t="s">
        <v>174</v>
      </c>
      <c r="DA48" s="609"/>
      <c r="DB48" s="609"/>
      <c r="DC48" s="610"/>
      <c r="DD48" s="611" t="s">
        <v>234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197732423</v>
      </c>
      <c r="CS49" s="619"/>
      <c r="CT49" s="619"/>
      <c r="CU49" s="619"/>
      <c r="CV49" s="619"/>
      <c r="CW49" s="619"/>
      <c r="CX49" s="619"/>
      <c r="CY49" s="620"/>
      <c r="CZ49" s="621">
        <v>100</v>
      </c>
      <c r="DA49" s="622"/>
      <c r="DB49" s="622"/>
      <c r="DC49" s="623"/>
      <c r="DD49" s="624">
        <v>115752819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FFCXm0V9AIhCEmSSm1RZ8c5EmanUPYRhiJN5p98DiPz68zg6a3k5vALEbHl2u/UFIWmM2oKHoHLXHlHbIhL+cg==" saltValue="c06VHheD85LVtPabuDo/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378</v>
      </c>
      <c r="C7" s="1082"/>
      <c r="D7" s="1082"/>
      <c r="E7" s="1082"/>
      <c r="F7" s="1082"/>
      <c r="G7" s="1082"/>
      <c r="H7" s="1082"/>
      <c r="I7" s="1082"/>
      <c r="J7" s="1082"/>
      <c r="K7" s="1082"/>
      <c r="L7" s="1082"/>
      <c r="M7" s="1082"/>
      <c r="N7" s="1082"/>
      <c r="O7" s="1082"/>
      <c r="P7" s="1083"/>
      <c r="Q7" s="1135">
        <v>200813</v>
      </c>
      <c r="R7" s="1136"/>
      <c r="S7" s="1136"/>
      <c r="T7" s="1136"/>
      <c r="U7" s="1136"/>
      <c r="V7" s="1136">
        <v>200419</v>
      </c>
      <c r="W7" s="1136"/>
      <c r="X7" s="1136"/>
      <c r="Y7" s="1136"/>
      <c r="Z7" s="1136"/>
      <c r="AA7" s="1136">
        <v>394</v>
      </c>
      <c r="AB7" s="1136"/>
      <c r="AC7" s="1136"/>
      <c r="AD7" s="1136"/>
      <c r="AE7" s="1137"/>
      <c r="AF7" s="1138">
        <v>183</v>
      </c>
      <c r="AG7" s="1139"/>
      <c r="AH7" s="1139"/>
      <c r="AI7" s="1139"/>
      <c r="AJ7" s="1140"/>
      <c r="AK7" s="1122">
        <v>1528</v>
      </c>
      <c r="AL7" s="1123"/>
      <c r="AM7" s="1123"/>
      <c r="AN7" s="1123"/>
      <c r="AO7" s="1123"/>
      <c r="AP7" s="1123">
        <v>245621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576</v>
      </c>
      <c r="BT7" s="1127"/>
      <c r="BU7" s="1127"/>
      <c r="BV7" s="1127"/>
      <c r="BW7" s="1127"/>
      <c r="BX7" s="1127"/>
      <c r="BY7" s="1127"/>
      <c r="BZ7" s="1127"/>
      <c r="CA7" s="1127"/>
      <c r="CB7" s="1127"/>
      <c r="CC7" s="1127"/>
      <c r="CD7" s="1127"/>
      <c r="CE7" s="1127"/>
      <c r="CF7" s="1127"/>
      <c r="CG7" s="1128"/>
      <c r="CH7" s="1119">
        <v>92</v>
      </c>
      <c r="CI7" s="1120"/>
      <c r="CJ7" s="1120"/>
      <c r="CK7" s="1120"/>
      <c r="CL7" s="1121"/>
      <c r="CM7" s="1119">
        <v>3962</v>
      </c>
      <c r="CN7" s="1120"/>
      <c r="CO7" s="1120"/>
      <c r="CP7" s="1120"/>
      <c r="CQ7" s="1121"/>
      <c r="CR7" s="1119">
        <v>148</v>
      </c>
      <c r="CS7" s="1120"/>
      <c r="CT7" s="1120"/>
      <c r="CU7" s="1120"/>
      <c r="CV7" s="1121"/>
      <c r="CW7" s="1119">
        <v>138</v>
      </c>
      <c r="CX7" s="1120"/>
      <c r="CY7" s="1120"/>
      <c r="CZ7" s="1120"/>
      <c r="DA7" s="1121"/>
      <c r="DB7" s="1119" t="s">
        <v>593</v>
      </c>
      <c r="DC7" s="1120"/>
      <c r="DD7" s="1120"/>
      <c r="DE7" s="1120"/>
      <c r="DF7" s="1121"/>
      <c r="DG7" s="1119" t="s">
        <v>592</v>
      </c>
      <c r="DH7" s="1120"/>
      <c r="DI7" s="1120"/>
      <c r="DJ7" s="1120"/>
      <c r="DK7" s="1121"/>
      <c r="DL7" s="1119" t="s">
        <v>592</v>
      </c>
      <c r="DM7" s="1120"/>
      <c r="DN7" s="1120"/>
      <c r="DO7" s="1120"/>
      <c r="DP7" s="1121"/>
      <c r="DQ7" s="1119" t="s">
        <v>592</v>
      </c>
      <c r="DR7" s="1120"/>
      <c r="DS7" s="1120"/>
      <c r="DT7" s="1120"/>
      <c r="DU7" s="1121"/>
      <c r="DV7" s="1146"/>
      <c r="DW7" s="1147"/>
      <c r="DX7" s="1147"/>
      <c r="DY7" s="1147"/>
      <c r="DZ7" s="1148"/>
      <c r="EA7" s="234"/>
    </row>
    <row r="8" spans="1:131" s="235" customFormat="1" ht="26.25" customHeight="1">
      <c r="A8" s="241">
        <v>2</v>
      </c>
      <c r="B8" s="1068" t="s">
        <v>379</v>
      </c>
      <c r="C8" s="1069"/>
      <c r="D8" s="1069"/>
      <c r="E8" s="1069"/>
      <c r="F8" s="1069"/>
      <c r="G8" s="1069"/>
      <c r="H8" s="1069"/>
      <c r="I8" s="1069"/>
      <c r="J8" s="1069"/>
      <c r="K8" s="1069"/>
      <c r="L8" s="1069"/>
      <c r="M8" s="1069"/>
      <c r="N8" s="1069"/>
      <c r="O8" s="1069"/>
      <c r="P8" s="1070"/>
      <c r="Q8" s="1074">
        <v>8</v>
      </c>
      <c r="R8" s="1075"/>
      <c r="S8" s="1075"/>
      <c r="T8" s="1075"/>
      <c r="U8" s="1075"/>
      <c r="V8" s="1075">
        <v>8</v>
      </c>
      <c r="W8" s="1075"/>
      <c r="X8" s="1075"/>
      <c r="Y8" s="1075"/>
      <c r="Z8" s="1075"/>
      <c r="AA8" s="1075" t="s">
        <v>566</v>
      </c>
      <c r="AB8" s="1075"/>
      <c r="AC8" s="1075"/>
      <c r="AD8" s="1075"/>
      <c r="AE8" s="1076"/>
      <c r="AF8" s="1050" t="s">
        <v>122</v>
      </c>
      <c r="AG8" s="1051"/>
      <c r="AH8" s="1051"/>
      <c r="AI8" s="1051"/>
      <c r="AJ8" s="1052"/>
      <c r="AK8" s="1117">
        <v>6</v>
      </c>
      <c r="AL8" s="1118"/>
      <c r="AM8" s="1118"/>
      <c r="AN8" s="1118"/>
      <c r="AO8" s="1118"/>
      <c r="AP8" s="1118" t="s">
        <v>566</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577</v>
      </c>
      <c r="BT8" s="1046"/>
      <c r="BU8" s="1046"/>
      <c r="BV8" s="1046"/>
      <c r="BW8" s="1046"/>
      <c r="BX8" s="1046"/>
      <c r="BY8" s="1046"/>
      <c r="BZ8" s="1046"/>
      <c r="CA8" s="1046"/>
      <c r="CB8" s="1046"/>
      <c r="CC8" s="1046"/>
      <c r="CD8" s="1046"/>
      <c r="CE8" s="1046"/>
      <c r="CF8" s="1046"/>
      <c r="CG8" s="1047"/>
      <c r="CH8" s="1020">
        <v>-10</v>
      </c>
      <c r="CI8" s="1021"/>
      <c r="CJ8" s="1021"/>
      <c r="CK8" s="1021"/>
      <c r="CL8" s="1022"/>
      <c r="CM8" s="1020">
        <v>311</v>
      </c>
      <c r="CN8" s="1021"/>
      <c r="CO8" s="1021"/>
      <c r="CP8" s="1021"/>
      <c r="CQ8" s="1022"/>
      <c r="CR8" s="1020">
        <v>8</v>
      </c>
      <c r="CS8" s="1021"/>
      <c r="CT8" s="1021"/>
      <c r="CU8" s="1021"/>
      <c r="CV8" s="1022"/>
      <c r="CW8" s="1020">
        <v>58</v>
      </c>
      <c r="CX8" s="1021"/>
      <c r="CY8" s="1021"/>
      <c r="CZ8" s="1021"/>
      <c r="DA8" s="1022"/>
      <c r="DB8" s="1020" t="s">
        <v>592</v>
      </c>
      <c r="DC8" s="1021"/>
      <c r="DD8" s="1021"/>
      <c r="DE8" s="1021"/>
      <c r="DF8" s="1022"/>
      <c r="DG8" s="1020" t="s">
        <v>592</v>
      </c>
      <c r="DH8" s="1021"/>
      <c r="DI8" s="1021"/>
      <c r="DJ8" s="1021"/>
      <c r="DK8" s="1022"/>
      <c r="DL8" s="1020" t="s">
        <v>592</v>
      </c>
      <c r="DM8" s="1021"/>
      <c r="DN8" s="1021"/>
      <c r="DO8" s="1021"/>
      <c r="DP8" s="1022"/>
      <c r="DQ8" s="1020" t="s">
        <v>592</v>
      </c>
      <c r="DR8" s="1021"/>
      <c r="DS8" s="1021"/>
      <c r="DT8" s="1021"/>
      <c r="DU8" s="1022"/>
      <c r="DV8" s="1023"/>
      <c r="DW8" s="1024"/>
      <c r="DX8" s="1024"/>
      <c r="DY8" s="1024"/>
      <c r="DZ8" s="1025"/>
      <c r="EA8" s="234"/>
    </row>
    <row r="9" spans="1:131" s="235" customFormat="1" ht="26.25" customHeight="1">
      <c r="A9" s="241">
        <v>3</v>
      </c>
      <c r="B9" s="1068" t="s">
        <v>380</v>
      </c>
      <c r="C9" s="1069"/>
      <c r="D9" s="1069"/>
      <c r="E9" s="1069"/>
      <c r="F9" s="1069"/>
      <c r="G9" s="1069"/>
      <c r="H9" s="1069"/>
      <c r="I9" s="1069"/>
      <c r="J9" s="1069"/>
      <c r="K9" s="1069"/>
      <c r="L9" s="1069"/>
      <c r="M9" s="1069"/>
      <c r="N9" s="1069"/>
      <c r="O9" s="1069"/>
      <c r="P9" s="1070"/>
      <c r="Q9" s="1074">
        <v>2864</v>
      </c>
      <c r="R9" s="1075"/>
      <c r="S9" s="1075"/>
      <c r="T9" s="1075"/>
      <c r="U9" s="1075"/>
      <c r="V9" s="1075">
        <v>2864</v>
      </c>
      <c r="W9" s="1075"/>
      <c r="X9" s="1075"/>
      <c r="Y9" s="1075"/>
      <c r="Z9" s="1075"/>
      <c r="AA9" s="1075" t="s">
        <v>566</v>
      </c>
      <c r="AB9" s="1075"/>
      <c r="AC9" s="1075"/>
      <c r="AD9" s="1075"/>
      <c r="AE9" s="1076"/>
      <c r="AF9" s="1050" t="s">
        <v>174</v>
      </c>
      <c r="AG9" s="1051"/>
      <c r="AH9" s="1051"/>
      <c r="AI9" s="1051"/>
      <c r="AJ9" s="1052"/>
      <c r="AK9" s="1117">
        <v>2598</v>
      </c>
      <c r="AL9" s="1118"/>
      <c r="AM9" s="1118"/>
      <c r="AN9" s="1118"/>
      <c r="AO9" s="1118"/>
      <c r="AP9" s="1118">
        <v>5828</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578</v>
      </c>
      <c r="BT9" s="1046"/>
      <c r="BU9" s="1046"/>
      <c r="BV9" s="1046"/>
      <c r="BW9" s="1046"/>
      <c r="BX9" s="1046"/>
      <c r="BY9" s="1046"/>
      <c r="BZ9" s="1046"/>
      <c r="CA9" s="1046"/>
      <c r="CB9" s="1046"/>
      <c r="CC9" s="1046"/>
      <c r="CD9" s="1046"/>
      <c r="CE9" s="1046"/>
      <c r="CF9" s="1046"/>
      <c r="CG9" s="1047"/>
      <c r="CH9" s="1020">
        <v>18</v>
      </c>
      <c r="CI9" s="1021"/>
      <c r="CJ9" s="1021"/>
      <c r="CK9" s="1021"/>
      <c r="CL9" s="1022"/>
      <c r="CM9" s="1020">
        <v>460</v>
      </c>
      <c r="CN9" s="1021"/>
      <c r="CO9" s="1021"/>
      <c r="CP9" s="1021"/>
      <c r="CQ9" s="1022"/>
      <c r="CR9" s="1020">
        <v>60</v>
      </c>
      <c r="CS9" s="1021"/>
      <c r="CT9" s="1021"/>
      <c r="CU9" s="1021"/>
      <c r="CV9" s="1022"/>
      <c r="CW9" s="1020">
        <v>4</v>
      </c>
      <c r="CX9" s="1021"/>
      <c r="CY9" s="1021"/>
      <c r="CZ9" s="1021"/>
      <c r="DA9" s="1022"/>
      <c r="DB9" s="1020" t="s">
        <v>592</v>
      </c>
      <c r="DC9" s="1021"/>
      <c r="DD9" s="1021"/>
      <c r="DE9" s="1021"/>
      <c r="DF9" s="1022"/>
      <c r="DG9" s="1020" t="s">
        <v>592</v>
      </c>
      <c r="DH9" s="1021"/>
      <c r="DI9" s="1021"/>
      <c r="DJ9" s="1021"/>
      <c r="DK9" s="1022"/>
      <c r="DL9" s="1020" t="s">
        <v>592</v>
      </c>
      <c r="DM9" s="1021"/>
      <c r="DN9" s="1021"/>
      <c r="DO9" s="1021"/>
      <c r="DP9" s="1022"/>
      <c r="DQ9" s="1020" t="s">
        <v>592</v>
      </c>
      <c r="DR9" s="1021"/>
      <c r="DS9" s="1021"/>
      <c r="DT9" s="1021"/>
      <c r="DU9" s="1022"/>
      <c r="DV9" s="1023"/>
      <c r="DW9" s="1024"/>
      <c r="DX9" s="1024"/>
      <c r="DY9" s="1024"/>
      <c r="DZ9" s="1025"/>
      <c r="EA9" s="234"/>
    </row>
    <row r="10" spans="1:131" s="235" customFormat="1" ht="26.25" customHeight="1">
      <c r="A10" s="241">
        <v>4</v>
      </c>
      <c r="B10" s="1068" t="s">
        <v>381</v>
      </c>
      <c r="C10" s="1069"/>
      <c r="D10" s="1069"/>
      <c r="E10" s="1069"/>
      <c r="F10" s="1069"/>
      <c r="G10" s="1069"/>
      <c r="H10" s="1069"/>
      <c r="I10" s="1069"/>
      <c r="J10" s="1069"/>
      <c r="K10" s="1069"/>
      <c r="L10" s="1069"/>
      <c r="M10" s="1069"/>
      <c r="N10" s="1069"/>
      <c r="O10" s="1069"/>
      <c r="P10" s="1070"/>
      <c r="Q10" s="1074">
        <v>21</v>
      </c>
      <c r="R10" s="1075"/>
      <c r="S10" s="1075"/>
      <c r="T10" s="1075"/>
      <c r="U10" s="1075"/>
      <c r="V10" s="1075">
        <v>21</v>
      </c>
      <c r="W10" s="1075"/>
      <c r="X10" s="1075"/>
      <c r="Y10" s="1075"/>
      <c r="Z10" s="1075"/>
      <c r="AA10" s="1075">
        <v>0</v>
      </c>
      <c r="AB10" s="1075"/>
      <c r="AC10" s="1075"/>
      <c r="AD10" s="1075"/>
      <c r="AE10" s="1076"/>
      <c r="AF10" s="1050">
        <v>0</v>
      </c>
      <c r="AG10" s="1051"/>
      <c r="AH10" s="1051"/>
      <c r="AI10" s="1051"/>
      <c r="AJ10" s="1052"/>
      <c r="AK10" s="1117">
        <v>13</v>
      </c>
      <c r="AL10" s="1118"/>
      <c r="AM10" s="1118"/>
      <c r="AN10" s="1118"/>
      <c r="AO10" s="1118"/>
      <c r="AP10" s="1118" t="s">
        <v>566</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579</v>
      </c>
      <c r="BT10" s="1046"/>
      <c r="BU10" s="1046"/>
      <c r="BV10" s="1046"/>
      <c r="BW10" s="1046"/>
      <c r="BX10" s="1046"/>
      <c r="BY10" s="1046"/>
      <c r="BZ10" s="1046"/>
      <c r="CA10" s="1046"/>
      <c r="CB10" s="1046"/>
      <c r="CC10" s="1046"/>
      <c r="CD10" s="1046"/>
      <c r="CE10" s="1046"/>
      <c r="CF10" s="1046"/>
      <c r="CG10" s="1047"/>
      <c r="CH10" s="1020">
        <v>-232</v>
      </c>
      <c r="CI10" s="1021"/>
      <c r="CJ10" s="1021"/>
      <c r="CK10" s="1021"/>
      <c r="CL10" s="1022"/>
      <c r="CM10" s="1020">
        <v>5142</v>
      </c>
      <c r="CN10" s="1021"/>
      <c r="CO10" s="1021"/>
      <c r="CP10" s="1021"/>
      <c r="CQ10" s="1022"/>
      <c r="CR10" s="1020">
        <v>199</v>
      </c>
      <c r="CS10" s="1021"/>
      <c r="CT10" s="1021"/>
      <c r="CU10" s="1021"/>
      <c r="CV10" s="1022"/>
      <c r="CW10" s="1020">
        <v>310</v>
      </c>
      <c r="CX10" s="1021"/>
      <c r="CY10" s="1021"/>
      <c r="CZ10" s="1021"/>
      <c r="DA10" s="1022"/>
      <c r="DB10" s="1020" t="s">
        <v>592</v>
      </c>
      <c r="DC10" s="1021"/>
      <c r="DD10" s="1021"/>
      <c r="DE10" s="1021"/>
      <c r="DF10" s="1022"/>
      <c r="DG10" s="1020" t="s">
        <v>592</v>
      </c>
      <c r="DH10" s="1021"/>
      <c r="DI10" s="1021"/>
      <c r="DJ10" s="1021"/>
      <c r="DK10" s="1022"/>
      <c r="DL10" s="1020" t="s">
        <v>592</v>
      </c>
      <c r="DM10" s="1021"/>
      <c r="DN10" s="1021"/>
      <c r="DO10" s="1021"/>
      <c r="DP10" s="1022"/>
      <c r="DQ10" s="1020" t="s">
        <v>592</v>
      </c>
      <c r="DR10" s="1021"/>
      <c r="DS10" s="1021"/>
      <c r="DT10" s="1021"/>
      <c r="DU10" s="1022"/>
      <c r="DV10" s="1023"/>
      <c r="DW10" s="1024"/>
      <c r="DX10" s="1024"/>
      <c r="DY10" s="1024"/>
      <c r="DZ10" s="1025"/>
      <c r="EA10" s="234"/>
    </row>
    <row r="11" spans="1:131" s="235" customFormat="1" ht="26.25" customHeight="1">
      <c r="A11" s="241">
        <v>5</v>
      </c>
      <c r="B11" s="1068" t="s">
        <v>568</v>
      </c>
      <c r="C11" s="1069"/>
      <c r="D11" s="1069"/>
      <c r="E11" s="1069"/>
      <c r="F11" s="1069"/>
      <c r="G11" s="1069"/>
      <c r="H11" s="1069"/>
      <c r="I11" s="1069"/>
      <c r="J11" s="1069"/>
      <c r="K11" s="1069"/>
      <c r="L11" s="1069"/>
      <c r="M11" s="1069"/>
      <c r="N11" s="1069"/>
      <c r="O11" s="1069"/>
      <c r="P11" s="1070"/>
      <c r="Q11" s="1074">
        <v>41</v>
      </c>
      <c r="R11" s="1075"/>
      <c r="S11" s="1075"/>
      <c r="T11" s="1075"/>
      <c r="U11" s="1075"/>
      <c r="V11" s="1075">
        <v>19</v>
      </c>
      <c r="W11" s="1075"/>
      <c r="X11" s="1075"/>
      <c r="Y11" s="1075"/>
      <c r="Z11" s="1075"/>
      <c r="AA11" s="1075">
        <v>22</v>
      </c>
      <c r="AB11" s="1075"/>
      <c r="AC11" s="1075"/>
      <c r="AD11" s="1075"/>
      <c r="AE11" s="1076"/>
      <c r="AF11" s="1050" t="s">
        <v>174</v>
      </c>
      <c r="AG11" s="1051"/>
      <c r="AH11" s="1051"/>
      <c r="AI11" s="1051"/>
      <c r="AJ11" s="1052"/>
      <c r="AK11" s="1117">
        <v>1</v>
      </c>
      <c r="AL11" s="1118"/>
      <c r="AM11" s="1118"/>
      <c r="AN11" s="1118"/>
      <c r="AO11" s="1118"/>
      <c r="AP11" s="1118">
        <v>123</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580</v>
      </c>
      <c r="BT11" s="1046"/>
      <c r="BU11" s="1046"/>
      <c r="BV11" s="1046"/>
      <c r="BW11" s="1046"/>
      <c r="BX11" s="1046"/>
      <c r="BY11" s="1046"/>
      <c r="BZ11" s="1046"/>
      <c r="CA11" s="1046"/>
      <c r="CB11" s="1046"/>
      <c r="CC11" s="1046"/>
      <c r="CD11" s="1046"/>
      <c r="CE11" s="1046"/>
      <c r="CF11" s="1046"/>
      <c r="CG11" s="1047"/>
      <c r="CH11" s="1020">
        <v>-2</v>
      </c>
      <c r="CI11" s="1021"/>
      <c r="CJ11" s="1021"/>
      <c r="CK11" s="1021"/>
      <c r="CL11" s="1022"/>
      <c r="CM11" s="1020">
        <v>2727</v>
      </c>
      <c r="CN11" s="1021"/>
      <c r="CO11" s="1021"/>
      <c r="CP11" s="1021"/>
      <c r="CQ11" s="1022"/>
      <c r="CR11" s="1020">
        <v>100</v>
      </c>
      <c r="CS11" s="1021"/>
      <c r="CT11" s="1021"/>
      <c r="CU11" s="1021"/>
      <c r="CV11" s="1022"/>
      <c r="CW11" s="1020" t="s">
        <v>591</v>
      </c>
      <c r="CX11" s="1021"/>
      <c r="CY11" s="1021"/>
      <c r="CZ11" s="1021"/>
      <c r="DA11" s="1022"/>
      <c r="DB11" s="1020" t="s">
        <v>592</v>
      </c>
      <c r="DC11" s="1021"/>
      <c r="DD11" s="1021"/>
      <c r="DE11" s="1021"/>
      <c r="DF11" s="1022"/>
      <c r="DG11" s="1020" t="s">
        <v>592</v>
      </c>
      <c r="DH11" s="1021"/>
      <c r="DI11" s="1021"/>
      <c r="DJ11" s="1021"/>
      <c r="DK11" s="1022"/>
      <c r="DL11" s="1020" t="s">
        <v>592</v>
      </c>
      <c r="DM11" s="1021"/>
      <c r="DN11" s="1021"/>
      <c r="DO11" s="1021"/>
      <c r="DP11" s="1022"/>
      <c r="DQ11" s="1020" t="s">
        <v>592</v>
      </c>
      <c r="DR11" s="1021"/>
      <c r="DS11" s="1021"/>
      <c r="DT11" s="1021"/>
      <c r="DU11" s="1022"/>
      <c r="DV11" s="1023"/>
      <c r="DW11" s="1024"/>
      <c r="DX11" s="1024"/>
      <c r="DY11" s="1024"/>
      <c r="DZ11" s="1025"/>
      <c r="EA11" s="234"/>
    </row>
    <row r="12" spans="1:131" s="235" customFormat="1" ht="26.25" customHeight="1">
      <c r="A12" s="241">
        <v>6</v>
      </c>
      <c r="B12" s="1068" t="s">
        <v>382</v>
      </c>
      <c r="C12" s="1069"/>
      <c r="D12" s="1069"/>
      <c r="E12" s="1069"/>
      <c r="F12" s="1069"/>
      <c r="G12" s="1069"/>
      <c r="H12" s="1069"/>
      <c r="I12" s="1069"/>
      <c r="J12" s="1069"/>
      <c r="K12" s="1069"/>
      <c r="L12" s="1069"/>
      <c r="M12" s="1069"/>
      <c r="N12" s="1069"/>
      <c r="O12" s="1069"/>
      <c r="P12" s="1070"/>
      <c r="Q12" s="1074">
        <v>7</v>
      </c>
      <c r="R12" s="1075"/>
      <c r="S12" s="1075"/>
      <c r="T12" s="1075"/>
      <c r="U12" s="1075"/>
      <c r="V12" s="1075">
        <v>7</v>
      </c>
      <c r="W12" s="1075"/>
      <c r="X12" s="1075"/>
      <c r="Y12" s="1075"/>
      <c r="Z12" s="1075"/>
      <c r="AA12" s="1075" t="s">
        <v>567</v>
      </c>
      <c r="AB12" s="1075"/>
      <c r="AC12" s="1075"/>
      <c r="AD12" s="1075"/>
      <c r="AE12" s="1076"/>
      <c r="AF12" s="1050" t="s">
        <v>174</v>
      </c>
      <c r="AG12" s="1051"/>
      <c r="AH12" s="1051"/>
      <c r="AI12" s="1051"/>
      <c r="AJ12" s="1052"/>
      <c r="AK12" s="1117">
        <v>3</v>
      </c>
      <c r="AL12" s="1118"/>
      <c r="AM12" s="1118"/>
      <c r="AN12" s="1118"/>
      <c r="AO12" s="1118"/>
      <c r="AP12" s="1118" t="s">
        <v>590</v>
      </c>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581</v>
      </c>
      <c r="BT12" s="1046"/>
      <c r="BU12" s="1046"/>
      <c r="BV12" s="1046"/>
      <c r="BW12" s="1046"/>
      <c r="BX12" s="1046"/>
      <c r="BY12" s="1046"/>
      <c r="BZ12" s="1046"/>
      <c r="CA12" s="1046"/>
      <c r="CB12" s="1046"/>
      <c r="CC12" s="1046"/>
      <c r="CD12" s="1046"/>
      <c r="CE12" s="1046"/>
      <c r="CF12" s="1046"/>
      <c r="CG12" s="1047"/>
      <c r="CH12" s="1020">
        <v>-5</v>
      </c>
      <c r="CI12" s="1021"/>
      <c r="CJ12" s="1021"/>
      <c r="CK12" s="1021"/>
      <c r="CL12" s="1022"/>
      <c r="CM12" s="1020">
        <v>528</v>
      </c>
      <c r="CN12" s="1021"/>
      <c r="CO12" s="1021"/>
      <c r="CP12" s="1021"/>
      <c r="CQ12" s="1022"/>
      <c r="CR12" s="1020">
        <v>63</v>
      </c>
      <c r="CS12" s="1021"/>
      <c r="CT12" s="1021"/>
      <c r="CU12" s="1021"/>
      <c r="CV12" s="1022"/>
      <c r="CW12" s="1020">
        <v>12</v>
      </c>
      <c r="CX12" s="1021"/>
      <c r="CY12" s="1021"/>
      <c r="CZ12" s="1021"/>
      <c r="DA12" s="1022"/>
      <c r="DB12" s="1020" t="s">
        <v>592</v>
      </c>
      <c r="DC12" s="1021"/>
      <c r="DD12" s="1021"/>
      <c r="DE12" s="1021"/>
      <c r="DF12" s="1022"/>
      <c r="DG12" s="1020" t="s">
        <v>592</v>
      </c>
      <c r="DH12" s="1021"/>
      <c r="DI12" s="1021"/>
      <c r="DJ12" s="1021"/>
      <c r="DK12" s="1022"/>
      <c r="DL12" s="1020" t="s">
        <v>592</v>
      </c>
      <c r="DM12" s="1021"/>
      <c r="DN12" s="1021"/>
      <c r="DO12" s="1021"/>
      <c r="DP12" s="1022"/>
      <c r="DQ12" s="1020" t="s">
        <v>592</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582</v>
      </c>
      <c r="BT13" s="1046"/>
      <c r="BU13" s="1046"/>
      <c r="BV13" s="1046"/>
      <c r="BW13" s="1046"/>
      <c r="BX13" s="1046"/>
      <c r="BY13" s="1046"/>
      <c r="BZ13" s="1046"/>
      <c r="CA13" s="1046"/>
      <c r="CB13" s="1046"/>
      <c r="CC13" s="1046"/>
      <c r="CD13" s="1046"/>
      <c r="CE13" s="1046"/>
      <c r="CF13" s="1046"/>
      <c r="CG13" s="1047"/>
      <c r="CH13" s="1020">
        <v>39</v>
      </c>
      <c r="CI13" s="1021"/>
      <c r="CJ13" s="1021"/>
      <c r="CK13" s="1021"/>
      <c r="CL13" s="1022"/>
      <c r="CM13" s="1020">
        <v>1302</v>
      </c>
      <c r="CN13" s="1021"/>
      <c r="CO13" s="1021"/>
      <c r="CP13" s="1021"/>
      <c r="CQ13" s="1022"/>
      <c r="CR13" s="1020">
        <v>83</v>
      </c>
      <c r="CS13" s="1021"/>
      <c r="CT13" s="1021"/>
      <c r="CU13" s="1021"/>
      <c r="CV13" s="1022"/>
      <c r="CW13" s="1020" t="s">
        <v>591</v>
      </c>
      <c r="CX13" s="1021"/>
      <c r="CY13" s="1021"/>
      <c r="CZ13" s="1021"/>
      <c r="DA13" s="1022"/>
      <c r="DB13" s="1020">
        <v>53</v>
      </c>
      <c r="DC13" s="1021"/>
      <c r="DD13" s="1021"/>
      <c r="DE13" s="1021"/>
      <c r="DF13" s="1022"/>
      <c r="DG13" s="1020" t="s">
        <v>592</v>
      </c>
      <c r="DH13" s="1021"/>
      <c r="DI13" s="1021"/>
      <c r="DJ13" s="1021"/>
      <c r="DK13" s="1022"/>
      <c r="DL13" s="1020" t="s">
        <v>592</v>
      </c>
      <c r="DM13" s="1021"/>
      <c r="DN13" s="1021"/>
      <c r="DO13" s="1021"/>
      <c r="DP13" s="1022"/>
      <c r="DQ13" s="1020" t="s">
        <v>592</v>
      </c>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583</v>
      </c>
      <c r="BT14" s="1046"/>
      <c r="BU14" s="1046"/>
      <c r="BV14" s="1046"/>
      <c r="BW14" s="1046"/>
      <c r="BX14" s="1046"/>
      <c r="BY14" s="1046"/>
      <c r="BZ14" s="1046"/>
      <c r="CA14" s="1046"/>
      <c r="CB14" s="1046"/>
      <c r="CC14" s="1046"/>
      <c r="CD14" s="1046"/>
      <c r="CE14" s="1046"/>
      <c r="CF14" s="1046"/>
      <c r="CG14" s="1047"/>
      <c r="CH14" s="1020">
        <v>89</v>
      </c>
      <c r="CI14" s="1021"/>
      <c r="CJ14" s="1021"/>
      <c r="CK14" s="1021"/>
      <c r="CL14" s="1022"/>
      <c r="CM14" s="1020">
        <v>3590</v>
      </c>
      <c r="CN14" s="1021"/>
      <c r="CO14" s="1021"/>
      <c r="CP14" s="1021"/>
      <c r="CQ14" s="1022"/>
      <c r="CR14" s="1020">
        <v>400</v>
      </c>
      <c r="CS14" s="1021"/>
      <c r="CT14" s="1021"/>
      <c r="CU14" s="1021"/>
      <c r="CV14" s="1022"/>
      <c r="CW14" s="1020" t="s">
        <v>591</v>
      </c>
      <c r="CX14" s="1021"/>
      <c r="CY14" s="1021"/>
      <c r="CZ14" s="1021"/>
      <c r="DA14" s="1022"/>
      <c r="DB14" s="1020" t="s">
        <v>592</v>
      </c>
      <c r="DC14" s="1021"/>
      <c r="DD14" s="1021"/>
      <c r="DE14" s="1021"/>
      <c r="DF14" s="1022"/>
      <c r="DG14" s="1020" t="s">
        <v>592</v>
      </c>
      <c r="DH14" s="1021"/>
      <c r="DI14" s="1021"/>
      <c r="DJ14" s="1021"/>
      <c r="DK14" s="1022"/>
      <c r="DL14" s="1020" t="s">
        <v>592</v>
      </c>
      <c r="DM14" s="1021"/>
      <c r="DN14" s="1021"/>
      <c r="DO14" s="1021"/>
      <c r="DP14" s="1022"/>
      <c r="DQ14" s="1020" t="s">
        <v>592</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584</v>
      </c>
      <c r="BT15" s="1046"/>
      <c r="BU15" s="1046"/>
      <c r="BV15" s="1046"/>
      <c r="BW15" s="1046"/>
      <c r="BX15" s="1046"/>
      <c r="BY15" s="1046"/>
      <c r="BZ15" s="1046"/>
      <c r="CA15" s="1046"/>
      <c r="CB15" s="1046"/>
      <c r="CC15" s="1046"/>
      <c r="CD15" s="1046"/>
      <c r="CE15" s="1046"/>
      <c r="CF15" s="1046"/>
      <c r="CG15" s="1047"/>
      <c r="CH15" s="1020">
        <v>11</v>
      </c>
      <c r="CI15" s="1021"/>
      <c r="CJ15" s="1021"/>
      <c r="CK15" s="1021"/>
      <c r="CL15" s="1022"/>
      <c r="CM15" s="1020">
        <v>998</v>
      </c>
      <c r="CN15" s="1021"/>
      <c r="CO15" s="1021"/>
      <c r="CP15" s="1021"/>
      <c r="CQ15" s="1022"/>
      <c r="CR15" s="1020">
        <v>28</v>
      </c>
      <c r="CS15" s="1021"/>
      <c r="CT15" s="1021"/>
      <c r="CU15" s="1021"/>
      <c r="CV15" s="1022"/>
      <c r="CW15" s="1020" t="s">
        <v>591</v>
      </c>
      <c r="CX15" s="1021"/>
      <c r="CY15" s="1021"/>
      <c r="CZ15" s="1021"/>
      <c r="DA15" s="1022"/>
      <c r="DB15" s="1020" t="s">
        <v>592</v>
      </c>
      <c r="DC15" s="1021"/>
      <c r="DD15" s="1021"/>
      <c r="DE15" s="1021"/>
      <c r="DF15" s="1022"/>
      <c r="DG15" s="1020" t="s">
        <v>592</v>
      </c>
      <c r="DH15" s="1021"/>
      <c r="DI15" s="1021"/>
      <c r="DJ15" s="1021"/>
      <c r="DK15" s="1022"/>
      <c r="DL15" s="1020" t="s">
        <v>592</v>
      </c>
      <c r="DM15" s="1021"/>
      <c r="DN15" s="1021"/>
      <c r="DO15" s="1021"/>
      <c r="DP15" s="1022"/>
      <c r="DQ15" s="1020" t="s">
        <v>592</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585</v>
      </c>
      <c r="BT16" s="1046"/>
      <c r="BU16" s="1046"/>
      <c r="BV16" s="1046"/>
      <c r="BW16" s="1046"/>
      <c r="BX16" s="1046"/>
      <c r="BY16" s="1046"/>
      <c r="BZ16" s="1046"/>
      <c r="CA16" s="1046"/>
      <c r="CB16" s="1046"/>
      <c r="CC16" s="1046"/>
      <c r="CD16" s="1046"/>
      <c r="CE16" s="1046"/>
      <c r="CF16" s="1046"/>
      <c r="CG16" s="1047"/>
      <c r="CH16" s="1020">
        <v>67</v>
      </c>
      <c r="CI16" s="1021"/>
      <c r="CJ16" s="1021"/>
      <c r="CK16" s="1021"/>
      <c r="CL16" s="1022"/>
      <c r="CM16" s="1020">
        <v>479</v>
      </c>
      <c r="CN16" s="1021"/>
      <c r="CO16" s="1021"/>
      <c r="CP16" s="1021"/>
      <c r="CQ16" s="1022"/>
      <c r="CR16" s="1020">
        <v>7</v>
      </c>
      <c r="CS16" s="1021"/>
      <c r="CT16" s="1021"/>
      <c r="CU16" s="1021"/>
      <c r="CV16" s="1022"/>
      <c r="CW16" s="1020" t="s">
        <v>591</v>
      </c>
      <c r="CX16" s="1021"/>
      <c r="CY16" s="1021"/>
      <c r="CZ16" s="1021"/>
      <c r="DA16" s="1022"/>
      <c r="DB16" s="1020" t="s">
        <v>592</v>
      </c>
      <c r="DC16" s="1021"/>
      <c r="DD16" s="1021"/>
      <c r="DE16" s="1021"/>
      <c r="DF16" s="1022"/>
      <c r="DG16" s="1020" t="s">
        <v>592</v>
      </c>
      <c r="DH16" s="1021"/>
      <c r="DI16" s="1021"/>
      <c r="DJ16" s="1021"/>
      <c r="DK16" s="1022"/>
      <c r="DL16" s="1020" t="s">
        <v>592</v>
      </c>
      <c r="DM16" s="1021"/>
      <c r="DN16" s="1021"/>
      <c r="DO16" s="1021"/>
      <c r="DP16" s="1022"/>
      <c r="DQ16" s="1020" t="s">
        <v>592</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t="s">
        <v>569</v>
      </c>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t="s">
        <v>586</v>
      </c>
      <c r="BT17" s="1046"/>
      <c r="BU17" s="1046"/>
      <c r="BV17" s="1046"/>
      <c r="BW17" s="1046"/>
      <c r="BX17" s="1046"/>
      <c r="BY17" s="1046"/>
      <c r="BZ17" s="1046"/>
      <c r="CA17" s="1046"/>
      <c r="CB17" s="1046"/>
      <c r="CC17" s="1046"/>
      <c r="CD17" s="1046"/>
      <c r="CE17" s="1046"/>
      <c r="CF17" s="1046"/>
      <c r="CG17" s="1047"/>
      <c r="CH17" s="1020">
        <v>1</v>
      </c>
      <c r="CI17" s="1021"/>
      <c r="CJ17" s="1021"/>
      <c r="CK17" s="1021"/>
      <c r="CL17" s="1022"/>
      <c r="CM17" s="1020">
        <v>748</v>
      </c>
      <c r="CN17" s="1021"/>
      <c r="CO17" s="1021"/>
      <c r="CP17" s="1021"/>
      <c r="CQ17" s="1022"/>
      <c r="CR17" s="1020">
        <v>6</v>
      </c>
      <c r="CS17" s="1021"/>
      <c r="CT17" s="1021"/>
      <c r="CU17" s="1021"/>
      <c r="CV17" s="1022"/>
      <c r="CW17" s="1020" t="s">
        <v>591</v>
      </c>
      <c r="CX17" s="1021"/>
      <c r="CY17" s="1021"/>
      <c r="CZ17" s="1021"/>
      <c r="DA17" s="1022"/>
      <c r="DB17" s="1020">
        <v>48</v>
      </c>
      <c r="DC17" s="1021"/>
      <c r="DD17" s="1021"/>
      <c r="DE17" s="1021"/>
      <c r="DF17" s="1022"/>
      <c r="DG17" s="1020" t="s">
        <v>592</v>
      </c>
      <c r="DH17" s="1021"/>
      <c r="DI17" s="1021"/>
      <c r="DJ17" s="1021"/>
      <c r="DK17" s="1022"/>
      <c r="DL17" s="1020" t="s">
        <v>592</v>
      </c>
      <c r="DM17" s="1021"/>
      <c r="DN17" s="1021"/>
      <c r="DO17" s="1021"/>
      <c r="DP17" s="1022"/>
      <c r="DQ17" s="1020" t="s">
        <v>592</v>
      </c>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t="s">
        <v>587</v>
      </c>
      <c r="BT18" s="1046"/>
      <c r="BU18" s="1046"/>
      <c r="BV18" s="1046"/>
      <c r="BW18" s="1046"/>
      <c r="BX18" s="1046"/>
      <c r="BY18" s="1046"/>
      <c r="BZ18" s="1046"/>
      <c r="CA18" s="1046"/>
      <c r="CB18" s="1046"/>
      <c r="CC18" s="1046"/>
      <c r="CD18" s="1046"/>
      <c r="CE18" s="1046"/>
      <c r="CF18" s="1046"/>
      <c r="CG18" s="1047"/>
      <c r="CH18" s="1020">
        <v>37</v>
      </c>
      <c r="CI18" s="1021"/>
      <c r="CJ18" s="1021"/>
      <c r="CK18" s="1021"/>
      <c r="CL18" s="1022"/>
      <c r="CM18" s="1020">
        <v>1359</v>
      </c>
      <c r="CN18" s="1021"/>
      <c r="CO18" s="1021"/>
      <c r="CP18" s="1021"/>
      <c r="CQ18" s="1022"/>
      <c r="CR18" s="1020">
        <v>450</v>
      </c>
      <c r="CS18" s="1021"/>
      <c r="CT18" s="1021"/>
      <c r="CU18" s="1021"/>
      <c r="CV18" s="1022"/>
      <c r="CW18" s="1020">
        <v>4</v>
      </c>
      <c r="CX18" s="1021"/>
      <c r="CY18" s="1021"/>
      <c r="CZ18" s="1021"/>
      <c r="DA18" s="1022"/>
      <c r="DB18" s="1020">
        <v>660</v>
      </c>
      <c r="DC18" s="1021"/>
      <c r="DD18" s="1021"/>
      <c r="DE18" s="1021"/>
      <c r="DF18" s="1022"/>
      <c r="DG18" s="1020" t="s">
        <v>592</v>
      </c>
      <c r="DH18" s="1021"/>
      <c r="DI18" s="1021"/>
      <c r="DJ18" s="1021"/>
      <c r="DK18" s="1022"/>
      <c r="DL18" s="1020" t="s">
        <v>592</v>
      </c>
      <c r="DM18" s="1021"/>
      <c r="DN18" s="1021"/>
      <c r="DO18" s="1021"/>
      <c r="DP18" s="1022"/>
      <c r="DQ18" s="1020" t="s">
        <v>592</v>
      </c>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t="s">
        <v>588</v>
      </c>
      <c r="BT19" s="1046"/>
      <c r="BU19" s="1046"/>
      <c r="BV19" s="1046"/>
      <c r="BW19" s="1046"/>
      <c r="BX19" s="1046"/>
      <c r="BY19" s="1046"/>
      <c r="BZ19" s="1046"/>
      <c r="CA19" s="1046"/>
      <c r="CB19" s="1046"/>
      <c r="CC19" s="1046"/>
      <c r="CD19" s="1046"/>
      <c r="CE19" s="1046"/>
      <c r="CF19" s="1046"/>
      <c r="CG19" s="1047"/>
      <c r="CH19" s="1020">
        <v>-31</v>
      </c>
      <c r="CI19" s="1021"/>
      <c r="CJ19" s="1021"/>
      <c r="CK19" s="1021"/>
      <c r="CL19" s="1022"/>
      <c r="CM19" s="1020">
        <v>1797</v>
      </c>
      <c r="CN19" s="1021"/>
      <c r="CO19" s="1021"/>
      <c r="CP19" s="1021"/>
      <c r="CQ19" s="1022"/>
      <c r="CR19" s="1020">
        <v>300</v>
      </c>
      <c r="CS19" s="1021"/>
      <c r="CT19" s="1021"/>
      <c r="CU19" s="1021"/>
      <c r="CV19" s="1022"/>
      <c r="CW19" s="1020">
        <v>28</v>
      </c>
      <c r="CX19" s="1021"/>
      <c r="CY19" s="1021"/>
      <c r="CZ19" s="1021"/>
      <c r="DA19" s="1022"/>
      <c r="DB19" s="1020" t="s">
        <v>592</v>
      </c>
      <c r="DC19" s="1021"/>
      <c r="DD19" s="1021"/>
      <c r="DE19" s="1021"/>
      <c r="DF19" s="1022"/>
      <c r="DG19" s="1020" t="s">
        <v>592</v>
      </c>
      <c r="DH19" s="1021"/>
      <c r="DI19" s="1021"/>
      <c r="DJ19" s="1021"/>
      <c r="DK19" s="1022"/>
      <c r="DL19" s="1020" t="s">
        <v>592</v>
      </c>
      <c r="DM19" s="1021"/>
      <c r="DN19" s="1021"/>
      <c r="DO19" s="1021"/>
      <c r="DP19" s="1022"/>
      <c r="DQ19" s="1020" t="s">
        <v>592</v>
      </c>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t="s">
        <v>589</v>
      </c>
      <c r="BT20" s="1046"/>
      <c r="BU20" s="1046"/>
      <c r="BV20" s="1046"/>
      <c r="BW20" s="1046"/>
      <c r="BX20" s="1046"/>
      <c r="BY20" s="1046"/>
      <c r="BZ20" s="1046"/>
      <c r="CA20" s="1046"/>
      <c r="CB20" s="1046"/>
      <c r="CC20" s="1046"/>
      <c r="CD20" s="1046"/>
      <c r="CE20" s="1046"/>
      <c r="CF20" s="1046"/>
      <c r="CG20" s="1047"/>
      <c r="CH20" s="1020">
        <v>7</v>
      </c>
      <c r="CI20" s="1021"/>
      <c r="CJ20" s="1021"/>
      <c r="CK20" s="1021"/>
      <c r="CL20" s="1022"/>
      <c r="CM20" s="1020">
        <v>787</v>
      </c>
      <c r="CN20" s="1021"/>
      <c r="CO20" s="1021"/>
      <c r="CP20" s="1021"/>
      <c r="CQ20" s="1022"/>
      <c r="CR20" s="1020">
        <v>12</v>
      </c>
      <c r="CS20" s="1021"/>
      <c r="CT20" s="1021"/>
      <c r="CU20" s="1021"/>
      <c r="CV20" s="1022"/>
      <c r="CW20" s="1020">
        <v>56</v>
      </c>
      <c r="CX20" s="1021"/>
      <c r="CY20" s="1021"/>
      <c r="CZ20" s="1021"/>
      <c r="DA20" s="1022"/>
      <c r="DB20" s="1020" t="s">
        <v>592</v>
      </c>
      <c r="DC20" s="1021"/>
      <c r="DD20" s="1021"/>
      <c r="DE20" s="1021"/>
      <c r="DF20" s="1022"/>
      <c r="DG20" s="1020" t="s">
        <v>592</v>
      </c>
      <c r="DH20" s="1021"/>
      <c r="DI20" s="1021"/>
      <c r="DJ20" s="1021"/>
      <c r="DK20" s="1022"/>
      <c r="DL20" s="1020" t="s">
        <v>592</v>
      </c>
      <c r="DM20" s="1021"/>
      <c r="DN20" s="1021"/>
      <c r="DO20" s="1021"/>
      <c r="DP20" s="1022"/>
      <c r="DQ20" s="1020" t="s">
        <v>592</v>
      </c>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383</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384</v>
      </c>
      <c r="B23" s="975" t="s">
        <v>385</v>
      </c>
      <c r="C23" s="976"/>
      <c r="D23" s="976"/>
      <c r="E23" s="976"/>
      <c r="F23" s="976"/>
      <c r="G23" s="976"/>
      <c r="H23" s="976"/>
      <c r="I23" s="976"/>
      <c r="J23" s="976"/>
      <c r="K23" s="976"/>
      <c r="L23" s="976"/>
      <c r="M23" s="976"/>
      <c r="N23" s="976"/>
      <c r="O23" s="976"/>
      <c r="P23" s="977"/>
      <c r="Q23" s="1099">
        <v>198150</v>
      </c>
      <c r="R23" s="1100"/>
      <c r="S23" s="1100"/>
      <c r="T23" s="1100"/>
      <c r="U23" s="1100"/>
      <c r="V23" s="1100">
        <v>197732</v>
      </c>
      <c r="W23" s="1100"/>
      <c r="X23" s="1100"/>
      <c r="Y23" s="1100"/>
      <c r="Z23" s="1100"/>
      <c r="AA23" s="1100">
        <v>417</v>
      </c>
      <c r="AB23" s="1100"/>
      <c r="AC23" s="1100"/>
      <c r="AD23" s="1100"/>
      <c r="AE23" s="1101"/>
      <c r="AF23" s="1102">
        <v>184</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174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361</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62326</v>
      </c>
      <c r="R28" s="1085"/>
      <c r="S28" s="1085"/>
      <c r="T28" s="1085"/>
      <c r="U28" s="1085"/>
      <c r="V28" s="1085">
        <v>57320</v>
      </c>
      <c r="W28" s="1085"/>
      <c r="X28" s="1085"/>
      <c r="Y28" s="1085"/>
      <c r="Z28" s="1085"/>
      <c r="AA28" s="1085">
        <v>5006</v>
      </c>
      <c r="AB28" s="1085"/>
      <c r="AC28" s="1085"/>
      <c r="AD28" s="1085"/>
      <c r="AE28" s="1086"/>
      <c r="AF28" s="1087">
        <v>5006</v>
      </c>
      <c r="AG28" s="1085"/>
      <c r="AH28" s="1085"/>
      <c r="AI28" s="1085"/>
      <c r="AJ28" s="1088"/>
      <c r="AK28" s="1089">
        <v>5782</v>
      </c>
      <c r="AL28" s="1077"/>
      <c r="AM28" s="1077"/>
      <c r="AN28" s="1077"/>
      <c r="AO28" s="1077"/>
      <c r="AP28" s="1077" t="s">
        <v>566</v>
      </c>
      <c r="AQ28" s="1077"/>
      <c r="AR28" s="1077"/>
      <c r="AS28" s="1077"/>
      <c r="AT28" s="1077"/>
      <c r="AU28" s="1077" t="s">
        <v>566</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397</v>
      </c>
      <c r="C29" s="1069"/>
      <c r="D29" s="1069"/>
      <c r="E29" s="1069"/>
      <c r="F29" s="1069"/>
      <c r="G29" s="1069"/>
      <c r="H29" s="1069"/>
      <c r="I29" s="1069"/>
      <c r="J29" s="1069"/>
      <c r="K29" s="1069"/>
      <c r="L29" s="1069"/>
      <c r="M29" s="1069"/>
      <c r="N29" s="1069"/>
      <c r="O29" s="1069"/>
      <c r="P29" s="1070"/>
      <c r="Q29" s="1074">
        <v>41296</v>
      </c>
      <c r="R29" s="1075"/>
      <c r="S29" s="1075"/>
      <c r="T29" s="1075"/>
      <c r="U29" s="1075"/>
      <c r="V29" s="1075">
        <v>40694</v>
      </c>
      <c r="W29" s="1075"/>
      <c r="X29" s="1075"/>
      <c r="Y29" s="1075"/>
      <c r="Z29" s="1075"/>
      <c r="AA29" s="1075">
        <v>603</v>
      </c>
      <c r="AB29" s="1075"/>
      <c r="AC29" s="1075"/>
      <c r="AD29" s="1075"/>
      <c r="AE29" s="1076"/>
      <c r="AF29" s="1050">
        <v>603</v>
      </c>
      <c r="AG29" s="1051"/>
      <c r="AH29" s="1051"/>
      <c r="AI29" s="1051"/>
      <c r="AJ29" s="1052"/>
      <c r="AK29" s="1011">
        <v>5774</v>
      </c>
      <c r="AL29" s="1002"/>
      <c r="AM29" s="1002"/>
      <c r="AN29" s="1002"/>
      <c r="AO29" s="1002"/>
      <c r="AP29" s="1002" t="s">
        <v>566</v>
      </c>
      <c r="AQ29" s="1002"/>
      <c r="AR29" s="1002"/>
      <c r="AS29" s="1002"/>
      <c r="AT29" s="1002"/>
      <c r="AU29" s="1002" t="s">
        <v>566</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5637</v>
      </c>
      <c r="R30" s="1075"/>
      <c r="S30" s="1075"/>
      <c r="T30" s="1075"/>
      <c r="U30" s="1075"/>
      <c r="V30" s="1075">
        <v>5464</v>
      </c>
      <c r="W30" s="1075"/>
      <c r="X30" s="1075"/>
      <c r="Y30" s="1075"/>
      <c r="Z30" s="1075"/>
      <c r="AA30" s="1075">
        <v>173</v>
      </c>
      <c r="AB30" s="1075"/>
      <c r="AC30" s="1075"/>
      <c r="AD30" s="1075"/>
      <c r="AE30" s="1076"/>
      <c r="AF30" s="1050">
        <v>173</v>
      </c>
      <c r="AG30" s="1051"/>
      <c r="AH30" s="1051"/>
      <c r="AI30" s="1051"/>
      <c r="AJ30" s="1052"/>
      <c r="AK30" s="1011">
        <v>1170</v>
      </c>
      <c r="AL30" s="1002"/>
      <c r="AM30" s="1002"/>
      <c r="AN30" s="1002"/>
      <c r="AO30" s="1002"/>
      <c r="AP30" s="1002" t="s">
        <v>566</v>
      </c>
      <c r="AQ30" s="1002"/>
      <c r="AR30" s="1002"/>
      <c r="AS30" s="1002"/>
      <c r="AT30" s="1002"/>
      <c r="AU30" s="1002" t="s">
        <v>566</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18</v>
      </c>
      <c r="R31" s="1075"/>
      <c r="S31" s="1075"/>
      <c r="T31" s="1075"/>
      <c r="U31" s="1075"/>
      <c r="V31" s="1075">
        <v>11</v>
      </c>
      <c r="W31" s="1075"/>
      <c r="X31" s="1075"/>
      <c r="Y31" s="1075"/>
      <c r="Z31" s="1075"/>
      <c r="AA31" s="1075">
        <v>7</v>
      </c>
      <c r="AB31" s="1075"/>
      <c r="AC31" s="1075"/>
      <c r="AD31" s="1075"/>
      <c r="AE31" s="1076"/>
      <c r="AF31" s="1050">
        <v>7</v>
      </c>
      <c r="AG31" s="1051"/>
      <c r="AH31" s="1051"/>
      <c r="AI31" s="1051"/>
      <c r="AJ31" s="1052"/>
      <c r="AK31" s="1011">
        <v>10</v>
      </c>
      <c r="AL31" s="1002"/>
      <c r="AM31" s="1002"/>
      <c r="AN31" s="1002"/>
      <c r="AO31" s="1002"/>
      <c r="AP31" s="1002" t="s">
        <v>566</v>
      </c>
      <c r="AQ31" s="1002"/>
      <c r="AR31" s="1002"/>
      <c r="AS31" s="1002"/>
      <c r="AT31" s="1002"/>
      <c r="AU31" s="1002" t="s">
        <v>566</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95</v>
      </c>
      <c r="R32" s="1075"/>
      <c r="S32" s="1075"/>
      <c r="T32" s="1075"/>
      <c r="U32" s="1075"/>
      <c r="V32" s="1075">
        <v>84</v>
      </c>
      <c r="W32" s="1075"/>
      <c r="X32" s="1075"/>
      <c r="Y32" s="1075"/>
      <c r="Z32" s="1075"/>
      <c r="AA32" s="1075">
        <v>11</v>
      </c>
      <c r="AB32" s="1075"/>
      <c r="AC32" s="1075"/>
      <c r="AD32" s="1075"/>
      <c r="AE32" s="1076"/>
      <c r="AF32" s="1050">
        <v>11</v>
      </c>
      <c r="AG32" s="1051"/>
      <c r="AH32" s="1051"/>
      <c r="AI32" s="1051"/>
      <c r="AJ32" s="1052"/>
      <c r="AK32" s="1011">
        <v>3</v>
      </c>
      <c r="AL32" s="1002"/>
      <c r="AM32" s="1002"/>
      <c r="AN32" s="1002"/>
      <c r="AO32" s="1002"/>
      <c r="AP32" s="1002" t="s">
        <v>566</v>
      </c>
      <c r="AQ32" s="1002"/>
      <c r="AR32" s="1002"/>
      <c r="AS32" s="1002"/>
      <c r="AT32" s="1002"/>
      <c r="AU32" s="1002" t="s">
        <v>566</v>
      </c>
      <c r="AV32" s="1002"/>
      <c r="AW32" s="1002"/>
      <c r="AX32" s="1002"/>
      <c r="AY32" s="1002"/>
      <c r="AZ32" s="1073"/>
      <c r="BA32" s="1073"/>
      <c r="BB32" s="1073"/>
      <c r="BC32" s="1073"/>
      <c r="BD32" s="1073"/>
      <c r="BE32" s="1063" t="s">
        <v>603</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401</v>
      </c>
      <c r="C33" s="1069"/>
      <c r="D33" s="1069"/>
      <c r="E33" s="1069"/>
      <c r="F33" s="1069"/>
      <c r="G33" s="1069"/>
      <c r="H33" s="1069"/>
      <c r="I33" s="1069"/>
      <c r="J33" s="1069"/>
      <c r="K33" s="1069"/>
      <c r="L33" s="1069"/>
      <c r="M33" s="1069"/>
      <c r="N33" s="1069"/>
      <c r="O33" s="1069"/>
      <c r="P33" s="1070"/>
      <c r="Q33" s="1074">
        <v>9373</v>
      </c>
      <c r="R33" s="1075"/>
      <c r="S33" s="1075"/>
      <c r="T33" s="1075"/>
      <c r="U33" s="1075"/>
      <c r="V33" s="1075">
        <v>1281</v>
      </c>
      <c r="W33" s="1075"/>
      <c r="X33" s="1075"/>
      <c r="Y33" s="1075"/>
      <c r="Z33" s="1075"/>
      <c r="AA33" s="1075">
        <v>8092</v>
      </c>
      <c r="AB33" s="1075"/>
      <c r="AC33" s="1075"/>
      <c r="AD33" s="1075"/>
      <c r="AE33" s="1076"/>
      <c r="AF33" s="1050">
        <v>8092</v>
      </c>
      <c r="AG33" s="1051"/>
      <c r="AH33" s="1051"/>
      <c r="AI33" s="1051"/>
      <c r="AJ33" s="1052"/>
      <c r="AK33" s="1011">
        <v>53</v>
      </c>
      <c r="AL33" s="1002"/>
      <c r="AM33" s="1002"/>
      <c r="AN33" s="1002"/>
      <c r="AO33" s="1002"/>
      <c r="AP33" s="1002">
        <v>12990</v>
      </c>
      <c r="AQ33" s="1002"/>
      <c r="AR33" s="1002"/>
      <c r="AS33" s="1002"/>
      <c r="AT33" s="1002"/>
      <c r="AU33" s="1002">
        <v>13</v>
      </c>
      <c r="AV33" s="1002"/>
      <c r="AW33" s="1002"/>
      <c r="AX33" s="1002"/>
      <c r="AY33" s="1002"/>
      <c r="AZ33" s="1073"/>
      <c r="BA33" s="1073"/>
      <c r="BB33" s="1073"/>
      <c r="BC33" s="1073"/>
      <c r="BD33" s="1073"/>
      <c r="BE33" s="1063" t="s">
        <v>402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403</v>
      </c>
      <c r="C34" s="1069"/>
      <c r="D34" s="1069"/>
      <c r="E34" s="1069"/>
      <c r="F34" s="1069"/>
      <c r="G34" s="1069"/>
      <c r="H34" s="1069"/>
      <c r="I34" s="1069"/>
      <c r="J34" s="1069"/>
      <c r="K34" s="1069"/>
      <c r="L34" s="1069"/>
      <c r="M34" s="1069"/>
      <c r="N34" s="1069"/>
      <c r="O34" s="1069"/>
      <c r="P34" s="1070"/>
      <c r="Q34" s="1074">
        <v>8643</v>
      </c>
      <c r="R34" s="1075"/>
      <c r="S34" s="1075"/>
      <c r="T34" s="1075"/>
      <c r="U34" s="1075"/>
      <c r="V34" s="1075">
        <v>250</v>
      </c>
      <c r="W34" s="1075"/>
      <c r="X34" s="1075"/>
      <c r="Y34" s="1075"/>
      <c r="Z34" s="1075"/>
      <c r="AA34" s="1075">
        <v>8393</v>
      </c>
      <c r="AB34" s="1075"/>
      <c r="AC34" s="1075"/>
      <c r="AD34" s="1075"/>
      <c r="AE34" s="1076"/>
      <c r="AF34" s="1050">
        <v>8393</v>
      </c>
      <c r="AG34" s="1051"/>
      <c r="AH34" s="1051"/>
      <c r="AI34" s="1051"/>
      <c r="AJ34" s="1052"/>
      <c r="AK34" s="1011">
        <v>1</v>
      </c>
      <c r="AL34" s="1002"/>
      <c r="AM34" s="1002"/>
      <c r="AN34" s="1002"/>
      <c r="AO34" s="1002"/>
      <c r="AP34" s="1002" t="s">
        <v>566</v>
      </c>
      <c r="AQ34" s="1002"/>
      <c r="AR34" s="1002"/>
      <c r="AS34" s="1002"/>
      <c r="AT34" s="1002"/>
      <c r="AU34" s="1002" t="s">
        <v>566</v>
      </c>
      <c r="AV34" s="1002"/>
      <c r="AW34" s="1002"/>
      <c r="AX34" s="1002"/>
      <c r="AY34" s="1002"/>
      <c r="AZ34" s="1073"/>
      <c r="BA34" s="1073"/>
      <c r="BB34" s="1073"/>
      <c r="BC34" s="1073"/>
      <c r="BD34" s="1073"/>
      <c r="BE34" s="1063" t="s">
        <v>402</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404</v>
      </c>
      <c r="C35" s="1069"/>
      <c r="D35" s="1069"/>
      <c r="E35" s="1069"/>
      <c r="F35" s="1069"/>
      <c r="G35" s="1069"/>
      <c r="H35" s="1069"/>
      <c r="I35" s="1069"/>
      <c r="J35" s="1069"/>
      <c r="K35" s="1069"/>
      <c r="L35" s="1069"/>
      <c r="M35" s="1069"/>
      <c r="N35" s="1069"/>
      <c r="O35" s="1069"/>
      <c r="P35" s="1070"/>
      <c r="Q35" s="1074">
        <v>12465</v>
      </c>
      <c r="R35" s="1075"/>
      <c r="S35" s="1075"/>
      <c r="T35" s="1075"/>
      <c r="U35" s="1075"/>
      <c r="V35" s="1075">
        <v>3139</v>
      </c>
      <c r="W35" s="1075"/>
      <c r="X35" s="1075"/>
      <c r="Y35" s="1075"/>
      <c r="Z35" s="1075"/>
      <c r="AA35" s="1075">
        <v>9325</v>
      </c>
      <c r="AB35" s="1075"/>
      <c r="AC35" s="1075"/>
      <c r="AD35" s="1075"/>
      <c r="AE35" s="1076"/>
      <c r="AF35" s="1050">
        <v>9325</v>
      </c>
      <c r="AG35" s="1051"/>
      <c r="AH35" s="1051"/>
      <c r="AI35" s="1051"/>
      <c r="AJ35" s="1052"/>
      <c r="AK35" s="1011">
        <v>4607</v>
      </c>
      <c r="AL35" s="1002"/>
      <c r="AM35" s="1002"/>
      <c r="AN35" s="1002"/>
      <c r="AO35" s="1002"/>
      <c r="AP35" s="1002">
        <v>32409</v>
      </c>
      <c r="AQ35" s="1002"/>
      <c r="AR35" s="1002"/>
      <c r="AS35" s="1002"/>
      <c r="AT35" s="1002"/>
      <c r="AU35" s="1002">
        <v>24760</v>
      </c>
      <c r="AV35" s="1002"/>
      <c r="AW35" s="1002"/>
      <c r="AX35" s="1002"/>
      <c r="AY35" s="1002"/>
      <c r="AZ35" s="1073"/>
      <c r="BA35" s="1073"/>
      <c r="BB35" s="1073"/>
      <c r="BC35" s="1073"/>
      <c r="BD35" s="1073"/>
      <c r="BE35" s="1063" t="s">
        <v>402</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405</v>
      </c>
      <c r="C36" s="1069"/>
      <c r="D36" s="1069"/>
      <c r="E36" s="1069"/>
      <c r="F36" s="1069"/>
      <c r="G36" s="1069"/>
      <c r="H36" s="1069"/>
      <c r="I36" s="1069"/>
      <c r="J36" s="1069"/>
      <c r="K36" s="1069"/>
      <c r="L36" s="1069"/>
      <c r="M36" s="1069"/>
      <c r="N36" s="1069"/>
      <c r="O36" s="1069"/>
      <c r="P36" s="1070"/>
      <c r="Q36" s="1074">
        <v>4151</v>
      </c>
      <c r="R36" s="1075"/>
      <c r="S36" s="1075"/>
      <c r="T36" s="1075"/>
      <c r="U36" s="1075"/>
      <c r="V36" s="1075">
        <v>1547</v>
      </c>
      <c r="W36" s="1075"/>
      <c r="X36" s="1075"/>
      <c r="Y36" s="1075"/>
      <c r="Z36" s="1075"/>
      <c r="AA36" s="1075">
        <v>2603</v>
      </c>
      <c r="AB36" s="1075"/>
      <c r="AC36" s="1075"/>
      <c r="AD36" s="1075"/>
      <c r="AE36" s="1076"/>
      <c r="AF36" s="1050">
        <v>2603</v>
      </c>
      <c r="AG36" s="1051"/>
      <c r="AH36" s="1051"/>
      <c r="AI36" s="1051"/>
      <c r="AJ36" s="1052"/>
      <c r="AK36" s="1011" t="s">
        <v>566</v>
      </c>
      <c r="AL36" s="1002"/>
      <c r="AM36" s="1002"/>
      <c r="AN36" s="1002"/>
      <c r="AO36" s="1002"/>
      <c r="AP36" s="1002" t="s">
        <v>566</v>
      </c>
      <c r="AQ36" s="1002"/>
      <c r="AR36" s="1002"/>
      <c r="AS36" s="1002"/>
      <c r="AT36" s="1002"/>
      <c r="AU36" s="1002" t="s">
        <v>566</v>
      </c>
      <c r="AV36" s="1002"/>
      <c r="AW36" s="1002"/>
      <c r="AX36" s="1002"/>
      <c r="AY36" s="1002"/>
      <c r="AZ36" s="1073"/>
      <c r="BA36" s="1073"/>
      <c r="BB36" s="1073"/>
      <c r="BC36" s="1073"/>
      <c r="BD36" s="1073"/>
      <c r="BE36" s="1063" t="s">
        <v>402</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406</v>
      </c>
      <c r="C37" s="1069"/>
      <c r="D37" s="1069"/>
      <c r="E37" s="1069"/>
      <c r="F37" s="1069"/>
      <c r="G37" s="1069"/>
      <c r="H37" s="1069"/>
      <c r="I37" s="1069"/>
      <c r="J37" s="1069"/>
      <c r="K37" s="1069"/>
      <c r="L37" s="1069"/>
      <c r="M37" s="1069"/>
      <c r="N37" s="1069"/>
      <c r="O37" s="1069"/>
      <c r="P37" s="1070"/>
      <c r="Q37" s="1074">
        <v>436</v>
      </c>
      <c r="R37" s="1075"/>
      <c r="S37" s="1075"/>
      <c r="T37" s="1075"/>
      <c r="U37" s="1075"/>
      <c r="V37" s="1075">
        <v>328</v>
      </c>
      <c r="W37" s="1075"/>
      <c r="X37" s="1075"/>
      <c r="Y37" s="1075"/>
      <c r="Z37" s="1075"/>
      <c r="AA37" s="1075">
        <v>109</v>
      </c>
      <c r="AB37" s="1075"/>
      <c r="AC37" s="1075"/>
      <c r="AD37" s="1075"/>
      <c r="AE37" s="1076"/>
      <c r="AF37" s="1050">
        <v>109</v>
      </c>
      <c r="AG37" s="1051"/>
      <c r="AH37" s="1051"/>
      <c r="AI37" s="1051"/>
      <c r="AJ37" s="1052"/>
      <c r="AK37" s="1011">
        <v>37</v>
      </c>
      <c r="AL37" s="1002"/>
      <c r="AM37" s="1002"/>
      <c r="AN37" s="1002"/>
      <c r="AO37" s="1002"/>
      <c r="AP37" s="1002">
        <v>62</v>
      </c>
      <c r="AQ37" s="1002"/>
      <c r="AR37" s="1002"/>
      <c r="AS37" s="1002"/>
      <c r="AT37" s="1002"/>
      <c r="AU37" s="1002">
        <v>33</v>
      </c>
      <c r="AV37" s="1002"/>
      <c r="AW37" s="1002"/>
      <c r="AX37" s="1002"/>
      <c r="AY37" s="1002"/>
      <c r="AZ37" s="1073"/>
      <c r="BA37" s="1073"/>
      <c r="BB37" s="1073"/>
      <c r="BC37" s="1073"/>
      <c r="BD37" s="1073"/>
      <c r="BE37" s="1063" t="s">
        <v>407</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384</v>
      </c>
      <c r="B63" s="975" t="s">
        <v>409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34321</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174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411</v>
      </c>
      <c r="B66" s="1027"/>
      <c r="C66" s="1027"/>
      <c r="D66" s="1027"/>
      <c r="E66" s="1027"/>
      <c r="F66" s="1027"/>
      <c r="G66" s="1027"/>
      <c r="H66" s="1027"/>
      <c r="I66" s="1027"/>
      <c r="J66" s="1027"/>
      <c r="K66" s="1027"/>
      <c r="L66" s="1027"/>
      <c r="M66" s="1027"/>
      <c r="N66" s="1027"/>
      <c r="O66" s="1027"/>
      <c r="P66" s="1028"/>
      <c r="Q66" s="1032" t="s">
        <v>412</v>
      </c>
      <c r="R66" s="1033"/>
      <c r="S66" s="1033"/>
      <c r="T66" s="1033"/>
      <c r="U66" s="1034"/>
      <c r="V66" s="1032" t="s">
        <v>389</v>
      </c>
      <c r="W66" s="1033"/>
      <c r="X66" s="1033"/>
      <c r="Y66" s="1033"/>
      <c r="Z66" s="1034"/>
      <c r="AA66" s="1032" t="s">
        <v>413</v>
      </c>
      <c r="AB66" s="1033"/>
      <c r="AC66" s="1033"/>
      <c r="AD66" s="1033"/>
      <c r="AE66" s="1034"/>
      <c r="AF66" s="1038" t="s">
        <v>391</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570</v>
      </c>
      <c r="C68" s="1017"/>
      <c r="D68" s="1017"/>
      <c r="E68" s="1017"/>
      <c r="F68" s="1017"/>
      <c r="G68" s="1017"/>
      <c r="H68" s="1017"/>
      <c r="I68" s="1017"/>
      <c r="J68" s="1017"/>
      <c r="K68" s="1017"/>
      <c r="L68" s="1017"/>
      <c r="M68" s="1017"/>
      <c r="N68" s="1017"/>
      <c r="O68" s="1017"/>
      <c r="P68" s="1018"/>
      <c r="Q68" s="1019">
        <v>289</v>
      </c>
      <c r="R68" s="1013"/>
      <c r="S68" s="1013"/>
      <c r="T68" s="1013"/>
      <c r="U68" s="1013"/>
      <c r="V68" s="1013">
        <v>267</v>
      </c>
      <c r="W68" s="1013"/>
      <c r="X68" s="1013"/>
      <c r="Y68" s="1013"/>
      <c r="Z68" s="1013"/>
      <c r="AA68" s="1013">
        <v>22</v>
      </c>
      <c r="AB68" s="1013"/>
      <c r="AC68" s="1013"/>
      <c r="AD68" s="1013"/>
      <c r="AE68" s="1013"/>
      <c r="AF68" s="1013">
        <v>22</v>
      </c>
      <c r="AG68" s="1013"/>
      <c r="AH68" s="1013"/>
      <c r="AI68" s="1013"/>
      <c r="AJ68" s="1013"/>
      <c r="AK68" s="1013">
        <v>4</v>
      </c>
      <c r="AL68" s="1013"/>
      <c r="AM68" s="1013"/>
      <c r="AN68" s="1013"/>
      <c r="AO68" s="1013"/>
      <c r="AP68" s="1013">
        <v>166</v>
      </c>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571</v>
      </c>
      <c r="C69" s="1006"/>
      <c r="D69" s="1006"/>
      <c r="E69" s="1006"/>
      <c r="F69" s="1006"/>
      <c r="G69" s="1006"/>
      <c r="H69" s="1006"/>
      <c r="I69" s="1006"/>
      <c r="J69" s="1006"/>
      <c r="K69" s="1006"/>
      <c r="L69" s="1006"/>
      <c r="M69" s="1006"/>
      <c r="N69" s="1006"/>
      <c r="O69" s="1006"/>
      <c r="P69" s="1007"/>
      <c r="Q69" s="1008">
        <v>502</v>
      </c>
      <c r="R69" s="1002"/>
      <c r="S69" s="1002"/>
      <c r="T69" s="1002"/>
      <c r="U69" s="1002"/>
      <c r="V69" s="1002">
        <v>369</v>
      </c>
      <c r="W69" s="1002"/>
      <c r="X69" s="1002"/>
      <c r="Y69" s="1002"/>
      <c r="Z69" s="1002"/>
      <c r="AA69" s="1002">
        <v>134</v>
      </c>
      <c r="AB69" s="1002"/>
      <c r="AC69" s="1002"/>
      <c r="AD69" s="1002"/>
      <c r="AE69" s="1002"/>
      <c r="AF69" s="1002">
        <v>134</v>
      </c>
      <c r="AG69" s="1002"/>
      <c r="AH69" s="1002"/>
      <c r="AI69" s="1002"/>
      <c r="AJ69" s="1002"/>
      <c r="AK69" s="1002">
        <v>231</v>
      </c>
      <c r="AL69" s="1002"/>
      <c r="AM69" s="1002"/>
      <c r="AN69" s="1002"/>
      <c r="AO69" s="1002"/>
      <c r="AP69" s="1002" t="s">
        <v>595</v>
      </c>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572</v>
      </c>
      <c r="C70" s="1006"/>
      <c r="D70" s="1006"/>
      <c r="E70" s="1006"/>
      <c r="F70" s="1006"/>
      <c r="G70" s="1006"/>
      <c r="H70" s="1006"/>
      <c r="I70" s="1006"/>
      <c r="J70" s="1006"/>
      <c r="K70" s="1006"/>
      <c r="L70" s="1006"/>
      <c r="M70" s="1006"/>
      <c r="N70" s="1006"/>
      <c r="O70" s="1006"/>
      <c r="P70" s="1007"/>
      <c r="Q70" s="1008">
        <v>746051</v>
      </c>
      <c r="R70" s="1002"/>
      <c r="S70" s="1002"/>
      <c r="T70" s="1002"/>
      <c r="U70" s="1002"/>
      <c r="V70" s="1002">
        <v>728184</v>
      </c>
      <c r="W70" s="1002"/>
      <c r="X70" s="1002"/>
      <c r="Y70" s="1002"/>
      <c r="Z70" s="1002"/>
      <c r="AA70" s="1002">
        <v>17868</v>
      </c>
      <c r="AB70" s="1002"/>
      <c r="AC70" s="1002"/>
      <c r="AD70" s="1002"/>
      <c r="AE70" s="1002"/>
      <c r="AF70" s="1002">
        <v>17868</v>
      </c>
      <c r="AG70" s="1002"/>
      <c r="AH70" s="1002"/>
      <c r="AI70" s="1002"/>
      <c r="AJ70" s="1002"/>
      <c r="AK70" s="1002">
        <v>6780</v>
      </c>
      <c r="AL70" s="1002"/>
      <c r="AM70" s="1002"/>
      <c r="AN70" s="1002"/>
      <c r="AO70" s="1002"/>
      <c r="AP70" s="1002" t="s">
        <v>596</v>
      </c>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573</v>
      </c>
      <c r="C71" s="1006"/>
      <c r="D71" s="1006"/>
      <c r="E71" s="1006"/>
      <c r="F71" s="1006"/>
      <c r="G71" s="1006"/>
      <c r="H71" s="1006"/>
      <c r="I71" s="1006"/>
      <c r="J71" s="1006"/>
      <c r="K71" s="1006"/>
      <c r="L71" s="1006"/>
      <c r="M71" s="1006"/>
      <c r="N71" s="1006"/>
      <c r="O71" s="1006"/>
      <c r="P71" s="1007"/>
      <c r="Q71" s="1008">
        <v>22843</v>
      </c>
      <c r="R71" s="1002"/>
      <c r="S71" s="1002"/>
      <c r="T71" s="1002"/>
      <c r="U71" s="1002"/>
      <c r="V71" s="1002">
        <v>29544</v>
      </c>
      <c r="W71" s="1002"/>
      <c r="X71" s="1002"/>
      <c r="Y71" s="1002"/>
      <c r="Z71" s="1002"/>
      <c r="AA71" s="1002">
        <v>-6701</v>
      </c>
      <c r="AB71" s="1002"/>
      <c r="AC71" s="1002"/>
      <c r="AD71" s="1002"/>
      <c r="AE71" s="1002"/>
      <c r="AF71" s="1002">
        <v>-7214</v>
      </c>
      <c r="AG71" s="1002"/>
      <c r="AH71" s="1002"/>
      <c r="AI71" s="1002"/>
      <c r="AJ71" s="1002"/>
      <c r="AK71" s="1002">
        <v>14</v>
      </c>
      <c r="AL71" s="1002"/>
      <c r="AM71" s="1002"/>
      <c r="AN71" s="1002"/>
      <c r="AO71" s="1002"/>
      <c r="AP71" s="1002">
        <v>51427</v>
      </c>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574</v>
      </c>
      <c r="C72" s="1006"/>
      <c r="D72" s="1006"/>
      <c r="E72" s="1006"/>
      <c r="F72" s="1006"/>
      <c r="G72" s="1006"/>
      <c r="H72" s="1006"/>
      <c r="I72" s="1006"/>
      <c r="J72" s="1006"/>
      <c r="K72" s="1006"/>
      <c r="L72" s="1006"/>
      <c r="M72" s="1006"/>
      <c r="N72" s="1006"/>
      <c r="O72" s="1006"/>
      <c r="P72" s="1007"/>
      <c r="Q72" s="1008">
        <v>62496</v>
      </c>
      <c r="R72" s="1002"/>
      <c r="S72" s="1002"/>
      <c r="T72" s="1002"/>
      <c r="U72" s="1002"/>
      <c r="V72" s="1002">
        <v>62489</v>
      </c>
      <c r="W72" s="1002"/>
      <c r="X72" s="1002"/>
      <c r="Y72" s="1002"/>
      <c r="Z72" s="1002"/>
      <c r="AA72" s="1002">
        <v>7</v>
      </c>
      <c r="AB72" s="1002"/>
      <c r="AC72" s="1002"/>
      <c r="AD72" s="1002"/>
      <c r="AE72" s="1002"/>
      <c r="AF72" s="1002">
        <v>7</v>
      </c>
      <c r="AG72" s="1002"/>
      <c r="AH72" s="1002"/>
      <c r="AI72" s="1002"/>
      <c r="AJ72" s="1002"/>
      <c r="AK72" s="1002" t="s">
        <v>575</v>
      </c>
      <c r="AL72" s="1002"/>
      <c r="AM72" s="1002"/>
      <c r="AN72" s="1002"/>
      <c r="AO72" s="1002"/>
      <c r="AP72" s="1002" t="s">
        <v>594</v>
      </c>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384</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300</v>
      </c>
      <c r="AG109" s="925"/>
      <c r="AH109" s="925"/>
      <c r="AI109" s="925"/>
      <c r="AJ109" s="926"/>
      <c r="AK109" s="927" t="s">
        <v>299</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300</v>
      </c>
      <c r="BW109" s="925"/>
      <c r="BX109" s="925"/>
      <c r="BY109" s="925"/>
      <c r="BZ109" s="926"/>
      <c r="CA109" s="927" t="s">
        <v>299</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300</v>
      </c>
      <c r="DM109" s="925"/>
      <c r="DN109" s="925"/>
      <c r="DO109" s="925"/>
      <c r="DP109" s="926"/>
      <c r="DQ109" s="927" t="s">
        <v>299</v>
      </c>
      <c r="DR109" s="925"/>
      <c r="DS109" s="925"/>
      <c r="DT109" s="925"/>
      <c r="DU109" s="926"/>
      <c r="DV109" s="927" t="s">
        <v>427</v>
      </c>
      <c r="DW109" s="925"/>
      <c r="DX109" s="925"/>
      <c r="DY109" s="925"/>
      <c r="DZ109" s="956"/>
    </row>
    <row r="110" spans="1:131" s="226" customFormat="1" ht="26.25" customHeight="1">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25472109</v>
      </c>
      <c r="AB110" s="918"/>
      <c r="AC110" s="918"/>
      <c r="AD110" s="918"/>
      <c r="AE110" s="919"/>
      <c r="AF110" s="920">
        <v>26349192</v>
      </c>
      <c r="AG110" s="918"/>
      <c r="AH110" s="918"/>
      <c r="AI110" s="918"/>
      <c r="AJ110" s="919"/>
      <c r="AK110" s="920">
        <v>25799310</v>
      </c>
      <c r="AL110" s="918"/>
      <c r="AM110" s="918"/>
      <c r="AN110" s="918"/>
      <c r="AO110" s="919"/>
      <c r="AP110" s="921">
        <v>29.7</v>
      </c>
      <c r="AQ110" s="922"/>
      <c r="AR110" s="922"/>
      <c r="AS110" s="922"/>
      <c r="AT110" s="923"/>
      <c r="AU110" s="957" t="s">
        <v>67</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260234383</v>
      </c>
      <c r="BR110" s="865"/>
      <c r="BS110" s="865"/>
      <c r="BT110" s="865"/>
      <c r="BU110" s="865"/>
      <c r="BV110" s="865">
        <v>257662010</v>
      </c>
      <c r="BW110" s="865"/>
      <c r="BX110" s="865"/>
      <c r="BY110" s="865"/>
      <c r="BZ110" s="865"/>
      <c r="CA110" s="865">
        <v>251572564</v>
      </c>
      <c r="CB110" s="865"/>
      <c r="CC110" s="865"/>
      <c r="CD110" s="865"/>
      <c r="CE110" s="865"/>
      <c r="CF110" s="889">
        <v>289.39999999999998</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433</v>
      </c>
      <c r="DH110" s="865"/>
      <c r="DI110" s="865"/>
      <c r="DJ110" s="865"/>
      <c r="DK110" s="865"/>
      <c r="DL110" s="865" t="s">
        <v>433</v>
      </c>
      <c r="DM110" s="865"/>
      <c r="DN110" s="865"/>
      <c r="DO110" s="865"/>
      <c r="DP110" s="865"/>
      <c r="DQ110" s="865" t="s">
        <v>434</v>
      </c>
      <c r="DR110" s="865"/>
      <c r="DS110" s="865"/>
      <c r="DT110" s="865"/>
      <c r="DU110" s="865"/>
      <c r="DV110" s="866" t="s">
        <v>433</v>
      </c>
      <c r="DW110" s="866"/>
      <c r="DX110" s="866"/>
      <c r="DY110" s="866"/>
      <c r="DZ110" s="867"/>
    </row>
    <row r="111" spans="1:131" s="226" customFormat="1" ht="26.25" customHeight="1">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433</v>
      </c>
      <c r="AB111" s="946"/>
      <c r="AC111" s="946"/>
      <c r="AD111" s="946"/>
      <c r="AE111" s="947"/>
      <c r="AF111" s="948" t="s">
        <v>433</v>
      </c>
      <c r="AG111" s="946"/>
      <c r="AH111" s="946"/>
      <c r="AI111" s="946"/>
      <c r="AJ111" s="947"/>
      <c r="AK111" s="948" t="s">
        <v>174</v>
      </c>
      <c r="AL111" s="946"/>
      <c r="AM111" s="946"/>
      <c r="AN111" s="946"/>
      <c r="AO111" s="947"/>
      <c r="AP111" s="949" t="s">
        <v>433</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v>3645214</v>
      </c>
      <c r="BR111" s="837"/>
      <c r="BS111" s="837"/>
      <c r="BT111" s="837"/>
      <c r="BU111" s="837"/>
      <c r="BV111" s="837">
        <v>3036068</v>
      </c>
      <c r="BW111" s="837"/>
      <c r="BX111" s="837"/>
      <c r="BY111" s="837"/>
      <c r="BZ111" s="837"/>
      <c r="CA111" s="837">
        <v>2519503</v>
      </c>
      <c r="CB111" s="837"/>
      <c r="CC111" s="837"/>
      <c r="CD111" s="837"/>
      <c r="CE111" s="837"/>
      <c r="CF111" s="898">
        <v>2.9</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v>2688450</v>
      </c>
      <c r="DH111" s="837"/>
      <c r="DI111" s="837"/>
      <c r="DJ111" s="837"/>
      <c r="DK111" s="837"/>
      <c r="DL111" s="837">
        <v>2402608</v>
      </c>
      <c r="DM111" s="837"/>
      <c r="DN111" s="837"/>
      <c r="DO111" s="837"/>
      <c r="DP111" s="837"/>
      <c r="DQ111" s="837">
        <v>2117630</v>
      </c>
      <c r="DR111" s="837"/>
      <c r="DS111" s="837"/>
      <c r="DT111" s="837"/>
      <c r="DU111" s="837"/>
      <c r="DV111" s="814">
        <v>2.4</v>
      </c>
      <c r="DW111" s="814"/>
      <c r="DX111" s="814"/>
      <c r="DY111" s="814"/>
      <c r="DZ111" s="815"/>
    </row>
    <row r="112" spans="1:131" s="226" customFormat="1" ht="26.25" customHeight="1">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46667</v>
      </c>
      <c r="AB112" s="800"/>
      <c r="AC112" s="800"/>
      <c r="AD112" s="800"/>
      <c r="AE112" s="801"/>
      <c r="AF112" s="802">
        <v>33333</v>
      </c>
      <c r="AG112" s="800"/>
      <c r="AH112" s="800"/>
      <c r="AI112" s="800"/>
      <c r="AJ112" s="801"/>
      <c r="AK112" s="802">
        <v>16667</v>
      </c>
      <c r="AL112" s="800"/>
      <c r="AM112" s="800"/>
      <c r="AN112" s="800"/>
      <c r="AO112" s="801"/>
      <c r="AP112" s="847">
        <v>0</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26602641</v>
      </c>
      <c r="BR112" s="837"/>
      <c r="BS112" s="837"/>
      <c r="BT112" s="837"/>
      <c r="BU112" s="837"/>
      <c r="BV112" s="837">
        <v>25032056</v>
      </c>
      <c r="BW112" s="837"/>
      <c r="BX112" s="837"/>
      <c r="BY112" s="837"/>
      <c r="BZ112" s="837"/>
      <c r="CA112" s="837">
        <v>24806479</v>
      </c>
      <c r="CB112" s="837"/>
      <c r="CC112" s="837"/>
      <c r="CD112" s="837"/>
      <c r="CE112" s="837"/>
      <c r="CF112" s="898">
        <v>28.5</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174</v>
      </c>
      <c r="DH112" s="837"/>
      <c r="DI112" s="837"/>
      <c r="DJ112" s="837"/>
      <c r="DK112" s="837"/>
      <c r="DL112" s="837" t="s">
        <v>174</v>
      </c>
      <c r="DM112" s="837"/>
      <c r="DN112" s="837"/>
      <c r="DO112" s="837"/>
      <c r="DP112" s="837"/>
      <c r="DQ112" s="837" t="s">
        <v>174</v>
      </c>
      <c r="DR112" s="837"/>
      <c r="DS112" s="837"/>
      <c r="DT112" s="837"/>
      <c r="DU112" s="837"/>
      <c r="DV112" s="814" t="s">
        <v>434</v>
      </c>
      <c r="DW112" s="814"/>
      <c r="DX112" s="814"/>
      <c r="DY112" s="814"/>
      <c r="DZ112" s="815"/>
    </row>
    <row r="113" spans="1:130" s="226" customFormat="1" ht="26.25" customHeight="1">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3732991</v>
      </c>
      <c r="AB113" s="946"/>
      <c r="AC113" s="946"/>
      <c r="AD113" s="946"/>
      <c r="AE113" s="947"/>
      <c r="AF113" s="948">
        <v>3613228</v>
      </c>
      <c r="AG113" s="946"/>
      <c r="AH113" s="946"/>
      <c r="AI113" s="946"/>
      <c r="AJ113" s="947"/>
      <c r="AK113" s="948">
        <v>3490746</v>
      </c>
      <c r="AL113" s="946"/>
      <c r="AM113" s="946"/>
      <c r="AN113" s="946"/>
      <c r="AO113" s="947"/>
      <c r="AP113" s="949">
        <v>4</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146174</v>
      </c>
      <c r="BR113" s="837"/>
      <c r="BS113" s="837"/>
      <c r="BT113" s="837"/>
      <c r="BU113" s="837"/>
      <c r="BV113" s="837">
        <v>104738</v>
      </c>
      <c r="BW113" s="837"/>
      <c r="BX113" s="837"/>
      <c r="BY113" s="837"/>
      <c r="BZ113" s="837"/>
      <c r="CA113" s="837">
        <v>95960</v>
      </c>
      <c r="CB113" s="837"/>
      <c r="CC113" s="837"/>
      <c r="CD113" s="837"/>
      <c r="CE113" s="837"/>
      <c r="CF113" s="898">
        <v>0.1</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429627</v>
      </c>
      <c r="DH113" s="800"/>
      <c r="DI113" s="800"/>
      <c r="DJ113" s="800"/>
      <c r="DK113" s="801"/>
      <c r="DL113" s="802">
        <v>215636</v>
      </c>
      <c r="DM113" s="800"/>
      <c r="DN113" s="800"/>
      <c r="DO113" s="800"/>
      <c r="DP113" s="801"/>
      <c r="DQ113" s="802">
        <v>91087</v>
      </c>
      <c r="DR113" s="800"/>
      <c r="DS113" s="800"/>
      <c r="DT113" s="800"/>
      <c r="DU113" s="801"/>
      <c r="DV113" s="847">
        <v>0.1</v>
      </c>
      <c r="DW113" s="848"/>
      <c r="DX113" s="848"/>
      <c r="DY113" s="848"/>
      <c r="DZ113" s="849"/>
    </row>
    <row r="114" spans="1:130" s="226" customFormat="1" ht="26.25" customHeight="1">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86865</v>
      </c>
      <c r="AB114" s="800"/>
      <c r="AC114" s="800"/>
      <c r="AD114" s="800"/>
      <c r="AE114" s="801"/>
      <c r="AF114" s="802">
        <v>34982</v>
      </c>
      <c r="AG114" s="800"/>
      <c r="AH114" s="800"/>
      <c r="AI114" s="800"/>
      <c r="AJ114" s="801"/>
      <c r="AK114" s="802">
        <v>25381</v>
      </c>
      <c r="AL114" s="800"/>
      <c r="AM114" s="800"/>
      <c r="AN114" s="800"/>
      <c r="AO114" s="801"/>
      <c r="AP114" s="847">
        <v>0</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19729864</v>
      </c>
      <c r="BR114" s="837"/>
      <c r="BS114" s="837"/>
      <c r="BT114" s="837"/>
      <c r="BU114" s="837"/>
      <c r="BV114" s="837">
        <v>19707919</v>
      </c>
      <c r="BW114" s="837"/>
      <c r="BX114" s="837"/>
      <c r="BY114" s="837"/>
      <c r="BZ114" s="837"/>
      <c r="CA114" s="837">
        <v>19738066</v>
      </c>
      <c r="CB114" s="837"/>
      <c r="CC114" s="837"/>
      <c r="CD114" s="837"/>
      <c r="CE114" s="837"/>
      <c r="CF114" s="898">
        <v>22.7</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434</v>
      </c>
      <c r="DH114" s="800"/>
      <c r="DI114" s="800"/>
      <c r="DJ114" s="800"/>
      <c r="DK114" s="801"/>
      <c r="DL114" s="802" t="s">
        <v>174</v>
      </c>
      <c r="DM114" s="800"/>
      <c r="DN114" s="800"/>
      <c r="DO114" s="800"/>
      <c r="DP114" s="801"/>
      <c r="DQ114" s="802" t="s">
        <v>434</v>
      </c>
      <c r="DR114" s="800"/>
      <c r="DS114" s="800"/>
      <c r="DT114" s="800"/>
      <c r="DU114" s="801"/>
      <c r="DV114" s="847" t="s">
        <v>434</v>
      </c>
      <c r="DW114" s="848"/>
      <c r="DX114" s="848"/>
      <c r="DY114" s="848"/>
      <c r="DZ114" s="849"/>
    </row>
    <row r="115" spans="1:130" s="226" customFormat="1" ht="26.25" customHeight="1">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451768</v>
      </c>
      <c r="AB115" s="946"/>
      <c r="AC115" s="946"/>
      <c r="AD115" s="946"/>
      <c r="AE115" s="947"/>
      <c r="AF115" s="948">
        <v>444208</v>
      </c>
      <c r="AG115" s="946"/>
      <c r="AH115" s="946"/>
      <c r="AI115" s="946"/>
      <c r="AJ115" s="947"/>
      <c r="AK115" s="948">
        <v>354767</v>
      </c>
      <c r="AL115" s="946"/>
      <c r="AM115" s="946"/>
      <c r="AN115" s="946"/>
      <c r="AO115" s="947"/>
      <c r="AP115" s="949">
        <v>0.4</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v>522260</v>
      </c>
      <c r="BR115" s="837"/>
      <c r="BS115" s="837"/>
      <c r="BT115" s="837"/>
      <c r="BU115" s="837"/>
      <c r="BV115" s="837">
        <v>77563</v>
      </c>
      <c r="BW115" s="837"/>
      <c r="BX115" s="837"/>
      <c r="BY115" s="837"/>
      <c r="BZ115" s="837"/>
      <c r="CA115" s="837">
        <v>48784</v>
      </c>
      <c r="CB115" s="837"/>
      <c r="CC115" s="837"/>
      <c r="CD115" s="837"/>
      <c r="CE115" s="837"/>
      <c r="CF115" s="898">
        <v>0.1</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174</v>
      </c>
      <c r="DH115" s="800"/>
      <c r="DI115" s="800"/>
      <c r="DJ115" s="800"/>
      <c r="DK115" s="801"/>
      <c r="DL115" s="802" t="s">
        <v>174</v>
      </c>
      <c r="DM115" s="800"/>
      <c r="DN115" s="800"/>
      <c r="DO115" s="800"/>
      <c r="DP115" s="801"/>
      <c r="DQ115" s="802" t="s">
        <v>174</v>
      </c>
      <c r="DR115" s="800"/>
      <c r="DS115" s="800"/>
      <c r="DT115" s="800"/>
      <c r="DU115" s="801"/>
      <c r="DV115" s="847" t="s">
        <v>174</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434</v>
      </c>
      <c r="AB116" s="800"/>
      <c r="AC116" s="800"/>
      <c r="AD116" s="800"/>
      <c r="AE116" s="801"/>
      <c r="AF116" s="802" t="s">
        <v>434</v>
      </c>
      <c r="AG116" s="800"/>
      <c r="AH116" s="800"/>
      <c r="AI116" s="800"/>
      <c r="AJ116" s="801"/>
      <c r="AK116" s="802" t="s">
        <v>174</v>
      </c>
      <c r="AL116" s="800"/>
      <c r="AM116" s="800"/>
      <c r="AN116" s="800"/>
      <c r="AO116" s="801"/>
      <c r="AP116" s="847" t="s">
        <v>433</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433</v>
      </c>
      <c r="BR116" s="837"/>
      <c r="BS116" s="837"/>
      <c r="BT116" s="837"/>
      <c r="BU116" s="837"/>
      <c r="BV116" s="837" t="s">
        <v>174</v>
      </c>
      <c r="BW116" s="837"/>
      <c r="BX116" s="837"/>
      <c r="BY116" s="837"/>
      <c r="BZ116" s="837"/>
      <c r="CA116" s="837" t="s">
        <v>174</v>
      </c>
      <c r="CB116" s="837"/>
      <c r="CC116" s="837"/>
      <c r="CD116" s="837"/>
      <c r="CE116" s="837"/>
      <c r="CF116" s="898" t="s">
        <v>434</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527137</v>
      </c>
      <c r="DH116" s="800"/>
      <c r="DI116" s="800"/>
      <c r="DJ116" s="800"/>
      <c r="DK116" s="801"/>
      <c r="DL116" s="802">
        <v>417824</v>
      </c>
      <c r="DM116" s="800"/>
      <c r="DN116" s="800"/>
      <c r="DO116" s="800"/>
      <c r="DP116" s="801"/>
      <c r="DQ116" s="802">
        <v>310786</v>
      </c>
      <c r="DR116" s="800"/>
      <c r="DS116" s="800"/>
      <c r="DT116" s="800"/>
      <c r="DU116" s="801"/>
      <c r="DV116" s="847">
        <v>0.4</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29790400</v>
      </c>
      <c r="AB117" s="932"/>
      <c r="AC117" s="932"/>
      <c r="AD117" s="932"/>
      <c r="AE117" s="933"/>
      <c r="AF117" s="934">
        <v>30474943</v>
      </c>
      <c r="AG117" s="932"/>
      <c r="AH117" s="932"/>
      <c r="AI117" s="932"/>
      <c r="AJ117" s="933"/>
      <c r="AK117" s="934">
        <v>29686871</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174</v>
      </c>
      <c r="BR117" s="837"/>
      <c r="BS117" s="837"/>
      <c r="BT117" s="837"/>
      <c r="BU117" s="837"/>
      <c r="BV117" s="837" t="s">
        <v>174</v>
      </c>
      <c r="BW117" s="837"/>
      <c r="BX117" s="837"/>
      <c r="BY117" s="837"/>
      <c r="BZ117" s="837"/>
      <c r="CA117" s="837" t="s">
        <v>434</v>
      </c>
      <c r="CB117" s="837"/>
      <c r="CC117" s="837"/>
      <c r="CD117" s="837"/>
      <c r="CE117" s="837"/>
      <c r="CF117" s="898" t="s">
        <v>434</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174</v>
      </c>
      <c r="DH117" s="800"/>
      <c r="DI117" s="800"/>
      <c r="DJ117" s="800"/>
      <c r="DK117" s="801"/>
      <c r="DL117" s="802" t="s">
        <v>433</v>
      </c>
      <c r="DM117" s="800"/>
      <c r="DN117" s="800"/>
      <c r="DO117" s="800"/>
      <c r="DP117" s="801"/>
      <c r="DQ117" s="802" t="s">
        <v>434</v>
      </c>
      <c r="DR117" s="800"/>
      <c r="DS117" s="800"/>
      <c r="DT117" s="800"/>
      <c r="DU117" s="801"/>
      <c r="DV117" s="847" t="s">
        <v>174</v>
      </c>
      <c r="DW117" s="848"/>
      <c r="DX117" s="848"/>
      <c r="DY117" s="848"/>
      <c r="DZ117" s="849"/>
    </row>
    <row r="118" spans="1:130" s="226" customFormat="1" ht="26.25" customHeight="1">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300</v>
      </c>
      <c r="AG118" s="925"/>
      <c r="AH118" s="925"/>
      <c r="AI118" s="925"/>
      <c r="AJ118" s="926"/>
      <c r="AK118" s="927" t="s">
        <v>299</v>
      </c>
      <c r="AL118" s="925"/>
      <c r="AM118" s="925"/>
      <c r="AN118" s="925"/>
      <c r="AO118" s="926"/>
      <c r="AP118" s="928" t="s">
        <v>427</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433</v>
      </c>
      <c r="BR118" s="868"/>
      <c r="BS118" s="868"/>
      <c r="BT118" s="868"/>
      <c r="BU118" s="868"/>
      <c r="BV118" s="868" t="s">
        <v>434</v>
      </c>
      <c r="BW118" s="868"/>
      <c r="BX118" s="868"/>
      <c r="BY118" s="868"/>
      <c r="BZ118" s="868"/>
      <c r="CA118" s="868" t="s">
        <v>174</v>
      </c>
      <c r="CB118" s="868"/>
      <c r="CC118" s="868"/>
      <c r="CD118" s="868"/>
      <c r="CE118" s="868"/>
      <c r="CF118" s="898" t="s">
        <v>174</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434</v>
      </c>
      <c r="DH118" s="800"/>
      <c r="DI118" s="800"/>
      <c r="DJ118" s="800"/>
      <c r="DK118" s="801"/>
      <c r="DL118" s="802" t="s">
        <v>433</v>
      </c>
      <c r="DM118" s="800"/>
      <c r="DN118" s="800"/>
      <c r="DO118" s="800"/>
      <c r="DP118" s="801"/>
      <c r="DQ118" s="802" t="s">
        <v>174</v>
      </c>
      <c r="DR118" s="800"/>
      <c r="DS118" s="800"/>
      <c r="DT118" s="800"/>
      <c r="DU118" s="801"/>
      <c r="DV118" s="847" t="s">
        <v>433</v>
      </c>
      <c r="DW118" s="848"/>
      <c r="DX118" s="848"/>
      <c r="DY118" s="848"/>
      <c r="DZ118" s="849"/>
    </row>
    <row r="119" spans="1:130" s="226" customFormat="1" ht="26.25" customHeight="1">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434</v>
      </c>
      <c r="AB119" s="918"/>
      <c r="AC119" s="918"/>
      <c r="AD119" s="918"/>
      <c r="AE119" s="919"/>
      <c r="AF119" s="920" t="s">
        <v>434</v>
      </c>
      <c r="AG119" s="918"/>
      <c r="AH119" s="918"/>
      <c r="AI119" s="918"/>
      <c r="AJ119" s="919"/>
      <c r="AK119" s="920" t="s">
        <v>174</v>
      </c>
      <c r="AL119" s="918"/>
      <c r="AM119" s="918"/>
      <c r="AN119" s="918"/>
      <c r="AO119" s="919"/>
      <c r="AP119" s="921" t="s">
        <v>174</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459</v>
      </c>
      <c r="BP119" s="901"/>
      <c r="BQ119" s="905">
        <v>310880536</v>
      </c>
      <c r="BR119" s="868"/>
      <c r="BS119" s="868"/>
      <c r="BT119" s="868"/>
      <c r="BU119" s="868"/>
      <c r="BV119" s="868">
        <v>305620354</v>
      </c>
      <c r="BW119" s="868"/>
      <c r="BX119" s="868"/>
      <c r="BY119" s="868"/>
      <c r="BZ119" s="868"/>
      <c r="CA119" s="868">
        <v>298781356</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174</v>
      </c>
      <c r="DH119" s="783"/>
      <c r="DI119" s="783"/>
      <c r="DJ119" s="783"/>
      <c r="DK119" s="784"/>
      <c r="DL119" s="785" t="s">
        <v>433</v>
      </c>
      <c r="DM119" s="783"/>
      <c r="DN119" s="783"/>
      <c r="DO119" s="783"/>
      <c r="DP119" s="784"/>
      <c r="DQ119" s="785" t="s">
        <v>174</v>
      </c>
      <c r="DR119" s="783"/>
      <c r="DS119" s="783"/>
      <c r="DT119" s="783"/>
      <c r="DU119" s="784"/>
      <c r="DV119" s="871" t="s">
        <v>174</v>
      </c>
      <c r="DW119" s="872"/>
      <c r="DX119" s="872"/>
      <c r="DY119" s="872"/>
      <c r="DZ119" s="873"/>
    </row>
    <row r="120" spans="1:130" s="226" customFormat="1" ht="26.25" customHeight="1">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174</v>
      </c>
      <c r="AB120" s="800"/>
      <c r="AC120" s="800"/>
      <c r="AD120" s="800"/>
      <c r="AE120" s="801"/>
      <c r="AF120" s="802" t="s">
        <v>434</v>
      </c>
      <c r="AG120" s="800"/>
      <c r="AH120" s="800"/>
      <c r="AI120" s="800"/>
      <c r="AJ120" s="801"/>
      <c r="AK120" s="802" t="s">
        <v>174</v>
      </c>
      <c r="AL120" s="800"/>
      <c r="AM120" s="800"/>
      <c r="AN120" s="800"/>
      <c r="AO120" s="801"/>
      <c r="AP120" s="847" t="s">
        <v>174</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18876116</v>
      </c>
      <c r="BR120" s="865"/>
      <c r="BS120" s="865"/>
      <c r="BT120" s="865"/>
      <c r="BU120" s="865"/>
      <c r="BV120" s="865">
        <v>21837622</v>
      </c>
      <c r="BW120" s="865"/>
      <c r="BX120" s="865"/>
      <c r="BY120" s="865"/>
      <c r="BZ120" s="865"/>
      <c r="CA120" s="865">
        <v>23726240</v>
      </c>
      <c r="CB120" s="865"/>
      <c r="CC120" s="865"/>
      <c r="CD120" s="865"/>
      <c r="CE120" s="865"/>
      <c r="CF120" s="889">
        <v>27.3</v>
      </c>
      <c r="CG120" s="890"/>
      <c r="CH120" s="890"/>
      <c r="CI120" s="890"/>
      <c r="CJ120" s="890"/>
      <c r="CK120" s="891" t="s">
        <v>463</v>
      </c>
      <c r="CL120" s="875"/>
      <c r="CM120" s="875"/>
      <c r="CN120" s="875"/>
      <c r="CO120" s="876"/>
      <c r="CP120" s="895" t="s">
        <v>404</v>
      </c>
      <c r="CQ120" s="896"/>
      <c r="CR120" s="896"/>
      <c r="CS120" s="896"/>
      <c r="CT120" s="896"/>
      <c r="CU120" s="896"/>
      <c r="CV120" s="896"/>
      <c r="CW120" s="896"/>
      <c r="CX120" s="896"/>
      <c r="CY120" s="896"/>
      <c r="CZ120" s="896"/>
      <c r="DA120" s="896"/>
      <c r="DB120" s="896"/>
      <c r="DC120" s="896"/>
      <c r="DD120" s="896"/>
      <c r="DE120" s="896"/>
      <c r="DF120" s="897"/>
      <c r="DG120" s="884">
        <v>26420667</v>
      </c>
      <c r="DH120" s="865"/>
      <c r="DI120" s="865"/>
      <c r="DJ120" s="865"/>
      <c r="DK120" s="865"/>
      <c r="DL120" s="865">
        <v>24954046</v>
      </c>
      <c r="DM120" s="865"/>
      <c r="DN120" s="865"/>
      <c r="DO120" s="865"/>
      <c r="DP120" s="865"/>
      <c r="DQ120" s="865">
        <v>24760261</v>
      </c>
      <c r="DR120" s="865"/>
      <c r="DS120" s="865"/>
      <c r="DT120" s="865"/>
      <c r="DU120" s="865"/>
      <c r="DV120" s="866">
        <v>28.5</v>
      </c>
      <c r="DW120" s="866"/>
      <c r="DX120" s="866"/>
      <c r="DY120" s="866"/>
      <c r="DZ120" s="867"/>
    </row>
    <row r="121" spans="1:130" s="226" customFormat="1" ht="26.25" customHeight="1">
      <c r="A121" s="840"/>
      <c r="B121" s="841"/>
      <c r="C121" s="886" t="s">
        <v>464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174</v>
      </c>
      <c r="AB121" s="800"/>
      <c r="AC121" s="800"/>
      <c r="AD121" s="800"/>
      <c r="AE121" s="801"/>
      <c r="AF121" s="802" t="s">
        <v>174</v>
      </c>
      <c r="AG121" s="800"/>
      <c r="AH121" s="800"/>
      <c r="AI121" s="800"/>
      <c r="AJ121" s="801"/>
      <c r="AK121" s="802" t="s">
        <v>174</v>
      </c>
      <c r="AL121" s="800"/>
      <c r="AM121" s="800"/>
      <c r="AN121" s="800"/>
      <c r="AO121" s="801"/>
      <c r="AP121" s="847" t="s">
        <v>433</v>
      </c>
      <c r="AQ121" s="848"/>
      <c r="AR121" s="848"/>
      <c r="AS121" s="848"/>
      <c r="AT121" s="849"/>
      <c r="AU121" s="909"/>
      <c r="AV121" s="910"/>
      <c r="AW121" s="910"/>
      <c r="AX121" s="910"/>
      <c r="AY121" s="911"/>
      <c r="AZ121" s="835" t="s">
        <v>465</v>
      </c>
      <c r="BA121" s="770"/>
      <c r="BB121" s="770"/>
      <c r="BC121" s="770"/>
      <c r="BD121" s="770"/>
      <c r="BE121" s="770"/>
      <c r="BF121" s="770"/>
      <c r="BG121" s="770"/>
      <c r="BH121" s="770"/>
      <c r="BI121" s="770"/>
      <c r="BJ121" s="770"/>
      <c r="BK121" s="770"/>
      <c r="BL121" s="770"/>
      <c r="BM121" s="770"/>
      <c r="BN121" s="770"/>
      <c r="BO121" s="770"/>
      <c r="BP121" s="771"/>
      <c r="BQ121" s="836">
        <v>44578731</v>
      </c>
      <c r="BR121" s="837"/>
      <c r="BS121" s="837"/>
      <c r="BT121" s="837"/>
      <c r="BU121" s="837"/>
      <c r="BV121" s="837">
        <v>43751893</v>
      </c>
      <c r="BW121" s="837"/>
      <c r="BX121" s="837"/>
      <c r="BY121" s="837"/>
      <c r="BZ121" s="837"/>
      <c r="CA121" s="837">
        <v>42823124</v>
      </c>
      <c r="CB121" s="837"/>
      <c r="CC121" s="837"/>
      <c r="CD121" s="837"/>
      <c r="CE121" s="837"/>
      <c r="CF121" s="898">
        <v>49.3</v>
      </c>
      <c r="CG121" s="899"/>
      <c r="CH121" s="899"/>
      <c r="CI121" s="899"/>
      <c r="CJ121" s="899"/>
      <c r="CK121" s="892"/>
      <c r="CL121" s="878"/>
      <c r="CM121" s="878"/>
      <c r="CN121" s="878"/>
      <c r="CO121" s="879"/>
      <c r="CP121" s="858" t="s">
        <v>466</v>
      </c>
      <c r="CQ121" s="859"/>
      <c r="CR121" s="859"/>
      <c r="CS121" s="859"/>
      <c r="CT121" s="859"/>
      <c r="CU121" s="859"/>
      <c r="CV121" s="859"/>
      <c r="CW121" s="859"/>
      <c r="CX121" s="859"/>
      <c r="CY121" s="859"/>
      <c r="CZ121" s="859"/>
      <c r="DA121" s="859"/>
      <c r="DB121" s="859"/>
      <c r="DC121" s="859"/>
      <c r="DD121" s="859"/>
      <c r="DE121" s="859"/>
      <c r="DF121" s="860"/>
      <c r="DG121" s="836">
        <v>58366</v>
      </c>
      <c r="DH121" s="837"/>
      <c r="DI121" s="837"/>
      <c r="DJ121" s="837"/>
      <c r="DK121" s="837"/>
      <c r="DL121" s="837">
        <v>46151</v>
      </c>
      <c r="DM121" s="837"/>
      <c r="DN121" s="837"/>
      <c r="DO121" s="837"/>
      <c r="DP121" s="837"/>
      <c r="DQ121" s="837">
        <v>33229</v>
      </c>
      <c r="DR121" s="837"/>
      <c r="DS121" s="837"/>
      <c r="DT121" s="837"/>
      <c r="DU121" s="837"/>
      <c r="DV121" s="814">
        <v>0</v>
      </c>
      <c r="DW121" s="814"/>
      <c r="DX121" s="814"/>
      <c r="DY121" s="814"/>
      <c r="DZ121" s="815"/>
    </row>
    <row r="122" spans="1:130" s="226" customFormat="1" ht="26.25" customHeight="1">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434</v>
      </c>
      <c r="AB122" s="800"/>
      <c r="AC122" s="800"/>
      <c r="AD122" s="800"/>
      <c r="AE122" s="801"/>
      <c r="AF122" s="802" t="s">
        <v>174</v>
      </c>
      <c r="AG122" s="800"/>
      <c r="AH122" s="800"/>
      <c r="AI122" s="800"/>
      <c r="AJ122" s="801"/>
      <c r="AK122" s="802" t="s">
        <v>174</v>
      </c>
      <c r="AL122" s="800"/>
      <c r="AM122" s="800"/>
      <c r="AN122" s="800"/>
      <c r="AO122" s="801"/>
      <c r="AP122" s="847" t="s">
        <v>434</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140379536</v>
      </c>
      <c r="BR122" s="868"/>
      <c r="BS122" s="868"/>
      <c r="BT122" s="868"/>
      <c r="BU122" s="868"/>
      <c r="BV122" s="868">
        <v>142136076</v>
      </c>
      <c r="BW122" s="868"/>
      <c r="BX122" s="868"/>
      <c r="BY122" s="868"/>
      <c r="BZ122" s="868"/>
      <c r="CA122" s="868">
        <v>142973777</v>
      </c>
      <c r="CB122" s="868"/>
      <c r="CC122" s="868"/>
      <c r="CD122" s="868"/>
      <c r="CE122" s="868"/>
      <c r="CF122" s="869">
        <v>164.5</v>
      </c>
      <c r="CG122" s="870"/>
      <c r="CH122" s="870"/>
      <c r="CI122" s="870"/>
      <c r="CJ122" s="870"/>
      <c r="CK122" s="892"/>
      <c r="CL122" s="878"/>
      <c r="CM122" s="878"/>
      <c r="CN122" s="878"/>
      <c r="CO122" s="879"/>
      <c r="CP122" s="858" t="s">
        <v>401</v>
      </c>
      <c r="CQ122" s="859"/>
      <c r="CR122" s="859"/>
      <c r="CS122" s="859"/>
      <c r="CT122" s="859"/>
      <c r="CU122" s="859"/>
      <c r="CV122" s="859"/>
      <c r="CW122" s="859"/>
      <c r="CX122" s="859"/>
      <c r="CY122" s="859"/>
      <c r="CZ122" s="859"/>
      <c r="DA122" s="859"/>
      <c r="DB122" s="859"/>
      <c r="DC122" s="859"/>
      <c r="DD122" s="859"/>
      <c r="DE122" s="859"/>
      <c r="DF122" s="860"/>
      <c r="DG122" s="836">
        <v>13042</v>
      </c>
      <c r="DH122" s="837"/>
      <c r="DI122" s="837"/>
      <c r="DJ122" s="837"/>
      <c r="DK122" s="837"/>
      <c r="DL122" s="837">
        <v>13028</v>
      </c>
      <c r="DM122" s="837"/>
      <c r="DN122" s="837"/>
      <c r="DO122" s="837"/>
      <c r="DP122" s="837"/>
      <c r="DQ122" s="837">
        <v>12989</v>
      </c>
      <c r="DR122" s="837"/>
      <c r="DS122" s="837"/>
      <c r="DT122" s="837"/>
      <c r="DU122" s="837"/>
      <c r="DV122" s="814">
        <v>0</v>
      </c>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174</v>
      </c>
      <c r="AB123" s="800"/>
      <c r="AC123" s="800"/>
      <c r="AD123" s="800"/>
      <c r="AE123" s="801"/>
      <c r="AF123" s="802" t="s">
        <v>174</v>
      </c>
      <c r="AG123" s="800"/>
      <c r="AH123" s="800"/>
      <c r="AI123" s="800"/>
      <c r="AJ123" s="801"/>
      <c r="AK123" s="802" t="s">
        <v>174</v>
      </c>
      <c r="AL123" s="800"/>
      <c r="AM123" s="800"/>
      <c r="AN123" s="800"/>
      <c r="AO123" s="801"/>
      <c r="AP123" s="847" t="s">
        <v>174</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468</v>
      </c>
      <c r="BP123" s="901"/>
      <c r="BQ123" s="855">
        <v>203834383</v>
      </c>
      <c r="BR123" s="856"/>
      <c r="BS123" s="856"/>
      <c r="BT123" s="856"/>
      <c r="BU123" s="856"/>
      <c r="BV123" s="856">
        <v>207725591</v>
      </c>
      <c r="BW123" s="856"/>
      <c r="BX123" s="856"/>
      <c r="BY123" s="856"/>
      <c r="BZ123" s="856"/>
      <c r="CA123" s="856">
        <v>209523141</v>
      </c>
      <c r="CB123" s="856"/>
      <c r="CC123" s="856"/>
      <c r="CD123" s="856"/>
      <c r="CE123" s="856"/>
      <c r="CF123" s="766"/>
      <c r="CG123" s="767"/>
      <c r="CH123" s="767"/>
      <c r="CI123" s="767"/>
      <c r="CJ123" s="857"/>
      <c r="CK123" s="892"/>
      <c r="CL123" s="878"/>
      <c r="CM123" s="878"/>
      <c r="CN123" s="878"/>
      <c r="CO123" s="879"/>
      <c r="CP123" s="858" t="s">
        <v>405</v>
      </c>
      <c r="CQ123" s="859"/>
      <c r="CR123" s="859"/>
      <c r="CS123" s="859"/>
      <c r="CT123" s="859"/>
      <c r="CU123" s="859"/>
      <c r="CV123" s="859"/>
      <c r="CW123" s="859"/>
      <c r="CX123" s="859"/>
      <c r="CY123" s="859"/>
      <c r="CZ123" s="859"/>
      <c r="DA123" s="859"/>
      <c r="DB123" s="859"/>
      <c r="DC123" s="859"/>
      <c r="DD123" s="859"/>
      <c r="DE123" s="859"/>
      <c r="DF123" s="860"/>
      <c r="DG123" s="799" t="s">
        <v>174</v>
      </c>
      <c r="DH123" s="800"/>
      <c r="DI123" s="800"/>
      <c r="DJ123" s="800"/>
      <c r="DK123" s="801"/>
      <c r="DL123" s="802" t="s">
        <v>174</v>
      </c>
      <c r="DM123" s="800"/>
      <c r="DN123" s="800"/>
      <c r="DO123" s="800"/>
      <c r="DP123" s="801"/>
      <c r="DQ123" s="802" t="s">
        <v>433</v>
      </c>
      <c r="DR123" s="800"/>
      <c r="DS123" s="800"/>
      <c r="DT123" s="800"/>
      <c r="DU123" s="801"/>
      <c r="DV123" s="847" t="s">
        <v>174</v>
      </c>
      <c r="DW123" s="848"/>
      <c r="DX123" s="848"/>
      <c r="DY123" s="848"/>
      <c r="DZ123" s="849"/>
    </row>
    <row r="124" spans="1:130" s="226" customFormat="1" ht="26.25" customHeight="1" thickBot="1">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174</v>
      </c>
      <c r="AB124" s="800"/>
      <c r="AC124" s="800"/>
      <c r="AD124" s="800"/>
      <c r="AE124" s="801"/>
      <c r="AF124" s="802" t="s">
        <v>174</v>
      </c>
      <c r="AG124" s="800"/>
      <c r="AH124" s="800"/>
      <c r="AI124" s="800"/>
      <c r="AJ124" s="801"/>
      <c r="AK124" s="802" t="s">
        <v>433</v>
      </c>
      <c r="AL124" s="800"/>
      <c r="AM124" s="800"/>
      <c r="AN124" s="800"/>
      <c r="AO124" s="801"/>
      <c r="AP124" s="847" t="s">
        <v>174</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122.5</v>
      </c>
      <c r="BR124" s="854"/>
      <c r="BS124" s="854"/>
      <c r="BT124" s="854"/>
      <c r="BU124" s="854"/>
      <c r="BV124" s="854">
        <v>112.3</v>
      </c>
      <c r="BW124" s="854"/>
      <c r="BX124" s="854"/>
      <c r="BY124" s="854"/>
      <c r="BZ124" s="854"/>
      <c r="CA124" s="854">
        <v>102.6</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v>110566</v>
      </c>
      <c r="DH124" s="783"/>
      <c r="DI124" s="783"/>
      <c r="DJ124" s="783"/>
      <c r="DK124" s="784"/>
      <c r="DL124" s="785">
        <v>18831</v>
      </c>
      <c r="DM124" s="783"/>
      <c r="DN124" s="783"/>
      <c r="DO124" s="783"/>
      <c r="DP124" s="784"/>
      <c r="DQ124" s="785" t="s">
        <v>174</v>
      </c>
      <c r="DR124" s="783"/>
      <c r="DS124" s="783"/>
      <c r="DT124" s="783"/>
      <c r="DU124" s="784"/>
      <c r="DV124" s="871" t="s">
        <v>433</v>
      </c>
      <c r="DW124" s="872"/>
      <c r="DX124" s="872"/>
      <c r="DY124" s="872"/>
      <c r="DZ124" s="873"/>
    </row>
    <row r="125" spans="1:130" s="226" customFormat="1" ht="26.25" customHeight="1">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174</v>
      </c>
      <c r="AB125" s="800"/>
      <c r="AC125" s="800"/>
      <c r="AD125" s="800"/>
      <c r="AE125" s="801"/>
      <c r="AF125" s="802" t="s">
        <v>433</v>
      </c>
      <c r="AG125" s="800"/>
      <c r="AH125" s="800"/>
      <c r="AI125" s="800"/>
      <c r="AJ125" s="801"/>
      <c r="AK125" s="802" t="s">
        <v>433</v>
      </c>
      <c r="AL125" s="800"/>
      <c r="AM125" s="800"/>
      <c r="AN125" s="800"/>
      <c r="AO125" s="801"/>
      <c r="AP125" s="847" t="s">
        <v>433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433</v>
      </c>
      <c r="DH125" s="865"/>
      <c r="DI125" s="865"/>
      <c r="DJ125" s="865"/>
      <c r="DK125" s="865"/>
      <c r="DL125" s="865" t="s">
        <v>433</v>
      </c>
      <c r="DM125" s="865"/>
      <c r="DN125" s="865"/>
      <c r="DO125" s="865"/>
      <c r="DP125" s="865"/>
      <c r="DQ125" s="865" t="s">
        <v>433</v>
      </c>
      <c r="DR125" s="865"/>
      <c r="DS125" s="865"/>
      <c r="DT125" s="865"/>
      <c r="DU125" s="865"/>
      <c r="DV125" s="866" t="s">
        <v>433</v>
      </c>
      <c r="DW125" s="866"/>
      <c r="DX125" s="866"/>
      <c r="DY125" s="866"/>
      <c r="DZ125" s="867"/>
    </row>
    <row r="126" spans="1:130" s="226" customFormat="1" ht="26.25" customHeight="1" thickBot="1">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451768</v>
      </c>
      <c r="AB126" s="800"/>
      <c r="AC126" s="800"/>
      <c r="AD126" s="800"/>
      <c r="AE126" s="801"/>
      <c r="AF126" s="802">
        <v>444208</v>
      </c>
      <c r="AG126" s="800"/>
      <c r="AH126" s="800"/>
      <c r="AI126" s="800"/>
      <c r="AJ126" s="801"/>
      <c r="AK126" s="802">
        <v>354767</v>
      </c>
      <c r="AL126" s="800"/>
      <c r="AM126" s="800"/>
      <c r="AN126" s="800"/>
      <c r="AO126" s="801"/>
      <c r="AP126" s="847">
        <v>0.4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433</v>
      </c>
      <c r="DH126" s="837"/>
      <c r="DI126" s="837"/>
      <c r="DJ126" s="837"/>
      <c r="DK126" s="837"/>
      <c r="DL126" s="837" t="s">
        <v>433</v>
      </c>
      <c r="DM126" s="837"/>
      <c r="DN126" s="837"/>
      <c r="DO126" s="837"/>
      <c r="DP126" s="837"/>
      <c r="DQ126" s="837" t="s">
        <v>174</v>
      </c>
      <c r="DR126" s="837"/>
      <c r="DS126" s="837"/>
      <c r="DT126" s="837"/>
      <c r="DU126" s="837"/>
      <c r="DV126" s="814" t="s">
        <v>433</v>
      </c>
      <c r="DW126" s="814"/>
      <c r="DX126" s="814"/>
      <c r="DY126" s="814"/>
      <c r="DZ126" s="815"/>
    </row>
    <row r="127" spans="1:130" s="226" customFormat="1" ht="26.25" customHeight="1">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174</v>
      </c>
      <c r="AB127" s="800"/>
      <c r="AC127" s="800"/>
      <c r="AD127" s="800"/>
      <c r="AE127" s="801"/>
      <c r="AF127" s="802" t="s">
        <v>433</v>
      </c>
      <c r="AG127" s="800"/>
      <c r="AH127" s="800"/>
      <c r="AI127" s="800"/>
      <c r="AJ127" s="801"/>
      <c r="AK127" s="802" t="s">
        <v>433</v>
      </c>
      <c r="AL127" s="800"/>
      <c r="AM127" s="800"/>
      <c r="AN127" s="800"/>
      <c r="AO127" s="801"/>
      <c r="AP127" s="847" t="s">
        <v>433</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174</v>
      </c>
      <c r="DH127" s="837"/>
      <c r="DI127" s="837"/>
      <c r="DJ127" s="837"/>
      <c r="DK127" s="837"/>
      <c r="DL127" s="837" t="s">
        <v>433</v>
      </c>
      <c r="DM127" s="837"/>
      <c r="DN127" s="837"/>
      <c r="DO127" s="837"/>
      <c r="DP127" s="837"/>
      <c r="DQ127" s="837" t="s">
        <v>433</v>
      </c>
      <c r="DR127" s="837"/>
      <c r="DS127" s="837"/>
      <c r="DT127" s="837"/>
      <c r="DU127" s="837"/>
      <c r="DV127" s="814" t="s">
        <v>174</v>
      </c>
      <c r="DW127" s="814"/>
      <c r="DX127" s="814"/>
      <c r="DY127" s="814"/>
      <c r="DZ127" s="815"/>
    </row>
    <row r="128" spans="1:130" s="226" customFormat="1" ht="26.25" customHeight="1" thickBot="1">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v>6603393</v>
      </c>
      <c r="AB128" s="821"/>
      <c r="AC128" s="821"/>
      <c r="AD128" s="821"/>
      <c r="AE128" s="822"/>
      <c r="AF128" s="823">
        <v>6419127</v>
      </c>
      <c r="AG128" s="821"/>
      <c r="AH128" s="821"/>
      <c r="AI128" s="821"/>
      <c r="AJ128" s="822"/>
      <c r="AK128" s="823">
        <v>6353973</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174</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v>522260</v>
      </c>
      <c r="DH128" s="811"/>
      <c r="DI128" s="811"/>
      <c r="DJ128" s="811"/>
      <c r="DK128" s="811"/>
      <c r="DL128" s="811">
        <v>77563</v>
      </c>
      <c r="DM128" s="811"/>
      <c r="DN128" s="811"/>
      <c r="DO128" s="811"/>
      <c r="DP128" s="811"/>
      <c r="DQ128" s="811">
        <v>48784</v>
      </c>
      <c r="DR128" s="811"/>
      <c r="DS128" s="811"/>
      <c r="DT128" s="811"/>
      <c r="DU128" s="811"/>
      <c r="DV128" s="812">
        <v>0.1</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99052900</v>
      </c>
      <c r="AB129" s="800"/>
      <c r="AC129" s="800"/>
      <c r="AD129" s="800"/>
      <c r="AE129" s="801"/>
      <c r="AF129" s="802">
        <v>98897552</v>
      </c>
      <c r="AG129" s="800"/>
      <c r="AH129" s="800"/>
      <c r="AI129" s="800"/>
      <c r="AJ129" s="801"/>
      <c r="AK129" s="802">
        <v>98573387</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174</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11688490</v>
      </c>
      <c r="AB130" s="800"/>
      <c r="AC130" s="800"/>
      <c r="AD130" s="800"/>
      <c r="AE130" s="801"/>
      <c r="AF130" s="802">
        <v>11797074</v>
      </c>
      <c r="AG130" s="800"/>
      <c r="AH130" s="800"/>
      <c r="AI130" s="800"/>
      <c r="AJ130" s="801"/>
      <c r="AK130" s="802">
        <v>11654230</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13.5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87364410</v>
      </c>
      <c r="AB131" s="783"/>
      <c r="AC131" s="783"/>
      <c r="AD131" s="783"/>
      <c r="AE131" s="784"/>
      <c r="AF131" s="785">
        <v>87100478</v>
      </c>
      <c r="AG131" s="783"/>
      <c r="AH131" s="783"/>
      <c r="AI131" s="783"/>
      <c r="AJ131" s="784"/>
      <c r="AK131" s="785">
        <v>86919157</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v>102.6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13.161557439999999</v>
      </c>
      <c r="AB132" s="763"/>
      <c r="AC132" s="763"/>
      <c r="AD132" s="763"/>
      <c r="AE132" s="764"/>
      <c r="AF132" s="765">
        <v>14.07425342</v>
      </c>
      <c r="AG132" s="763"/>
      <c r="AH132" s="763"/>
      <c r="AI132" s="763"/>
      <c r="AJ132" s="764"/>
      <c r="AK132" s="765">
        <v>13.43624168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13.8</v>
      </c>
      <c r="AB133" s="742"/>
      <c r="AC133" s="742"/>
      <c r="AD133" s="742"/>
      <c r="AE133" s="743"/>
      <c r="AF133" s="741">
        <v>13.9</v>
      </c>
      <c r="AG133" s="742"/>
      <c r="AH133" s="742"/>
      <c r="AI133" s="742"/>
      <c r="AJ133" s="743"/>
      <c r="AK133" s="741">
        <v>13.5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nD/W4MLxqTmXz8w7g7W212HmRf3H75g1EjAB1xXV1t9CmUhqPgFZtjCIdoU8irax0eyQ8znqMZqltHnGtc7s6g==" saltValue="4vtuhQ3FnAPvhl+v8vyd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0"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e4F0ZcDwIbcEITF44072ggHCq9ibUw04E3G0NOZyFw91P85ySaaMtqWWXPfjVa9lmSmuR1Tc7q/5RDDXwySeA==" saltValue="WSUHECVxfoGP3gDWl5FI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IWm3vhXQJ/JpNykN9PsZQqlSb20seXRrlXt3GSn8vA1fandxOaCR+jDub89T8V745qTpHwBmHJFxZZXcEX72w==" saltValue="yelzvOF7B2O7lpMhXrpuW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26873790</v>
      </c>
      <c r="AP9" s="292">
        <v>58075</v>
      </c>
      <c r="AQ9" s="293">
        <v>57800</v>
      </c>
      <c r="AR9" s="294">
        <v>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1352532</v>
      </c>
      <c r="AP10" s="295">
        <v>2923</v>
      </c>
      <c r="AQ10" s="296">
        <v>2573</v>
      </c>
      <c r="AR10" s="297">
        <v>13.6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12719</v>
      </c>
      <c r="AP11" s="295">
        <v>27</v>
      </c>
      <c r="AQ11" s="296">
        <v>1586</v>
      </c>
      <c r="AR11" s="297">
        <v>-98.3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v>314483</v>
      </c>
      <c r="AP12" s="295">
        <v>680</v>
      </c>
      <c r="AQ12" s="296">
        <v>532</v>
      </c>
      <c r="AR12" s="297">
        <v>27.8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507</v>
      </c>
      <c r="AP13" s="295" t="s">
        <v>507</v>
      </c>
      <c r="AQ13" s="296">
        <v>18</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1167065</v>
      </c>
      <c r="AP14" s="295">
        <v>2522</v>
      </c>
      <c r="AQ14" s="296">
        <v>1833</v>
      </c>
      <c r="AR14" s="297">
        <v>37.6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391633</v>
      </c>
      <c r="AP15" s="295">
        <v>846</v>
      </c>
      <c r="AQ15" s="296">
        <v>1281</v>
      </c>
      <c r="AR15" s="297">
        <v>-34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-1396286</v>
      </c>
      <c r="AP16" s="295">
        <v>-3017</v>
      </c>
      <c r="AQ16" s="296">
        <v>-4437</v>
      </c>
      <c r="AR16" s="297">
        <v>-32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28715936</v>
      </c>
      <c r="AP17" s="295">
        <v>62056</v>
      </c>
      <c r="AQ17" s="296">
        <v>61185</v>
      </c>
      <c r="AR17" s="297">
        <v>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5.99</v>
      </c>
      <c r="AP21" s="308">
        <v>6.2</v>
      </c>
      <c r="AQ21" s="309">
        <v>-0.21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98.9</v>
      </c>
      <c r="AP22" s="313">
        <v>100.2</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25799310</v>
      </c>
      <c r="AP32" s="322">
        <v>55753</v>
      </c>
      <c r="AQ32" s="323">
        <v>37891</v>
      </c>
      <c r="AR32" s="324">
        <v>47.1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507</v>
      </c>
      <c r="AP33" s="322" t="s">
        <v>507</v>
      </c>
      <c r="AQ33" s="323">
        <v>3</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v>16667</v>
      </c>
      <c r="AP34" s="322">
        <v>36</v>
      </c>
      <c r="AQ34" s="323">
        <v>103</v>
      </c>
      <c r="AR34" s="324">
        <v>-65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3490746</v>
      </c>
      <c r="AP35" s="322">
        <v>7544</v>
      </c>
      <c r="AQ35" s="323">
        <v>9138</v>
      </c>
      <c r="AR35" s="324">
        <v>-17.399999999999999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25381</v>
      </c>
      <c r="AP36" s="322">
        <v>55</v>
      </c>
      <c r="AQ36" s="323">
        <v>348</v>
      </c>
      <c r="AR36" s="324">
        <v>-84.2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354767</v>
      </c>
      <c r="AP37" s="322">
        <v>767</v>
      </c>
      <c r="AQ37" s="323">
        <v>851</v>
      </c>
      <c r="AR37" s="324">
        <v>-9.9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-6353973</v>
      </c>
      <c r="AP39" s="322">
        <v>-13731</v>
      </c>
      <c r="AQ39" s="323">
        <v>-8418</v>
      </c>
      <c r="AR39" s="324">
        <v>63.1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-11654230</v>
      </c>
      <c r="AP40" s="322">
        <v>-25185</v>
      </c>
      <c r="AQ40" s="323">
        <v>-29250</v>
      </c>
      <c r="AR40" s="324">
        <v>-13.9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11678668</v>
      </c>
      <c r="AP41" s="322">
        <v>25238</v>
      </c>
      <c r="AQ41" s="323">
        <v>10666</v>
      </c>
      <c r="AR41" s="324">
        <v>136.6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21740479</v>
      </c>
      <c r="AN51" s="344">
        <v>46541</v>
      </c>
      <c r="AO51" s="345">
        <v>45.9</v>
      </c>
      <c r="AP51" s="346">
        <v>47677</v>
      </c>
      <c r="AQ51" s="347">
        <v>14.3</v>
      </c>
      <c r="AR51" s="348">
        <v>31.6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11597527</v>
      </c>
      <c r="AN52" s="352">
        <v>24827</v>
      </c>
      <c r="AO52" s="353">
        <v>26.3</v>
      </c>
      <c r="AP52" s="354">
        <v>23360</v>
      </c>
      <c r="AQ52" s="355">
        <v>2.7</v>
      </c>
      <c r="AR52" s="356">
        <v>23.6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22018839</v>
      </c>
      <c r="AN53" s="344">
        <v>47328</v>
      </c>
      <c r="AO53" s="345">
        <v>1.7</v>
      </c>
      <c r="AP53" s="346">
        <v>51613</v>
      </c>
      <c r="AQ53" s="347">
        <v>8.3000000000000007</v>
      </c>
      <c r="AR53" s="348">
        <v>-6.6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13653035</v>
      </c>
      <c r="AN54" s="352">
        <v>29346</v>
      </c>
      <c r="AO54" s="353">
        <v>18.2</v>
      </c>
      <c r="AP54" s="354">
        <v>25872</v>
      </c>
      <c r="AQ54" s="355">
        <v>10.8</v>
      </c>
      <c r="AR54" s="356">
        <v>7.4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25691465</v>
      </c>
      <c r="AN55" s="344">
        <v>55377</v>
      </c>
      <c r="AO55" s="345">
        <v>17</v>
      </c>
      <c r="AP55" s="346">
        <v>50880</v>
      </c>
      <c r="AQ55" s="347">
        <v>-1.4</v>
      </c>
      <c r="AR55" s="348">
        <v>18.399999999999999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14830702</v>
      </c>
      <c r="AN56" s="352">
        <v>31967</v>
      </c>
      <c r="AO56" s="353">
        <v>8.9</v>
      </c>
      <c r="AP56" s="354">
        <v>27819</v>
      </c>
      <c r="AQ56" s="355">
        <v>7.5</v>
      </c>
      <c r="AR56" s="356">
        <v>1.4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22048844</v>
      </c>
      <c r="AN57" s="344">
        <v>47605</v>
      </c>
      <c r="AO57" s="345">
        <v>-14</v>
      </c>
      <c r="AP57" s="346">
        <v>46395</v>
      </c>
      <c r="AQ57" s="347">
        <v>-8.8000000000000007</v>
      </c>
      <c r="AR57" s="348">
        <v>-5.2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16741174</v>
      </c>
      <c r="AN58" s="352">
        <v>36146</v>
      </c>
      <c r="AO58" s="353">
        <v>13.1</v>
      </c>
      <c r="AP58" s="354">
        <v>26304</v>
      </c>
      <c r="AQ58" s="355">
        <v>-5.4</v>
      </c>
      <c r="AR58" s="356">
        <v>18.5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18668382</v>
      </c>
      <c r="AN59" s="344">
        <v>40343</v>
      </c>
      <c r="AO59" s="345">
        <v>-15.3</v>
      </c>
      <c r="AP59" s="346">
        <v>48088</v>
      </c>
      <c r="AQ59" s="347">
        <v>3.6</v>
      </c>
      <c r="AR59" s="348">
        <v>-18.899999999999999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10371140</v>
      </c>
      <c r="AN60" s="352">
        <v>22412</v>
      </c>
      <c r="AO60" s="353">
        <v>-38</v>
      </c>
      <c r="AP60" s="354">
        <v>25183</v>
      </c>
      <c r="AQ60" s="355">
        <v>-4.3</v>
      </c>
      <c r="AR60" s="356">
        <v>-33.700000000000003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22033602</v>
      </c>
      <c r="AN61" s="359">
        <v>47439</v>
      </c>
      <c r="AO61" s="360">
        <v>7.1</v>
      </c>
      <c r="AP61" s="361">
        <v>48931</v>
      </c>
      <c r="AQ61" s="362">
        <v>3.2</v>
      </c>
      <c r="AR61" s="348">
        <v>3.9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13438716</v>
      </c>
      <c r="AN62" s="352">
        <v>28940</v>
      </c>
      <c r="AO62" s="353">
        <v>5.7</v>
      </c>
      <c r="AP62" s="354">
        <v>25708</v>
      </c>
      <c r="AQ62" s="355">
        <v>2.2999999999999998</v>
      </c>
      <c r="AR62" s="356">
        <v>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qLjVjZ95Wo47tEBPqQ4LFGiulSzV+1IMd+lwjhpOUhtwtvxO3oczJwOZl+UoHpYB2IDPCmsXgMbtVrDwUNxA==" saltValue="WLugYxKEpmi4KAIrWjzT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WczixwX3eEX8mFVY2+KZ+RZi2b+jHAS1hIYIUqUQjmJvcWOlXWJj1LZq9+GJ3c6t8+g3Wi3LZ+47Hu5Ihpfwg==" saltValue="1Dn5ncuppBe8RVL+QKnL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PpRRRKW8gPOyAyuM44IPIEkQRL0T9WSDunL07z5rDoiPStfPYXtLUouh2KTJa6y8YD0znFTRP5ANZPhE+Vwmw==" saltValue="S5ONX9mQfv6m++iJ4E6D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3.74</v>
      </c>
      <c r="G47" s="12">
        <v>3.91</v>
      </c>
      <c r="H47" s="12">
        <v>4.0199999999999996</v>
      </c>
      <c r="I47" s="12">
        <v>7.49</v>
      </c>
      <c r="J47" s="13">
        <v>6.24</v>
      </c>
    </row>
    <row r="48" spans="2:10" ht="57.75" customHeight="1">
      <c r="B48" s="14"/>
      <c r="C48" s="1176" t="s">
        <v>4</v>
      </c>
      <c r="D48" s="1176"/>
      <c r="E48" s="1177"/>
      <c r="F48" s="15">
        <v>0.22</v>
      </c>
      <c r="G48" s="16">
        <v>0.16</v>
      </c>
      <c r="H48" s="16">
        <v>0.25</v>
      </c>
      <c r="I48" s="16">
        <v>0.26</v>
      </c>
      <c r="J48" s="17">
        <v>0.19</v>
      </c>
    </row>
    <row r="49" spans="2:10" ht="57.75" customHeight="1" thickBot="1">
      <c r="B49" s="18"/>
      <c r="C49" s="1178" t="s">
        <v>5</v>
      </c>
      <c r="D49" s="1178"/>
      <c r="E49" s="1179"/>
      <c r="F49" s="19">
        <v>0.18</v>
      </c>
      <c r="G49" s="20">
        <v>0.09</v>
      </c>
      <c r="H49" s="20">
        <v>0.2</v>
      </c>
      <c r="I49" s="20">
        <v>3.47</v>
      </c>
      <c r="J49" s="21" t="s">
        <v>554</v>
      </c>
    </row>
    <row r="50" spans="2:10" ht="13.5" customHeight="1"/>
    <row r="51" spans="2:10" ht="13.5" hidden="1" customHeight="1"/>
    <row r="52" spans="2:10" ht="13.5" hidden="1" customHeight="1"/>
    <row r="53" spans="2:10" ht="13.5" hidden="1" customHeight="1"/>
  </sheetData>
  <sheetProtection algorithmName="SHA-512" hashValue="ICo6fPIZFcd7aViX9PDaqXQ5gh9B5j5dbmtzt4uWOD7ocQsYwBGpRJwK5wY3aBBSfeRpconii2dAvTXnX0Cmcg==" saltValue="nvPrWpDU+58ncADeafwR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せーじゅーろー</cp:lastModifiedBy>
  <cp:lastPrinted>2019-03-13T04:51:43Z</cp:lastPrinted>
  <dcterms:created xsi:type="dcterms:W3CDTF">2019-02-14T03:46:43Z</dcterms:created>
  <dcterms:modified xsi:type="dcterms:W3CDTF">2020-02-03T00:39:29Z</dcterms:modified>
  <cp:category/>
</cp:coreProperties>
</file>