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5360" windowHeight="7590"/>
  </bookViews>
  <sheets>
    <sheet name="総括表" sheetId="10" r:id="rId1"/>
    <sheet name="(1)普通会計の状況" sheetId="11" r:id="rId2"/>
    <sheet name="(2)各会計、関係団体の財政状況及び健全化判断比率" sheetId="12" r:id="rId3"/>
    <sheet name="(3)財政比較分析表" sheetId="13" r:id="rId4"/>
    <sheet name="(4)-1経常経費分析表（経常収支比率の分析）" sheetId="14" r:id="rId5"/>
    <sheet name="(4)-2常経費分析表（人件費・公債費・普通建設事業費の分析）" sheetId="15" r:id="rId6"/>
    <sheet name="(5)性質別歳出決算分析表（住民一人当たりのコスト）" sheetId="16" r:id="rId7"/>
    <sheet name="(6)目的別歳出決算分析表（住民一人当たりのコスト）" sheetId="17" r:id="rId8"/>
    <sheet name="(7)実質収支比率等に係る経年分析" sheetId="4" r:id="rId9"/>
    <sheet name="(8)連結実質赤字比率に係る赤字・黒字の構成分析" sheetId="5" r:id="rId10"/>
    <sheet name="(9)実質公債費比率（分子）の構造" sheetId="6" r:id="rId11"/>
    <sheet name="(10)将来負担比率（分子）の構造" sheetId="7" r:id="rId12"/>
    <sheet name="(11)基金残高に係る経年分析" sheetId="18" r:id="rId13"/>
    <sheet name="（12）公会計指標分析・財政指標組合せ分析表" sheetId="19" r:id="rId14"/>
    <sheet name="（13）施設類型別ストック情報分析表①" sheetId="20" r:id="rId15"/>
    <sheet name="（14）施設類型別ストック情報分析表②" sheetId="21"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CO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<sst xmlns="http://schemas.openxmlformats.org/spreadsheetml/2006/main" count="1062" uniqueCount="612">
  <si>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</si>
  <si>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</si>
  <si>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</si>
  <si>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</si>
  <si>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</si>
  <si>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</si>
  <si>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</si>
  <si>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</si>
  <si>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</si>
  <si>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</si>
  <si>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</si>
  <si>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</si>
  <si>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</si>
  <si>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</si>
  <si>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</si>
  <si>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</si>
  <si>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</si>
  <si>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</si>
  <si>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</si>
  <si>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</si>
  <si>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</si>
  <si>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</si>
  <si>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</si>
  <si>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</si>
  <si>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</si>
  <si>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</si>
  <si>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</si>
  <si>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</si>
  <si>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</si>
  <si>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</si>
  <si>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</si>
  <si>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</si>
  <si>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</si>
  <si>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</si>
  <si>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</si>
  <si>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</si>
  <si>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</si>
  <si>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</si>
  <si>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</si>
  <si>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</si>
  <si>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</si>
  <si>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</si>
  <si>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</si>
  <si>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</si>
  <si>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</si>
  <si>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</si>
  <si>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</si>
  <si>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</si>
  <si>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</si>
  <si>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</si>
  <si>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</si>
  <si>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</si>
  <si>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</si>
  <si>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</si>
  <si>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</si>
  <si>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</si>
  <si>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</si>
  <si>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</si>
  <si>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</si>
  <si>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</si>
  <si>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</si>
  <si>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</si>
  <si>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</si>
  <si>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</si>
  <si>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</si>
  <si>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</si>
  <si>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</si>
  <si>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</si>
  <si>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</si>
  <si>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</si>
  <si>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</si>
  <si>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</si>
  <si>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</si>
  <si>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</si>
  <si>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</si>
  <si>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</si>
  <si>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</si>
  <si>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</si>
  <si>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</si>
  <si>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</si>
  <si>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</si>
  <si>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</si>
  <si>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</si>
  <si>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</si>
  <si>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</si>
  <si>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</si>
  <si>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</si>
  <si>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</si>
  <si>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</si>
  <si>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</si>
  <si>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</si>
  <si>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</si>
  <si>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</si>
  <si>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</si>
  <si>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</si>
  <si>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</si>
  <si>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</si>
  <si>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</si>
  <si>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</si>
  <si>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</si>
  <si>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</si>
  <si>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</si>
  <si>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</si>
  <si>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</si>
  <si>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</si>
  <si>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</si>
  <si>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</si>
  <si>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</si>
  <si>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</si>
  <si>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</si>
  <si>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</si>
  <si>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</si>
  <si>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</si>
  <si>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</si>
  <si>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</si>
  <si>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</si>
  <si>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</si>
  <si>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</si>
  <si>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</si>
  <si>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</si>
  <si>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</si>
  <si>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</si>
  <si>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</si>
  <si>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</si>
  <si>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</si>
  <si>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</si>
  <si>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</si>
  <si>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</si>
  <si>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</si>
  <si>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</si>
  <si>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</si>
  <si>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</si>
  <si>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</si>
  <si>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</si>
  <si>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</si>
  <si>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</si>
  <si>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</si>
  <si>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</si>
  <si>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</si>
  <si>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</si>
  <si>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</si>
  <si>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</si>
  <si>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</si>
  <si>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</si>
  <si>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</si>
  <si>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</si>
  <si>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</si>
  <si>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</si>
  <si>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</si>
  <si>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</si>
  <si>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</si>
  <si>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</si>
  <si>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</si>
  <si>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</si>
  <si>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</si>
  <si>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</si>
  <si>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</si>
  <si>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</si>
  <si>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</si>
  <si>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</si>
  <si>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</si>
  <si>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</si>
  <si>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</si>
  <si>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</si>
  <si>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</si>
  <si>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</si>
  <si>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</si>
  <si>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</si>
  <si>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</si>
  <si>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</si>
  <si>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</si>
  <si>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</si>
  <si>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</si>
  <si>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</si>
  <si>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</si>
  <si>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</si>
  <si>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</si>
  <si>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</si>
  <si>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</si>
  <si>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</si>
  <si>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</si>
  <si>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</si>
  <si>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</si>
  <si>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</si>
  <si>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</si>
  <si>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</si>
  <si>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</si>
  <si>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</si>
  <si>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</si>
  <si>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</si>
  <si>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</si>
  <si>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</si>
  <si>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</si>
  <si>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</si>
  <si>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</si>
  <si>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</si>
  <si>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</si>
  <si>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</si>
  <si>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</si>
  <si>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</si>
  <si>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</si>
  <si>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</si>
  <si>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</si>
  <si>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</si>
  <si>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</si>
  <si>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</si>
  <si>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</si>
  <si>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</si>
  <si>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兵庫県伊丹市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</si>
  <si>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</si>
  <si>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</si>
  <si>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</si>
  <si>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</si>
  <si>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</si>
  <si>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</si>
  <si>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</si>
  <si>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</si>
  <si>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</si>
  <si>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</si>
  <si>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</si>
  <si>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</si>
  <si>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</si>
  <si>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</si>
  <si>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</si>
  <si>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</si>
  <si>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</si>
  <si>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</si>
  <si>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</si>
  <si>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</si>
  <si>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</si>
  <si>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</si>
  <si>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</si>
  <si>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</si>
  <si>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</si>
  <si>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</si>
  <si>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</si>
  <si>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</si>
  <si>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</si>
  <si>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</si>
  <si>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</si>
  <si>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</si>
  <si>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</si>
  <si>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</si>
  <si>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</si>
  <si>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</si>
  <si>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</si>
  <si>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</si>
  <si>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</si>
  <si>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</si>
  <si>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</si>
  <si>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</si>
  <si>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</si>
  <si>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</si>
  <si>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</si>
  <si>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</si>
  <si>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</si>
  <si>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</si>
  <si>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</si>
  <si>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</si>
  <si>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</si>
  <si>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</si>
  <si>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</si>
  <si>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</si>
  <si>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</si>
  <si>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</si>
  <si>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</si>
  <si>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</si>
  <si>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</si>
  <si>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</si>
  <si>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</si>
  <si>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</si>
  <si>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</si>
  <si>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</si>
  <si>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</si>
  <si>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</si>
  <si>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</si>
  <si>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</si>
  <si>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</si>
  <si>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</si>
  <si>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</si>
  <si>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</si>
  <si>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</si>
  <si>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</si>
  <si>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</si>
  <si>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</si>
  <si>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</si>
  <si>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</si>
  <si>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</si>
  <si>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</si>
  <si>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</si>
  <si>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</si>
  <si>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</si>
  <si>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</si>
  <si>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</si>
  <si>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</si>
  <si>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</si>
  <si>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</si>
  <si>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</si>
  <si>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</si>
  <si>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</si>
  <si>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</si>
  <si>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</si>
  <si>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</si>
  <si>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</si>
  <si>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</si>
  <si>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</si>
  <si>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</si>
  <si>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</si>
  <si>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</si>
  <si>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</si>
  <si>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</si>
  <si>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</si>
  <si>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</si>
  <si>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</si>
  <si>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</si>
  <si>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</si>
  <si>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</si>
  <si>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</si>
  <si>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</si>
  <si>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</si>
  <si>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</si>
  <si>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</si>
  <si>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</si>
  <si>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</si>
  <si>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</si>
  <si>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</si>
  <si>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</si>
  <si>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</si>
  <si>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</si>
  <si>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</si>
  <si>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</si>
  <si>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</si>
  <si>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</si>
  <si>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</si>
  <si>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</si>
  <si>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</si>
  <si>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</si>
  <si>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</si>
  <si>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</si>
  <si>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</si>
  <si>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</si>
  <si>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</si>
  <si>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</si>
  <si>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</si>
  <si>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</si>
  <si>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</si>
  <si>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</si>
  <si>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</si>
  <si>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</si>
  <si>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</si>
  <si>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</si>
  <si>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</si>
  <si>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</si>
  <si>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</si>
  <si>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</si>
  <si>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</si>
  <si>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</si>
  <si>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</si>
  <si>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</si>
  <si>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兵庫県伊丹市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</si>
  <si>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</si>
  <si>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</si>
  <si>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</si>
  <si>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</si>
  <si>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</si>
  <si>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</si>
  <si>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</si>
  <si>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</si>
  <si>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</si>
  <si>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</si>
  <si>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</si>
  <si>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</si>
  <si>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</si>
  <si>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</si>
  <si>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</si>
  <si>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</si>
  <si>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</si>
  <si>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</si>
  <si>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</si>
  <si>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</si>
  <si>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</si>
  <si>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</si>
  <si>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</si>
  <si>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</si>
  <si>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</si>
  <si>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</si>
  <si>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</si>
  <si>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</si>
  <si>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</si>
  <si>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</si>
  <si>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</si>
  <si>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</si>
  <si>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</si>
  <si>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</si>
  <si>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</si>
  <si>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</si>
  <si>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</si>
  <si>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</si>
  <si>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</si>
  <si>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</si>
  <si>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</si>
  <si>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</si>
  <si>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交通事業会計</t>
    <phoneticPr fontId="5"/>
  </si>
  <si>
    <t>法適用企業</t>
    <phoneticPr fontId="5"/>
  </si>
  <si>
    <t>病院事業会計</t>
    <phoneticPr fontId="5"/>
  </si>
  <si>
    <t>法適用企業</t>
    <phoneticPr fontId="5"/>
  </si>
  <si>
    <t>下水道事業会計</t>
    <phoneticPr fontId="5"/>
  </si>
  <si>
    <t>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</si>
  <si>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</si>
  <si>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</si>
  <si>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</si>
  <si>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</si>
  <si>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</si>
  <si>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</si>
  <si>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</si>
  <si>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</si>
  <si>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</si>
  <si>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</si>
  <si>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</si>
  <si>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</si>
  <si>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</si>
  <si>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</si>
  <si>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</si>
  <si>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</si>
  <si>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</si>
  <si>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</si>
  <si>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</si>
  <si>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</si>
  <si>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</si>
  <si>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</si>
  <si>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</si>
  <si>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</si>
  <si>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</si>
  <si>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</si>
  <si>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</si>
  <si>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</si>
  <si>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</si>
  <si>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</si>
  <si>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</si>
  <si>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</si>
  <si>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</si>
  <si>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</si>
  <si>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</si>
  <si>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</si>
  <si>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</si>
  <si>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</si>
  <si>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</si>
  <si>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</si>
  <si>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</si>
  <si>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</si>
  <si>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</si>
  <si>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</si>
  <si>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</si>
  <si>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</si>
  <si>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</si>
  <si>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</si>
  <si>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</si>
  <si>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</si>
  <si>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</si>
  <si>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</si>
  <si>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</si>
  <si>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</si>
  <si>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</si>
  <si>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</si>
  <si>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</si>
  <si>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</si>
  <si>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</si>
  <si>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</si>
  <si>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</si>
  <si>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</si>
  <si>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</si>
  <si>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</si>
  <si>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</si>
  <si>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</si>
  <si>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</si>
  <si>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</si>
  <si>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</si>
  <si>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</si>
  <si>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</si>
  <si>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</si>
  <si>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</si>
  <si>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</si>
  <si>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</si>
  <si>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</si>
  <si>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</si>
  <si>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</si>
  <si>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</si>
  <si>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</si>
  <si>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</si>
  <si>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</si>
  <si>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</si>
  <si>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</si>
  <si>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</si>
  <si>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</si>
  <si>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</si>
  <si>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</si>
  <si>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</si>
  <si>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</si>
  <si>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</si>
  <si>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</si>
  <si>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</si>
  <si>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</si>
  <si>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</si>
  <si>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</si>
  <si>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</si>
  <si>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</si>
  <si>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</si>
  <si>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</si>
  <si>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</si>
  <si>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</si>
  <si>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</si>
  <si>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</si>
  <si>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</si>
  <si>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</si>
  <si>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</si>
  <si>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</si>
  <si>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</si>
  <si>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</si>
  <si>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</si>
  <si>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</si>
  <si>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</si>
  <si>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</si>
  <si>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</si>
  <si>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</si>
  <si>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</si>
  <si>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</si>
  <si>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</si>
  <si>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</si>
  <si>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</si>
  <si>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</si>
  <si>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</si>
  <si>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</si>
  <si>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</si>
  <si>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</si>
  <si>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</si>
  <si>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</si>
  <si>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</si>
  <si>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</si>
  <si>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</si>
  <si>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</si>
  <si>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</si>
  <si>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</si>
  <si>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</si>
  <si>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</si>
  <si>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</si>
  <si>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</si>
  <si>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</si>
  <si>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</si>
  <si>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</si>
  <si>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</si>
  <si>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</si>
  <si>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</si>
  <si>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</si>
  <si>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</si>
  <si>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</si>
  <si>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</si>
  <si>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</si>
  <si>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</si>
  <si>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</si>
  <si>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</si>
  <si>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</si>
  <si>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</si>
  <si>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</si>
  <si>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国民健康保険事業特別会計</t>
  </si>
  <si>
    <t>工業用水道事業会計</t>
  </si>
  <si>
    <t>交通事業会計</t>
  </si>
  <si>
    <t>一般会計</t>
  </si>
  <si>
    <t>モーターボート競走事業会計</t>
  </si>
  <si>
    <t>下水道事業会計</t>
  </si>
  <si>
    <t>病院事業会計</t>
  </si>
  <si>
    <t>その他会計（赤字）</t>
  </si>
  <si>
    <t>▲ 1.84</t>
  </si>
  <si>
    <t>▲ 1.88</t>
  </si>
  <si>
    <t>その他会計（黒字）</t>
  </si>
  <si>
    <t>-</t>
    <phoneticPr fontId="2"/>
  </si>
  <si>
    <t>-</t>
    <phoneticPr fontId="2"/>
  </si>
  <si>
    <t>柿衞文庫</t>
    <rPh sb="0" eb="1">
      <t>カキ</t>
    </rPh>
    <rPh sb="1" eb="2">
      <t>マモル</t>
    </rPh>
    <rPh sb="2" eb="4">
      <t>ブンコ</t>
    </rPh>
    <phoneticPr fontId="2"/>
  </si>
  <si>
    <t>-</t>
    <phoneticPr fontId="2"/>
  </si>
  <si>
    <t>-</t>
    <phoneticPr fontId="2"/>
  </si>
  <si>
    <t>-</t>
    <phoneticPr fontId="2"/>
  </si>
  <si>
    <t>-</t>
    <phoneticPr fontId="2"/>
  </si>
  <si>
    <t>-</t>
    <phoneticPr fontId="2"/>
  </si>
  <si>
    <t>-</t>
    <phoneticPr fontId="2"/>
  </si>
  <si>
    <t>いたみ文化・スポーツ財団</t>
    <rPh sb="3" eb="5">
      <t>ブンカ</t>
    </rPh>
    <rPh sb="10" eb="12">
      <t>ザイダン</t>
    </rPh>
    <phoneticPr fontId="2"/>
  </si>
  <si>
    <t>伊丹都市開発</t>
    <rPh sb="0" eb="2">
      <t>イタミ</t>
    </rPh>
    <rPh sb="2" eb="4">
      <t>トシ</t>
    </rPh>
    <rPh sb="4" eb="6">
      <t>カイハツ</t>
    </rPh>
    <phoneticPr fontId="2"/>
  </si>
  <si>
    <t>伊丹コミュニティ放送</t>
    <rPh sb="0" eb="2">
      <t>イタミ</t>
    </rPh>
    <rPh sb="8" eb="10">
      <t>ホウソウ</t>
    </rPh>
    <phoneticPr fontId="2"/>
  </si>
  <si>
    <t>アリオ</t>
    <phoneticPr fontId="2"/>
  </si>
  <si>
    <t>伊丹シティホテル</t>
    <rPh sb="0" eb="2">
      <t>イタミ</t>
    </rPh>
    <phoneticPr fontId="2"/>
  </si>
  <si>
    <t>伊丹市社会福祉協議会</t>
    <rPh sb="0" eb="2">
      <t>イタミ</t>
    </rPh>
    <rPh sb="2" eb="3">
      <t>シ</t>
    </rPh>
    <rPh sb="3" eb="5">
      <t>シャカイ</t>
    </rPh>
    <rPh sb="5" eb="7">
      <t>フクシ</t>
    </rPh>
    <rPh sb="7" eb="10">
      <t>キョウギカイ</t>
    </rPh>
    <phoneticPr fontId="2"/>
  </si>
  <si>
    <t>丹波少年自然の家事務組合</t>
    <rPh sb="0" eb="2">
      <t>タンバ</t>
    </rPh>
    <rPh sb="2" eb="4">
      <t>ショウネン</t>
    </rPh>
    <rPh sb="4" eb="6">
      <t>シゼン</t>
    </rPh>
    <rPh sb="7" eb="8">
      <t>イエ</t>
    </rPh>
    <rPh sb="8" eb="10">
      <t>ジム</t>
    </rPh>
    <rPh sb="10" eb="12">
      <t>クミアイ</t>
    </rPh>
    <phoneticPr fontId="2"/>
  </si>
  <si>
    <t>後期広域連合（一般会計）</t>
    <rPh sb="0" eb="2">
      <t>コウキ</t>
    </rPh>
    <rPh sb="2" eb="4">
      <t>コウイキ</t>
    </rPh>
    <rPh sb="4" eb="6">
      <t>レンゴウ</t>
    </rPh>
    <rPh sb="7" eb="9">
      <t>イッパン</t>
    </rPh>
    <rPh sb="9" eb="11">
      <t>カイケイ</t>
    </rPh>
    <phoneticPr fontId="2"/>
  </si>
  <si>
    <t>後期広域連合（特別会計）</t>
    <rPh sb="0" eb="2">
      <t>コウキ</t>
    </rPh>
    <rPh sb="2" eb="4">
      <t>コウイキ</t>
    </rPh>
    <rPh sb="4" eb="6">
      <t>レンゴウ</t>
    </rPh>
    <rPh sb="7" eb="9">
      <t>トクベツ</t>
    </rPh>
    <rPh sb="9" eb="11">
      <t>カイケイ</t>
    </rPh>
    <phoneticPr fontId="2"/>
  </si>
  <si>
    <t>豊中市伊丹市クリーンランド</t>
    <rPh sb="0" eb="3">
      <t>トヨナカシ</t>
    </rPh>
    <rPh sb="3" eb="6">
      <t>イタミシ</t>
    </rPh>
    <phoneticPr fontId="2"/>
  </si>
  <si>
    <t>-</t>
    <phoneticPr fontId="2"/>
  </si>
  <si>
    <t>公共施設等整備保全基金</t>
    <phoneticPr fontId="11"/>
  </si>
  <si>
    <t>一般職員退職手当基金</t>
    <rPh sb="0" eb="2">
      <t>イッパン</t>
    </rPh>
    <rPh sb="2" eb="4">
      <t>ショクイン</t>
    </rPh>
    <phoneticPr fontId="11"/>
  </si>
  <si>
    <t>健康福祉基金</t>
    <phoneticPr fontId="11"/>
  </si>
  <si>
    <t>にぎわい創出基金</t>
    <phoneticPr fontId="11"/>
  </si>
  <si>
    <t>国際・平和基金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</si>
  <si>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</si>
  <si>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</si>
  <si>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</si>
  <si>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類似団体内平均値と比較し有形固定資産減価償却率は同程度であるが、将来負担比率は低い結果となっている。
前年度比較において、類似団体では有形固定資産減価償却比率が減少し将来負担比率が増加する中、本市は有形固定資産減価償却率が増加し将来負担比率が減少している。
</t>
    <rPh sb="0" eb="2">
      <t>ルイジ</t>
    </rPh>
    <rPh sb="2" eb="4">
      <t>ダンタイ</t>
    </rPh>
    <rPh sb="4" eb="5">
      <t>ナイ</t>
    </rPh>
    <rPh sb="5" eb="7">
      <t>ヘイキン</t>
    </rPh>
    <rPh sb="7" eb="8">
      <t>チ</t>
    </rPh>
    <rPh sb="9" eb="11">
      <t>ヒカク</t>
    </rPh>
    <rPh sb="12" eb="14">
      <t>ユウケイ</t>
    </rPh>
    <rPh sb="14" eb="16">
      <t>コテイ</t>
    </rPh>
    <rPh sb="16" eb="18">
      <t>シサン</t>
    </rPh>
    <rPh sb="18" eb="20">
      <t>ゲンカ</t>
    </rPh>
    <rPh sb="20" eb="22">
      <t>ショウキャク</t>
    </rPh>
    <rPh sb="22" eb="23">
      <t>リツ</t>
    </rPh>
    <rPh sb="24" eb="27">
      <t>ドウテイド</t>
    </rPh>
    <rPh sb="32" eb="34">
      <t>ショウライ</t>
    </rPh>
    <rPh sb="34" eb="36">
      <t>フタン</t>
    </rPh>
    <rPh sb="36" eb="38">
      <t>ヒリツ</t>
    </rPh>
    <rPh sb="39" eb="40">
      <t>ヒク</t>
    </rPh>
    <rPh sb="41" eb="43">
      <t>ケッカ</t>
    </rPh>
    <rPh sb="51" eb="54">
      <t>ゼンネンド</t>
    </rPh>
    <rPh sb="54" eb="56">
      <t>ヒカク</t>
    </rPh>
    <rPh sb="61" eb="63">
      <t>ルイジ</t>
    </rPh>
    <rPh sb="63" eb="65">
      <t>ダンタイ</t>
    </rPh>
    <rPh sb="67" eb="69">
      <t>ユウケイ</t>
    </rPh>
    <rPh sb="69" eb="71">
      <t>コテイ</t>
    </rPh>
    <rPh sb="71" eb="73">
      <t>シサン</t>
    </rPh>
    <rPh sb="73" eb="79">
      <t>ゲンカショウキャクヒリツ</t>
    </rPh>
    <rPh sb="80" eb="82">
      <t>ゲンショウ</t>
    </rPh>
    <rPh sb="83" eb="85">
      <t>ショウライ</t>
    </rPh>
    <rPh sb="85" eb="87">
      <t>フタン</t>
    </rPh>
    <rPh sb="87" eb="89">
      <t>ヒリツ</t>
    </rPh>
    <rPh sb="90" eb="92">
      <t>ゾウカ</t>
    </rPh>
    <rPh sb="94" eb="95">
      <t>ナカ</t>
    </rPh>
    <rPh sb="96" eb="98">
      <t>ホンシ</t>
    </rPh>
    <rPh sb="111" eb="113">
      <t>ゾウカ</t>
    </rPh>
    <rPh sb="114" eb="116">
      <t>ショウライ</t>
    </rPh>
    <rPh sb="116" eb="118">
      <t>フタン</t>
    </rPh>
    <rPh sb="118" eb="120">
      <t>ヒリツ</t>
    </rPh>
    <rPh sb="121" eb="123">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</si>
  <si>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</si>
  <si>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</si>
  <si>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</si>
  <si>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</si>
  <si>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</si>
  <si>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</si>
  <si>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類似団体内平均値と比較し将来負担比率は低く、一方、実質公債費比率は高い結果となっている。
今後の施設の建て替えや再配置等に伴い起債の発行額が増加すると見込み、将来の償還額の平準化を想定した借入を実施してきたことが要因と考えられる。</t>
    <rPh sb="12" eb="14">
      <t>ショウライ</t>
    </rPh>
    <rPh sb="14" eb="16">
      <t>フタン</t>
    </rPh>
    <rPh sb="16" eb="18">
      <t>ヒリツ</t>
    </rPh>
    <rPh sb="19" eb="20">
      <t>ヒク</t>
    </rPh>
    <rPh sb="22" eb="24">
      <t>イッポウ</t>
    </rPh>
    <rPh sb="25" eb="27">
      <t>ジッシツ</t>
    </rPh>
    <rPh sb="27" eb="30">
      <t>コウサイヒ</t>
    </rPh>
    <rPh sb="30" eb="32">
      <t>ヒリツ</t>
    </rPh>
    <rPh sb="33" eb="34">
      <t>タカ</t>
    </rPh>
    <rPh sb="35" eb="37">
      <t>ケッカ</t>
    </rPh>
    <rPh sb="45" eb="47">
      <t>コンゴ</t>
    </rPh>
    <rPh sb="48" eb="50">
      <t>シセツ</t>
    </rPh>
    <rPh sb="51" eb="52">
      <t>タ</t>
    </rPh>
    <rPh sb="53" eb="54">
      <t>カ</t>
    </rPh>
    <rPh sb="56" eb="59">
      <t>サイハイチ</t>
    </rPh>
    <rPh sb="59" eb="60">
      <t>トウ</t>
    </rPh>
    <rPh sb="61" eb="62">
      <t>トモナ</t>
    </rPh>
    <rPh sb="63" eb="65">
      <t>キサイ</t>
    </rPh>
    <rPh sb="66" eb="68">
      <t>ハッコウ</t>
    </rPh>
    <rPh sb="68" eb="69">
      <t>ガク</t>
    </rPh>
    <rPh sb="70" eb="72">
      <t>ゾウカ</t>
    </rPh>
    <rPh sb="75" eb="77">
      <t>ミコ</t>
    </rPh>
    <rPh sb="79" eb="81">
      <t>ショウライ</t>
    </rPh>
    <rPh sb="82" eb="84">
      <t>ショウカン</t>
    </rPh>
    <rPh sb="84" eb="85">
      <t>ガク</t>
    </rPh>
    <rPh sb="86" eb="89">
      <t>ヘイジュンカ</t>
    </rPh>
    <rPh sb="90" eb="92">
      <t>ソウテイ</t>
    </rPh>
    <rPh sb="94" eb="96">
      <t>カリイレ</t>
    </rPh>
    <rPh sb="97" eb="99">
      <t>ジッシ</t>
    </rPh>
    <rPh sb="106" eb="108">
      <t>ヨウイン</t>
    </rPh>
    <rPh sb="109" eb="110">
      <t>カンガ</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</si>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</sst>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98" xfId="15" quotePrefix="1"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xmlns:c16r2="http://schemas.microsoft.com/office/drawing/2015/06/chart">
            <c:ext xmlns:c16="http://schemas.microsoft.com/office/drawing/2014/chart" uri="{C3380CC4-5D6E-409C-BE32-E72D297353CC}">
              <c16:uniqueId val="{00000000-7314-4633-A075-4DFF7D1294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25221</c:v>
                </c:pt>
                <c:pt idx="1">
                  <c:v>32943</c:v>
                </c:pt>
                <c:pt idx="2">
                  <c:v>22914</c:v>
                </c:pt>
                <c:pt idx="3">
                  <c:v>35483</c:v>
                </c:pt>
                <c:pt idx="4">
                  <c:v>22420</c:v>
                </c:pt>
              </c:numCache>
            </c:numRef>
          </c:val>
          <c:smooth val="0"/>
          <c:extLst xmlns:c16r2="http://schemas.microsoft.com/office/drawing/2015/06/chart">
            <c:ext xmlns:c16="http://schemas.microsoft.com/office/drawing/2014/chart" uri="{C3380CC4-5D6E-409C-BE32-E72D297353CC}">
              <c16:uniqueId val="{00000001-7314-4633-A075-4DFF7D12946E}"/>
            </c:ext>
          </c:extLst>
        </c:ser>
        <c:dLbls>
          <c:showLegendKey val="0"/>
          <c:showVal val="0"/>
          <c:showCatName val="0"/>
          <c:showSerName val="0"/>
          <c:showPercent val="0"/>
          <c:showBubbleSize val="0"/>
        </c:dLbls>
        <c:marker val="1"/>
        <c:smooth val="0"/>
        <c:axId val="199279360"/>
        <c:axId val="199281280"/>
      </c:lineChart>
      <c:catAx>
        <c:axId val="19927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281280"/>
        <c:crosses val="autoZero"/>
        <c:auto val="1"/>
        <c:lblAlgn val="ctr"/>
        <c:lblOffset val="100"/>
        <c:tickLblSkip val="1"/>
        <c:tickMarkSkip val="1"/>
        <c:noMultiLvlLbl val="0"/>
      </c:catAx>
      <c:valAx>
        <c:axId val="1992812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27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c:v>
                </c:pt>
                <c:pt idx="1">
                  <c:v>2.02</c:v>
                </c:pt>
                <c:pt idx="2">
                  <c:v>1.79</c:v>
                </c:pt>
                <c:pt idx="3">
                  <c:v>1.44</c:v>
                </c:pt>
                <c:pt idx="4">
                  <c:v>1.86</c:v>
                </c:pt>
              </c:numCache>
            </c:numRef>
          </c:val>
          <c:extLst xmlns:c16r2="http://schemas.microsoft.com/office/drawing/2015/06/chart">
            <c:ext xmlns:c16="http://schemas.microsoft.com/office/drawing/2014/chart" uri="{C3380CC4-5D6E-409C-BE32-E72D297353CC}">
              <c16:uniqueId val="{00000000-07CC-464C-91D0-4260761278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16.23</c:v>
                </c:pt>
                <c:pt idx="1">
                  <c:v>16.72</c:v>
                </c:pt>
                <c:pt idx="2">
                  <c:v>17.73</c:v>
                </c:pt>
                <c:pt idx="3">
                  <c:v>19.25</c:v>
                </c:pt>
                <c:pt idx="4">
                  <c:v>18.77</c:v>
                </c:pt>
              </c:numCache>
            </c:numRef>
          </c:val>
          <c:extLst xmlns:c16r2="http://schemas.microsoft.com/office/drawing/2015/06/chart">
            <c:ext xmlns:c16="http://schemas.microsoft.com/office/drawing/2014/chart" uri="{C3380CC4-5D6E-409C-BE32-E72D297353CC}">
              <c16:uniqueId val="{00000001-07CC-464C-91D0-426076127822}"/>
            </c:ext>
          </c:extLst>
        </c:ser>
        <c:dLbls>
          <c:showLegendKey val="0"/>
          <c:showVal val="0"/>
          <c:showCatName val="0"/>
          <c:showSerName val="0"/>
          <c:showPercent val="0"/>
          <c:showBubbleSize val="0"/>
        </c:dLbls>
        <c:gapWidth val="250"/>
        <c:overlap val="100"/>
        <c:axId val="40377344"/>
        <c:axId val="4038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2.2400000000000002</c:v>
                </c:pt>
                <c:pt idx="1">
                  <c:v>1</c:v>
                </c:pt>
                <c:pt idx="2">
                  <c:v>1.92</c:v>
                </c:pt>
                <c:pt idx="3">
                  <c:v>1.92</c:v>
                </c:pt>
                <c:pt idx="4">
                  <c:v>0.23</c:v>
                </c:pt>
              </c:numCache>
            </c:numRef>
          </c:val>
          <c:smooth val="0"/>
          <c:extLst xmlns:c16r2="http://schemas.microsoft.com/office/drawing/2015/06/chart">
            <c:ext xmlns:c16="http://schemas.microsoft.com/office/drawing/2014/chart" uri="{C3380CC4-5D6E-409C-BE32-E72D297353CC}">
              <c16:uniqueId val="{00000002-07CC-464C-91D0-426076127822}"/>
            </c:ext>
          </c:extLst>
        </c:ser>
        <c:dLbls>
          <c:showLegendKey val="0"/>
          <c:showVal val="0"/>
          <c:showCatName val="0"/>
          <c:showSerName val="0"/>
          <c:showPercent val="0"/>
          <c:showBubbleSize val="0"/>
        </c:dLbls>
        <c:marker val="1"/>
        <c:smooth val="0"/>
        <c:axId val="40377344"/>
        <c:axId val="40387712"/>
      </c:lineChart>
      <c:catAx>
        <c:axId val="403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87712"/>
        <c:crosses val="autoZero"/>
        <c:auto val="1"/>
        <c:lblAlgn val="ctr"/>
        <c:lblOffset val="100"/>
        <c:tickLblSkip val="1"/>
        <c:tickMarkSkip val="1"/>
        <c:noMultiLvlLbl val="0"/>
      </c:catAx>
      <c:valAx>
        <c:axId val="4038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0.31</c:v>
                </c:pt>
                <c:pt idx="2">
                  <c:v>#N/A</c:v>
                </c:pt>
                <c:pt idx="3">
                  <c:v>0.31</c:v>
                </c:pt>
                <c:pt idx="4">
                  <c:v>#N/A</c:v>
                </c:pt>
                <c:pt idx="5">
                  <c:v>0.15</c:v>
                </c:pt>
                <c:pt idx="6">
                  <c:v>#N/A</c:v>
                </c:pt>
                <c:pt idx="7">
                  <c:v>0.79</c:v>
                </c:pt>
                <c:pt idx="8">
                  <c:v>#N/A</c:v>
                </c:pt>
                <c:pt idx="9">
                  <c:v>0.28000000000000003</c:v>
                </c:pt>
              </c:numCache>
            </c:numRef>
          </c:val>
          <c:extLst xmlns:c16r2="http://schemas.microsoft.com/office/drawing/2015/06/chart">
            <c:ext xmlns:c16="http://schemas.microsoft.com/office/drawing/2014/chart" uri="{C3380CC4-5D6E-409C-BE32-E72D297353CC}">
              <c16:uniqueId val="{00000000-0F8D-4AA7-ADA4-1A2080C1DE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1.84</c:v>
                </c:pt>
                <c:pt idx="1">
                  <c:v>#N/A</c:v>
                </c:pt>
                <c:pt idx="2">
                  <c:v>1.88</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8D-4AA7-ADA4-1A2080C1DE89}"/>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4.67</c:v>
                </c:pt>
                <c:pt idx="2">
                  <c:v>#N/A</c:v>
                </c:pt>
                <c:pt idx="3">
                  <c:v>3.44</c:v>
                </c:pt>
                <c:pt idx="4">
                  <c:v>#N/A</c:v>
                </c:pt>
                <c:pt idx="5">
                  <c:v>2.3199999999999998</c:v>
                </c:pt>
                <c:pt idx="6">
                  <c:v>#N/A</c:v>
                </c:pt>
                <c:pt idx="7">
                  <c:v>2.0699999999999998</c:v>
                </c:pt>
                <c:pt idx="8">
                  <c:v>#N/A</c:v>
                </c:pt>
                <c:pt idx="9">
                  <c:v>1.26</c:v>
                </c:pt>
              </c:numCache>
            </c:numRef>
          </c:val>
          <c:extLst xmlns:c16r2="http://schemas.microsoft.com/office/drawing/2015/06/chart">
            <c:ext xmlns:c16="http://schemas.microsoft.com/office/drawing/2014/chart" uri="{C3380CC4-5D6E-409C-BE32-E72D297353CC}">
              <c16:uniqueId val="{00000002-0F8D-4AA7-ADA4-1A2080C1DE89}"/>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1.1200000000000001</c:v>
                </c:pt>
                <c:pt idx="2">
                  <c:v>#N/A</c:v>
                </c:pt>
                <c:pt idx="3">
                  <c:v>1.26</c:v>
                </c:pt>
                <c:pt idx="4">
                  <c:v>#N/A</c:v>
                </c:pt>
                <c:pt idx="5">
                  <c:v>1.2</c:v>
                </c:pt>
                <c:pt idx="6">
                  <c:v>#N/A</c:v>
                </c:pt>
                <c:pt idx="7">
                  <c:v>1.26</c:v>
                </c:pt>
                <c:pt idx="8">
                  <c:v>#N/A</c:v>
                </c:pt>
                <c:pt idx="9">
                  <c:v>1.29</c:v>
                </c:pt>
              </c:numCache>
            </c:numRef>
          </c:val>
          <c:extLst xmlns:c16r2="http://schemas.microsoft.com/office/drawing/2015/06/chart">
            <c:ext xmlns:c16="http://schemas.microsoft.com/office/drawing/2014/chart" uri="{C3380CC4-5D6E-409C-BE32-E72D297353CC}">
              <c16:uniqueId val="{00000003-0F8D-4AA7-ADA4-1A2080C1DE89}"/>
            </c:ext>
          </c:extLst>
        </c:ser>
        <c:ser>
          <c:idx val="4"/>
          <c:order val="4"/>
          <c:tx>
            <c:strRef>
              <c:f>データシート!$A$31</c:f>
              <c:strCache>
                <c:ptCount val="1"/>
                <c:pt idx="0">
                  <c:v>モーターボート競走事業会計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1.93</c:v>
                </c:pt>
                <c:pt idx="2">
                  <c:v>#N/A</c:v>
                </c:pt>
                <c:pt idx="3">
                  <c:v>1.0900000000000001</c:v>
                </c:pt>
                <c:pt idx="4">
                  <c:v>#N/A</c:v>
                </c:pt>
                <c:pt idx="5">
                  <c:v>1.1100000000000001</c:v>
                </c:pt>
                <c:pt idx="6">
                  <c:v>#N/A</c:v>
                </c:pt>
                <c:pt idx="7">
                  <c:v>1.38</c:v>
                </c:pt>
                <c:pt idx="8">
                  <c:v>#N/A</c:v>
                </c:pt>
                <c:pt idx="9">
                  <c:v>1.46</c:v>
                </c:pt>
              </c:numCache>
            </c:numRef>
          </c:val>
          <c:extLst xmlns:c16r2="http://schemas.microsoft.com/office/drawing/2015/06/chart">
            <c:ext xmlns:c16="http://schemas.microsoft.com/office/drawing/2014/chart" uri="{C3380CC4-5D6E-409C-BE32-E72D297353CC}">
              <c16:uniqueId val="{00000004-0F8D-4AA7-ADA4-1A2080C1DE8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1.89</c:v>
                </c:pt>
                <c:pt idx="2">
                  <c:v>#N/A</c:v>
                </c:pt>
                <c:pt idx="3">
                  <c:v>2.0099999999999998</c:v>
                </c:pt>
                <c:pt idx="4">
                  <c:v>#N/A</c:v>
                </c:pt>
                <c:pt idx="5">
                  <c:v>1.78</c:v>
                </c:pt>
                <c:pt idx="6">
                  <c:v>#N/A</c:v>
                </c:pt>
                <c:pt idx="7">
                  <c:v>1.43</c:v>
                </c:pt>
                <c:pt idx="8">
                  <c:v>#N/A</c:v>
                </c:pt>
                <c:pt idx="9">
                  <c:v>1.85</c:v>
                </c:pt>
              </c:numCache>
            </c:numRef>
          </c:val>
          <c:extLst xmlns:c16r2="http://schemas.microsoft.com/office/drawing/2015/06/chart">
            <c:ext xmlns:c16="http://schemas.microsoft.com/office/drawing/2014/chart" uri="{C3380CC4-5D6E-409C-BE32-E72D297353CC}">
              <c16:uniqueId val="{00000005-0F8D-4AA7-ADA4-1A2080C1DE89}"/>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1.49</c:v>
                </c:pt>
                <c:pt idx="2">
                  <c:v>#N/A</c:v>
                </c:pt>
                <c:pt idx="3">
                  <c:v>1.69</c:v>
                </c:pt>
                <c:pt idx="4">
                  <c:v>#N/A</c:v>
                </c:pt>
                <c:pt idx="5">
                  <c:v>1.77</c:v>
                </c:pt>
                <c:pt idx="6">
                  <c:v>#N/A</c:v>
                </c:pt>
                <c:pt idx="7">
                  <c:v>2.2200000000000002</c:v>
                </c:pt>
                <c:pt idx="8">
                  <c:v>#N/A</c:v>
                </c:pt>
                <c:pt idx="9">
                  <c:v>2.21</c:v>
                </c:pt>
              </c:numCache>
            </c:numRef>
          </c:val>
          <c:extLst xmlns:c16r2="http://schemas.microsoft.com/office/drawing/2015/06/chart">
            <c:ext xmlns:c16="http://schemas.microsoft.com/office/drawing/2014/chart" uri="{C3380CC4-5D6E-409C-BE32-E72D297353CC}">
              <c16:uniqueId val="{00000006-0F8D-4AA7-ADA4-1A2080C1DE89}"/>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c:v>
                </c:pt>
                <c:pt idx="2">
                  <c:v>#N/A</c:v>
                </c:pt>
                <c:pt idx="3">
                  <c:v>2.9</c:v>
                </c:pt>
                <c:pt idx="4">
                  <c:v>#N/A</c:v>
                </c:pt>
                <c:pt idx="5">
                  <c:v>3.08</c:v>
                </c:pt>
                <c:pt idx="6">
                  <c:v>#N/A</c:v>
                </c:pt>
                <c:pt idx="7">
                  <c:v>2.89</c:v>
                </c:pt>
                <c:pt idx="8">
                  <c:v>#N/A</c:v>
                </c:pt>
                <c:pt idx="9">
                  <c:v>2.73</c:v>
                </c:pt>
              </c:numCache>
            </c:numRef>
          </c:val>
          <c:extLst xmlns:c16r2="http://schemas.microsoft.com/office/drawing/2015/06/chart">
            <c:ext xmlns:c16="http://schemas.microsoft.com/office/drawing/2014/chart" uri="{C3380CC4-5D6E-409C-BE32-E72D297353CC}">
              <c16:uniqueId val="{00000007-0F8D-4AA7-ADA4-1A2080C1DE8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0.82</c:v>
                </c:pt>
                <c:pt idx="2">
                  <c:v>#N/A</c:v>
                </c:pt>
                <c:pt idx="3">
                  <c:v>1.21</c:v>
                </c:pt>
                <c:pt idx="4">
                  <c:v>#N/A</c:v>
                </c:pt>
                <c:pt idx="5">
                  <c:v>0.99</c:v>
                </c:pt>
                <c:pt idx="6">
                  <c:v>#N/A</c:v>
                </c:pt>
                <c:pt idx="7">
                  <c:v>3.07</c:v>
                </c:pt>
                <c:pt idx="8">
                  <c:v>#N/A</c:v>
                </c:pt>
                <c:pt idx="9">
                  <c:v>3.63</c:v>
                </c:pt>
              </c:numCache>
            </c:numRef>
          </c:val>
          <c:extLst xmlns:c16r2="http://schemas.microsoft.com/office/drawing/2015/06/chart">
            <c:ext xmlns:c16="http://schemas.microsoft.com/office/drawing/2014/chart" uri="{C3380CC4-5D6E-409C-BE32-E72D297353CC}">
              <c16:uniqueId val="{00000008-0F8D-4AA7-ADA4-1A2080C1DE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2.48</c:v>
                </c:pt>
                <c:pt idx="2">
                  <c:v>#N/A</c:v>
                </c:pt>
                <c:pt idx="3">
                  <c:v>3.52</c:v>
                </c:pt>
                <c:pt idx="4">
                  <c:v>#N/A</c:v>
                </c:pt>
                <c:pt idx="5">
                  <c:v>4.05</c:v>
                </c:pt>
                <c:pt idx="6">
                  <c:v>#N/A</c:v>
                </c:pt>
                <c:pt idx="7">
                  <c:v>4.5999999999999996</c:v>
                </c:pt>
                <c:pt idx="8">
                  <c:v>#N/A</c:v>
                </c:pt>
                <c:pt idx="9">
                  <c:v>4.57</c:v>
                </c:pt>
              </c:numCache>
            </c:numRef>
          </c:val>
          <c:extLst xmlns:c16r2="http://schemas.microsoft.com/office/drawing/2015/06/chart">
            <c:ext xmlns:c16="http://schemas.microsoft.com/office/drawing/2014/chart" uri="{C3380CC4-5D6E-409C-BE32-E72D297353CC}">
              <c16:uniqueId val="{00000009-0F8D-4AA7-ADA4-1A2080C1DE89}"/>
            </c:ext>
          </c:extLst>
        </c:ser>
        <c:dLbls>
          <c:showLegendKey val="0"/>
          <c:showVal val="0"/>
          <c:showCatName val="0"/>
          <c:showSerName val="0"/>
          <c:showPercent val="0"/>
          <c:showBubbleSize val="0"/>
        </c:dLbls>
        <c:gapWidth val="150"/>
        <c:overlap val="100"/>
        <c:axId val="205866496"/>
        <c:axId val="205868032"/>
      </c:barChart>
      <c:catAx>
        <c:axId val="2058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868032"/>
        <c:crosses val="autoZero"/>
        <c:auto val="1"/>
        <c:lblAlgn val="ctr"/>
        <c:lblOffset val="100"/>
        <c:tickLblSkip val="1"/>
        <c:tickMarkSkip val="1"/>
        <c:noMultiLvlLbl val="0"/>
      </c:catAx>
      <c:valAx>
        <c:axId val="20586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86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7311</c:v>
                </c:pt>
                <c:pt idx="5">
                  <c:v>7692</c:v>
                </c:pt>
                <c:pt idx="8">
                  <c:v>7154</c:v>
                </c:pt>
                <c:pt idx="11">
                  <c:v>7554</c:v>
                </c:pt>
                <c:pt idx="14">
                  <c:v>7561</c:v>
                </c:pt>
              </c:numCache>
            </c:numRef>
          </c:val>
          <c:extLst xmlns:c16r2="http://schemas.microsoft.com/office/drawing/2015/06/chart">
            <c:ext xmlns:c16="http://schemas.microsoft.com/office/drawing/2014/chart" uri="{C3380CC4-5D6E-409C-BE32-E72D297353CC}">
              <c16:uniqueId val="{00000000-F587-40B8-A248-03F9B67514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587-40B8-A248-03F9B67514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42</c:v>
                </c:pt>
                <c:pt idx="3">
                  <c:v>27</c:v>
                </c:pt>
                <c:pt idx="6">
                  <c:v>22</c:v>
                </c:pt>
                <c:pt idx="9">
                  <c:v>22</c:v>
                </c:pt>
                <c:pt idx="12">
                  <c:v>22</c:v>
                </c:pt>
              </c:numCache>
            </c:numRef>
          </c:val>
          <c:extLst xmlns:c16r2="http://schemas.microsoft.com/office/drawing/2015/06/chart">
            <c:ext xmlns:c16="http://schemas.microsoft.com/office/drawing/2014/chart" uri="{C3380CC4-5D6E-409C-BE32-E72D297353CC}">
              <c16:uniqueId val="{00000002-F587-40B8-A248-03F9B67514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c:v>
                </c:pt>
                <c:pt idx="3">
                  <c:v>60</c:v>
                </c:pt>
                <c:pt idx="6">
                  <c:v>96</c:v>
                </c:pt>
                <c:pt idx="9">
                  <c:v>229</c:v>
                </c:pt>
                <c:pt idx="12">
                  <c:v>210</c:v>
                </c:pt>
              </c:numCache>
            </c:numRef>
          </c:val>
          <c:extLst xmlns:c16r2="http://schemas.microsoft.com/office/drawing/2015/06/chart">
            <c:ext xmlns:c16="http://schemas.microsoft.com/office/drawing/2014/chart" uri="{C3380CC4-5D6E-409C-BE32-E72D297353CC}">
              <c16:uniqueId val="{00000003-F587-40B8-A248-03F9B67514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2428</c:v>
                </c:pt>
                <c:pt idx="3">
                  <c:v>2436</c:v>
                </c:pt>
                <c:pt idx="6">
                  <c:v>2499</c:v>
                </c:pt>
                <c:pt idx="9">
                  <c:v>2543</c:v>
                </c:pt>
                <c:pt idx="12">
                  <c:v>2430</c:v>
                </c:pt>
              </c:numCache>
            </c:numRef>
          </c:val>
          <c:extLst xmlns:c16r2="http://schemas.microsoft.com/office/drawing/2015/06/chart">
            <c:ext xmlns:c16="http://schemas.microsoft.com/office/drawing/2014/chart" uri="{C3380CC4-5D6E-409C-BE32-E72D297353CC}">
              <c16:uniqueId val="{00000004-F587-40B8-A248-03F9B67514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87-40B8-A248-03F9B67514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587-40B8-A248-03F9B67514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7036</c:v>
                </c:pt>
                <c:pt idx="3">
                  <c:v>8825</c:v>
                </c:pt>
                <c:pt idx="6">
                  <c:v>7148</c:v>
                </c:pt>
                <c:pt idx="9">
                  <c:v>7241</c:v>
                </c:pt>
                <c:pt idx="12">
                  <c:v>7306</c:v>
                </c:pt>
              </c:numCache>
            </c:numRef>
          </c:val>
          <c:extLst xmlns:c16r2="http://schemas.microsoft.com/office/drawing/2015/06/chart">
            <c:ext xmlns:c16="http://schemas.microsoft.com/office/drawing/2014/chart" uri="{C3380CC4-5D6E-409C-BE32-E72D297353CC}">
              <c16:uniqueId val="{00000007-F587-40B8-A248-03F9B67514FE}"/>
            </c:ext>
          </c:extLst>
        </c:ser>
        <c:dLbls>
          <c:showLegendKey val="0"/>
          <c:showVal val="0"/>
          <c:showCatName val="0"/>
          <c:showSerName val="0"/>
          <c:showPercent val="0"/>
          <c:showBubbleSize val="0"/>
        </c:dLbls>
        <c:gapWidth val="100"/>
        <c:overlap val="100"/>
        <c:axId val="205751040"/>
        <c:axId val="205752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2238</c:v>
                </c:pt>
                <c:pt idx="2">
                  <c:v>#N/A</c:v>
                </c:pt>
                <c:pt idx="3">
                  <c:v>#N/A</c:v>
                </c:pt>
                <c:pt idx="4">
                  <c:v>3656</c:v>
                </c:pt>
                <c:pt idx="5">
                  <c:v>#N/A</c:v>
                </c:pt>
                <c:pt idx="6">
                  <c:v>#N/A</c:v>
                </c:pt>
                <c:pt idx="7">
                  <c:v>2611</c:v>
                </c:pt>
                <c:pt idx="8">
                  <c:v>#N/A</c:v>
                </c:pt>
                <c:pt idx="9">
                  <c:v>#N/A</c:v>
                </c:pt>
                <c:pt idx="10">
                  <c:v>2481</c:v>
                </c:pt>
                <c:pt idx="11">
                  <c:v>#N/A</c:v>
                </c:pt>
                <c:pt idx="12">
                  <c:v>#N/A</c:v>
                </c:pt>
                <c:pt idx="13">
                  <c:v>2407</c:v>
                </c:pt>
                <c:pt idx="14">
                  <c:v>#N/A</c:v>
                </c:pt>
              </c:numCache>
            </c:numRef>
          </c:val>
          <c:smooth val="0"/>
          <c:extLst xmlns:c16r2="http://schemas.microsoft.com/office/drawing/2015/06/chart">
            <c:ext xmlns:c16="http://schemas.microsoft.com/office/drawing/2014/chart" uri="{C3380CC4-5D6E-409C-BE32-E72D297353CC}">
              <c16:uniqueId val="{00000008-F587-40B8-A248-03F9B67514FE}"/>
            </c:ext>
          </c:extLst>
        </c:ser>
        <c:dLbls>
          <c:showLegendKey val="0"/>
          <c:showVal val="0"/>
          <c:showCatName val="0"/>
          <c:showSerName val="0"/>
          <c:showPercent val="0"/>
          <c:showBubbleSize val="0"/>
        </c:dLbls>
        <c:marker val="1"/>
        <c:smooth val="0"/>
        <c:axId val="205751040"/>
        <c:axId val="205752960"/>
      </c:lineChart>
      <c:catAx>
        <c:axId val="20575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752960"/>
        <c:crosses val="autoZero"/>
        <c:auto val="1"/>
        <c:lblAlgn val="ctr"/>
        <c:lblOffset val="100"/>
        <c:tickLblSkip val="1"/>
        <c:tickMarkSkip val="1"/>
        <c:noMultiLvlLbl val="0"/>
      </c:catAx>
      <c:valAx>
        <c:axId val="20575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75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64100</c:v>
                </c:pt>
                <c:pt idx="5">
                  <c:v>64737</c:v>
                </c:pt>
                <c:pt idx="8">
                  <c:v>65428</c:v>
                </c:pt>
                <c:pt idx="11">
                  <c:v>65409</c:v>
                </c:pt>
                <c:pt idx="14">
                  <c:v>65226</c:v>
                </c:pt>
              </c:numCache>
            </c:numRef>
          </c:val>
          <c:extLst xmlns:c16r2="http://schemas.microsoft.com/office/drawing/2015/06/chart">
            <c:ext xmlns:c16="http://schemas.microsoft.com/office/drawing/2014/chart" uri="{C3380CC4-5D6E-409C-BE32-E72D297353CC}">
              <c16:uniqueId val="{00000000-52B2-40B2-A99A-E815276222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20006</c:v>
                </c:pt>
                <c:pt idx="5">
                  <c:v>19006</c:v>
                </c:pt>
                <c:pt idx="8">
                  <c:v>16517</c:v>
                </c:pt>
                <c:pt idx="11">
                  <c:v>15768</c:v>
                </c:pt>
                <c:pt idx="14">
                  <c:v>14984</c:v>
                </c:pt>
              </c:numCache>
            </c:numRef>
          </c:val>
          <c:extLst xmlns:c16r2="http://schemas.microsoft.com/office/drawing/2015/06/chart">
            <c:ext xmlns:c16="http://schemas.microsoft.com/office/drawing/2014/chart" uri="{C3380CC4-5D6E-409C-BE32-E72D297353CC}">
              <c16:uniqueId val="{00000001-52B2-40B2-A99A-E815276222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10245</c:v>
                </c:pt>
                <c:pt idx="5">
                  <c:v>11376</c:v>
                </c:pt>
                <c:pt idx="8">
                  <c:v>12258</c:v>
                </c:pt>
                <c:pt idx="11">
                  <c:v>13588</c:v>
                </c:pt>
                <c:pt idx="14">
                  <c:v>16103</c:v>
                </c:pt>
              </c:numCache>
            </c:numRef>
          </c:val>
          <c:extLst xmlns:c16r2="http://schemas.microsoft.com/office/drawing/2015/06/chart">
            <c:ext xmlns:c16="http://schemas.microsoft.com/office/drawing/2014/chart" uri="{C3380CC4-5D6E-409C-BE32-E72D297353CC}">
              <c16:uniqueId val="{00000002-52B2-40B2-A99A-E815276222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2B2-40B2-A99A-E815276222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2B2-40B2-A99A-E815276222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91</c:v>
                </c:pt>
                <c:pt idx="3">
                  <c:v>48</c:v>
                </c:pt>
                <c:pt idx="6">
                  <c:v>40</c:v>
                </c:pt>
                <c:pt idx="9">
                  <c:v>13</c:v>
                </c:pt>
                <c:pt idx="12">
                  <c:v>20</c:v>
                </c:pt>
              </c:numCache>
            </c:numRef>
          </c:val>
          <c:extLst xmlns:c16r2="http://schemas.microsoft.com/office/drawing/2015/06/chart">
            <c:ext xmlns:c16="http://schemas.microsoft.com/office/drawing/2014/chart" uri="{C3380CC4-5D6E-409C-BE32-E72D297353CC}">
              <c16:uniqueId val="{00000005-52B2-40B2-A99A-E815276222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7319</c:v>
                </c:pt>
                <c:pt idx="3">
                  <c:v>7248</c:v>
                </c:pt>
                <c:pt idx="6">
                  <c:v>6940</c:v>
                </c:pt>
                <c:pt idx="9">
                  <c:v>6908</c:v>
                </c:pt>
                <c:pt idx="12">
                  <c:v>7021</c:v>
                </c:pt>
              </c:numCache>
            </c:numRef>
          </c:val>
          <c:extLst xmlns:c16r2="http://schemas.microsoft.com/office/drawing/2015/06/chart">
            <c:ext xmlns:c16="http://schemas.microsoft.com/office/drawing/2014/chart" uri="{C3380CC4-5D6E-409C-BE32-E72D297353CC}">
              <c16:uniqueId val="{00000006-52B2-40B2-A99A-E815276222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2316</c:v>
                </c:pt>
                <c:pt idx="3">
                  <c:v>3477</c:v>
                </c:pt>
                <c:pt idx="6">
                  <c:v>4493</c:v>
                </c:pt>
                <c:pt idx="9">
                  <c:v>4171</c:v>
                </c:pt>
                <c:pt idx="12">
                  <c:v>3848</c:v>
                </c:pt>
              </c:numCache>
            </c:numRef>
          </c:val>
          <c:extLst xmlns:c16r2="http://schemas.microsoft.com/office/drawing/2015/06/chart">
            <c:ext xmlns:c16="http://schemas.microsoft.com/office/drawing/2014/chart" uri="{C3380CC4-5D6E-409C-BE32-E72D297353CC}">
              <c16:uniqueId val="{00000007-52B2-40B2-A99A-E815276222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27698</c:v>
                </c:pt>
                <c:pt idx="3">
                  <c:v>26427</c:v>
                </c:pt>
                <c:pt idx="6">
                  <c:v>24056</c:v>
                </c:pt>
                <c:pt idx="9">
                  <c:v>22216</c:v>
                </c:pt>
                <c:pt idx="12">
                  <c:v>21534</c:v>
                </c:pt>
              </c:numCache>
            </c:numRef>
          </c:val>
          <c:extLst xmlns:c16r2="http://schemas.microsoft.com/office/drawing/2015/06/chart">
            <c:ext xmlns:c16="http://schemas.microsoft.com/office/drawing/2014/chart" uri="{C3380CC4-5D6E-409C-BE32-E72D297353CC}">
              <c16:uniqueId val="{00000008-52B2-40B2-A99A-E815276222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415</c:v>
                </c:pt>
                <c:pt idx="3">
                  <c:v>389</c:v>
                </c:pt>
                <c:pt idx="6">
                  <c:v>367</c:v>
                </c:pt>
                <c:pt idx="9">
                  <c:v>350</c:v>
                </c:pt>
                <c:pt idx="12">
                  <c:v>325</c:v>
                </c:pt>
              </c:numCache>
            </c:numRef>
          </c:val>
          <c:extLst xmlns:c16r2="http://schemas.microsoft.com/office/drawing/2015/06/chart">
            <c:ext xmlns:c16="http://schemas.microsoft.com/office/drawing/2014/chart" uri="{C3380CC4-5D6E-409C-BE32-E72D297353CC}">
              <c16:uniqueId val="{00000009-52B2-40B2-A99A-E815276222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65461</c:v>
                </c:pt>
                <c:pt idx="3">
                  <c:v>64472</c:v>
                </c:pt>
                <c:pt idx="6">
                  <c:v>63239</c:v>
                </c:pt>
                <c:pt idx="9">
                  <c:v>62815</c:v>
                </c:pt>
                <c:pt idx="12">
                  <c:v>60984</c:v>
                </c:pt>
              </c:numCache>
            </c:numRef>
          </c:val>
          <c:extLst xmlns:c16r2="http://schemas.microsoft.com/office/drawing/2015/06/chart">
            <c:ext xmlns:c16="http://schemas.microsoft.com/office/drawing/2014/chart" uri="{C3380CC4-5D6E-409C-BE32-E72D297353CC}">
              <c16:uniqueId val="{0000000A-52B2-40B2-A99A-E815276222D0}"/>
            </c:ext>
          </c:extLst>
        </c:ser>
        <c:dLbls>
          <c:showLegendKey val="0"/>
          <c:showVal val="0"/>
          <c:showCatName val="0"/>
          <c:showSerName val="0"/>
          <c:showPercent val="0"/>
          <c:showBubbleSize val="0"/>
        </c:dLbls>
        <c:gapWidth val="100"/>
        <c:overlap val="100"/>
        <c:axId val="206567680"/>
        <c:axId val="19995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8949</c:v>
                </c:pt>
                <c:pt idx="2">
                  <c:v>#N/A</c:v>
                </c:pt>
                <c:pt idx="3">
                  <c:v>#N/A</c:v>
                </c:pt>
                <c:pt idx="4">
                  <c:v>6941</c:v>
                </c:pt>
                <c:pt idx="5">
                  <c:v>#N/A</c:v>
                </c:pt>
                <c:pt idx="6">
                  <c:v>#N/A</c:v>
                </c:pt>
                <c:pt idx="7">
                  <c:v>4933</c:v>
                </c:pt>
                <c:pt idx="8">
                  <c:v>#N/A</c:v>
                </c:pt>
                <c:pt idx="9">
                  <c:v>#N/A</c:v>
                </c:pt>
                <c:pt idx="10">
                  <c:v>1709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2B2-40B2-A99A-E815276222D0}"/>
            </c:ext>
          </c:extLst>
        </c:ser>
        <c:dLbls>
          <c:showLegendKey val="0"/>
          <c:showVal val="0"/>
          <c:showCatName val="0"/>
          <c:showSerName val="0"/>
          <c:showPercent val="0"/>
          <c:showBubbleSize val="0"/>
        </c:dLbls>
        <c:marker val="1"/>
        <c:smooth val="0"/>
        <c:axId val="206567680"/>
        <c:axId val="199958528"/>
      </c:lineChart>
      <c:catAx>
        <c:axId val="20656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958528"/>
        <c:crosses val="autoZero"/>
        <c:auto val="1"/>
        <c:lblAlgn val="ctr"/>
        <c:lblOffset val="100"/>
        <c:tickLblSkip val="1"/>
        <c:tickMarkSkip val="1"/>
        <c:noMultiLvlLbl val="0"/>
      </c:catAx>
      <c:valAx>
        <c:axId val="19995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56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7013</c:v>
                </c:pt>
                <c:pt idx="1">
                  <c:v>7708</c:v>
                </c:pt>
                <c:pt idx="2">
                  <c:v>7611</c:v>
                </c:pt>
              </c:numCache>
            </c:numRef>
          </c:val>
          <c:extLst xmlns:c16r2="http://schemas.microsoft.com/office/drawing/2015/06/chart">
            <c:ext xmlns:c16="http://schemas.microsoft.com/office/drawing/2014/chart" uri="{C3380CC4-5D6E-409C-BE32-E72D297353CC}">
              <c16:uniqueId val="{00000000-3556-4F35-B554-D94962CAAF8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625</c:v>
                </c:pt>
                <c:pt idx="1">
                  <c:v>625</c:v>
                </c:pt>
                <c:pt idx="2">
                  <c:v>625</c:v>
                </c:pt>
              </c:numCache>
            </c:numRef>
          </c:val>
          <c:extLst xmlns:c16r2="http://schemas.microsoft.com/office/drawing/2015/06/chart">
            <c:ext xmlns:c16="http://schemas.microsoft.com/office/drawing/2014/chart" uri="{C3380CC4-5D6E-409C-BE32-E72D297353CC}">
              <c16:uniqueId val="{00000001-3556-4F35-B554-D94962CAAF8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4622</c:v>
                </c:pt>
                <c:pt idx="1">
                  <c:v>5013</c:v>
                </c:pt>
                <c:pt idx="2">
                  <c:v>6524</c:v>
                </c:pt>
              </c:numCache>
            </c:numRef>
          </c:val>
          <c:extLst xmlns:c16r2="http://schemas.microsoft.com/office/drawing/2015/06/chart">
            <c:ext xmlns:c16="http://schemas.microsoft.com/office/drawing/2014/chart" uri="{C3380CC4-5D6E-409C-BE32-E72D297353CC}">
              <c16:uniqueId val="{00000002-3556-4F35-B554-D94962CAAF8E}"/>
            </c:ext>
          </c:extLst>
        </c:ser>
        <c:dLbls>
          <c:showLegendKey val="0"/>
          <c:showVal val="0"/>
          <c:showCatName val="0"/>
          <c:showSerName val="0"/>
          <c:showPercent val="0"/>
          <c:showBubbleSize val="0"/>
        </c:dLbls>
        <c:gapWidth val="120"/>
        <c:overlap val="100"/>
        <c:axId val="199821952"/>
        <c:axId val="199823744"/>
      </c:barChart>
      <c:catAx>
        <c:axId val="19982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9823744"/>
        <c:crosses val="autoZero"/>
        <c:auto val="1"/>
        <c:lblAlgn val="ctr"/>
        <c:lblOffset val="100"/>
        <c:tickLblSkip val="1"/>
        <c:tickMarkSkip val="1"/>
        <c:noMultiLvlLbl val="0"/>
      </c:catAx>
      <c:valAx>
        <c:axId val="199823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982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'（12）公会計指標分析・財政指標組合せ分析表'!$AN$51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'（12）公会計指標分析・財政指標組合せ分析表'!$BP$50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{A32E2A8B-1B59-49AB-BE62-96E89F026A8A}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AF0-41A0-914F-000481FC177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{FBB3ADE7-7859-4D58-B519-2534E9267EC7}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F0-41A0-914F-000481FC177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{961C7CEB-A9C8-49F8-BB15-F1964ED05105}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F0-41A0-914F-000481FC177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{71559AF7-D6A1-4716-9C76-F8693C67616B}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F0-41A0-914F-000481FC177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{30E1E2F7-ED60-4510-AF8E-53B6541CF5D3}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F0-41A0-914F-000481FC1775}"/>
                </c:ext>
              </c:extLst>
            </c:dLbl>
            <c:dLbl>
              <c:idx val="8"/>
              <c:tx>
                <c:strRef>
                  <c:f>'（12）公会計指標分析・財政指標組合せ分析表'!$BX$50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{825C31A6-7186-4E36-B060-53E30AE54F2E}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AF0-41A0-914F-000481FC1775}"/>
                </c:ext>
              </c:extLst>
            </c:dLbl>
            <c:dLbl>
              <c:idx val="16"/>
              <c:layout/>
              <c:tx>
                <c:strRef>
                  <c:f>'（12）公会計指標分析・財政指標組合せ分析表'!$CF$50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{CEE347B5-3953-4D2C-897A-C036A32E4BF0}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AF0-41A0-914F-000481FC1775}"/>
                </c:ext>
              </c:extLst>
            </c:dLbl>
            <c:dLbl>
              <c:idx val="24"/>
              <c:layout/>
              <c:tx>
                <c:strRef>
                  <c:f>'（12）公会計指標分析・財政指標組合せ分析表'!$CN$50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{6E221303-BCA0-4F00-8D26-5FB355802D8E}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AF0-41A0-914F-000481FC1775}"/>
                </c:ext>
              </c:extLst>
            </c:dLbl>
            <c:dLbl>
              <c:idx val="32"/>
              <c:tx>
                <c:strRef>
                  <c:f>'（12）公会計指標分析・財政指標組合せ分析表'!$CV$50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{75130247-04D3-4DCC-BC9B-7DBAC7E02E9C}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AF0-41A0-914F-000481FC17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'（12）公会計指標分析・財政指標組合せ分析表'!$BP$53:$DC$53</c:f>
              <c:numCache>
                <c:formatCode>#,##0.0;"▲ "#,##0.0</c:formatCode>
                <c:ptCount val="40"/>
                <c:pt idx="16">
                  <c:v>55.9</c:v>
                </c:pt>
                <c:pt idx="24">
                  <c:v>56.9</c:v>
                </c:pt>
                <c:pt idx="32">
                  <c:v>57.4</c:v>
                </c:pt>
              </c:numCache>
            </c:numRef>
          </c:xVal>
          <c:yVal>
            <c:numRef>
              <c:f>'（12）公会計指標分析・財政指標組合せ分析表'!$BP$51:$DC$51</c:f>
              <c:numCache>
                <c:formatCode>#,##0.0;"▲ "#,##0.0</c:formatCode>
                <c:ptCount val="40"/>
                <c:pt idx="16">
                  <c:v>14.3</c:v>
                </c:pt>
                <c:pt idx="24">
                  <c:v>4.9000000000000004</c:v>
                </c:pt>
              </c:numCache>
            </c:numRef>
          </c:yVal>
          <c:smooth val="0"/>
          <c:extLst xmlns:c16r2="http://schemas.microsoft.com/office/drawing/2015/06/chart">
            <c:ext xmlns:c16="http://schemas.microsoft.com/office/drawing/2014/chart" uri="{C3380CC4-5D6E-409C-BE32-E72D297353CC}">
              <c16:uniqueId val="{00000009-2AF0-41A0-914F-000481FC1775}"/>
            </c:ext>
          </c:extLst>
        </c:ser>
        <c:ser>
          <c:idx val="1"/>
          <c:order val="1"/>
          <c:tx>
            <c:strRef>
              <c:f>'（12）公会計指標分析・財政指標組合せ分析表'!$AN$55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'（12）公会計指標分析・財政指標組合せ分析表'!$BP$50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{24A2BF35-28EB-45F8-9326-6267D6E3FC12}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AF0-41A0-914F-000481FC177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{6B589885-F57E-403B-808A-7EC9B678F3DC}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F0-41A0-914F-000481FC177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{48DF1FB4-9F40-45BA-9AA8-26AF6177468A}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F0-41A0-914F-000481FC177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{16A7CEC9-DB45-467B-817B-5E9599F48C92}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F0-41A0-914F-000481FC177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{826E3E16-56AF-4F17-95C9-048D09280BA0}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F0-41A0-914F-000481FC1775}"/>
                </c:ext>
              </c:extLst>
            </c:dLbl>
            <c:dLbl>
              <c:idx val="8"/>
              <c:tx>
                <c:strRef>
                  <c:f>'（12）公会計指標分析・財政指標組合せ分析表'!$BX$50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{96425E82-A63B-4B78-A8FE-CE1223E6315D}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AF0-41A0-914F-000481FC1775}"/>
                </c:ext>
              </c:extLst>
            </c:dLbl>
            <c:dLbl>
              <c:idx val="16"/>
              <c:layout/>
              <c:tx>
                <c:strRef>
                  <c:f>'（12）公会計指標分析・財政指標組合せ分析表'!$CF$50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{1D22A8DB-6FA7-4817-9AEA-280964053096}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AF0-41A0-914F-000481FC1775}"/>
                </c:ext>
              </c:extLst>
            </c:dLbl>
            <c:dLbl>
              <c:idx val="24"/>
              <c:layout/>
              <c:tx>
                <c:strRef>
                  <c:f>'（12）公会計指標分析・財政指標組合せ分析表'!$CN$50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{EE38B86F-FD9B-42CA-BF4F-05C1E2AAE635}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AF0-41A0-914F-000481FC1775}"/>
                </c:ext>
              </c:extLst>
            </c:dLbl>
            <c:dLbl>
              <c:idx val="32"/>
              <c:layout/>
              <c:tx>
                <c:strRef>
                  <c:f>'（12）公会計指標分析・財政指標組合せ分析表'!$CV$50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{29335D4E-BF64-42AC-83CB-2E8B5050AC5E}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AF0-41A0-914F-000481FC17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'（12）公会計指標分析・財政指標組合せ分析表'!$BP$57:$DC$57</c:f>
              <c:numCache>
                <c:formatCode>#,##0.0;"▲ "#,##0.0</c:formatCode>
                <c:ptCount val="40"/>
                <c:pt idx="16">
                  <c:v>52.6</c:v>
                </c:pt>
                <c:pt idx="24">
                  <c:v>58.6</c:v>
                </c:pt>
                <c:pt idx="32">
                  <c:v>57.9</c:v>
                </c:pt>
              </c:numCache>
            </c:numRef>
          </c:xVal>
          <c:yVal>
            <c:numRef>
              <c:f>'（12）公会計指標分析・財政指標組合せ分析表'!$BP$55:$DC$55</c:f>
              <c:numCache>
                <c:formatCode>#,##0.0;"▲ "#,##0.0</c:formatCode>
                <c:ptCount val="40"/>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2AF0-41A0-914F-000481FC1775}"/>
            </c:ext>
          </c:extLst>
        </c:ser>
        <c:dLbls>
          <c:showLegendKey val="0"/>
          <c:showVal val="1"/>
          <c:showCatName val="0"/>
          <c:showSerName val="0"/>
          <c:showPercent val="0"/>
          <c:showBubbleSize val="0"/>
        </c:dLbls>
        <c:axId val="206301824"/>
        <c:axId val="206848768"/>
      </c:scatterChart>
      <c:valAx>
        <c:axId val="206301824"/>
        <c:scaling>
          <c:orientation val="minMax"/>
          <c:max val="59.1"/>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848768"/>
        <c:crosses val="autoZero"/>
        <c:crossBetween val="midCat"/>
      </c:valAx>
      <c:valAx>
        <c:axId val="206848768"/>
        <c:scaling>
          <c:orientation val="minMax"/>
          <c:max val="2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630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'（12）公会計指標分析・財政指標組合せ分析表'!$AN$73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'（12）公会計指標分析・財政指標組合せ分析表'!$BP$72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{7C3C49E3-4AD8-44C0-8088-AF31E1213CED}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C80-4089-9BE6-F8634C98FD2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{F41873D9-5452-4D8F-A13B-15C256978383}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80-4089-9BE6-F8634C98FD2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{DD5BDAD6-52A7-4BD5-97A2-5564E1FA8FAE}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80-4089-9BE6-F8634C98FD2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{5BF74429-3D25-4D8B-9DCE-AFBD02660469}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80-4089-9BE6-F8634C98FD2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{A6F29A50-B364-4118-979C-07B573CEC237}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80-4089-9BE6-F8634C98FD29}"/>
                </c:ext>
              </c:extLst>
            </c:dLbl>
            <c:dLbl>
              <c:idx val="8"/>
              <c:layout/>
              <c:tx>
                <c:strRef>
                  <c:f>'（12）公会計指標分析・財政指標組合せ分析表'!$BX$72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{7A470B25-D026-49DF-A7A2-37A1F5ACD35E}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C80-4089-9BE6-F8634C98FD29}"/>
                </c:ext>
              </c:extLst>
            </c:dLbl>
            <c:dLbl>
              <c:idx val="16"/>
              <c:layout/>
              <c:tx>
                <c:strRef>
                  <c:f>'（12）公会計指標分析・財政指標組合せ分析表'!$CF$72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{C897FA26-6124-4B00-90CE-37B83E211D2C}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C80-4089-9BE6-F8634C98FD29}"/>
                </c:ext>
              </c:extLst>
            </c:dLbl>
            <c:dLbl>
              <c:idx val="24"/>
              <c:layout/>
              <c:tx>
                <c:strRef>
                  <c:f>'（12）公会計指標分析・財政指標組合せ分析表'!$CN$72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{F6B289D4-3679-4C88-85BD-285675DE4271}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C80-4089-9BE6-F8634C98FD29}"/>
                </c:ext>
              </c:extLst>
            </c:dLbl>
            <c:dLbl>
              <c:idx val="32"/>
              <c:tx>
                <c:strRef>
                  <c:f>'（12）公会計指標分析・財政指標組合せ分析表'!$CV$72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{19EF4A94-E8B3-4845-8636-E299AAC3A96D}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C80-4089-9BE6-F8634C98FD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'（12）公会計指標分析・財政指標組合せ分析表'!$BP$75:$DC$75</c:f>
              <c:numCache>
                <c:formatCode>#,##0.0;"▲ "#,##0.0</c:formatCode>
                <c:ptCount val="40"/>
                <c:pt idx="0">
                  <c:v>8.1</c:v>
                </c:pt>
                <c:pt idx="8">
                  <c:v>9.4</c:v>
                </c:pt>
                <c:pt idx="16">
                  <c:v>8.4</c:v>
                </c:pt>
                <c:pt idx="24">
                  <c:v>8.5</c:v>
                </c:pt>
                <c:pt idx="32">
                  <c:v>7.1</c:v>
                </c:pt>
              </c:numCache>
            </c:numRef>
          </c:xVal>
          <c:yVal>
            <c:numRef>
              <c:f>'（12）公会計指標分析・財政指標組合せ分析表'!$BP$73:$DC$73</c:f>
              <c:numCache>
                <c:formatCode>#,##0.0;"▲ "#,##0.0</c:formatCode>
                <c:ptCount val="40"/>
                <c:pt idx="0">
                  <c:v>26.8</c:v>
                </c:pt>
                <c:pt idx="8">
                  <c:v>20.9</c:v>
                </c:pt>
                <c:pt idx="16">
                  <c:v>14.3</c:v>
                </c:pt>
                <c:pt idx="24">
                  <c:v>4.9000000000000004</c:v>
                </c:pt>
              </c:numCache>
            </c:numRef>
          </c:yVal>
          <c:smooth val="0"/>
          <c:extLst xmlns:c16r2="http://schemas.microsoft.com/office/drawing/2015/06/chart">
            <c:ext xmlns:c16="http://schemas.microsoft.com/office/drawing/2014/chart" uri="{C3380CC4-5D6E-409C-BE32-E72D297353CC}">
              <c16:uniqueId val="{00000009-4C80-4089-9BE6-F8634C98FD29}"/>
            </c:ext>
          </c:extLst>
        </c:ser>
        <c:ser>
          <c:idx val="1"/>
          <c:order val="1"/>
          <c:tx>
            <c:strRef>
              <c:f>'（12）公会計指標分析・財政指標組合せ分析表'!$AN$77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'（12）公会計指標分析・財政指標組合せ分析表'!$BP$72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{0FD8C836-8A84-4271-AAD5-5CFB39A102BF}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C80-4089-9BE6-F8634C98FD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{7191FD70-64CF-4C9F-98AA-C14EF40F6016}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80-4089-9BE6-F8634C98FD2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{7AA504A4-2B56-4CEB-B9C5-A7F145E106F3}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80-4089-9BE6-F8634C98FD2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{7E5FA68C-BC0D-45AD-B6CE-8365653150F9}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80-4089-9BE6-F8634C98FD2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{76A3089E-3F54-47A6-8CB5-68C44297C2C6}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80-4089-9BE6-F8634C98FD29}"/>
                </c:ext>
              </c:extLst>
            </c:dLbl>
            <c:dLbl>
              <c:idx val="8"/>
              <c:layout/>
              <c:tx>
                <c:strRef>
                  <c:f>'（12）公会計指標分析・財政指標組合せ分析表'!$BX$72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{4CB35DF6-12AD-4954-AB26-03BB5C251405}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C80-4089-9BE6-F8634C98FD29}"/>
                </c:ext>
              </c:extLst>
            </c:dLbl>
            <c:dLbl>
              <c:idx val="16"/>
              <c:layout/>
              <c:tx>
                <c:strRef>
                  <c:f>'（12）公会計指標分析・財政指標組合せ分析表'!$CF$72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{53900570-F756-4196-A4A2-AB1A25F1A146}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C80-4089-9BE6-F8634C98FD29}"/>
                </c:ext>
              </c:extLst>
            </c:dLbl>
            <c:dLbl>
              <c:idx val="24"/>
              <c:layout>
                <c:manualLayout>
                  <c:x val="-4.5160355153971272E-2"/>
                  <c:y val="-6.2416647087793951E-2"/>
                </c:manualLayout>
              </c:layout>
              <c:tx>
                <c:strRef>
                  <c:f>'（12）公会計指標分析・財政指標組合せ分析表'!$CN$72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{4A2A7959-001C-46E9-AB5D-2B66CD07B671}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C80-4089-9BE6-F8634C98FD29}"/>
                </c:ext>
              </c:extLst>
            </c:dLbl>
            <c:dLbl>
              <c:idx val="32"/>
              <c:layout>
                <c:manualLayout>
                  <c:x val="-1.8235628084249993E-2"/>
                  <c:y val="-6.2416647087793951E-2"/>
                </c:manualLayout>
              </c:layout>
              <c:tx>
                <c:strRef>
                  <c:f>'（12）公会計指標分析・財政指標組合せ分析表'!$CV$72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{B0A7653C-69B3-4BD4-AD34-88E4E8AF233C}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C80-4089-9BE6-F8634C98FD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'（12）公会計指標分析・財政指標組合せ分析表'!$BP$79:$DC$79</c:f>
              <c:numCache>
                <c:formatCode>#,##0.0;"▲ "#,##0.0</c:formatCode>
                <c:ptCount val="40"/>
                <c:pt idx="0">
                  <c:v>5.9</c:v>
                </c:pt>
                <c:pt idx="8">
                  <c:v>5.2</c:v>
                </c:pt>
                <c:pt idx="16">
                  <c:v>4.8</c:v>
                </c:pt>
                <c:pt idx="24">
                  <c:v>3.6</c:v>
                </c:pt>
                <c:pt idx="32">
                  <c:v>3.6</c:v>
                </c:pt>
              </c:numCache>
            </c:numRef>
          </c:xVal>
          <c:yVal>
            <c:numRef>
              <c:f>'（12）公会計指標分析・財政指標組合せ分析表'!$BP$77:$DC$77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4C80-4089-9BE6-F8634C98FD29}"/>
            </c:ext>
          </c:extLst>
        </c:ser>
        <c:dLbls>
          <c:showLegendKey val="0"/>
          <c:showVal val="1"/>
          <c:showCatName val="0"/>
          <c:showSerName val="0"/>
          <c:showPercent val="0"/>
          <c:showBubbleSize val="0"/>
        </c:dLbls>
        <c:axId val="207005952"/>
        <c:axId val="207012224"/>
      </c:scatterChart>
      <c:valAx>
        <c:axId val="207005952"/>
        <c:scaling>
          <c:orientation val="minMax"/>
          <c:max val="9.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012224"/>
        <c:crosses val="autoZero"/>
        <c:crossBetween val="midCat"/>
      </c:valAx>
      <c:valAx>
        <c:axId val="207012224"/>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005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年度においては平成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年度に引き続き、借換債の発行を前提として行うテールヘビー返済（バルーン返済）について借換債を発行しなかったため、元利償還金が一時的に増加し実質公債費比率が悪化した。</a:t>
          </a:r>
          <a:endParaRPr lang="ja-JP" altLang="ja-JP" sz="1300">
            <a:effectLst/>
          </a:endParaRPr>
        </a:p>
        <a:p>
          <a:r>
            <a:rPr kumimoji="1" lang="ja-JP" altLang="ja-JP" sz="1300">
              <a:solidFill>
                <a:schemeClr val="dk1"/>
              </a:solidFill>
              <a:effectLst/>
              <a:latin typeface="+mn-lt"/>
              <a:ea typeface="+mn-ea"/>
              <a:cs typeface="+mn-cs"/>
            </a:rPr>
            <a:t>そのため、平成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年度は元利償還金が減少し、実質公債費比率が改善された。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年度においては、標準税収入等の増加により単年度における実質公債費比率が</a:t>
          </a:r>
          <a:r>
            <a:rPr kumimoji="1" lang="en-US" altLang="ja-JP" sz="1300">
              <a:solidFill>
                <a:schemeClr val="dk1"/>
              </a:solidFill>
              <a:effectLst/>
              <a:latin typeface="+mn-lt"/>
              <a:ea typeface="+mn-ea"/>
              <a:cs typeface="+mn-cs"/>
            </a:rPr>
            <a:t>6.8%</a:t>
          </a:r>
          <a:r>
            <a:rPr kumimoji="1" lang="ja-JP" altLang="en-US" sz="1300">
              <a:solidFill>
                <a:schemeClr val="dk1"/>
              </a:solidFill>
              <a:effectLst/>
              <a:latin typeface="+mn-lt"/>
              <a:ea typeface="+mn-ea"/>
              <a:cs typeface="+mn-cs"/>
            </a:rPr>
            <a:t>と改善したことに伴い、</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ヵ年平均における実質公債費比率も改善している。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職員の新陳代謝及び公営企業における企業債償還の進捗等により、健全化法施行以降一貫して将来負担比率の分子部分については減少を続けている。</a:t>
          </a:r>
          <a:endParaRPr lang="ja-JP" altLang="ja-JP" sz="1300">
            <a:effectLst/>
          </a:endParaRPr>
        </a:p>
        <a:p>
          <a:r>
            <a:rPr kumimoji="1" lang="ja-JP" altLang="ja-JP" sz="1300">
              <a:solidFill>
                <a:schemeClr val="dk1"/>
              </a:solidFill>
              <a:effectLst/>
              <a:latin typeface="+mn-lt"/>
              <a:ea typeface="+mn-ea"/>
              <a:cs typeface="+mn-cs"/>
            </a:rPr>
            <a:t>例年の着実な地方債償還に加え、平成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年度から借換債の発行を抑制したことにより地方債の残高は減少している。</a:t>
          </a:r>
          <a:endParaRPr lang="ja-JP" altLang="ja-JP" sz="1300">
            <a:effectLst/>
          </a:endParaRPr>
        </a:p>
        <a:p>
          <a:r>
            <a:rPr kumimoji="1" lang="ja-JP" altLang="ja-JP" sz="1300">
              <a:solidFill>
                <a:schemeClr val="dk1"/>
              </a:solidFill>
              <a:effectLst/>
              <a:latin typeface="+mn-lt"/>
              <a:ea typeface="+mn-ea"/>
              <a:cs typeface="+mn-cs"/>
            </a:rPr>
            <a:t>更に、決算剰余金の財政調整基金への積立等の影響により充当可能基金が増加している。結果、将来負担比率は一貫して改善しており、平成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該当なしとなった</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兵庫県伊丹市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災害や急激な社会経済情勢の悪化、公共施設の再配置、施設の老朽化等に伴う改修費の増加等に備え目標を掲げ積立てを行っているため、基金残高の総額は増加傾向にある。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将来を見据えた基金の積立てを実施する一方、庁舎建替え等に基金の活用を考えている。Ｈ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年度より実施の新たな行財政プランを策定する予定であり、その中で今後の基金の活用について検討していく予定である。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公共施設の再配置や改修工事への備え等。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今後、施設の再配置や大規模な改修工事、庁舎の建替え等が見込まれることから、これらの支出に備えるため基金残高は増加している。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行の行財政プランにおいて、公共施設等整備保全基金、一般職員退職手当基金について一定のルールを設け積立及び処分を行っている。今後、新たな行財政プランを策定するなかで、他の特定目的基金を含めその活用について検討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国民健康保険財政調整基金の新設に伴い、財政調整基金を取り崩し同基金への積立てを行ったことによりＨ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現行の行財政プランにおいて、Ｈ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％まで積立てることとしている。今後、新たな行財政プランを策定するなかで、財政調整基金の活用について検討していく予定である。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減債基金の積極的な活用は行っておらず、基金残高は横ばいとなっている。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今後、施設再配置や大規模な改修工事等により公債費の増加が見込まれることから、これらの支出に備えるため減債基金の積立てを検討していく。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また、新たな行財政プランを策定するなかで、減債基金の活用について検討していく予定である。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202,193
199,107
25.00
72,052,584
70,480,335
753,935
40,550,291
60,647,257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全国及び兵庫県平均値より低くなっているが、類似団体内平均と同程度となっている。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全国平均値が上昇（</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57.2%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59.3%</a:t>
          </a:r>
          <a:r>
            <a:rPr kumimoji="1" lang="ja-JP" altLang="en-US" sz="1100">
              <a:latin typeface="ＭＳ Ｐゴシック" panose="020B0600070205080204" pitchFamily="50" charset="-128"/>
              <a:ea typeface="ＭＳ Ｐゴシック" panose="020B0600070205080204" pitchFamily="50" charset="-128"/>
            </a:rPr>
            <a:t>）する中、本市においても上昇（</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56.9%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57.4%</a:t>
          </a:r>
          <a:r>
            <a:rPr kumimoji="1" lang="ja-JP" altLang="en-US" sz="1100">
              <a:latin typeface="ＭＳ Ｐゴシック" panose="020B0600070205080204" pitchFamily="50" charset="-128"/>
              <a:ea typeface="ＭＳ Ｐゴシック" panose="020B0600070205080204" pitchFamily="50" charset="-128"/>
            </a:rPr>
            <a:t>）しており、総じて施設の老朽化が進んでいる。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4" name="直線コネクタ 63"/>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5"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6" name="直線コネクタ 65"/>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7"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8" name="直線コネクタ 67"/>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135780</xdr:rowOff>
    </xdr:from>
    <xdr:ext cx="405111" cy="259045"/>
    <xdr:sp macro="" textlink="">
      <xdr:nvSpPr>
        <xdr:cNvPr id="69"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0" name="フローチャート: 判断 69"/>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1" name="フローチャート: 判断 70"/>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2" name="フローチャート: 判断 71"/>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8" name="楕円 77"/>
        <xdr:cNvSpPr/>
      </xdr:nvSpPr>
      <xdr:spPr>
        <a:xfrm>
          <a:off x="4711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112920</xdr:rowOff>
    </xdr:from>
    <xdr:ext cx="405111" cy="259045"/>
    <xdr:sp macro="" textlink="">
      <xdr:nvSpPr>
        <xdr:cNvPr id="79" name="有形固定資産減価償却率該当値テキスト"/>
        <xdr:cNvSpPr txBox="1"/>
      </xdr:nvSpPr>
      <xdr:spPr>
        <a:xfrm>
          <a:off x="4813300" y="585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156083</xdr:rowOff>
    </xdr:from>
    <xdr:to>
      <xdr:col>19</xdr:col>
      <xdr:colOff>187325</xdr:colOff>
      <xdr:row>30</xdr:row>
      <xdr:rowOff>86233</xdr:rowOff>
    </xdr:to>
    <xdr:sp macro="" textlink="">
      <xdr:nvSpPr>
        <xdr:cNvPr id="80" name="楕円 79"/>
        <xdr:cNvSpPr/>
      </xdr:nvSpPr>
      <xdr:spPr>
        <a:xfrm>
          <a:off x="4000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35433</xdr:rowOff>
    </xdr:to>
    <xdr:cxnSp macro="">
      <xdr:nvCxnSpPr>
        <xdr:cNvPr id="81" name="直線コネクタ 80"/>
        <xdr:cNvCxnSpPr/>
      </xdr:nvCxnSpPr>
      <xdr:spPr>
        <a:xfrm flipV="1">
          <a:off x="4051300" y="592886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27813</xdr:rowOff>
    </xdr:from>
    <xdr:to>
      <xdr:col>15</xdr:col>
      <xdr:colOff>187325</xdr:colOff>
      <xdr:row>30</xdr:row>
      <xdr:rowOff>129413</xdr:rowOff>
    </xdr:to>
    <xdr:sp macro="" textlink="">
      <xdr:nvSpPr>
        <xdr:cNvPr id="82" name="楕円 81"/>
        <xdr:cNvSpPr/>
      </xdr:nvSpPr>
      <xdr:spPr>
        <a:xfrm>
          <a:off x="3238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35433</xdr:rowOff>
    </xdr:from>
    <xdr:to>
      <xdr:col>19</xdr:col>
      <xdr:colOff>136525</xdr:colOff>
      <xdr:row>30</xdr:row>
      <xdr:rowOff>78613</xdr:rowOff>
    </xdr:to>
    <xdr:cxnSp macro="">
      <xdr:nvCxnSpPr>
        <xdr:cNvPr id="83" name="直線コネクタ 82"/>
        <xdr:cNvCxnSpPr/>
      </xdr:nvCxnSpPr>
      <xdr:spPr>
        <a:xfrm flipV="1">
          <a:off x="3289300" y="595045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4"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85" name="n_2aveValue有形固定資産減価償却率"/>
        <xdr:cNvSpPr txBox="1"/>
      </xdr:nvSpPr>
      <xdr:spPr>
        <a:xfrm>
          <a:off x="3086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77360</xdr:rowOff>
    </xdr:from>
    <xdr:ext cx="405111" cy="259045"/>
    <xdr:sp macro="" textlink="">
      <xdr:nvSpPr>
        <xdr:cNvPr id="86" name="n_1mainValue有形固定資産減価償却率"/>
        <xdr:cNvSpPr txBox="1"/>
      </xdr:nvSpPr>
      <xdr:spPr>
        <a:xfrm>
          <a:off x="38360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145940</xdr:rowOff>
    </xdr:from>
    <xdr:ext cx="405111" cy="259045"/>
    <xdr:sp macro="" textlink="">
      <xdr:nvSpPr>
        <xdr:cNvPr id="87" name="n_2mainValue有形固定資産減価償却率"/>
        <xdr:cNvSpPr txBox="1"/>
      </xdr:nvSpPr>
      <xdr:spPr>
        <a:xfrm>
          <a:off x="3086744" y="571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全国及び兵庫県平均値より低くなっているが、類似団体内平均と同程度となっている。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全国平均値等より低くなっているのは、地方債の償還が進んでいることによる。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8" name="直線コネクタ 117"/>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21"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2" name="直線コネクタ 121"/>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23"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4" name="フローチャート: 判断 123"/>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161018</xdr:rowOff>
    </xdr:from>
    <xdr:to>
      <xdr:col>76</xdr:col>
      <xdr:colOff>73025</xdr:colOff>
      <xdr:row>30</xdr:row>
      <xdr:rowOff>91168</xdr:rowOff>
    </xdr:to>
    <xdr:sp macro="" textlink="">
      <xdr:nvSpPr>
        <xdr:cNvPr id="130" name="楕円 129"/>
        <xdr:cNvSpPr/>
      </xdr:nvSpPr>
      <xdr:spPr>
        <a:xfrm>
          <a:off x="147447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139445</xdr:rowOff>
    </xdr:from>
    <xdr:ext cx="340478" cy="259045"/>
    <xdr:sp macro="" textlink="">
      <xdr:nvSpPr>
        <xdr:cNvPr id="131" name="債務償還可能年数該当値テキスト"/>
        <xdr:cNvSpPr txBox="1"/>
      </xdr:nvSpPr>
      <xdr:spPr>
        <a:xfrm>
          <a:off x="14846300" y="58830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202,193
199,107
25.00
72,052,584
70,480,335
753,935
40,550,291
60,647,257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1"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0" name="楕円 69"/>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150512</xdr:rowOff>
    </xdr:from>
    <xdr:ext cx="405111" cy="259045"/>
    <xdr:sp macro="" textlink="">
      <xdr:nvSpPr>
        <xdr:cNvPr id="71" name="【道路】&#10;有形固定資産減価償却率該当値テキスト"/>
        <xdr:cNvSpPr txBox="1"/>
      </xdr:nvSpPr>
      <xdr:spPr>
        <a:xfrm>
          <a:off x="4673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2" name="楕円 71"/>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51435</xdr:rowOff>
    </xdr:from>
    <xdr:to>
      <xdr:col>24</xdr:col>
      <xdr:colOff>63500</xdr:colOff>
      <xdr:row>38</xdr:row>
      <xdr:rowOff>62865</xdr:rowOff>
    </xdr:to>
    <xdr:cxnSp macro="">
      <xdr:nvCxnSpPr>
        <xdr:cNvPr id="73" name="直線コネクタ 72"/>
        <xdr:cNvCxnSpPr/>
      </xdr:nvCxnSpPr>
      <xdr:spPr>
        <a:xfrm flipV="1">
          <a:off x="3797300" y="65665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4" name="楕円 73"/>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95250</xdr:rowOff>
    </xdr:to>
    <xdr:cxnSp macro="">
      <xdr:nvCxnSpPr>
        <xdr:cNvPr id="75" name="直線コネクタ 74"/>
        <xdr:cNvCxnSpPr/>
      </xdr:nvCxnSpPr>
      <xdr:spPr>
        <a:xfrm flipV="1">
          <a:off x="2908300" y="6577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105427</xdr:rowOff>
    </xdr:from>
    <xdr:ext cx="405111" cy="259045"/>
    <xdr:sp macro="" textlink="">
      <xdr:nvSpPr>
        <xdr:cNvPr id="76" name="n_1ave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7"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78" name="n_1mainValue【道路】&#10;有形固定資産減価償却率"/>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79" name="n_2mainValue【道路】&#10;有形固定資産減価償却率"/>
        <xdr:cNvSpPr txBox="1"/>
      </xdr:nvSpPr>
      <xdr:spPr>
        <a:xfrm>
          <a:off x="2705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101" name="直線コネクタ 100"/>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102"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3" name="直線コネクタ 102"/>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4"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5" name="直線コネクタ 104"/>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6"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7" name="フローチャート: 判断 106"/>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8" name="フローチャート: 判断 107"/>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9" name="フローチャート: 判断 108"/>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161692</xdr:rowOff>
    </xdr:from>
    <xdr:to>
      <xdr:col>55</xdr:col>
      <xdr:colOff>50800</xdr:colOff>
      <xdr:row>41</xdr:row>
      <xdr:rowOff>91842</xdr:rowOff>
    </xdr:to>
    <xdr:sp macro="" textlink="">
      <xdr:nvSpPr>
        <xdr:cNvPr id="115" name="楕円 114"/>
        <xdr:cNvSpPr/>
      </xdr:nvSpPr>
      <xdr:spPr>
        <a:xfrm>
          <a:off x="104267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76619</xdr:rowOff>
    </xdr:from>
    <xdr:ext cx="469744" cy="259045"/>
    <xdr:sp macro="" textlink="">
      <xdr:nvSpPr>
        <xdr:cNvPr id="116" name="【道路】&#10;一人当たり延長該当値テキスト"/>
        <xdr:cNvSpPr txBox="1"/>
      </xdr:nvSpPr>
      <xdr:spPr>
        <a:xfrm>
          <a:off x="10515600" y="69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161600</xdr:rowOff>
    </xdr:from>
    <xdr:to>
      <xdr:col>50</xdr:col>
      <xdr:colOff>165100</xdr:colOff>
      <xdr:row>41</xdr:row>
      <xdr:rowOff>91750</xdr:rowOff>
    </xdr:to>
    <xdr:sp macro="" textlink="">
      <xdr:nvSpPr>
        <xdr:cNvPr id="117" name="楕円 116"/>
        <xdr:cNvSpPr/>
      </xdr:nvSpPr>
      <xdr:spPr>
        <a:xfrm>
          <a:off x="9588500" y="70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40950</xdr:rowOff>
    </xdr:from>
    <xdr:to>
      <xdr:col>55</xdr:col>
      <xdr:colOff>0</xdr:colOff>
      <xdr:row>41</xdr:row>
      <xdr:rowOff>41042</xdr:rowOff>
    </xdr:to>
    <xdr:cxnSp macro="">
      <xdr:nvCxnSpPr>
        <xdr:cNvPr id="118" name="直線コネクタ 117"/>
        <xdr:cNvCxnSpPr/>
      </xdr:nvCxnSpPr>
      <xdr:spPr>
        <a:xfrm>
          <a:off x="9639300" y="7070400"/>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161692</xdr:rowOff>
    </xdr:from>
    <xdr:to>
      <xdr:col>46</xdr:col>
      <xdr:colOff>38100</xdr:colOff>
      <xdr:row>41</xdr:row>
      <xdr:rowOff>91842</xdr:rowOff>
    </xdr:to>
    <xdr:sp macro="" textlink="">
      <xdr:nvSpPr>
        <xdr:cNvPr id="119" name="楕円 118"/>
        <xdr:cNvSpPr/>
      </xdr:nvSpPr>
      <xdr:spPr>
        <a:xfrm>
          <a:off x="86995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40950</xdr:rowOff>
    </xdr:from>
    <xdr:to>
      <xdr:col>50</xdr:col>
      <xdr:colOff>114300</xdr:colOff>
      <xdr:row>41</xdr:row>
      <xdr:rowOff>41042</xdr:rowOff>
    </xdr:to>
    <xdr:cxnSp macro="">
      <xdr:nvCxnSpPr>
        <xdr:cNvPr id="120" name="直線コネクタ 119"/>
        <xdr:cNvCxnSpPr/>
      </xdr:nvCxnSpPr>
      <xdr:spPr>
        <a:xfrm flipV="1">
          <a:off x="8750300" y="70704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21"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22"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82877</xdr:rowOff>
    </xdr:from>
    <xdr:ext cx="469744" cy="259045"/>
    <xdr:sp macro="" textlink="">
      <xdr:nvSpPr>
        <xdr:cNvPr id="123" name="n_1mainValue【道路】&#10;一人当たり延長"/>
        <xdr:cNvSpPr txBox="1"/>
      </xdr:nvSpPr>
      <xdr:spPr>
        <a:xfrm>
          <a:off x="9391727" y="71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82969</xdr:rowOff>
    </xdr:from>
    <xdr:ext cx="469744" cy="259045"/>
    <xdr:sp macro="" textlink="">
      <xdr:nvSpPr>
        <xdr:cNvPr id="124" name="n_2mainValue【道路】&#10;一人当たり延長"/>
        <xdr:cNvSpPr txBox="1"/>
      </xdr:nvSpPr>
      <xdr:spPr>
        <a:xfrm>
          <a:off x="8515427" y="71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8" name="直線コネクタ 147"/>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9"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50" name="直線コネクタ 149"/>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51"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52" name="直線コネクタ 151"/>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53"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4" name="フローチャート: 判断 153"/>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55" name="フローチャート: 判断 154"/>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6" name="フローチャート: 判断 155"/>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62" name="楕円 161"/>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163" name="【橋りょう・トンネル】&#10;有形固定資産減価償却率該当値テキスト"/>
        <xdr:cNvSpPr txBox="1"/>
      </xdr:nvSpPr>
      <xdr:spPr>
        <a:xfrm>
          <a:off x="4673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64" name="楕円 163"/>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38100</xdr:rowOff>
    </xdr:to>
    <xdr:cxnSp macro="">
      <xdr:nvCxnSpPr>
        <xdr:cNvPr id="165" name="直線コネクタ 164"/>
        <xdr:cNvCxnSpPr/>
      </xdr:nvCxnSpPr>
      <xdr:spPr>
        <a:xfrm flipV="1">
          <a:off x="3797300" y="99574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66" name="楕円 165"/>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68580</xdr:rowOff>
    </xdr:to>
    <xdr:cxnSp macro="">
      <xdr:nvCxnSpPr>
        <xdr:cNvPr id="167" name="直線コネクタ 166"/>
        <xdr:cNvCxnSpPr/>
      </xdr:nvCxnSpPr>
      <xdr:spPr>
        <a:xfrm flipV="1">
          <a:off x="2908300" y="9982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8"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112412</xdr:rowOff>
    </xdr:from>
    <xdr:ext cx="405111" cy="259045"/>
    <xdr:sp macro="" textlink="">
      <xdr:nvSpPr>
        <xdr:cNvPr id="169" name="n_2aveValue【橋りょう・トンネル】&#10;有形固定資産減価償却率"/>
        <xdr:cNvSpPr txBox="1"/>
      </xdr:nvSpPr>
      <xdr:spPr>
        <a:xfrm>
          <a:off x="2705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70" name="n_1mainValue【橋りょう・トンネ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71"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5" name="テキスト ボックス 18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95" name="直線コネクタ 194"/>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96"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97" name="直線コネクタ 196"/>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98"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9" name="直線コネクタ 198"/>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200"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201" name="フローチャート: 判断 200"/>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202" name="フローチャート: 判断 201"/>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203" name="フローチャート: 判断 202"/>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148181</xdr:rowOff>
    </xdr:from>
    <xdr:to>
      <xdr:col>55</xdr:col>
      <xdr:colOff>50800</xdr:colOff>
      <xdr:row>60</xdr:row>
      <xdr:rowOff>78331</xdr:rowOff>
    </xdr:to>
    <xdr:sp macro="" textlink="">
      <xdr:nvSpPr>
        <xdr:cNvPr id="209" name="楕円 208"/>
        <xdr:cNvSpPr/>
      </xdr:nvSpPr>
      <xdr:spPr>
        <a:xfrm>
          <a:off x="10426700" y="1026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171058</xdr:rowOff>
    </xdr:from>
    <xdr:ext cx="534377" cy="259045"/>
    <xdr:sp macro="" textlink="">
      <xdr:nvSpPr>
        <xdr:cNvPr id="210" name="【橋りょう・トンネル】&#10;一人当たり有形固定資産（償却資産）額該当値テキスト"/>
        <xdr:cNvSpPr txBox="1"/>
      </xdr:nvSpPr>
      <xdr:spPr>
        <a:xfrm>
          <a:off x="10515600" y="1011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152867</xdr:rowOff>
    </xdr:from>
    <xdr:to>
      <xdr:col>50</xdr:col>
      <xdr:colOff>165100</xdr:colOff>
      <xdr:row>60</xdr:row>
      <xdr:rowOff>83017</xdr:rowOff>
    </xdr:to>
    <xdr:sp macro="" textlink="">
      <xdr:nvSpPr>
        <xdr:cNvPr id="211" name="楕円 210"/>
        <xdr:cNvSpPr/>
      </xdr:nvSpPr>
      <xdr:spPr>
        <a:xfrm>
          <a:off x="9588500" y="102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27531</xdr:rowOff>
    </xdr:from>
    <xdr:to>
      <xdr:col>55</xdr:col>
      <xdr:colOff>0</xdr:colOff>
      <xdr:row>60</xdr:row>
      <xdr:rowOff>32217</xdr:rowOff>
    </xdr:to>
    <xdr:cxnSp macro="">
      <xdr:nvCxnSpPr>
        <xdr:cNvPr id="212" name="直線コネクタ 211"/>
        <xdr:cNvCxnSpPr/>
      </xdr:nvCxnSpPr>
      <xdr:spPr>
        <a:xfrm flipV="1">
          <a:off x="9639300" y="10314531"/>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155412</xdr:rowOff>
    </xdr:from>
    <xdr:to>
      <xdr:col>46</xdr:col>
      <xdr:colOff>38100</xdr:colOff>
      <xdr:row>60</xdr:row>
      <xdr:rowOff>85562</xdr:rowOff>
    </xdr:to>
    <xdr:sp macro="" textlink="">
      <xdr:nvSpPr>
        <xdr:cNvPr id="213" name="楕円 212"/>
        <xdr:cNvSpPr/>
      </xdr:nvSpPr>
      <xdr:spPr>
        <a:xfrm>
          <a:off x="8699500" y="102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32217</xdr:rowOff>
    </xdr:from>
    <xdr:to>
      <xdr:col>50</xdr:col>
      <xdr:colOff>114300</xdr:colOff>
      <xdr:row>60</xdr:row>
      <xdr:rowOff>34762</xdr:rowOff>
    </xdr:to>
    <xdr:cxnSp macro="">
      <xdr:nvCxnSpPr>
        <xdr:cNvPr id="214" name="直線コネクタ 213"/>
        <xdr:cNvCxnSpPr/>
      </xdr:nvCxnSpPr>
      <xdr:spPr>
        <a:xfrm flipV="1">
          <a:off x="8750300" y="10319217"/>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15"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46369</xdr:rowOff>
    </xdr:from>
    <xdr:ext cx="534377" cy="259045"/>
    <xdr:sp macro="" textlink="">
      <xdr:nvSpPr>
        <xdr:cNvPr id="216" name="n_2aveValue【橋りょう・トンネル】&#10;一人当たり有形固定資産（償却資産）額"/>
        <xdr:cNvSpPr txBox="1"/>
      </xdr:nvSpPr>
      <xdr:spPr>
        <a:xfrm>
          <a:off x="84831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74144</xdr:rowOff>
    </xdr:from>
    <xdr:ext cx="534377" cy="259045"/>
    <xdr:sp macro="" textlink="">
      <xdr:nvSpPr>
        <xdr:cNvPr id="217" name="n_1mainValue【橋りょう・トンネル】&#10;一人当たり有形固定資産（償却資産）額"/>
        <xdr:cNvSpPr txBox="1"/>
      </xdr:nvSpPr>
      <xdr:spPr>
        <a:xfrm>
          <a:off x="9359411" y="1036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102089</xdr:rowOff>
    </xdr:from>
    <xdr:ext cx="534377" cy="259045"/>
    <xdr:sp macro="" textlink="">
      <xdr:nvSpPr>
        <xdr:cNvPr id="218" name="n_2mainValue【橋りょう・トンネル】&#10;一人当たり有形固定資産（償却資産）額"/>
        <xdr:cNvSpPr txBox="1"/>
      </xdr:nvSpPr>
      <xdr:spPr>
        <a:xfrm>
          <a:off x="8483111" y="100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41" name="直線コネクタ 240"/>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42"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43" name="直線コネクタ 242"/>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46"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47" name="フローチャート: 判断 246"/>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48" name="フローチャート: 判断 247"/>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49" name="フローチャート: 判断 248"/>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106172</xdr:rowOff>
    </xdr:from>
    <xdr:to>
      <xdr:col>24</xdr:col>
      <xdr:colOff>114300</xdr:colOff>
      <xdr:row>83</xdr:row>
      <xdr:rowOff>36322</xdr:rowOff>
    </xdr:to>
    <xdr:sp macro="" textlink="">
      <xdr:nvSpPr>
        <xdr:cNvPr id="255" name="楕円 254"/>
        <xdr:cNvSpPr/>
      </xdr:nvSpPr>
      <xdr:spPr>
        <a:xfrm>
          <a:off x="4584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129049</xdr:rowOff>
    </xdr:from>
    <xdr:ext cx="405111" cy="259045"/>
    <xdr:sp macro="" textlink="">
      <xdr:nvSpPr>
        <xdr:cNvPr id="256" name="【公営住宅】&#10;有形固定資産減価償却率該当値テキスト"/>
        <xdr:cNvSpPr txBox="1"/>
      </xdr:nvSpPr>
      <xdr:spPr>
        <a:xfrm>
          <a:off x="4673600" y="1401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140463</xdr:rowOff>
    </xdr:from>
    <xdr:to>
      <xdr:col>20</xdr:col>
      <xdr:colOff>38100</xdr:colOff>
      <xdr:row>83</xdr:row>
      <xdr:rowOff>70613</xdr:rowOff>
    </xdr:to>
    <xdr:sp macro="" textlink="">
      <xdr:nvSpPr>
        <xdr:cNvPr id="257" name="楕円 256"/>
        <xdr:cNvSpPr/>
      </xdr:nvSpPr>
      <xdr:spPr>
        <a:xfrm>
          <a:off x="3746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156972</xdr:rowOff>
    </xdr:from>
    <xdr:to>
      <xdr:col>24</xdr:col>
      <xdr:colOff>63500</xdr:colOff>
      <xdr:row>83</xdr:row>
      <xdr:rowOff>19813</xdr:rowOff>
    </xdr:to>
    <xdr:cxnSp macro="">
      <xdr:nvCxnSpPr>
        <xdr:cNvPr id="258" name="直線コネクタ 257"/>
        <xdr:cNvCxnSpPr/>
      </xdr:nvCxnSpPr>
      <xdr:spPr>
        <a:xfrm flipV="1">
          <a:off x="3797300" y="1421587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1015</xdr:rowOff>
    </xdr:from>
    <xdr:to>
      <xdr:col>15</xdr:col>
      <xdr:colOff>101600</xdr:colOff>
      <xdr:row>83</xdr:row>
      <xdr:rowOff>102615</xdr:rowOff>
    </xdr:to>
    <xdr:sp macro="" textlink="">
      <xdr:nvSpPr>
        <xdr:cNvPr id="259" name="楕円 258"/>
        <xdr:cNvSpPr/>
      </xdr:nvSpPr>
      <xdr:spPr>
        <a:xfrm>
          <a:off x="2857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19813</xdr:rowOff>
    </xdr:from>
    <xdr:to>
      <xdr:col>19</xdr:col>
      <xdr:colOff>177800</xdr:colOff>
      <xdr:row>83</xdr:row>
      <xdr:rowOff>51815</xdr:rowOff>
    </xdr:to>
    <xdr:cxnSp macro="">
      <xdr:nvCxnSpPr>
        <xdr:cNvPr id="260" name="直線コネクタ 259"/>
        <xdr:cNvCxnSpPr/>
      </xdr:nvCxnSpPr>
      <xdr:spPr>
        <a:xfrm flipV="1">
          <a:off x="2908300" y="1425016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61"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262" name="n_2aveValue【公営住宅】&#10;有形固定資産減価償却率"/>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87140</xdr:rowOff>
    </xdr:from>
    <xdr:ext cx="405111" cy="259045"/>
    <xdr:sp macro="" textlink="">
      <xdr:nvSpPr>
        <xdr:cNvPr id="263" name="n_1mainValue【公営住宅】&#10;有形固定資産減価償却率"/>
        <xdr:cNvSpPr txBox="1"/>
      </xdr:nvSpPr>
      <xdr:spPr>
        <a:xfrm>
          <a:off x="3582044" y="1397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119142</xdr:rowOff>
    </xdr:from>
    <xdr:ext cx="405111" cy="259045"/>
    <xdr:sp macro="" textlink="">
      <xdr:nvSpPr>
        <xdr:cNvPr id="264" name="n_2mainValue【公営住宅】&#10;有形固定資産減価償却率"/>
        <xdr:cNvSpPr txBox="1"/>
      </xdr:nvSpPr>
      <xdr:spPr>
        <a:xfrm>
          <a:off x="2705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86" name="直線コネクタ 28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8" name="直線コネクタ 28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8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90" name="直線コネクタ 28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91"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92" name="フローチャート: 判断 29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93" name="フローチャート: 判断 29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94" name="フローチャート: 判断 293"/>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66396</xdr:rowOff>
    </xdr:from>
    <xdr:to>
      <xdr:col>55</xdr:col>
      <xdr:colOff>50800</xdr:colOff>
      <xdr:row>84</xdr:row>
      <xdr:rowOff>167996</xdr:rowOff>
    </xdr:to>
    <xdr:sp macro="" textlink="">
      <xdr:nvSpPr>
        <xdr:cNvPr id="300" name="楕円 299"/>
        <xdr:cNvSpPr/>
      </xdr:nvSpPr>
      <xdr:spPr>
        <a:xfrm>
          <a:off x="10426700" y="144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89273</xdr:rowOff>
    </xdr:from>
    <xdr:ext cx="469744" cy="259045"/>
    <xdr:sp macro="" textlink="">
      <xdr:nvSpPr>
        <xdr:cNvPr id="301" name="【公営住宅】&#10;一人当たり面積該当値テキスト"/>
        <xdr:cNvSpPr txBox="1"/>
      </xdr:nvSpPr>
      <xdr:spPr>
        <a:xfrm>
          <a:off x="10515600" y="143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65939</xdr:rowOff>
    </xdr:from>
    <xdr:to>
      <xdr:col>50</xdr:col>
      <xdr:colOff>165100</xdr:colOff>
      <xdr:row>84</xdr:row>
      <xdr:rowOff>167539</xdr:rowOff>
    </xdr:to>
    <xdr:sp macro="" textlink="">
      <xdr:nvSpPr>
        <xdr:cNvPr id="302" name="楕円 301"/>
        <xdr:cNvSpPr/>
      </xdr:nvSpPr>
      <xdr:spPr>
        <a:xfrm>
          <a:off x="9588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116739</xdr:rowOff>
    </xdr:from>
    <xdr:to>
      <xdr:col>55</xdr:col>
      <xdr:colOff>0</xdr:colOff>
      <xdr:row>84</xdr:row>
      <xdr:rowOff>117196</xdr:rowOff>
    </xdr:to>
    <xdr:cxnSp macro="">
      <xdr:nvCxnSpPr>
        <xdr:cNvPr id="303" name="直線コネクタ 302"/>
        <xdr:cNvCxnSpPr/>
      </xdr:nvCxnSpPr>
      <xdr:spPr>
        <a:xfrm>
          <a:off x="9639300" y="145185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65939</xdr:rowOff>
    </xdr:from>
    <xdr:to>
      <xdr:col>46</xdr:col>
      <xdr:colOff>38100</xdr:colOff>
      <xdr:row>84</xdr:row>
      <xdr:rowOff>167539</xdr:rowOff>
    </xdr:to>
    <xdr:sp macro="" textlink="">
      <xdr:nvSpPr>
        <xdr:cNvPr id="304" name="楕円 303"/>
        <xdr:cNvSpPr/>
      </xdr:nvSpPr>
      <xdr:spPr>
        <a:xfrm>
          <a:off x="8699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116739</xdr:rowOff>
    </xdr:from>
    <xdr:to>
      <xdr:col>50</xdr:col>
      <xdr:colOff>114300</xdr:colOff>
      <xdr:row>84</xdr:row>
      <xdr:rowOff>116739</xdr:rowOff>
    </xdr:to>
    <xdr:cxnSp macro="">
      <xdr:nvCxnSpPr>
        <xdr:cNvPr id="305" name="直線コネクタ 304"/>
        <xdr:cNvCxnSpPr/>
      </xdr:nvCxnSpPr>
      <xdr:spPr>
        <a:xfrm>
          <a:off x="8750300" y="14518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34765</xdr:rowOff>
    </xdr:from>
    <xdr:ext cx="469744" cy="259045"/>
    <xdr:sp macro="" textlink="">
      <xdr:nvSpPr>
        <xdr:cNvPr id="306" name="n_1aveValue【公営住宅】&#10;一人当たり面積"/>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307"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12616</xdr:rowOff>
    </xdr:from>
    <xdr:ext cx="469744" cy="259045"/>
    <xdr:sp macro="" textlink="">
      <xdr:nvSpPr>
        <xdr:cNvPr id="308" name="n_1mainValue【公営住宅】&#10;一人当たり面積"/>
        <xdr:cNvSpPr txBox="1"/>
      </xdr:nvSpPr>
      <xdr:spPr>
        <a:xfrm>
          <a:off x="9391727" y="142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158666</xdr:rowOff>
    </xdr:from>
    <xdr:ext cx="469744" cy="259045"/>
    <xdr:sp macro="" textlink="">
      <xdr:nvSpPr>
        <xdr:cNvPr id="309" name="n_2mainValue【公営住宅】&#10;一人当たり面積"/>
        <xdr:cNvSpPr txBox="1"/>
      </xdr:nvSpPr>
      <xdr:spPr>
        <a:xfrm>
          <a:off x="8515427" y="145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50" name="直線コネクタ 349"/>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51"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52" name="直線コネクタ 351"/>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53"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54" name="直線コネクタ 353"/>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55"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56" name="フローチャート: 判断 35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57" name="フローチャート: 判断 35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58" name="フローチャート: 判断 357"/>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364" name="楕円 363"/>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86377</xdr:rowOff>
    </xdr:from>
    <xdr:ext cx="405111" cy="259045"/>
    <xdr:sp macro="" textlink="">
      <xdr:nvSpPr>
        <xdr:cNvPr id="365" name="【認定こども園・幼稚園・保育所】&#10;有形固定資産減価償却率該当値テキスト"/>
        <xdr:cNvSpPr txBox="1"/>
      </xdr:nvSpPr>
      <xdr:spPr>
        <a:xfrm>
          <a:off x="16357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109220</xdr:rowOff>
    </xdr:from>
    <xdr:to>
      <xdr:col>81</xdr:col>
      <xdr:colOff>101600</xdr:colOff>
      <xdr:row>37</xdr:row>
      <xdr:rowOff>39370</xdr:rowOff>
    </xdr:to>
    <xdr:sp macro="" textlink="">
      <xdr:nvSpPr>
        <xdr:cNvPr id="366" name="楕円 365"/>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36</xdr:row>
      <xdr:rowOff>160020</xdr:rowOff>
    </xdr:to>
    <xdr:cxnSp macro="">
      <xdr:nvCxnSpPr>
        <xdr:cNvPr id="367" name="直線コネクタ 366"/>
        <xdr:cNvCxnSpPr/>
      </xdr:nvCxnSpPr>
      <xdr:spPr>
        <a:xfrm flipV="1">
          <a:off x="15481300" y="6286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368" name="楕円 367"/>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24765</xdr:rowOff>
    </xdr:to>
    <xdr:cxnSp macro="">
      <xdr:nvCxnSpPr>
        <xdr:cNvPr id="369" name="直線コネクタ 368"/>
        <xdr:cNvCxnSpPr/>
      </xdr:nvCxnSpPr>
      <xdr:spPr>
        <a:xfrm flipV="1">
          <a:off x="14592300" y="63322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70"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371"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55897</xdr:rowOff>
    </xdr:from>
    <xdr:ext cx="405111" cy="259045"/>
    <xdr:sp macro="" textlink="">
      <xdr:nvSpPr>
        <xdr:cNvPr id="372" name="n_1mainValue【認定こども園・幼稚園・保育所】&#10;有形固定資産減価償却率"/>
        <xdr:cNvSpPr txBox="1"/>
      </xdr:nvSpPr>
      <xdr:spPr>
        <a:xfrm>
          <a:off x="15266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66692</xdr:rowOff>
    </xdr:from>
    <xdr:ext cx="405111" cy="259045"/>
    <xdr:sp macro="" textlink="">
      <xdr:nvSpPr>
        <xdr:cNvPr id="373" name="n_2mainValue【認定こども園・幼稚園・保育所】&#10;有形固定資産減価償却率"/>
        <xdr:cNvSpPr txBox="1"/>
      </xdr:nvSpPr>
      <xdr:spPr>
        <a:xfrm>
          <a:off x="14389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95" name="直線コネクタ 394"/>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96"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97" name="直線コネクタ 396"/>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9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99" name="直線コネクタ 39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400"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01" name="フローチャート: 判断 400"/>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02" name="フローチャート: 判断 401"/>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03" name="フローチャート: 判断 402"/>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09" name="楕円 408"/>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10"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11" name="楕円 410"/>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99060</xdr:rowOff>
    </xdr:to>
    <xdr:cxnSp macro="">
      <xdr:nvCxnSpPr>
        <xdr:cNvPr id="412" name="直線コネクタ 411"/>
        <xdr:cNvCxnSpPr/>
      </xdr:nvCxnSpPr>
      <xdr:spPr>
        <a:xfrm>
          <a:off x="21323300" y="661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413" name="楕円 412"/>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80772</xdr:rowOff>
    </xdr:from>
    <xdr:to>
      <xdr:col>111</xdr:col>
      <xdr:colOff>177800</xdr:colOff>
      <xdr:row>38</xdr:row>
      <xdr:rowOff>99060</xdr:rowOff>
    </xdr:to>
    <xdr:cxnSp macro="">
      <xdr:nvCxnSpPr>
        <xdr:cNvPr id="414" name="直線コネクタ 413"/>
        <xdr:cNvCxnSpPr/>
      </xdr:nvCxnSpPr>
      <xdr:spPr>
        <a:xfrm>
          <a:off x="20434300" y="6595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44975</xdr:rowOff>
    </xdr:from>
    <xdr:ext cx="469744" cy="259045"/>
    <xdr:sp macro="" textlink="">
      <xdr:nvSpPr>
        <xdr:cNvPr id="415"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416" name="n_2aveValue【認定こども園・幼稚園・保育所】&#10;一人当たり面積"/>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417"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148099</xdr:rowOff>
    </xdr:from>
    <xdr:ext cx="469744" cy="259045"/>
    <xdr:sp macro="" textlink="">
      <xdr:nvSpPr>
        <xdr:cNvPr id="418" name="n_2mainValue【認定こども園・幼稚園・保育所】&#10;一人当たり面積"/>
        <xdr:cNvSpPr txBox="1"/>
      </xdr:nvSpPr>
      <xdr:spPr>
        <a:xfrm>
          <a:off x="20199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43" name="直線コネクタ 442"/>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44"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45" name="直線コネクタ 444"/>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46"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47" name="直線コネクタ 446"/>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147337</xdr:rowOff>
    </xdr:from>
    <xdr:ext cx="405111" cy="259045"/>
    <xdr:sp macro="" textlink="">
      <xdr:nvSpPr>
        <xdr:cNvPr id="448" name="【学校施設】&#10;有形固定資産減価償却率平均値テキスト"/>
        <xdr:cNvSpPr txBox="1"/>
      </xdr:nvSpPr>
      <xdr:spPr>
        <a:xfrm>
          <a:off x="1635760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49" name="フローチャート: 判断 448"/>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50" name="フローチャート: 判断 449"/>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51" name="フローチャート: 判断 450"/>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57" name="楕円 456"/>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167657</xdr:rowOff>
    </xdr:from>
    <xdr:ext cx="405111" cy="259045"/>
    <xdr:sp macro="" textlink="">
      <xdr:nvSpPr>
        <xdr:cNvPr id="458" name="【学校施設】&#10;有形固定資産減価償却率該当値テキスト"/>
        <xdr:cNvSpPr txBox="1"/>
      </xdr:nvSpPr>
      <xdr:spPr>
        <a:xfrm>
          <a:off x="163576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59" name="楕円 458"/>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68580</xdr:rowOff>
    </xdr:to>
    <xdr:cxnSp macro="">
      <xdr:nvCxnSpPr>
        <xdr:cNvPr id="460" name="直線コネクタ 459"/>
        <xdr:cNvCxnSpPr/>
      </xdr:nvCxnSpPr>
      <xdr:spPr>
        <a:xfrm>
          <a:off x="15481300" y="10172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61" name="楕円 460"/>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57150</xdr:rowOff>
    </xdr:to>
    <xdr:cxnSp macro="">
      <xdr:nvCxnSpPr>
        <xdr:cNvPr id="462" name="直線コネクタ 461"/>
        <xdr:cNvCxnSpPr/>
      </xdr:nvCxnSpPr>
      <xdr:spPr>
        <a:xfrm>
          <a:off x="14592300" y="10161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463"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148607</xdr:rowOff>
    </xdr:from>
    <xdr:ext cx="405111" cy="259045"/>
    <xdr:sp macro="" textlink="">
      <xdr:nvSpPr>
        <xdr:cNvPr id="464" name="n_2aveValue【学校施設】&#10;有形固定資産減価償却率"/>
        <xdr:cNvSpPr txBox="1"/>
      </xdr:nvSpPr>
      <xdr:spPr>
        <a:xfrm>
          <a:off x="14389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465" name="n_1mainValue【学校施設】&#10;有形固定資産減価償却率"/>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466" name="n_2main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89" name="直線コネクタ 488"/>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90"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91" name="直線コネクタ 490"/>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92"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93" name="直線コネクタ 492"/>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94"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95" name="フローチャート: 判断 494"/>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96" name="フローチャート: 判断 495"/>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497" name="フローチャート: 判断 496"/>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19609</xdr:rowOff>
    </xdr:from>
    <xdr:to>
      <xdr:col>116</xdr:col>
      <xdr:colOff>114300</xdr:colOff>
      <xdr:row>63</xdr:row>
      <xdr:rowOff>121209</xdr:rowOff>
    </xdr:to>
    <xdr:sp macro="" textlink="">
      <xdr:nvSpPr>
        <xdr:cNvPr id="503" name="楕円 502"/>
        <xdr:cNvSpPr/>
      </xdr:nvSpPr>
      <xdr:spPr>
        <a:xfrm>
          <a:off x="22110700" y="10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169486</xdr:rowOff>
    </xdr:from>
    <xdr:ext cx="469744" cy="259045"/>
    <xdr:sp macro="" textlink="">
      <xdr:nvSpPr>
        <xdr:cNvPr id="504" name="【学校施設】&#10;一人当たり面積該当値テキスト"/>
        <xdr:cNvSpPr txBox="1"/>
      </xdr:nvSpPr>
      <xdr:spPr>
        <a:xfrm>
          <a:off x="22199600" y="1079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18694</xdr:rowOff>
    </xdr:from>
    <xdr:to>
      <xdr:col>112</xdr:col>
      <xdr:colOff>38100</xdr:colOff>
      <xdr:row>63</xdr:row>
      <xdr:rowOff>120294</xdr:rowOff>
    </xdr:to>
    <xdr:sp macro="" textlink="">
      <xdr:nvSpPr>
        <xdr:cNvPr id="505" name="楕円 504"/>
        <xdr:cNvSpPr/>
      </xdr:nvSpPr>
      <xdr:spPr>
        <a:xfrm>
          <a:off x="21272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69494</xdr:rowOff>
    </xdr:from>
    <xdr:to>
      <xdr:col>116</xdr:col>
      <xdr:colOff>63500</xdr:colOff>
      <xdr:row>63</xdr:row>
      <xdr:rowOff>70409</xdr:rowOff>
    </xdr:to>
    <xdr:cxnSp macro="">
      <xdr:nvCxnSpPr>
        <xdr:cNvPr id="506" name="直線コネクタ 505"/>
        <xdr:cNvCxnSpPr/>
      </xdr:nvCxnSpPr>
      <xdr:spPr>
        <a:xfrm>
          <a:off x="21323300" y="1087084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22809</xdr:rowOff>
    </xdr:from>
    <xdr:to>
      <xdr:col>107</xdr:col>
      <xdr:colOff>101600</xdr:colOff>
      <xdr:row>63</xdr:row>
      <xdr:rowOff>124409</xdr:rowOff>
    </xdr:to>
    <xdr:sp macro="" textlink="">
      <xdr:nvSpPr>
        <xdr:cNvPr id="507" name="楕円 506"/>
        <xdr:cNvSpPr/>
      </xdr:nvSpPr>
      <xdr:spPr>
        <a:xfrm>
          <a:off x="20383500" y="1082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69494</xdr:rowOff>
    </xdr:from>
    <xdr:to>
      <xdr:col>111</xdr:col>
      <xdr:colOff>177800</xdr:colOff>
      <xdr:row>63</xdr:row>
      <xdr:rowOff>73609</xdr:rowOff>
    </xdr:to>
    <xdr:cxnSp macro="">
      <xdr:nvCxnSpPr>
        <xdr:cNvPr id="508" name="直線コネクタ 507"/>
        <xdr:cNvCxnSpPr/>
      </xdr:nvCxnSpPr>
      <xdr:spPr>
        <a:xfrm flipV="1">
          <a:off x="20434300" y="1087084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509"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145254</xdr:rowOff>
    </xdr:from>
    <xdr:ext cx="469744" cy="259045"/>
    <xdr:sp macro="" textlink="">
      <xdr:nvSpPr>
        <xdr:cNvPr id="510" name="n_2aveValue【学校施設】&#10;一人当たり面積"/>
        <xdr:cNvSpPr txBox="1"/>
      </xdr:nvSpPr>
      <xdr:spPr>
        <a:xfrm>
          <a:off x="20199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111421</xdr:rowOff>
    </xdr:from>
    <xdr:ext cx="469744" cy="259045"/>
    <xdr:sp macro="" textlink="">
      <xdr:nvSpPr>
        <xdr:cNvPr id="511" name="n_1mainValue【学校施設】&#10;一人当たり面積"/>
        <xdr:cNvSpPr txBox="1"/>
      </xdr:nvSpPr>
      <xdr:spPr>
        <a:xfrm>
          <a:off x="210757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140936</xdr:rowOff>
    </xdr:from>
    <xdr:ext cx="469744" cy="259045"/>
    <xdr:sp macro="" textlink="">
      <xdr:nvSpPr>
        <xdr:cNvPr id="512" name="n_2mainValue【学校施設】&#10;一人当たり面積"/>
        <xdr:cNvSpPr txBox="1"/>
      </xdr:nvSpPr>
      <xdr:spPr>
        <a:xfrm>
          <a:off x="20199427" y="1059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37" name="直線コネクタ 536"/>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38"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39" name="直線コネクタ 538"/>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42"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43" name="フローチャート: 判断 542"/>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44" name="フローチャート: 判断 543"/>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45" name="フローチャート: 判断 544"/>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51" name="楕円 550"/>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92091</xdr:rowOff>
    </xdr:from>
    <xdr:ext cx="405111" cy="259045"/>
    <xdr:sp macro="" textlink="">
      <xdr:nvSpPr>
        <xdr:cNvPr id="552" name="【児童館】&#10;有形固定資産減価償却率該当値テキスト"/>
        <xdr:cNvSpPr txBox="1"/>
      </xdr:nvSpPr>
      <xdr:spPr>
        <a:xfrm>
          <a:off x="16357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553" name="楕円 552"/>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120014</xdr:rowOff>
    </xdr:from>
    <xdr:to>
      <xdr:col>85</xdr:col>
      <xdr:colOff>127000</xdr:colOff>
      <xdr:row>81</xdr:row>
      <xdr:rowOff>127636</xdr:rowOff>
    </xdr:to>
    <xdr:cxnSp macro="">
      <xdr:nvCxnSpPr>
        <xdr:cNvPr id="554" name="直線コネクタ 553"/>
        <xdr:cNvCxnSpPr/>
      </xdr:nvCxnSpPr>
      <xdr:spPr>
        <a:xfrm flipV="1">
          <a:off x="15481300" y="140074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555" name="楕円 554"/>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81</xdr:row>
      <xdr:rowOff>161925</xdr:rowOff>
    </xdr:to>
    <xdr:cxnSp macro="">
      <xdr:nvCxnSpPr>
        <xdr:cNvPr id="556" name="直線コネクタ 555"/>
        <xdr:cNvCxnSpPr/>
      </xdr:nvCxnSpPr>
      <xdr:spPr>
        <a:xfrm flipV="1">
          <a:off x="14592300" y="14015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57"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558" name="n_2ave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23513</xdr:rowOff>
    </xdr:from>
    <xdr:ext cx="405111" cy="259045"/>
    <xdr:sp macro="" textlink="">
      <xdr:nvSpPr>
        <xdr:cNvPr id="559" name="n_1mainValue【児童館】&#10;有形固定資産減価償却率"/>
        <xdr:cNvSpPr txBox="1"/>
      </xdr:nvSpPr>
      <xdr:spPr>
        <a:xfrm>
          <a:off x="15266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57802</xdr:rowOff>
    </xdr:from>
    <xdr:ext cx="405111" cy="259045"/>
    <xdr:sp macro="" textlink="">
      <xdr:nvSpPr>
        <xdr:cNvPr id="560" name="n_2mainValue【児童館】&#10;有形固定資産減価償却率"/>
        <xdr:cNvSpPr txBox="1"/>
      </xdr:nvSpPr>
      <xdr:spPr>
        <a:xfrm>
          <a:off x="14389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84" name="直線コネクタ 58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6" name="直線コネクタ 58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8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88" name="直線コネクタ 58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8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0" name="フローチャート: 判断 58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91" name="フローチャート: 判断 59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92" name="フローチャート: 判断 59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98" name="楕円 597"/>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599"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00" name="楕円 599"/>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01" name="直線コネクタ 600"/>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02" name="楕円 601"/>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95250</xdr:rowOff>
    </xdr:to>
    <xdr:cxnSp macro="">
      <xdr:nvCxnSpPr>
        <xdr:cNvPr id="603" name="直線コネクタ 602"/>
        <xdr:cNvCxnSpPr/>
      </xdr:nvCxnSpPr>
      <xdr:spPr>
        <a:xfrm>
          <a:off x="20434300" y="1459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0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05"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0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07"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8" name="テキスト ボックス 6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0" name="テキスト ボックス 6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8" name="テキスト ボックス 6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32" name="直線コネクタ 631"/>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33"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34" name="直線コネクタ 633"/>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35"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36" name="直線コネクタ 635"/>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37"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38" name="フローチャート: 判断 637"/>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39" name="フローチャート: 判断 63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40" name="フローチャート: 判断 639"/>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109220</xdr:rowOff>
    </xdr:from>
    <xdr:to>
      <xdr:col>85</xdr:col>
      <xdr:colOff>177800</xdr:colOff>
      <xdr:row>102</xdr:row>
      <xdr:rowOff>39370</xdr:rowOff>
    </xdr:to>
    <xdr:sp macro="" textlink="">
      <xdr:nvSpPr>
        <xdr:cNvPr id="646" name="楕円 645"/>
        <xdr:cNvSpPr/>
      </xdr:nvSpPr>
      <xdr:spPr>
        <a:xfrm>
          <a:off x="162687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24147</xdr:rowOff>
    </xdr:from>
    <xdr:ext cx="405111" cy="259045"/>
    <xdr:sp macro="" textlink="">
      <xdr:nvSpPr>
        <xdr:cNvPr id="647" name="【公民館】&#10;有形固定資産減価償却率該当値テキスト"/>
        <xdr:cNvSpPr txBox="1"/>
      </xdr:nvSpPr>
      <xdr:spPr>
        <a:xfrm>
          <a:off x="16357600" y="1734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156845</xdr:rowOff>
    </xdr:from>
    <xdr:to>
      <xdr:col>81</xdr:col>
      <xdr:colOff>101600</xdr:colOff>
      <xdr:row>102</xdr:row>
      <xdr:rowOff>86995</xdr:rowOff>
    </xdr:to>
    <xdr:sp macro="" textlink="">
      <xdr:nvSpPr>
        <xdr:cNvPr id="648" name="楕円 647"/>
        <xdr:cNvSpPr/>
      </xdr:nvSpPr>
      <xdr:spPr>
        <a:xfrm>
          <a:off x="15430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160020</xdr:rowOff>
    </xdr:from>
    <xdr:to>
      <xdr:col>85</xdr:col>
      <xdr:colOff>127000</xdr:colOff>
      <xdr:row>102</xdr:row>
      <xdr:rowOff>36195</xdr:rowOff>
    </xdr:to>
    <xdr:cxnSp macro="">
      <xdr:nvCxnSpPr>
        <xdr:cNvPr id="649" name="直線コネクタ 648"/>
        <xdr:cNvCxnSpPr/>
      </xdr:nvCxnSpPr>
      <xdr:spPr>
        <a:xfrm flipV="1">
          <a:off x="15481300" y="174764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650" name="楕円 649"/>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36195</xdr:rowOff>
    </xdr:from>
    <xdr:to>
      <xdr:col>81</xdr:col>
      <xdr:colOff>50800</xdr:colOff>
      <xdr:row>102</xdr:row>
      <xdr:rowOff>76200</xdr:rowOff>
    </xdr:to>
    <xdr:cxnSp macro="">
      <xdr:nvCxnSpPr>
        <xdr:cNvPr id="651" name="直線コネクタ 650"/>
        <xdr:cNvCxnSpPr/>
      </xdr:nvCxnSpPr>
      <xdr:spPr>
        <a:xfrm flipV="1">
          <a:off x="14592300" y="17524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52"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653" name="n_2aveValue【公民館】&#10;有形固定資産減価償却率"/>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103522</xdr:rowOff>
    </xdr:from>
    <xdr:ext cx="405111" cy="259045"/>
    <xdr:sp macro="" textlink="">
      <xdr:nvSpPr>
        <xdr:cNvPr id="654" name="n_1mainValue【公民館】&#10;有形固定資産減価償却率"/>
        <xdr:cNvSpPr txBox="1"/>
      </xdr:nvSpPr>
      <xdr:spPr>
        <a:xfrm>
          <a:off x="152660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655" name="n_2mainValue【公民館】&#10;有形固定資産減価償却率"/>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79" name="直線コネクタ 678"/>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80"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81" name="直線コネクタ 680"/>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82"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83" name="直線コネクタ 682"/>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84" name="【公民館】&#10;一人当たり面積平均値テキスト"/>
        <xdr:cNvSpPr txBox="1"/>
      </xdr:nvSpPr>
      <xdr:spPr>
        <a:xfrm>
          <a:off x="22199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85" name="フローチャート: 判断 684"/>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86" name="フローチャート: 判断 685"/>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87" name="フローチャート: 判断 686"/>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120650</xdr:rowOff>
    </xdr:from>
    <xdr:to>
      <xdr:col>116</xdr:col>
      <xdr:colOff>114300</xdr:colOff>
      <xdr:row>107</xdr:row>
      <xdr:rowOff>50800</xdr:rowOff>
    </xdr:to>
    <xdr:sp macro="" textlink="">
      <xdr:nvSpPr>
        <xdr:cNvPr id="693" name="楕円 692"/>
        <xdr:cNvSpPr/>
      </xdr:nvSpPr>
      <xdr:spPr>
        <a:xfrm>
          <a:off x="22110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99077</xdr:rowOff>
    </xdr:from>
    <xdr:ext cx="469744" cy="259045"/>
    <xdr:sp macro="" textlink="">
      <xdr:nvSpPr>
        <xdr:cNvPr id="694" name="【公民館】&#10;一人当たり面積該当値テキスト"/>
        <xdr:cNvSpPr txBox="1"/>
      </xdr:nvSpPr>
      <xdr:spPr>
        <a:xfrm>
          <a:off x="221996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120650</xdr:rowOff>
    </xdr:from>
    <xdr:to>
      <xdr:col>112</xdr:col>
      <xdr:colOff>38100</xdr:colOff>
      <xdr:row>107</xdr:row>
      <xdr:rowOff>50800</xdr:rowOff>
    </xdr:to>
    <xdr:sp macro="" textlink="">
      <xdr:nvSpPr>
        <xdr:cNvPr id="695" name="楕円 694"/>
        <xdr:cNvSpPr/>
      </xdr:nvSpPr>
      <xdr:spPr>
        <a:xfrm>
          <a:off x="2127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0</xdr:rowOff>
    </xdr:from>
    <xdr:to>
      <xdr:col>116</xdr:col>
      <xdr:colOff>63500</xdr:colOff>
      <xdr:row>107</xdr:row>
      <xdr:rowOff>0</xdr:rowOff>
    </xdr:to>
    <xdr:cxnSp macro="">
      <xdr:nvCxnSpPr>
        <xdr:cNvPr id="696" name="直線コネクタ 695"/>
        <xdr:cNvCxnSpPr/>
      </xdr:nvCxnSpPr>
      <xdr:spPr>
        <a:xfrm>
          <a:off x="21323300" y="1834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97" name="楕円 696"/>
        <xdr:cNvSpPr/>
      </xdr:nvSpPr>
      <xdr:spPr>
        <a:xfrm>
          <a:off x="2038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0</xdr:rowOff>
    </xdr:from>
    <xdr:to>
      <xdr:col>111</xdr:col>
      <xdr:colOff>177800</xdr:colOff>
      <xdr:row>107</xdr:row>
      <xdr:rowOff>0</xdr:rowOff>
    </xdr:to>
    <xdr:cxnSp macro="">
      <xdr:nvCxnSpPr>
        <xdr:cNvPr id="698" name="直線コネクタ 697"/>
        <xdr:cNvCxnSpPr/>
      </xdr:nvCxnSpPr>
      <xdr:spPr>
        <a:xfrm>
          <a:off x="20434300" y="1834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99"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00"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41927</xdr:rowOff>
    </xdr:from>
    <xdr:ext cx="469744" cy="259045"/>
    <xdr:sp macro="" textlink="">
      <xdr:nvSpPr>
        <xdr:cNvPr id="701" name="n_1mainValue【公民館】&#10;一人当たり面積"/>
        <xdr:cNvSpPr txBox="1"/>
      </xdr:nvSpPr>
      <xdr:spPr>
        <a:xfrm>
          <a:off x="21075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02" name="n_2main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インフラ施設（道路、橋梁、トンネル）ではいずれも前年度と比べて増加している。建物施設（公営住宅、学校施設等）では、前年度と比べて減少した施設分類は、「学校施設」「体育館・プール」、増加した施設分類は、「認定こども園・幼稚園・保育所」「児童館」「公民館」「図書館」「福祉施設」「市民会館」「保健センター・保健所」「消防施設」「庁舎」である。減価償却率が減少した施設分類のうち、学校施設は老朽化対策に係る計画的な大規模改修工事の実施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年度から２年連続して改善を図っている。「体育館・プール」では、中古資産の譲渡を受けたため、減価償却率の減少につながったとともに、一人当たり面積の増床にも寄与している。その他の施設分類は、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（図書館）ポイントの増加となっており、いずれも償却年数の経過に伴う減価償却累計額の経過に伴う減価償却累計額の増加に起因している。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202,193
199,107
25.00
72,052,584
70,480,335
753,935
40,550,291
60,647,257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17780</xdr:rowOff>
    </xdr:from>
    <xdr:to>
      <xdr:col>24</xdr:col>
      <xdr:colOff>114300</xdr:colOff>
      <xdr:row>41</xdr:row>
      <xdr:rowOff>119380</xdr:rowOff>
    </xdr:to>
    <xdr:sp macro="" textlink="">
      <xdr:nvSpPr>
        <xdr:cNvPr id="70" name="楕円 69"/>
        <xdr:cNvSpPr/>
      </xdr:nvSpPr>
      <xdr:spPr>
        <a:xfrm>
          <a:off x="4584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104157</xdr:rowOff>
    </xdr:from>
    <xdr:ext cx="405111" cy="259045"/>
    <xdr:sp macro="" textlink="">
      <xdr:nvSpPr>
        <xdr:cNvPr id="71" name="【図書館】&#10;有形固定資産減価償却率該当値テキスト"/>
        <xdr:cNvSpPr txBox="1"/>
      </xdr:nvSpPr>
      <xdr:spPr>
        <a:xfrm>
          <a:off x="4673600" y="696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84455</xdr:rowOff>
    </xdr:from>
    <xdr:to>
      <xdr:col>20</xdr:col>
      <xdr:colOff>38100</xdr:colOff>
      <xdr:row>42</xdr:row>
      <xdr:rowOff>14605</xdr:rowOff>
    </xdr:to>
    <xdr:sp macro="" textlink="">
      <xdr:nvSpPr>
        <xdr:cNvPr id="72" name="楕円 71"/>
        <xdr:cNvSpPr/>
      </xdr:nvSpPr>
      <xdr:spPr>
        <a:xfrm>
          <a:off x="3746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68580</xdr:rowOff>
    </xdr:from>
    <xdr:to>
      <xdr:col>24</xdr:col>
      <xdr:colOff>63500</xdr:colOff>
      <xdr:row>41</xdr:row>
      <xdr:rowOff>135255</xdr:rowOff>
    </xdr:to>
    <xdr:cxnSp macro="">
      <xdr:nvCxnSpPr>
        <xdr:cNvPr id="73" name="直線コネクタ 72"/>
        <xdr:cNvCxnSpPr/>
      </xdr:nvCxnSpPr>
      <xdr:spPr>
        <a:xfrm flipV="1">
          <a:off x="3797300" y="709803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2540</xdr:rowOff>
    </xdr:from>
    <xdr:to>
      <xdr:col>15</xdr:col>
      <xdr:colOff>101600</xdr:colOff>
      <xdr:row>41</xdr:row>
      <xdr:rowOff>104140</xdr:rowOff>
    </xdr:to>
    <xdr:sp macro="" textlink="">
      <xdr:nvSpPr>
        <xdr:cNvPr id="74" name="楕円 73"/>
        <xdr:cNvSpPr/>
      </xdr:nvSpPr>
      <xdr:spPr>
        <a:xfrm>
          <a:off x="2857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53340</xdr:rowOff>
    </xdr:from>
    <xdr:to>
      <xdr:col>19</xdr:col>
      <xdr:colOff>177800</xdr:colOff>
      <xdr:row>41</xdr:row>
      <xdr:rowOff>135255</xdr:rowOff>
    </xdr:to>
    <xdr:cxnSp macro="">
      <xdr:nvCxnSpPr>
        <xdr:cNvPr id="75" name="直線コネクタ 74"/>
        <xdr:cNvCxnSpPr/>
      </xdr:nvCxnSpPr>
      <xdr:spPr>
        <a:xfrm>
          <a:off x="2908300" y="708279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92092</xdr:rowOff>
    </xdr:from>
    <xdr:ext cx="405111" cy="259045"/>
    <xdr:sp macro="" textlink="">
      <xdr:nvSpPr>
        <xdr:cNvPr id="76" name="n_1aveValue【図書館】&#10;有形固定資産減価償却率"/>
        <xdr:cNvSpPr txBox="1"/>
      </xdr:nvSpPr>
      <xdr:spPr>
        <a:xfrm>
          <a:off x="35820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4462</xdr:rowOff>
    </xdr:from>
    <xdr:ext cx="405111" cy="259045"/>
    <xdr:sp macro="" textlink="">
      <xdr:nvSpPr>
        <xdr:cNvPr id="77"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5732</xdr:rowOff>
    </xdr:from>
    <xdr:ext cx="405111" cy="259045"/>
    <xdr:sp macro="" textlink="">
      <xdr:nvSpPr>
        <xdr:cNvPr id="78" name="n_1mainValue【図書館】&#10;有形固定資産減価償却率"/>
        <xdr:cNvSpPr txBox="1"/>
      </xdr:nvSpPr>
      <xdr:spPr>
        <a:xfrm>
          <a:off x="35820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95267</xdr:rowOff>
    </xdr:from>
    <xdr:ext cx="405111" cy="259045"/>
    <xdr:sp macro="" textlink="">
      <xdr:nvSpPr>
        <xdr:cNvPr id="79" name="n_2mainValue【図書館】&#10;有形固定資産減価償却率"/>
        <xdr:cNvSpPr txBox="1"/>
      </xdr:nvSpPr>
      <xdr:spPr>
        <a:xfrm>
          <a:off x="2705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6"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9" name="フローチャート: 判断 108"/>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93980</xdr:rowOff>
    </xdr:from>
    <xdr:to>
      <xdr:col>55</xdr:col>
      <xdr:colOff>50800</xdr:colOff>
      <xdr:row>37</xdr:row>
      <xdr:rowOff>24130</xdr:rowOff>
    </xdr:to>
    <xdr:sp macro="" textlink="">
      <xdr:nvSpPr>
        <xdr:cNvPr id="115" name="楕円 114"/>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116857</xdr:rowOff>
    </xdr:from>
    <xdr:ext cx="469744" cy="259045"/>
    <xdr:sp macro="" textlink="">
      <xdr:nvSpPr>
        <xdr:cNvPr id="116" name="【図書館】&#10;一人当たり面積該当値テキスト"/>
        <xdr:cNvSpPr txBox="1"/>
      </xdr:nvSpPr>
      <xdr:spPr>
        <a:xfrm>
          <a:off x="10515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17" name="楕円 116"/>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36</xdr:row>
      <xdr:rowOff>144780</xdr:rowOff>
    </xdr:to>
    <xdr:cxnSp macro="">
      <xdr:nvCxnSpPr>
        <xdr:cNvPr id="118" name="直線コネクタ 117"/>
        <xdr:cNvCxnSpPr/>
      </xdr:nvCxnSpPr>
      <xdr:spPr>
        <a:xfrm>
          <a:off x="9639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19" name="楕円 118"/>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36</xdr:row>
      <xdr:rowOff>144780</xdr:rowOff>
    </xdr:to>
    <xdr:cxnSp macro="">
      <xdr:nvCxnSpPr>
        <xdr:cNvPr id="120" name="直線コネクタ 119"/>
        <xdr:cNvCxnSpPr/>
      </xdr:nvCxnSpPr>
      <xdr:spPr>
        <a:xfrm>
          <a:off x="8750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1"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2" name="n_2ave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23"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24" name="n_2mainValue【図書館】&#10;一人当たり面積"/>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55" name="【体育館・プー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8" name="フローチャート: 判断 157"/>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105954</xdr:rowOff>
    </xdr:from>
    <xdr:to>
      <xdr:col>24</xdr:col>
      <xdr:colOff>114300</xdr:colOff>
      <xdr:row>62</xdr:row>
      <xdr:rowOff>36104</xdr:rowOff>
    </xdr:to>
    <xdr:sp macro="" textlink="">
      <xdr:nvSpPr>
        <xdr:cNvPr id="164" name="楕円 163"/>
        <xdr:cNvSpPr/>
      </xdr:nvSpPr>
      <xdr:spPr>
        <a:xfrm>
          <a:off x="4584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84381</xdr:rowOff>
    </xdr:from>
    <xdr:ext cx="405111" cy="259045"/>
    <xdr:sp macro="" textlink="">
      <xdr:nvSpPr>
        <xdr:cNvPr id="165" name="【体育館・プール】&#10;有形固定資産減価償却率該当値テキスト"/>
        <xdr:cNvSpPr txBox="1"/>
      </xdr:nvSpPr>
      <xdr:spPr>
        <a:xfrm>
          <a:off x="4673600"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78196</xdr:rowOff>
    </xdr:from>
    <xdr:to>
      <xdr:col>20</xdr:col>
      <xdr:colOff>38100</xdr:colOff>
      <xdr:row>62</xdr:row>
      <xdr:rowOff>8346</xdr:rowOff>
    </xdr:to>
    <xdr:sp macro="" textlink="">
      <xdr:nvSpPr>
        <xdr:cNvPr id="166" name="楕円 165"/>
        <xdr:cNvSpPr/>
      </xdr:nvSpPr>
      <xdr:spPr>
        <a:xfrm>
          <a:off x="3746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128996</xdr:rowOff>
    </xdr:from>
    <xdr:to>
      <xdr:col>24</xdr:col>
      <xdr:colOff>63500</xdr:colOff>
      <xdr:row>61</xdr:row>
      <xdr:rowOff>156754</xdr:rowOff>
    </xdr:to>
    <xdr:cxnSp macro="">
      <xdr:nvCxnSpPr>
        <xdr:cNvPr id="167" name="直線コネクタ 166"/>
        <xdr:cNvCxnSpPr/>
      </xdr:nvCxnSpPr>
      <xdr:spPr>
        <a:xfrm>
          <a:off x="3797300" y="105874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53703</xdr:rowOff>
    </xdr:from>
    <xdr:to>
      <xdr:col>15</xdr:col>
      <xdr:colOff>101600</xdr:colOff>
      <xdr:row>58</xdr:row>
      <xdr:rowOff>155303</xdr:rowOff>
    </xdr:to>
    <xdr:sp macro="" textlink="">
      <xdr:nvSpPr>
        <xdr:cNvPr id="168" name="楕円 167"/>
        <xdr:cNvSpPr/>
      </xdr:nvSpPr>
      <xdr:spPr>
        <a:xfrm>
          <a:off x="2857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104503</xdr:rowOff>
    </xdr:from>
    <xdr:to>
      <xdr:col>19</xdr:col>
      <xdr:colOff>177800</xdr:colOff>
      <xdr:row>61</xdr:row>
      <xdr:rowOff>128996</xdr:rowOff>
    </xdr:to>
    <xdr:cxnSp macro="">
      <xdr:nvCxnSpPr>
        <xdr:cNvPr id="169" name="直線コネクタ 168"/>
        <xdr:cNvCxnSpPr/>
      </xdr:nvCxnSpPr>
      <xdr:spPr>
        <a:xfrm>
          <a:off x="2908300" y="10048603"/>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142439</xdr:rowOff>
    </xdr:from>
    <xdr:ext cx="405111" cy="259045"/>
    <xdr:sp macro="" textlink="">
      <xdr:nvSpPr>
        <xdr:cNvPr id="170" name="n_1aveValue【体育館・プール】&#10;有形固定資産減価償却率"/>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1" name="n_2aveValue【体育館・プー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170923</xdr:rowOff>
    </xdr:from>
    <xdr:ext cx="405111" cy="259045"/>
    <xdr:sp macro="" textlink="">
      <xdr:nvSpPr>
        <xdr:cNvPr id="172" name="n_1mainValue【体育館・プール】&#10;有形固定資産減価償却率"/>
        <xdr:cNvSpPr txBox="1"/>
      </xdr:nvSpPr>
      <xdr:spPr>
        <a:xfrm>
          <a:off x="3582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380</xdr:rowOff>
    </xdr:from>
    <xdr:ext cx="405111" cy="259045"/>
    <xdr:sp macro="" textlink="">
      <xdr:nvSpPr>
        <xdr:cNvPr id="173" name="n_2mainValue【体育館・プール】&#10;有形固定資産減価償却率"/>
        <xdr:cNvSpPr txBox="1"/>
      </xdr:nvSpPr>
      <xdr:spPr>
        <a:xfrm>
          <a:off x="2705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200"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03" name="フローチャート: 判断 202"/>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58928</xdr:rowOff>
    </xdr:from>
    <xdr:to>
      <xdr:col>55</xdr:col>
      <xdr:colOff>50800</xdr:colOff>
      <xdr:row>62</xdr:row>
      <xdr:rowOff>160528</xdr:rowOff>
    </xdr:to>
    <xdr:sp macro="" textlink="">
      <xdr:nvSpPr>
        <xdr:cNvPr id="209" name="楕円 208"/>
        <xdr:cNvSpPr/>
      </xdr:nvSpPr>
      <xdr:spPr>
        <a:xfrm>
          <a:off x="10426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37355</xdr:rowOff>
    </xdr:from>
    <xdr:ext cx="469744" cy="259045"/>
    <xdr:sp macro="" textlink="">
      <xdr:nvSpPr>
        <xdr:cNvPr id="210" name="【体育館・プール】&#10;一人当たり面積該当値テキスト"/>
        <xdr:cNvSpPr txBox="1"/>
      </xdr:nvSpPr>
      <xdr:spPr>
        <a:xfrm>
          <a:off x="10515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104648</xdr:rowOff>
    </xdr:from>
    <xdr:to>
      <xdr:col>50</xdr:col>
      <xdr:colOff>165100</xdr:colOff>
      <xdr:row>63</xdr:row>
      <xdr:rowOff>34798</xdr:rowOff>
    </xdr:to>
    <xdr:sp macro="" textlink="">
      <xdr:nvSpPr>
        <xdr:cNvPr id="211" name="楕円 210"/>
        <xdr:cNvSpPr/>
      </xdr:nvSpPr>
      <xdr:spPr>
        <a:xfrm>
          <a:off x="9588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109728</xdr:rowOff>
    </xdr:from>
    <xdr:to>
      <xdr:col>55</xdr:col>
      <xdr:colOff>0</xdr:colOff>
      <xdr:row>62</xdr:row>
      <xdr:rowOff>155448</xdr:rowOff>
    </xdr:to>
    <xdr:cxnSp macro="">
      <xdr:nvCxnSpPr>
        <xdr:cNvPr id="212" name="直線コネクタ 211"/>
        <xdr:cNvCxnSpPr/>
      </xdr:nvCxnSpPr>
      <xdr:spPr>
        <a:xfrm flipV="1">
          <a:off x="9639300" y="10739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24638</xdr:rowOff>
    </xdr:from>
    <xdr:to>
      <xdr:col>46</xdr:col>
      <xdr:colOff>38100</xdr:colOff>
      <xdr:row>63</xdr:row>
      <xdr:rowOff>126238</xdr:rowOff>
    </xdr:to>
    <xdr:sp macro="" textlink="">
      <xdr:nvSpPr>
        <xdr:cNvPr id="213" name="楕円 212"/>
        <xdr:cNvSpPr/>
      </xdr:nvSpPr>
      <xdr:spPr>
        <a:xfrm>
          <a:off x="8699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155448</xdr:rowOff>
    </xdr:from>
    <xdr:to>
      <xdr:col>50</xdr:col>
      <xdr:colOff>114300</xdr:colOff>
      <xdr:row>63</xdr:row>
      <xdr:rowOff>75438</xdr:rowOff>
    </xdr:to>
    <xdr:cxnSp macro="">
      <xdr:nvCxnSpPr>
        <xdr:cNvPr id="214" name="直線コネクタ 213"/>
        <xdr:cNvCxnSpPr/>
      </xdr:nvCxnSpPr>
      <xdr:spPr>
        <a:xfrm flipV="1">
          <a:off x="8750300" y="10785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1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16"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25925</xdr:rowOff>
    </xdr:from>
    <xdr:ext cx="469744" cy="259045"/>
    <xdr:sp macro="" textlink="">
      <xdr:nvSpPr>
        <xdr:cNvPr id="217" name="n_1mainValue【体育館・プール】&#10;一人当たり面積"/>
        <xdr:cNvSpPr txBox="1"/>
      </xdr:nvSpPr>
      <xdr:spPr>
        <a:xfrm>
          <a:off x="9391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117365</xdr:rowOff>
    </xdr:from>
    <xdr:ext cx="469744" cy="259045"/>
    <xdr:sp macro="" textlink="">
      <xdr:nvSpPr>
        <xdr:cNvPr id="218" name="n_2mainValue【体育館・プール】&#10;一人当たり面積"/>
        <xdr:cNvSpPr txBox="1"/>
      </xdr:nvSpPr>
      <xdr:spPr>
        <a:xfrm>
          <a:off x="8515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47"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50" name="フローチャート: 判断 249"/>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56" name="楕円 255"/>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257" name="【福祉施設】&#10;有形固定資産減価償却率該当値テキスト"/>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58" name="楕円 257"/>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89536</xdr:rowOff>
    </xdr:to>
    <xdr:cxnSp macro="">
      <xdr:nvCxnSpPr>
        <xdr:cNvPr id="259" name="直線コネクタ 258"/>
        <xdr:cNvCxnSpPr/>
      </xdr:nvCxnSpPr>
      <xdr:spPr>
        <a:xfrm flipV="1">
          <a:off x="3797300" y="141141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143511</xdr:rowOff>
    </xdr:from>
    <xdr:to>
      <xdr:col>15</xdr:col>
      <xdr:colOff>101600</xdr:colOff>
      <xdr:row>83</xdr:row>
      <xdr:rowOff>73661</xdr:rowOff>
    </xdr:to>
    <xdr:sp macro="" textlink="">
      <xdr:nvSpPr>
        <xdr:cNvPr id="260" name="楕円 259"/>
        <xdr:cNvSpPr/>
      </xdr:nvSpPr>
      <xdr:spPr>
        <a:xfrm>
          <a:off x="2857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83</xdr:row>
      <xdr:rowOff>22861</xdr:rowOff>
    </xdr:to>
    <xdr:cxnSp macro="">
      <xdr:nvCxnSpPr>
        <xdr:cNvPr id="261" name="直線コネクタ 260"/>
        <xdr:cNvCxnSpPr/>
      </xdr:nvCxnSpPr>
      <xdr:spPr>
        <a:xfrm flipV="1">
          <a:off x="2908300" y="14148436"/>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62" name="n_1aveValue【福祉施設】&#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263" name="n_2ave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264" name="n_1mainValue【福祉施設】&#10;有形固定資産減価償却率"/>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64788</xdr:rowOff>
    </xdr:from>
    <xdr:ext cx="405111" cy="259045"/>
    <xdr:sp macro="" textlink="">
      <xdr:nvSpPr>
        <xdr:cNvPr id="265" name="n_2mainValue【福祉施設】&#10;有形固定資産減価償却率"/>
        <xdr:cNvSpPr txBox="1"/>
      </xdr:nvSpPr>
      <xdr:spPr>
        <a:xfrm>
          <a:off x="2705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96"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99" name="フローチャート: 判断 29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150586</xdr:rowOff>
    </xdr:from>
    <xdr:to>
      <xdr:col>55</xdr:col>
      <xdr:colOff>50800</xdr:colOff>
      <xdr:row>79</xdr:row>
      <xdr:rowOff>80736</xdr:rowOff>
    </xdr:to>
    <xdr:sp macro="" textlink="">
      <xdr:nvSpPr>
        <xdr:cNvPr id="305" name="楕円 304"/>
        <xdr:cNvSpPr/>
      </xdr:nvSpPr>
      <xdr:spPr>
        <a:xfrm>
          <a:off x="10426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2013</xdr:rowOff>
    </xdr:from>
    <xdr:ext cx="469744" cy="259045"/>
    <xdr:sp macro="" textlink="">
      <xdr:nvSpPr>
        <xdr:cNvPr id="306" name="【福祉施設】&#10;一人当たり面積該当値テキスト"/>
        <xdr:cNvSpPr txBox="1"/>
      </xdr:nvSpPr>
      <xdr:spPr>
        <a:xfrm>
          <a:off x="10515600" y="133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77107</xdr:rowOff>
    </xdr:from>
    <xdr:to>
      <xdr:col>50</xdr:col>
      <xdr:colOff>165100</xdr:colOff>
      <xdr:row>80</xdr:row>
      <xdr:rowOff>7257</xdr:rowOff>
    </xdr:to>
    <xdr:sp macro="" textlink="">
      <xdr:nvSpPr>
        <xdr:cNvPr id="307" name="楕円 306"/>
        <xdr:cNvSpPr/>
      </xdr:nvSpPr>
      <xdr:spPr>
        <a:xfrm>
          <a:off x="9588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29936</xdr:rowOff>
    </xdr:from>
    <xdr:to>
      <xdr:col>55</xdr:col>
      <xdr:colOff>0</xdr:colOff>
      <xdr:row>79</xdr:row>
      <xdr:rowOff>127907</xdr:rowOff>
    </xdr:to>
    <xdr:cxnSp macro="">
      <xdr:nvCxnSpPr>
        <xdr:cNvPr id="308" name="直線コネクタ 307"/>
        <xdr:cNvCxnSpPr/>
      </xdr:nvCxnSpPr>
      <xdr:spPr>
        <a:xfrm flipV="1">
          <a:off x="9639300" y="135744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150586</xdr:rowOff>
    </xdr:from>
    <xdr:to>
      <xdr:col>46</xdr:col>
      <xdr:colOff>38100</xdr:colOff>
      <xdr:row>79</xdr:row>
      <xdr:rowOff>80736</xdr:rowOff>
    </xdr:to>
    <xdr:sp macro="" textlink="">
      <xdr:nvSpPr>
        <xdr:cNvPr id="309" name="楕円 308"/>
        <xdr:cNvSpPr/>
      </xdr:nvSpPr>
      <xdr:spPr>
        <a:xfrm>
          <a:off x="8699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29936</xdr:rowOff>
    </xdr:from>
    <xdr:to>
      <xdr:col>50</xdr:col>
      <xdr:colOff>114300</xdr:colOff>
      <xdr:row>79</xdr:row>
      <xdr:rowOff>127907</xdr:rowOff>
    </xdr:to>
    <xdr:cxnSp macro="">
      <xdr:nvCxnSpPr>
        <xdr:cNvPr id="310" name="直線コネクタ 309"/>
        <xdr:cNvCxnSpPr/>
      </xdr:nvCxnSpPr>
      <xdr:spPr>
        <a:xfrm>
          <a:off x="8750300" y="135744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311"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12"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23784</xdr:rowOff>
    </xdr:from>
    <xdr:ext cx="469744" cy="259045"/>
    <xdr:sp macro="" textlink="">
      <xdr:nvSpPr>
        <xdr:cNvPr id="313" name="n_1mainValue【福祉施設】&#10;一人当たり面積"/>
        <xdr:cNvSpPr txBox="1"/>
      </xdr:nvSpPr>
      <xdr:spPr>
        <a:xfrm>
          <a:off x="93917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97263</xdr:rowOff>
    </xdr:from>
    <xdr:ext cx="469744" cy="259045"/>
    <xdr:sp macro="" textlink="">
      <xdr:nvSpPr>
        <xdr:cNvPr id="314" name="n_2mainValue【福祉施設】&#10;一人当たり面積"/>
        <xdr:cNvSpPr txBox="1"/>
      </xdr:nvSpPr>
      <xdr:spPr>
        <a:xfrm>
          <a:off x="85154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164482</xdr:rowOff>
    </xdr:from>
    <xdr:ext cx="405111" cy="259045"/>
    <xdr:sp macro="" textlink="">
      <xdr:nvSpPr>
        <xdr:cNvPr id="344" name="【市民会館】&#10;有形固定資産減価償却率平均値テキスト"/>
        <xdr:cNvSpPr txBox="1"/>
      </xdr:nvSpPr>
      <xdr:spPr>
        <a:xfrm>
          <a:off x="46736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47" name="フローチャート: 判断 346"/>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156845</xdr:rowOff>
    </xdr:from>
    <xdr:to>
      <xdr:col>24</xdr:col>
      <xdr:colOff>114300</xdr:colOff>
      <xdr:row>106</xdr:row>
      <xdr:rowOff>86995</xdr:rowOff>
    </xdr:to>
    <xdr:sp macro="" textlink="">
      <xdr:nvSpPr>
        <xdr:cNvPr id="353" name="楕円 352"/>
        <xdr:cNvSpPr/>
      </xdr:nvSpPr>
      <xdr:spPr>
        <a:xfrm>
          <a:off x="4584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135272</xdr:rowOff>
    </xdr:from>
    <xdr:ext cx="405111" cy="259045"/>
    <xdr:sp macro="" textlink="">
      <xdr:nvSpPr>
        <xdr:cNvPr id="354" name="【市民会館】&#10;有形固定資産減価償却率該当値テキスト"/>
        <xdr:cNvSpPr txBox="1"/>
      </xdr:nvSpPr>
      <xdr:spPr>
        <a:xfrm>
          <a:off x="4673600"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23495</xdr:rowOff>
    </xdr:from>
    <xdr:to>
      <xdr:col>20</xdr:col>
      <xdr:colOff>38100</xdr:colOff>
      <xdr:row>106</xdr:row>
      <xdr:rowOff>125095</xdr:rowOff>
    </xdr:to>
    <xdr:sp macro="" textlink="">
      <xdr:nvSpPr>
        <xdr:cNvPr id="355" name="楕円 354"/>
        <xdr:cNvSpPr/>
      </xdr:nvSpPr>
      <xdr:spPr>
        <a:xfrm>
          <a:off x="3746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36195</xdr:rowOff>
    </xdr:from>
    <xdr:to>
      <xdr:col>24</xdr:col>
      <xdr:colOff>63500</xdr:colOff>
      <xdr:row>106</xdr:row>
      <xdr:rowOff>74295</xdr:rowOff>
    </xdr:to>
    <xdr:cxnSp macro="">
      <xdr:nvCxnSpPr>
        <xdr:cNvPr id="356" name="直線コネクタ 355"/>
        <xdr:cNvCxnSpPr/>
      </xdr:nvCxnSpPr>
      <xdr:spPr>
        <a:xfrm flipV="1">
          <a:off x="3797300" y="18209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61595</xdr:rowOff>
    </xdr:from>
    <xdr:to>
      <xdr:col>15</xdr:col>
      <xdr:colOff>101600</xdr:colOff>
      <xdr:row>106</xdr:row>
      <xdr:rowOff>163195</xdr:rowOff>
    </xdr:to>
    <xdr:sp macro="" textlink="">
      <xdr:nvSpPr>
        <xdr:cNvPr id="357" name="楕円 356"/>
        <xdr:cNvSpPr/>
      </xdr:nvSpPr>
      <xdr:spPr>
        <a:xfrm>
          <a:off x="2857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74295</xdr:rowOff>
    </xdr:from>
    <xdr:to>
      <xdr:col>19</xdr:col>
      <xdr:colOff>177800</xdr:colOff>
      <xdr:row>106</xdr:row>
      <xdr:rowOff>112395</xdr:rowOff>
    </xdr:to>
    <xdr:cxnSp macro="">
      <xdr:nvCxnSpPr>
        <xdr:cNvPr id="358" name="直線コネクタ 357"/>
        <xdr:cNvCxnSpPr/>
      </xdr:nvCxnSpPr>
      <xdr:spPr>
        <a:xfrm flipV="1">
          <a:off x="2908300" y="18247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359"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60"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116222</xdr:rowOff>
    </xdr:from>
    <xdr:ext cx="405111" cy="259045"/>
    <xdr:sp macro="" textlink="">
      <xdr:nvSpPr>
        <xdr:cNvPr id="361" name="n_1mainValue【市民会館】&#10;有形固定資産減価償却率"/>
        <xdr:cNvSpPr txBox="1"/>
      </xdr:nvSpPr>
      <xdr:spPr>
        <a:xfrm>
          <a:off x="35820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154322</xdr:rowOff>
    </xdr:from>
    <xdr:ext cx="405111" cy="259045"/>
    <xdr:sp macro="" textlink="">
      <xdr:nvSpPr>
        <xdr:cNvPr id="362" name="n_2mainValue【市民会館】&#10;有形固定資産減価償却率"/>
        <xdr:cNvSpPr txBox="1"/>
      </xdr:nvSpPr>
      <xdr:spPr>
        <a:xfrm>
          <a:off x="2705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1"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94" name="フローチャート: 判断 393"/>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154939</xdr:rowOff>
    </xdr:from>
    <xdr:to>
      <xdr:col>55</xdr:col>
      <xdr:colOff>50800</xdr:colOff>
      <xdr:row>103</xdr:row>
      <xdr:rowOff>85089</xdr:rowOff>
    </xdr:to>
    <xdr:sp macro="" textlink="">
      <xdr:nvSpPr>
        <xdr:cNvPr id="400" name="楕円 399"/>
        <xdr:cNvSpPr/>
      </xdr:nvSpPr>
      <xdr:spPr>
        <a:xfrm>
          <a:off x="10426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6366</xdr:rowOff>
    </xdr:from>
    <xdr:ext cx="469744" cy="259045"/>
    <xdr:sp macro="" textlink="">
      <xdr:nvSpPr>
        <xdr:cNvPr id="401" name="【市民会館】&#10;一人当たり面積該当値テキスト"/>
        <xdr:cNvSpPr txBox="1"/>
      </xdr:nvSpPr>
      <xdr:spPr>
        <a:xfrm>
          <a:off x="10515600"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154939</xdr:rowOff>
    </xdr:from>
    <xdr:to>
      <xdr:col>50</xdr:col>
      <xdr:colOff>165100</xdr:colOff>
      <xdr:row>103</xdr:row>
      <xdr:rowOff>85089</xdr:rowOff>
    </xdr:to>
    <xdr:sp macro="" textlink="">
      <xdr:nvSpPr>
        <xdr:cNvPr id="402" name="楕円 401"/>
        <xdr:cNvSpPr/>
      </xdr:nvSpPr>
      <xdr:spPr>
        <a:xfrm>
          <a:off x="958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34289</xdr:rowOff>
    </xdr:from>
    <xdr:to>
      <xdr:col>55</xdr:col>
      <xdr:colOff>0</xdr:colOff>
      <xdr:row>103</xdr:row>
      <xdr:rowOff>34289</xdr:rowOff>
    </xdr:to>
    <xdr:cxnSp macro="">
      <xdr:nvCxnSpPr>
        <xdr:cNvPr id="403" name="直線コネクタ 402"/>
        <xdr:cNvCxnSpPr/>
      </xdr:nvCxnSpPr>
      <xdr:spPr>
        <a:xfrm>
          <a:off x="9639300" y="17693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154939</xdr:rowOff>
    </xdr:from>
    <xdr:to>
      <xdr:col>46</xdr:col>
      <xdr:colOff>38100</xdr:colOff>
      <xdr:row>103</xdr:row>
      <xdr:rowOff>85089</xdr:rowOff>
    </xdr:to>
    <xdr:sp macro="" textlink="">
      <xdr:nvSpPr>
        <xdr:cNvPr id="404" name="楕円 403"/>
        <xdr:cNvSpPr/>
      </xdr:nvSpPr>
      <xdr:spPr>
        <a:xfrm>
          <a:off x="869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34289</xdr:rowOff>
    </xdr:from>
    <xdr:to>
      <xdr:col>50</xdr:col>
      <xdr:colOff>114300</xdr:colOff>
      <xdr:row>103</xdr:row>
      <xdr:rowOff>34289</xdr:rowOff>
    </xdr:to>
    <xdr:cxnSp macro="">
      <xdr:nvCxnSpPr>
        <xdr:cNvPr id="405" name="直線コネクタ 404"/>
        <xdr:cNvCxnSpPr/>
      </xdr:nvCxnSpPr>
      <xdr:spPr>
        <a:xfrm>
          <a:off x="8750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72407</xdr:rowOff>
    </xdr:from>
    <xdr:ext cx="469744" cy="259045"/>
    <xdr:sp macro="" textlink="">
      <xdr:nvSpPr>
        <xdr:cNvPr id="406"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07" name="n_2aveValue【市民会館】&#10;一人当たり面積"/>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101616</xdr:rowOff>
    </xdr:from>
    <xdr:ext cx="469744" cy="259045"/>
    <xdr:sp macro="" textlink="">
      <xdr:nvSpPr>
        <xdr:cNvPr id="408" name="n_1mainValue【市民会館】&#10;一人当たり面積"/>
        <xdr:cNvSpPr txBox="1"/>
      </xdr:nvSpPr>
      <xdr:spPr>
        <a:xfrm>
          <a:off x="9391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101616</xdr:rowOff>
    </xdr:from>
    <xdr:ext cx="469744" cy="259045"/>
    <xdr:sp macro="" textlink="">
      <xdr:nvSpPr>
        <xdr:cNvPr id="409" name="n_2mainValue【市民会館】&#10;一人当たり面積"/>
        <xdr:cNvSpPr txBox="1"/>
      </xdr:nvSpPr>
      <xdr:spPr>
        <a:xfrm>
          <a:off x="8515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39"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42" name="フローチャート: 判断 441"/>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448" name="楕円 447"/>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40657</xdr:rowOff>
    </xdr:from>
    <xdr:ext cx="405111" cy="259045"/>
    <xdr:sp macro="" textlink="">
      <xdr:nvSpPr>
        <xdr:cNvPr id="449" name="【一般廃棄物処理施設】&#10;有形固定資産減価償却率該当値テキスト"/>
        <xdr:cNvSpPr txBox="1"/>
      </xdr:nvSpPr>
      <xdr:spPr>
        <a:xfrm>
          <a:off x="16357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88282</xdr:rowOff>
    </xdr:from>
    <xdr:ext cx="405111" cy="259045"/>
    <xdr:sp macro="" textlink="">
      <xdr:nvSpPr>
        <xdr:cNvPr id="450"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51"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75" name="直線コネクタ 474"/>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76"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77" name="直線コネクタ 476"/>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78"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79" name="直線コネクタ 478"/>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80" name="【一般廃棄物処理施設】&#10;一人当たり有形固定資産（償却資産）額平均値テキスト"/>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1" name="フローチャート: 判断 480"/>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2" name="フローチャート: 判断 481"/>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83" name="フローチャート: 判断 482"/>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127195</xdr:rowOff>
    </xdr:from>
    <xdr:to>
      <xdr:col>116</xdr:col>
      <xdr:colOff>114300</xdr:colOff>
      <xdr:row>42</xdr:row>
      <xdr:rowOff>57345</xdr:rowOff>
    </xdr:to>
    <xdr:sp macro="" textlink="">
      <xdr:nvSpPr>
        <xdr:cNvPr id="489" name="楕円 488"/>
        <xdr:cNvSpPr/>
      </xdr:nvSpPr>
      <xdr:spPr>
        <a:xfrm>
          <a:off x="22110700" y="7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42122</xdr:rowOff>
    </xdr:from>
    <xdr:ext cx="469744" cy="259045"/>
    <xdr:sp macro="" textlink="">
      <xdr:nvSpPr>
        <xdr:cNvPr id="490" name="【一般廃棄物処理施設】&#10;一人当たり有形固定資産（償却資産）額該当値テキスト"/>
        <xdr:cNvSpPr txBox="1"/>
      </xdr:nvSpPr>
      <xdr:spPr>
        <a:xfrm>
          <a:off x="22199600" y="707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159483</xdr:rowOff>
    </xdr:from>
    <xdr:ext cx="534377" cy="259045"/>
    <xdr:sp macro="" textlink="">
      <xdr:nvSpPr>
        <xdr:cNvPr id="491"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492"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3" name="テキスト ボックス 50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4" name="直線コネクタ 50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5" name="テキスト ボックス 50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6" name="直線コネクタ 50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7" name="テキスト ボックス 50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8" name="直線コネクタ 50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9" name="テキスト ボックス 50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0" name="直線コネクタ 50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1" name="テキスト ボックス 51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3" name="テキスト ボックス 5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515" name="直線コネクタ 514"/>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516"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517" name="直線コネクタ 516"/>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18"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19" name="直線コネクタ 518"/>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20"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21" name="フローチャート: 判断 520"/>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22" name="フローチャート: 判断 521"/>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23" name="フローチャート: 判断 522"/>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29" name="楕円 528"/>
        <xdr:cNvSpPr/>
      </xdr:nvSpPr>
      <xdr:spPr>
        <a:xfrm>
          <a:off x="162687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157243</xdr:rowOff>
    </xdr:from>
    <xdr:ext cx="405111" cy="259045"/>
    <xdr:sp macro="" textlink="">
      <xdr:nvSpPr>
        <xdr:cNvPr id="530" name="【保健センター・保健所】&#10;有形固定資産減価償却率該当値テキスト"/>
        <xdr:cNvSpPr txBox="1"/>
      </xdr:nvSpPr>
      <xdr:spPr>
        <a:xfrm>
          <a:off x="16357600" y="992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161798</xdr:rowOff>
    </xdr:from>
    <xdr:to>
      <xdr:col>81</xdr:col>
      <xdr:colOff>101600</xdr:colOff>
      <xdr:row>59</xdr:row>
      <xdr:rowOff>91948</xdr:rowOff>
    </xdr:to>
    <xdr:sp macro="" textlink="">
      <xdr:nvSpPr>
        <xdr:cNvPr id="531" name="楕円 530"/>
        <xdr:cNvSpPr/>
      </xdr:nvSpPr>
      <xdr:spPr>
        <a:xfrm>
          <a:off x="15430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xdr:rowOff>
    </xdr:from>
    <xdr:to>
      <xdr:col>85</xdr:col>
      <xdr:colOff>127000</xdr:colOff>
      <xdr:row>59</xdr:row>
      <xdr:rowOff>41148</xdr:rowOff>
    </xdr:to>
    <xdr:cxnSp macro="">
      <xdr:nvCxnSpPr>
        <xdr:cNvPr id="532" name="直線コネクタ 531"/>
        <xdr:cNvCxnSpPr/>
      </xdr:nvCxnSpPr>
      <xdr:spPr>
        <a:xfrm flipV="1">
          <a:off x="15481300" y="1012926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xdr:rowOff>
    </xdr:from>
    <xdr:to>
      <xdr:col>76</xdr:col>
      <xdr:colOff>165100</xdr:colOff>
      <xdr:row>59</xdr:row>
      <xdr:rowOff>114808</xdr:rowOff>
    </xdr:to>
    <xdr:sp macro="" textlink="">
      <xdr:nvSpPr>
        <xdr:cNvPr id="533" name="楕円 532"/>
        <xdr:cNvSpPr/>
      </xdr:nvSpPr>
      <xdr:spPr>
        <a:xfrm>
          <a:off x="14541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41148</xdr:rowOff>
    </xdr:from>
    <xdr:to>
      <xdr:col>81</xdr:col>
      <xdr:colOff>50800</xdr:colOff>
      <xdr:row>59</xdr:row>
      <xdr:rowOff>64008</xdr:rowOff>
    </xdr:to>
    <xdr:cxnSp macro="">
      <xdr:nvCxnSpPr>
        <xdr:cNvPr id="534" name="直線コネクタ 533"/>
        <xdr:cNvCxnSpPr/>
      </xdr:nvCxnSpPr>
      <xdr:spPr>
        <a:xfrm flipV="1">
          <a:off x="14592300" y="101566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35"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36" name="n_2aveValue【保健センター・保健所】&#10;有形固定資産減価償却率"/>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108475</xdr:rowOff>
    </xdr:from>
    <xdr:ext cx="405111" cy="259045"/>
    <xdr:sp macro="" textlink="">
      <xdr:nvSpPr>
        <xdr:cNvPr id="537" name="n_1mainValue【保健センター・保健所】&#10;有形固定資産減価償却率"/>
        <xdr:cNvSpPr txBox="1"/>
      </xdr:nvSpPr>
      <xdr:spPr>
        <a:xfrm>
          <a:off x="152660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131335</xdr:rowOff>
    </xdr:from>
    <xdr:ext cx="405111" cy="259045"/>
    <xdr:sp macro="" textlink="">
      <xdr:nvSpPr>
        <xdr:cNvPr id="538" name="n_2mainValue【保健センター・保健所】&#10;有形固定資産減価償却率"/>
        <xdr:cNvSpPr txBox="1"/>
      </xdr:nvSpPr>
      <xdr:spPr>
        <a:xfrm>
          <a:off x="14389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60" name="直線コネクタ 559"/>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2" name="直線コネクタ 56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63"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64" name="直線コネクタ 563"/>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565"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66" name="フローチャート: 判断 565"/>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67" name="フローチャート: 判断 566"/>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68" name="フローチャート: 判断 567"/>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74" name="楕円 573"/>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575"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76" name="楕円 575"/>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577" name="直線コネクタ 576"/>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578" name="楕円 577"/>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579" name="直線コネクタ 578"/>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80"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81"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582"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583"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4" name="テキスト ボックス 5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6" name="テキスト ボックス 59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6" name="テキスト ボックス 60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8" name="テキスト ボックス 60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610" name="直線コネクタ 609"/>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611"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612" name="直線コネクタ 611"/>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613"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614" name="直線コネクタ 613"/>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615"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16" name="フローチャート: 判断 615"/>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617" name="フローチャート: 判断 616"/>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618" name="フローチャート: 判断 617"/>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168548</xdr:rowOff>
    </xdr:from>
    <xdr:to>
      <xdr:col>85</xdr:col>
      <xdr:colOff>177800</xdr:colOff>
      <xdr:row>80</xdr:row>
      <xdr:rowOff>98698</xdr:rowOff>
    </xdr:to>
    <xdr:sp macro="" textlink="">
      <xdr:nvSpPr>
        <xdr:cNvPr id="624" name="楕円 623"/>
        <xdr:cNvSpPr/>
      </xdr:nvSpPr>
      <xdr:spPr>
        <a:xfrm>
          <a:off x="16268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19975</xdr:rowOff>
    </xdr:from>
    <xdr:ext cx="405111" cy="259045"/>
    <xdr:sp macro="" textlink="">
      <xdr:nvSpPr>
        <xdr:cNvPr id="625" name="【消防施設】&#10;有形固定資産減価償却率該当値テキスト"/>
        <xdr:cNvSpPr txBox="1"/>
      </xdr:nvSpPr>
      <xdr:spPr>
        <a:xfrm>
          <a:off x="16357600" y="1356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626" name="楕円 625"/>
        <xdr:cNvSpPr/>
      </xdr:nvSpPr>
      <xdr:spPr>
        <a:xfrm>
          <a:off x="1543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47898</xdr:rowOff>
    </xdr:from>
    <xdr:to>
      <xdr:col>85</xdr:col>
      <xdr:colOff>127000</xdr:colOff>
      <xdr:row>80</xdr:row>
      <xdr:rowOff>87086</xdr:rowOff>
    </xdr:to>
    <xdr:cxnSp macro="">
      <xdr:nvCxnSpPr>
        <xdr:cNvPr id="627" name="直線コネクタ 626"/>
        <xdr:cNvCxnSpPr/>
      </xdr:nvCxnSpPr>
      <xdr:spPr>
        <a:xfrm flipV="1">
          <a:off x="15481300" y="1376389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104866</xdr:rowOff>
    </xdr:from>
    <xdr:to>
      <xdr:col>76</xdr:col>
      <xdr:colOff>165100</xdr:colOff>
      <xdr:row>81</xdr:row>
      <xdr:rowOff>35016</xdr:rowOff>
    </xdr:to>
    <xdr:sp macro="" textlink="">
      <xdr:nvSpPr>
        <xdr:cNvPr id="628" name="楕円 627"/>
        <xdr:cNvSpPr/>
      </xdr:nvSpPr>
      <xdr:spPr>
        <a:xfrm>
          <a:off x="14541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87086</xdr:rowOff>
    </xdr:from>
    <xdr:to>
      <xdr:col>81</xdr:col>
      <xdr:colOff>50800</xdr:colOff>
      <xdr:row>80</xdr:row>
      <xdr:rowOff>155666</xdr:rowOff>
    </xdr:to>
    <xdr:cxnSp macro="">
      <xdr:nvCxnSpPr>
        <xdr:cNvPr id="629" name="直線コネクタ 628"/>
        <xdr:cNvCxnSpPr/>
      </xdr:nvCxnSpPr>
      <xdr:spPr>
        <a:xfrm flipV="1">
          <a:off x="14592300" y="138030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630"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9814</xdr:rowOff>
    </xdr:from>
    <xdr:ext cx="405111" cy="259045"/>
    <xdr:sp macro="" textlink="">
      <xdr:nvSpPr>
        <xdr:cNvPr id="631" name="n_2aveValue【消防施設】&#10;有形固定資産減価償却率"/>
        <xdr:cNvSpPr txBox="1"/>
      </xdr:nvSpPr>
      <xdr:spPr>
        <a:xfrm>
          <a:off x="14389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632" name="n_1mainValue【消防施設】&#10;有形固定資産減価償却率"/>
        <xdr:cNvSpPr txBox="1"/>
      </xdr:nvSpPr>
      <xdr:spPr>
        <a:xfrm>
          <a:off x="15266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51543</xdr:rowOff>
    </xdr:from>
    <xdr:ext cx="405111" cy="259045"/>
    <xdr:sp macro="" textlink="">
      <xdr:nvSpPr>
        <xdr:cNvPr id="633" name="n_2mainValue【消防施設】&#10;有形固定資産減価償却率"/>
        <xdr:cNvSpPr txBox="1"/>
      </xdr:nvSpPr>
      <xdr:spPr>
        <a:xfrm>
          <a:off x="14389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4" name="直線コネクタ 6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5" name="テキスト ボックス 6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6" name="直線コネクタ 6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7" name="テキスト ボックス 6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8" name="直線コネクタ 6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9" name="テキスト ボックス 6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0" name="直線コネクタ 6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1" name="テキスト ボックス 6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2" name="直線コネクタ 6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3" name="テキスト ボックス 6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57" name="直線コネクタ 656"/>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58"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59" name="直線コネクタ 658"/>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60"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61" name="直線コネクタ 660"/>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62" name="【消防施設】&#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63" name="フローチャート: 判断 662"/>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64" name="フローチャート: 判断 663"/>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65" name="フローチャート: 判断 664"/>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71" name="楕円 670"/>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80027</xdr:rowOff>
    </xdr:from>
    <xdr:ext cx="469744" cy="259045"/>
    <xdr:sp macro="" textlink="">
      <xdr:nvSpPr>
        <xdr:cNvPr id="672" name="【消防施設】&#10;一人当たり面積該当値テキスト"/>
        <xdr:cNvSpPr txBox="1"/>
      </xdr:nvSpPr>
      <xdr:spPr>
        <a:xfrm>
          <a:off x="221996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673" name="楕円 672"/>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152400</xdr:rowOff>
    </xdr:to>
    <xdr:cxnSp macro="">
      <xdr:nvCxnSpPr>
        <xdr:cNvPr id="674" name="直線コネクタ 673"/>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675" name="楕円 674"/>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152400</xdr:rowOff>
    </xdr:to>
    <xdr:cxnSp macro="">
      <xdr:nvCxnSpPr>
        <xdr:cNvPr id="676" name="直線コネクタ 675"/>
        <xdr:cNvCxnSpPr/>
      </xdr:nvCxnSpPr>
      <xdr:spPr>
        <a:xfrm>
          <a:off x="2043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77"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78"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22877</xdr:rowOff>
    </xdr:from>
    <xdr:ext cx="469744" cy="259045"/>
    <xdr:sp macro="" textlink="">
      <xdr:nvSpPr>
        <xdr:cNvPr id="679" name="n_1main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80" name="n_2mainValue【消防施設】&#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2" name="テキスト ボックス 69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0" name="テキスト ボックス 69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704" name="直線コネクタ 703"/>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05"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06" name="直線コネクタ 705"/>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07"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08" name="直線コネクタ 707"/>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09"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10" name="フローチャート: 判断 709"/>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11" name="フローチャート: 判断 710"/>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712" name="フローチャート: 判断 711"/>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31114</xdr:rowOff>
    </xdr:from>
    <xdr:to>
      <xdr:col>85</xdr:col>
      <xdr:colOff>177800</xdr:colOff>
      <xdr:row>100</xdr:row>
      <xdr:rowOff>132714</xdr:rowOff>
    </xdr:to>
    <xdr:sp macro="" textlink="">
      <xdr:nvSpPr>
        <xdr:cNvPr id="718" name="楕円 717"/>
        <xdr:cNvSpPr/>
      </xdr:nvSpPr>
      <xdr:spPr>
        <a:xfrm>
          <a:off x="162687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117491</xdr:rowOff>
    </xdr:from>
    <xdr:ext cx="405111" cy="259045"/>
    <xdr:sp macro="" textlink="">
      <xdr:nvSpPr>
        <xdr:cNvPr id="719" name="【庁舎】&#10;有形固定資産減価償却率該当値テキスト"/>
        <xdr:cNvSpPr txBox="1"/>
      </xdr:nvSpPr>
      <xdr:spPr>
        <a:xfrm>
          <a:off x="16357600" y="1709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84455</xdr:rowOff>
    </xdr:from>
    <xdr:to>
      <xdr:col>81</xdr:col>
      <xdr:colOff>101600</xdr:colOff>
      <xdr:row>101</xdr:row>
      <xdr:rowOff>14605</xdr:rowOff>
    </xdr:to>
    <xdr:sp macro="" textlink="">
      <xdr:nvSpPr>
        <xdr:cNvPr id="720" name="楕円 719"/>
        <xdr:cNvSpPr/>
      </xdr:nvSpPr>
      <xdr:spPr>
        <a:xfrm>
          <a:off x="154305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81914</xdr:rowOff>
    </xdr:from>
    <xdr:to>
      <xdr:col>85</xdr:col>
      <xdr:colOff>127000</xdr:colOff>
      <xdr:row>100</xdr:row>
      <xdr:rowOff>135255</xdr:rowOff>
    </xdr:to>
    <xdr:cxnSp macro="">
      <xdr:nvCxnSpPr>
        <xdr:cNvPr id="721" name="直線コネクタ 720"/>
        <xdr:cNvCxnSpPr/>
      </xdr:nvCxnSpPr>
      <xdr:spPr>
        <a:xfrm flipV="1">
          <a:off x="15481300" y="172269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109220</xdr:rowOff>
    </xdr:from>
    <xdr:to>
      <xdr:col>76</xdr:col>
      <xdr:colOff>165100</xdr:colOff>
      <xdr:row>101</xdr:row>
      <xdr:rowOff>39370</xdr:rowOff>
    </xdr:to>
    <xdr:sp macro="" textlink="">
      <xdr:nvSpPr>
        <xdr:cNvPr id="722" name="楕円 721"/>
        <xdr:cNvSpPr/>
      </xdr:nvSpPr>
      <xdr:spPr>
        <a:xfrm>
          <a:off x="14541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135255</xdr:rowOff>
    </xdr:from>
    <xdr:to>
      <xdr:col>81</xdr:col>
      <xdr:colOff>50800</xdr:colOff>
      <xdr:row>100</xdr:row>
      <xdr:rowOff>160020</xdr:rowOff>
    </xdr:to>
    <xdr:cxnSp macro="">
      <xdr:nvCxnSpPr>
        <xdr:cNvPr id="723" name="直線コネクタ 722"/>
        <xdr:cNvCxnSpPr/>
      </xdr:nvCxnSpPr>
      <xdr:spPr>
        <a:xfrm flipV="1">
          <a:off x="14592300" y="17280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724"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725" name="n_2aveValue【庁舎】&#10;有形固定資産減価償却率"/>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31132</xdr:rowOff>
    </xdr:from>
    <xdr:ext cx="405111" cy="259045"/>
    <xdr:sp macro="" textlink="">
      <xdr:nvSpPr>
        <xdr:cNvPr id="726" name="n_1mainValue【庁舎】&#10;有形固定資産減価償却率"/>
        <xdr:cNvSpPr txBox="1"/>
      </xdr:nvSpPr>
      <xdr:spPr>
        <a:xfrm>
          <a:off x="15266044"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55897</xdr:rowOff>
    </xdr:from>
    <xdr:ext cx="405111" cy="259045"/>
    <xdr:sp macro="" textlink="">
      <xdr:nvSpPr>
        <xdr:cNvPr id="727" name="n_2mainValue【庁舎】&#10;有形固定資産減価償却率"/>
        <xdr:cNvSpPr txBox="1"/>
      </xdr:nvSpPr>
      <xdr:spPr>
        <a:xfrm>
          <a:off x="143897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51" name="直線コネクタ 750"/>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52"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53" name="直線コネクタ 752"/>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54"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55" name="直線コネクタ 754"/>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56"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57" name="フローチャート: 判断 756"/>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58" name="フローチャート: 判断 757"/>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59" name="フローチャート: 判断 758"/>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65" name="楕円 764"/>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110507</xdr:rowOff>
    </xdr:from>
    <xdr:ext cx="469744" cy="259045"/>
    <xdr:sp macro="" textlink="">
      <xdr:nvSpPr>
        <xdr:cNvPr id="766" name="【庁舎】&#10;一人当たり面積該当値テキスト"/>
        <xdr:cNvSpPr txBox="1"/>
      </xdr:nvSpPr>
      <xdr:spPr>
        <a:xfrm>
          <a:off x="22199600"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767" name="楕円 766"/>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xdr:rowOff>
    </xdr:from>
    <xdr:to>
      <xdr:col>116</xdr:col>
      <xdr:colOff>63500</xdr:colOff>
      <xdr:row>106</xdr:row>
      <xdr:rowOff>11430</xdr:rowOff>
    </xdr:to>
    <xdr:cxnSp macro="">
      <xdr:nvCxnSpPr>
        <xdr:cNvPr id="768" name="直線コネクタ 767"/>
        <xdr:cNvCxnSpPr/>
      </xdr:nvCxnSpPr>
      <xdr:spPr>
        <a:xfrm>
          <a:off x="21323300" y="18185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132080</xdr:rowOff>
    </xdr:from>
    <xdr:to>
      <xdr:col>107</xdr:col>
      <xdr:colOff>101600</xdr:colOff>
      <xdr:row>106</xdr:row>
      <xdr:rowOff>62230</xdr:rowOff>
    </xdr:to>
    <xdr:sp macro="" textlink="">
      <xdr:nvSpPr>
        <xdr:cNvPr id="769" name="楕円 768"/>
        <xdr:cNvSpPr/>
      </xdr:nvSpPr>
      <xdr:spPr>
        <a:xfrm>
          <a:off x="20383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11430</xdr:rowOff>
    </xdr:to>
    <xdr:cxnSp macro="">
      <xdr:nvCxnSpPr>
        <xdr:cNvPr id="770" name="直線コネクタ 769"/>
        <xdr:cNvCxnSpPr/>
      </xdr:nvCxnSpPr>
      <xdr:spPr>
        <a:xfrm>
          <a:off x="20434300" y="1818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71"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110507</xdr:rowOff>
    </xdr:from>
    <xdr:ext cx="469744" cy="259045"/>
    <xdr:sp macro="" textlink="">
      <xdr:nvSpPr>
        <xdr:cNvPr id="772" name="n_2aveValue【庁舎】&#10;一人当たり面積"/>
        <xdr:cNvSpPr txBox="1"/>
      </xdr:nvSpPr>
      <xdr:spPr>
        <a:xfrm>
          <a:off x="20199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53357</xdr:rowOff>
    </xdr:from>
    <xdr:ext cx="469744" cy="259045"/>
    <xdr:sp macro="" textlink="">
      <xdr:nvSpPr>
        <xdr:cNvPr id="773" name="n_1main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774" name="n_2mainValue【庁舎】&#10;一人当たり面積"/>
        <xdr:cNvSpPr txBox="1"/>
      </xdr:nvSpPr>
      <xdr:spPr>
        <a:xfrm>
          <a:off x="20199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施設類型別ストック情報分析表①の分析欄に記載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202,193
199,107
25.00
72,052,584
70,480,335
753,935
40,550,291
60,647,257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年度の類似団体内順位においては、</a:t>
          </a:r>
          <a:r>
            <a:rPr kumimoji="1" lang="ja-JP" altLang="en-US" sz="1300">
              <a:solidFill>
                <a:schemeClr val="dk1"/>
              </a:solidFill>
              <a:effectLst/>
              <a:latin typeface="+mn-lt"/>
              <a:ea typeface="+mn-ea"/>
              <a:cs typeface="+mn-cs"/>
            </a:rPr>
            <a:t>変動はなかったもの</a:t>
          </a:r>
          <a:r>
            <a:rPr kumimoji="1" lang="ja-JP" altLang="ja-JP" sz="1300">
              <a:solidFill>
                <a:schemeClr val="dk1"/>
              </a:solidFill>
              <a:effectLst/>
              <a:latin typeface="+mn-lt"/>
              <a:ea typeface="+mn-ea"/>
              <a:cs typeface="+mn-cs"/>
            </a:rPr>
            <a:t>の全国・県平均と比較しても平均値を上回っている。</a:t>
          </a:r>
          <a:endParaRPr lang="ja-JP" altLang="ja-JP" sz="1300">
            <a:effectLst/>
          </a:endParaRPr>
        </a:p>
        <a:p>
          <a:r>
            <a:rPr kumimoji="1" lang="ja-JP" altLang="ja-JP" sz="1300">
              <a:solidFill>
                <a:schemeClr val="dk1"/>
              </a:solidFill>
              <a:effectLst/>
              <a:latin typeface="+mn-lt"/>
              <a:ea typeface="+mn-ea"/>
              <a:cs typeface="+mn-cs"/>
            </a:rPr>
            <a:t>数値自体については、伊丹市行財政プランの方針に基づいた歳出の徹底的な見直し、及び税収等の徴収率向上対策を中心とした歳入確保に努めた結果、ほぼ横ばいを保っている。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xdr:cNvCxnSpPr/>
      </xdr:nvCxnSpPr>
      <xdr:spPr>
        <a:xfrm>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142116</xdr:rowOff>
    </xdr:from>
    <xdr:ext cx="762000" cy="259045"/>
    <xdr:sp macro="" textlink="">
      <xdr:nvSpPr>
        <xdr:cNvPr id="89" name="財政力該当値テキスト"/>
        <xdr:cNvSpPr txBox="1"/>
      </xdr:nvSpPr>
      <xdr:spPr>
        <a:xfrm>
          <a:off x="5041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84966</xdr:rowOff>
    </xdr:from>
    <xdr:ext cx="736600" cy="259045"/>
    <xdr:sp macro="" textlink="">
      <xdr:nvSpPr>
        <xdr:cNvPr id="91" name="テキスト ボックス 90"/>
        <xdr:cNvSpPr txBox="1"/>
      </xdr:nvSpPr>
      <xdr:spPr>
        <a:xfrm>
          <a:off x="3733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84966</xdr:rowOff>
    </xdr:from>
    <xdr:ext cx="762000" cy="259045"/>
    <xdr:sp macro="" textlink="">
      <xdr:nvSpPr>
        <xdr:cNvPr id="93" name="テキスト ボックス 92"/>
        <xdr:cNvSpPr txBox="1"/>
      </xdr:nvSpPr>
      <xdr:spPr>
        <a:xfrm>
          <a:off x="2844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阪神淡路大震災の影響を受けた平成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％を超えて以降、平成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年度を除き、経常収支比率</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％以上の高い水準で推移している。</a:t>
          </a:r>
          <a:endParaRPr lang="ja-JP" altLang="ja-JP" sz="1100">
            <a:effectLst/>
          </a:endParaRPr>
        </a:p>
        <a:p>
          <a:r>
            <a:rPr kumimoji="1" lang="ja-JP" altLang="ja-JP" sz="1100">
              <a:solidFill>
                <a:schemeClr val="dk1"/>
              </a:solidFill>
              <a:effectLst/>
              <a:latin typeface="+mn-lt"/>
              <a:ea typeface="+mn-ea"/>
              <a:cs typeface="+mn-cs"/>
            </a:rPr>
            <a:t>そうした中、平成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年度に策定した伊丹市行財政プランにおいて、平成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年度までに経常収支比率</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％以下という目標を掲げ、目標達成に向けて不断の歳出削減努力等を行った結果、目標を達成した。</a:t>
          </a:r>
          <a:endParaRPr lang="ja-JP" altLang="ja-JP" sz="11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年度以降も新たに策定した行財政プランにおいて、引き続き</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％以下を維持することを目標として掲げており、平成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年度においても目標を達成し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年度において増加に転じた要因としては、中学校給食が開始されたことに伴う賄材料費の皆増や調理業務委託の開始により経常的経費が増加したためと考えられる。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97972</xdr:rowOff>
    </xdr:from>
    <xdr:to>
      <xdr:col>23</xdr:col>
      <xdr:colOff>133350</xdr:colOff>
      <xdr:row>64</xdr:row>
      <xdr:rowOff>155424</xdr:rowOff>
    </xdr:to>
    <xdr:cxnSp macro="">
      <xdr:nvCxnSpPr>
        <xdr:cNvPr id="134" name="直線コネクタ 133"/>
        <xdr:cNvCxnSpPr/>
      </xdr:nvCxnSpPr>
      <xdr:spPr>
        <a:xfrm>
          <a:off x="4114800" y="110707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64</xdr:row>
      <xdr:rowOff>109462</xdr:rowOff>
    </xdr:to>
    <xdr:cxnSp macro="">
      <xdr:nvCxnSpPr>
        <xdr:cNvPr id="137" name="直線コネクタ 136"/>
        <xdr:cNvCxnSpPr/>
      </xdr:nvCxnSpPr>
      <xdr:spPr>
        <a:xfrm flipV="1">
          <a:off x="3225800" y="1107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109462</xdr:rowOff>
    </xdr:from>
    <xdr:to>
      <xdr:col>15</xdr:col>
      <xdr:colOff>82550</xdr:colOff>
      <xdr:row>65</xdr:row>
      <xdr:rowOff>6955</xdr:rowOff>
    </xdr:to>
    <xdr:cxnSp macro="">
      <xdr:nvCxnSpPr>
        <xdr:cNvPr id="140" name="直線コネクタ 139"/>
        <xdr:cNvCxnSpPr/>
      </xdr:nvCxnSpPr>
      <xdr:spPr>
        <a:xfrm flipV="1">
          <a:off x="2336800" y="1108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6955</xdr:rowOff>
    </xdr:from>
    <xdr:to>
      <xdr:col>11</xdr:col>
      <xdr:colOff>31750</xdr:colOff>
      <xdr:row>65</xdr:row>
      <xdr:rowOff>64407</xdr:rowOff>
    </xdr:to>
    <xdr:cxnSp macro="">
      <xdr:nvCxnSpPr>
        <xdr:cNvPr id="143" name="直線コネクタ 142"/>
        <xdr:cNvCxnSpPr/>
      </xdr:nvCxnSpPr>
      <xdr:spPr>
        <a:xfrm flipV="1">
          <a:off x="1447800" y="111512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104624</xdr:rowOff>
    </xdr:from>
    <xdr:to>
      <xdr:col>23</xdr:col>
      <xdr:colOff>184150</xdr:colOff>
      <xdr:row>65</xdr:row>
      <xdr:rowOff>34774</xdr:rowOff>
    </xdr:to>
    <xdr:sp macro="" textlink="">
      <xdr:nvSpPr>
        <xdr:cNvPr id="153" name="楕円 152"/>
        <xdr:cNvSpPr/>
      </xdr:nvSpPr>
      <xdr:spPr>
        <a:xfrm>
          <a:off x="49022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76701</xdr:rowOff>
    </xdr:from>
    <xdr:ext cx="762000" cy="259045"/>
    <xdr:sp macro="" textlink="">
      <xdr:nvSpPr>
        <xdr:cNvPr id="154" name="財政構造の弾力性該当値テキスト"/>
        <xdr:cNvSpPr txBox="1"/>
      </xdr:nvSpPr>
      <xdr:spPr>
        <a:xfrm>
          <a:off x="5041900" y="110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5" name="楕円 154"/>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6" name="テキスト ボックス 155"/>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58662</xdr:rowOff>
    </xdr:from>
    <xdr:to>
      <xdr:col>15</xdr:col>
      <xdr:colOff>133350</xdr:colOff>
      <xdr:row>64</xdr:row>
      <xdr:rowOff>160262</xdr:rowOff>
    </xdr:to>
    <xdr:sp macro="" textlink="">
      <xdr:nvSpPr>
        <xdr:cNvPr id="157" name="楕円 156"/>
        <xdr:cNvSpPr/>
      </xdr:nvSpPr>
      <xdr:spPr>
        <a:xfrm>
          <a:off x="3175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145039</xdr:rowOff>
    </xdr:from>
    <xdr:ext cx="762000" cy="259045"/>
    <xdr:sp macro="" textlink="">
      <xdr:nvSpPr>
        <xdr:cNvPr id="158" name="テキスト ボックス 157"/>
        <xdr:cNvSpPr txBox="1"/>
      </xdr:nvSpPr>
      <xdr:spPr>
        <a:xfrm>
          <a:off x="2844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127605</xdr:rowOff>
    </xdr:from>
    <xdr:to>
      <xdr:col>11</xdr:col>
      <xdr:colOff>82550</xdr:colOff>
      <xdr:row>65</xdr:row>
      <xdr:rowOff>57755</xdr:rowOff>
    </xdr:to>
    <xdr:sp macro="" textlink="">
      <xdr:nvSpPr>
        <xdr:cNvPr id="159" name="楕円 158"/>
        <xdr:cNvSpPr/>
      </xdr:nvSpPr>
      <xdr:spPr>
        <a:xfrm>
          <a:off x="2286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60" name="テキスト ボックス 159"/>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13607</xdr:rowOff>
    </xdr:from>
    <xdr:to>
      <xdr:col>7</xdr:col>
      <xdr:colOff>31750</xdr:colOff>
      <xdr:row>65</xdr:row>
      <xdr:rowOff>115207</xdr:rowOff>
    </xdr:to>
    <xdr:sp macro="" textlink="">
      <xdr:nvSpPr>
        <xdr:cNvPr id="161" name="楕円 160"/>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99984</xdr:rowOff>
    </xdr:from>
    <xdr:ext cx="762000" cy="259045"/>
    <xdr:sp macro="" textlink="">
      <xdr:nvSpPr>
        <xdr:cNvPr id="162" name="テキスト ボックス 161"/>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類似団体内順位については、ほぼ変動のない位置にいると考える。</a:t>
          </a:r>
          <a:endParaRPr lang="ja-JP" altLang="ja-JP" sz="1300">
            <a:effectLst/>
          </a:endParaRPr>
        </a:p>
        <a:p>
          <a:r>
            <a:rPr kumimoji="1" lang="ja-JP" altLang="ja-JP" sz="1300">
              <a:solidFill>
                <a:schemeClr val="dk1"/>
              </a:solidFill>
              <a:effectLst/>
              <a:latin typeface="+mn-lt"/>
              <a:ea typeface="+mn-ea"/>
              <a:cs typeface="+mn-cs"/>
            </a:rPr>
            <a:t>また、数値については</a:t>
          </a:r>
          <a:r>
            <a:rPr kumimoji="1" lang="ja-JP" altLang="en-US" sz="1300">
              <a:solidFill>
                <a:schemeClr val="dk1"/>
              </a:solidFill>
              <a:effectLst/>
              <a:latin typeface="+mn-lt"/>
              <a:ea typeface="+mn-ea"/>
              <a:cs typeface="+mn-cs"/>
            </a:rPr>
            <a:t>これまでに引き続き、</a:t>
          </a:r>
          <a:r>
            <a:rPr kumimoji="1" lang="ja-JP" altLang="ja-JP" sz="1300">
              <a:solidFill>
                <a:schemeClr val="dk1"/>
              </a:solidFill>
              <a:effectLst/>
              <a:latin typeface="+mn-lt"/>
              <a:ea typeface="+mn-ea"/>
              <a:cs typeface="+mn-cs"/>
            </a:rPr>
            <a:t>全国・県平均</a:t>
          </a:r>
          <a:r>
            <a:rPr kumimoji="1" lang="ja-JP" altLang="en-US" sz="1300">
              <a:solidFill>
                <a:schemeClr val="dk1"/>
              </a:solidFill>
              <a:effectLst/>
              <a:latin typeface="+mn-lt"/>
              <a:ea typeface="+mn-ea"/>
              <a:cs typeface="+mn-cs"/>
            </a:rPr>
            <a:t>よりも高い水準で推移している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ただし、前年よりも数値や若干悪化した要因としては、人件費においては退職手当の増加、人事院勧告等の影響による給料、期末勤勉手当の増加によるものであり、物件費については、平成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年度より開始された中学校給食における賄材料費の皆増や調理業務委託の開始によるものと考えられる。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170062</xdr:rowOff>
    </xdr:from>
    <xdr:to>
      <xdr:col>23</xdr:col>
      <xdr:colOff>133350</xdr:colOff>
      <xdr:row>83</xdr:row>
      <xdr:rowOff>22134</xdr:rowOff>
    </xdr:to>
    <xdr:cxnSp macro="">
      <xdr:nvCxnSpPr>
        <xdr:cNvPr id="199" name="直線コネクタ 198"/>
        <xdr:cNvCxnSpPr/>
      </xdr:nvCxnSpPr>
      <xdr:spPr>
        <a:xfrm>
          <a:off x="4114800" y="14228962"/>
          <a:ext cx="8382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139832</xdr:rowOff>
    </xdr:from>
    <xdr:to>
      <xdr:col>19</xdr:col>
      <xdr:colOff>133350</xdr:colOff>
      <xdr:row>82</xdr:row>
      <xdr:rowOff>170062</xdr:rowOff>
    </xdr:to>
    <xdr:cxnSp macro="">
      <xdr:nvCxnSpPr>
        <xdr:cNvPr id="202" name="直線コネクタ 201"/>
        <xdr:cNvCxnSpPr/>
      </xdr:nvCxnSpPr>
      <xdr:spPr>
        <a:xfrm>
          <a:off x="3225800" y="14198732"/>
          <a:ext cx="889000" cy="3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94134</xdr:rowOff>
    </xdr:from>
    <xdr:to>
      <xdr:col>15</xdr:col>
      <xdr:colOff>82550</xdr:colOff>
      <xdr:row>82</xdr:row>
      <xdr:rowOff>139832</xdr:rowOff>
    </xdr:to>
    <xdr:cxnSp macro="">
      <xdr:nvCxnSpPr>
        <xdr:cNvPr id="205" name="直線コネクタ 204"/>
        <xdr:cNvCxnSpPr/>
      </xdr:nvCxnSpPr>
      <xdr:spPr>
        <a:xfrm>
          <a:off x="2336800" y="14153034"/>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76657</xdr:rowOff>
    </xdr:from>
    <xdr:to>
      <xdr:col>11</xdr:col>
      <xdr:colOff>31750</xdr:colOff>
      <xdr:row>82</xdr:row>
      <xdr:rowOff>94134</xdr:rowOff>
    </xdr:to>
    <xdr:cxnSp macro="">
      <xdr:nvCxnSpPr>
        <xdr:cNvPr id="208" name="直線コネクタ 207"/>
        <xdr:cNvCxnSpPr/>
      </xdr:nvCxnSpPr>
      <xdr:spPr>
        <a:xfrm>
          <a:off x="1447800" y="14135557"/>
          <a:ext cx="889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142784</xdr:rowOff>
    </xdr:from>
    <xdr:to>
      <xdr:col>23</xdr:col>
      <xdr:colOff>184150</xdr:colOff>
      <xdr:row>83</xdr:row>
      <xdr:rowOff>72934</xdr:rowOff>
    </xdr:to>
    <xdr:sp macro="" textlink="">
      <xdr:nvSpPr>
        <xdr:cNvPr id="218" name="楕円 217"/>
        <xdr:cNvSpPr/>
      </xdr:nvSpPr>
      <xdr:spPr>
        <a:xfrm>
          <a:off x="4902200" y="142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159311</xdr:rowOff>
    </xdr:from>
    <xdr:ext cx="762000" cy="259045"/>
    <xdr:sp macro="" textlink="">
      <xdr:nvSpPr>
        <xdr:cNvPr id="219" name="人件費・物件費等の状況該当値テキスト"/>
        <xdr:cNvSpPr txBox="1"/>
      </xdr:nvSpPr>
      <xdr:spPr>
        <a:xfrm>
          <a:off x="5041900" y="1404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119262</xdr:rowOff>
    </xdr:from>
    <xdr:to>
      <xdr:col>19</xdr:col>
      <xdr:colOff>184150</xdr:colOff>
      <xdr:row>83</xdr:row>
      <xdr:rowOff>49412</xdr:rowOff>
    </xdr:to>
    <xdr:sp macro="" textlink="">
      <xdr:nvSpPr>
        <xdr:cNvPr id="220" name="楕円 219"/>
        <xdr:cNvSpPr/>
      </xdr:nvSpPr>
      <xdr:spPr>
        <a:xfrm>
          <a:off x="4064000" y="141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59589</xdr:rowOff>
    </xdr:from>
    <xdr:ext cx="736600" cy="259045"/>
    <xdr:sp macro="" textlink="">
      <xdr:nvSpPr>
        <xdr:cNvPr id="221" name="テキスト ボックス 220"/>
        <xdr:cNvSpPr txBox="1"/>
      </xdr:nvSpPr>
      <xdr:spPr>
        <a:xfrm>
          <a:off x="3733800" y="1394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89032</xdr:rowOff>
    </xdr:from>
    <xdr:to>
      <xdr:col>15</xdr:col>
      <xdr:colOff>133350</xdr:colOff>
      <xdr:row>83</xdr:row>
      <xdr:rowOff>19182</xdr:rowOff>
    </xdr:to>
    <xdr:sp macro="" textlink="">
      <xdr:nvSpPr>
        <xdr:cNvPr id="222" name="楕円 221"/>
        <xdr:cNvSpPr/>
      </xdr:nvSpPr>
      <xdr:spPr>
        <a:xfrm>
          <a:off x="3175000" y="14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29359</xdr:rowOff>
    </xdr:from>
    <xdr:ext cx="762000" cy="259045"/>
    <xdr:sp macro="" textlink="">
      <xdr:nvSpPr>
        <xdr:cNvPr id="223" name="テキスト ボックス 222"/>
        <xdr:cNvSpPr txBox="1"/>
      </xdr:nvSpPr>
      <xdr:spPr>
        <a:xfrm>
          <a:off x="2844800" y="1391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43334</xdr:rowOff>
    </xdr:from>
    <xdr:to>
      <xdr:col>11</xdr:col>
      <xdr:colOff>82550</xdr:colOff>
      <xdr:row>82</xdr:row>
      <xdr:rowOff>144934</xdr:rowOff>
    </xdr:to>
    <xdr:sp macro="" textlink="">
      <xdr:nvSpPr>
        <xdr:cNvPr id="224" name="楕円 223"/>
        <xdr:cNvSpPr/>
      </xdr:nvSpPr>
      <xdr:spPr>
        <a:xfrm>
          <a:off x="2286000" y="141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155111</xdr:rowOff>
    </xdr:from>
    <xdr:ext cx="762000" cy="259045"/>
    <xdr:sp macro="" textlink="">
      <xdr:nvSpPr>
        <xdr:cNvPr id="225" name="テキスト ボックス 224"/>
        <xdr:cNvSpPr txBox="1"/>
      </xdr:nvSpPr>
      <xdr:spPr>
        <a:xfrm>
          <a:off x="1955800" y="1387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25857</xdr:rowOff>
    </xdr:from>
    <xdr:to>
      <xdr:col>7</xdr:col>
      <xdr:colOff>31750</xdr:colOff>
      <xdr:row>82</xdr:row>
      <xdr:rowOff>127457</xdr:rowOff>
    </xdr:to>
    <xdr:sp macro="" textlink="">
      <xdr:nvSpPr>
        <xdr:cNvPr id="226" name="楕円 225"/>
        <xdr:cNvSpPr/>
      </xdr:nvSpPr>
      <xdr:spPr>
        <a:xfrm>
          <a:off x="1397000" y="140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137634</xdr:rowOff>
    </xdr:from>
    <xdr:ext cx="762000" cy="259045"/>
    <xdr:sp macro="" textlink="">
      <xdr:nvSpPr>
        <xdr:cNvPr id="227" name="テキスト ボックス 226"/>
        <xdr:cNvSpPr txBox="1"/>
      </xdr:nvSpPr>
      <xdr:spPr>
        <a:xfrm>
          <a:off x="1066800" y="138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当該数値は一貫して高い水準にとどまっている。これは昭和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年代の職員採用休止措置に伴う特異な職員年齢構成や、学歴によらず職員の能力・職務実績を重視した昇任管理を行っていることなどの事情によるものである。</a:t>
          </a:r>
          <a:endParaRPr lang="ja-JP" altLang="ja-JP" sz="1300">
            <a:effectLst/>
          </a:endParaRPr>
        </a:p>
        <a:p>
          <a:r>
            <a:rPr kumimoji="1" lang="ja-JP" altLang="ja-JP" sz="1300">
              <a:solidFill>
                <a:schemeClr val="dk1"/>
              </a:solidFill>
              <a:effectLst/>
              <a:latin typeface="+mn-lt"/>
              <a:ea typeface="+mn-ea"/>
              <a:cs typeface="+mn-cs"/>
            </a:rPr>
            <a:t>こうした中、地方公務員給与費の臨時特例への対応として行った全職員の定期昇給延伸（平成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年度）等の取り組みにより、当該数値の適正化を図っている。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61" name="直線コネクタ 260"/>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161925</xdr:rowOff>
    </xdr:to>
    <xdr:cxnSp macro="">
      <xdr:nvCxnSpPr>
        <xdr:cNvPr id="264" name="直線コネクタ 263"/>
        <xdr:cNvCxnSpPr/>
      </xdr:nvCxnSpPr>
      <xdr:spPr>
        <a:xfrm flipV="1">
          <a:off x="15290800" y="147055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50800</xdr:rowOff>
    </xdr:to>
    <xdr:cxnSp macro="">
      <xdr:nvCxnSpPr>
        <xdr:cNvPr id="267" name="直線コネクタ 266"/>
        <xdr:cNvCxnSpPr/>
      </xdr:nvCxnSpPr>
      <xdr:spPr>
        <a:xfrm flipV="1">
          <a:off x="14401800" y="1490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50800</xdr:rowOff>
    </xdr:to>
    <xdr:cxnSp macro="">
      <xdr:nvCxnSpPr>
        <xdr:cNvPr id="270" name="直線コネクタ 269"/>
        <xdr:cNvCxnSpPr/>
      </xdr:nvCxnSpPr>
      <xdr:spPr>
        <a:xfrm>
          <a:off x="13512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80" name="楕円 279"/>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98018</xdr:rowOff>
    </xdr:from>
    <xdr:ext cx="762000" cy="259045"/>
    <xdr:sp macro="" textlink="">
      <xdr:nvSpPr>
        <xdr:cNvPr id="281" name="給与水準   （国との比較）該当値テキスト"/>
        <xdr:cNvSpPr txBox="1"/>
      </xdr:nvSpPr>
      <xdr:spPr>
        <a:xfrm>
          <a:off x="171069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82" name="楕円 281"/>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83" name="テキスト ボックス 282"/>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4" name="楕円 283"/>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5" name="テキスト ボックス 284"/>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8" name="楕円 287"/>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9" name="テキスト ボックス 288"/>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年度までは類似団体との比較において、やや上位で推移していたが、平成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年度以降、再任用職員のフルタイム化に伴い、やや順位を下げる結果となっている</a:t>
          </a:r>
          <a:r>
            <a:rPr kumimoji="1" lang="ja-JP" altLang="en-US" sz="1300">
              <a:solidFill>
                <a:schemeClr val="dk1"/>
              </a:solidFill>
              <a:effectLst/>
              <a:latin typeface="+mn-lt"/>
              <a:ea typeface="+mn-ea"/>
              <a:cs typeface="+mn-cs"/>
            </a:rPr>
            <a:t>が、その後は数値、順位ともにほぼ変動がない状態で推移している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96157</xdr:rowOff>
    </xdr:from>
    <xdr:to>
      <xdr:col>81</xdr:col>
      <xdr:colOff>44450</xdr:colOff>
      <xdr:row>62</xdr:row>
      <xdr:rowOff>99604</xdr:rowOff>
    </xdr:to>
    <xdr:cxnSp macro="">
      <xdr:nvCxnSpPr>
        <xdr:cNvPr id="326" name="直線コネクタ 325"/>
        <xdr:cNvCxnSpPr/>
      </xdr:nvCxnSpPr>
      <xdr:spPr>
        <a:xfrm flipV="1">
          <a:off x="16179800" y="1072605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99604</xdr:rowOff>
    </xdr:to>
    <xdr:cxnSp macro="">
      <xdr:nvCxnSpPr>
        <xdr:cNvPr id="329" name="直線コネクタ 328"/>
        <xdr:cNvCxnSpPr/>
      </xdr:nvCxnSpPr>
      <xdr:spPr>
        <a:xfrm>
          <a:off x="15290800" y="106984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89263</xdr:rowOff>
    </xdr:to>
    <xdr:cxnSp macro="">
      <xdr:nvCxnSpPr>
        <xdr:cNvPr id="332" name="直線コネクタ 331"/>
        <xdr:cNvCxnSpPr/>
      </xdr:nvCxnSpPr>
      <xdr:spPr>
        <a:xfrm flipV="1">
          <a:off x="14401800" y="1069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34" name="テキスト ボックス 333"/>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78015</xdr:rowOff>
    </xdr:from>
    <xdr:to>
      <xdr:col>68</xdr:col>
      <xdr:colOff>152400</xdr:colOff>
      <xdr:row>62</xdr:row>
      <xdr:rowOff>89263</xdr:rowOff>
    </xdr:to>
    <xdr:cxnSp macro="">
      <xdr:nvCxnSpPr>
        <xdr:cNvPr id="335" name="直線コネクタ 334"/>
        <xdr:cNvCxnSpPr/>
      </xdr:nvCxnSpPr>
      <xdr:spPr>
        <a:xfrm>
          <a:off x="13512800" y="10536465"/>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45" name="楕円 344"/>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17434</xdr:rowOff>
    </xdr:from>
    <xdr:ext cx="762000" cy="259045"/>
    <xdr:sp macro="" textlink="">
      <xdr:nvSpPr>
        <xdr:cNvPr id="346" name="定員管理の状況該当値テキスト"/>
        <xdr:cNvSpPr txBox="1"/>
      </xdr:nvSpPr>
      <xdr:spPr>
        <a:xfrm>
          <a:off x="17106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48804</xdr:rowOff>
    </xdr:from>
    <xdr:to>
      <xdr:col>77</xdr:col>
      <xdr:colOff>95250</xdr:colOff>
      <xdr:row>62</xdr:row>
      <xdr:rowOff>150404</xdr:rowOff>
    </xdr:to>
    <xdr:sp macro="" textlink="">
      <xdr:nvSpPr>
        <xdr:cNvPr id="347" name="楕円 346"/>
        <xdr:cNvSpPr/>
      </xdr:nvSpPr>
      <xdr:spPr>
        <a:xfrm>
          <a:off x="16129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135181</xdr:rowOff>
    </xdr:from>
    <xdr:ext cx="736600" cy="259045"/>
    <xdr:sp macro="" textlink="">
      <xdr:nvSpPr>
        <xdr:cNvPr id="348" name="テキスト ボックス 347"/>
        <xdr:cNvSpPr txBox="1"/>
      </xdr:nvSpPr>
      <xdr:spPr>
        <a:xfrm>
          <a:off x="15798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9" name="楕円 348"/>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50" name="テキスト ボックス 349"/>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38463</xdr:rowOff>
    </xdr:from>
    <xdr:to>
      <xdr:col>68</xdr:col>
      <xdr:colOff>203200</xdr:colOff>
      <xdr:row>62</xdr:row>
      <xdr:rowOff>140063</xdr:rowOff>
    </xdr:to>
    <xdr:sp macro="" textlink="">
      <xdr:nvSpPr>
        <xdr:cNvPr id="351" name="楕円 350"/>
        <xdr:cNvSpPr/>
      </xdr:nvSpPr>
      <xdr:spPr>
        <a:xfrm>
          <a:off x="14351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124840</xdr:rowOff>
    </xdr:from>
    <xdr:ext cx="762000" cy="259045"/>
    <xdr:sp macro="" textlink="">
      <xdr:nvSpPr>
        <xdr:cNvPr id="352" name="テキスト ボックス 351"/>
        <xdr:cNvSpPr txBox="1"/>
      </xdr:nvSpPr>
      <xdr:spPr>
        <a:xfrm>
          <a:off x="14020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27215</xdr:rowOff>
    </xdr:from>
    <xdr:to>
      <xdr:col>64</xdr:col>
      <xdr:colOff>152400</xdr:colOff>
      <xdr:row>61</xdr:row>
      <xdr:rowOff>128815</xdr:rowOff>
    </xdr:to>
    <xdr:sp macro="" textlink="">
      <xdr:nvSpPr>
        <xdr:cNvPr id="353" name="楕円 352"/>
        <xdr:cNvSpPr/>
      </xdr:nvSpPr>
      <xdr:spPr>
        <a:xfrm>
          <a:off x="13462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138992</xdr:rowOff>
    </xdr:from>
    <xdr:ext cx="762000" cy="259045"/>
    <xdr:sp macro="" textlink="">
      <xdr:nvSpPr>
        <xdr:cNvPr id="354" name="テキスト ボックス 353"/>
        <xdr:cNvSpPr txBox="1"/>
      </xdr:nvSpPr>
      <xdr:spPr>
        <a:xfrm>
          <a:off x="13131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いては借換債の発行を前提として行うテールヘビー返済（バルーン返済）について借換債を発行しなかったことにより、特定財源が充当されない元利償還金が一時的に増加した結果、再び上昇し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年度には元利償還金が減少したため、改善している。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標準税収入等の増加により単年度における実質公債費比率が</a:t>
          </a:r>
          <a:r>
            <a:rPr kumimoji="1" lang="en-US" altLang="ja-JP" sz="1300">
              <a:solidFill>
                <a:schemeClr val="dk1"/>
              </a:solidFill>
              <a:effectLst/>
              <a:latin typeface="+mn-lt"/>
              <a:ea typeface="+mn-ea"/>
              <a:cs typeface="+mn-cs"/>
            </a:rPr>
            <a:t>6.8%</a:t>
          </a:r>
          <a:r>
            <a:rPr kumimoji="1" lang="ja-JP" altLang="en-US" sz="1300">
              <a:solidFill>
                <a:schemeClr val="dk1"/>
              </a:solidFill>
              <a:effectLst/>
              <a:latin typeface="+mn-lt"/>
              <a:ea typeface="+mn-ea"/>
              <a:cs typeface="+mn-cs"/>
            </a:rPr>
            <a:t>と改善したことに伴い、</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ヵ年平均における実質公債費比率も改善し、兵庫県平均値を下回る結果となった。</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82852</xdr:rowOff>
    </xdr:from>
    <xdr:to>
      <xdr:col>81</xdr:col>
      <xdr:colOff>44450</xdr:colOff>
      <xdr:row>43</xdr:row>
      <xdr:rowOff>72269</xdr:rowOff>
    </xdr:to>
    <xdr:cxnSp macro="">
      <xdr:nvCxnSpPr>
        <xdr:cNvPr id="389" name="直線コネクタ 388"/>
        <xdr:cNvCxnSpPr/>
      </xdr:nvCxnSpPr>
      <xdr:spPr>
        <a:xfrm flipV="1">
          <a:off x="16179800" y="728375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72269</xdr:rowOff>
    </xdr:to>
    <xdr:cxnSp macro="">
      <xdr:nvCxnSpPr>
        <xdr:cNvPr id="392" name="直線コネクタ 391"/>
        <xdr:cNvCxnSpPr/>
      </xdr:nvCxnSpPr>
      <xdr:spPr>
        <a:xfrm>
          <a:off x="15290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44</xdr:row>
      <xdr:rowOff>4233</xdr:rowOff>
    </xdr:to>
    <xdr:cxnSp macro="">
      <xdr:nvCxnSpPr>
        <xdr:cNvPr id="395" name="直線コネクタ 394"/>
        <xdr:cNvCxnSpPr/>
      </xdr:nvCxnSpPr>
      <xdr:spPr>
        <a:xfrm flipV="1">
          <a:off x="14401800" y="74331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44</xdr:row>
      <xdr:rowOff>4233</xdr:rowOff>
    </xdr:to>
    <xdr:cxnSp macro="">
      <xdr:nvCxnSpPr>
        <xdr:cNvPr id="398" name="直線コネクタ 397"/>
        <xdr:cNvCxnSpPr/>
      </xdr:nvCxnSpPr>
      <xdr:spPr>
        <a:xfrm>
          <a:off x="13512800" y="739865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32052</xdr:rowOff>
    </xdr:from>
    <xdr:to>
      <xdr:col>81</xdr:col>
      <xdr:colOff>95250</xdr:colOff>
      <xdr:row>42</xdr:row>
      <xdr:rowOff>133652</xdr:rowOff>
    </xdr:to>
    <xdr:sp macro="" textlink="">
      <xdr:nvSpPr>
        <xdr:cNvPr id="408" name="楕円 407"/>
        <xdr:cNvSpPr/>
      </xdr:nvSpPr>
      <xdr:spPr>
        <a:xfrm>
          <a:off x="16967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4129</xdr:rowOff>
    </xdr:from>
    <xdr:ext cx="762000" cy="259045"/>
    <xdr:sp macro="" textlink="">
      <xdr:nvSpPr>
        <xdr:cNvPr id="409" name="公債費負担の状況該当値テキスト"/>
        <xdr:cNvSpPr txBox="1"/>
      </xdr:nvSpPr>
      <xdr:spPr>
        <a:xfrm>
          <a:off x="17106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10" name="楕円 409"/>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11" name="テキスト ボックス 410"/>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12" name="楕円 411"/>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13" name="テキスト ボックス 412"/>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4" name="楕円 413"/>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5" name="テキスト ボックス 414"/>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6" name="楕円 415"/>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7" name="テキスト ボックス 416"/>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健全化法施行当時、類似団体平均に比べて高かった当該数値は、補正予算債等交付税措置の手厚い地方債を活用して将来負担額を軽減した結果、一貫して改善している。加えて、平成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年度から借換債発行を前提として行うテールヘビー返済（バルーン返済）について借換債を発行しなかったことにより、近年は特に改善して</a:t>
          </a:r>
          <a:r>
            <a:rPr kumimoji="1" lang="ja-JP" altLang="en-US" sz="1300">
              <a:solidFill>
                <a:schemeClr val="dk1"/>
              </a:solidFill>
              <a:effectLst/>
              <a:latin typeface="+mn-lt"/>
              <a:ea typeface="+mn-ea"/>
              <a:cs typeface="+mn-cs"/>
            </a:rPr>
            <a:t>おり、平成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年度においては該当なしとなった。</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36054</xdr:rowOff>
    </xdr:from>
    <xdr:to>
      <xdr:col>77</xdr:col>
      <xdr:colOff>44450</xdr:colOff>
      <xdr:row>14</xdr:row>
      <xdr:rowOff>162066</xdr:rowOff>
    </xdr:to>
    <xdr:cxnSp macro="">
      <xdr:nvCxnSpPr>
        <xdr:cNvPr id="451" name="直線コネクタ 450"/>
        <xdr:cNvCxnSpPr/>
      </xdr:nvCxnSpPr>
      <xdr:spPr>
        <a:xfrm flipV="1">
          <a:off x="15290800" y="2436354"/>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2"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162066</xdr:rowOff>
    </xdr:from>
    <xdr:to>
      <xdr:col>72</xdr:col>
      <xdr:colOff>203200</xdr:colOff>
      <xdr:row>15</xdr:row>
      <xdr:rowOff>79093</xdr:rowOff>
    </xdr:to>
    <xdr:cxnSp macro="">
      <xdr:nvCxnSpPr>
        <xdr:cNvPr id="454" name="直線コネクタ 453"/>
        <xdr:cNvCxnSpPr/>
      </xdr:nvCxnSpPr>
      <xdr:spPr>
        <a:xfrm flipV="1">
          <a:off x="14401800" y="25623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57026</xdr:rowOff>
    </xdr:from>
    <xdr:ext cx="736600" cy="259045"/>
    <xdr:sp macro="" textlink="">
      <xdr:nvSpPr>
        <xdr:cNvPr id="456" name="テキスト ボックス 455"/>
        <xdr:cNvSpPr txBox="1"/>
      </xdr:nvSpPr>
      <xdr:spPr>
        <a:xfrm>
          <a:off x="15798800" y="262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79093</xdr:rowOff>
    </xdr:from>
    <xdr:to>
      <xdr:col>68</xdr:col>
      <xdr:colOff>152400</xdr:colOff>
      <xdr:row>15</xdr:row>
      <xdr:rowOff>158185</xdr:rowOff>
    </xdr:to>
    <xdr:cxnSp macro="">
      <xdr:nvCxnSpPr>
        <xdr:cNvPr id="457" name="直線コネクタ 456"/>
        <xdr:cNvCxnSpPr/>
      </xdr:nvCxnSpPr>
      <xdr:spPr>
        <a:xfrm flipV="1">
          <a:off x="13512800" y="2650843"/>
          <a:ext cx="889000" cy="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xdr:rowOff>
    </xdr:from>
    <xdr:ext cx="762000" cy="259045"/>
    <xdr:sp macro="" textlink="">
      <xdr:nvSpPr>
        <xdr:cNvPr id="459" name="テキスト ボックス 458"/>
        <xdr:cNvSpPr txBox="1"/>
      </xdr:nvSpPr>
      <xdr:spPr>
        <a:xfrm>
          <a:off x="14909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60" name="フローチャート: 判断 459"/>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71913</xdr:rowOff>
    </xdr:from>
    <xdr:ext cx="762000" cy="259045"/>
    <xdr:sp macro="" textlink="">
      <xdr:nvSpPr>
        <xdr:cNvPr id="461" name="テキスト ボックス 460"/>
        <xdr:cNvSpPr txBox="1"/>
      </xdr:nvSpPr>
      <xdr:spPr>
        <a:xfrm>
          <a:off x="14020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2" name="フローチャート: 判断 461"/>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100065</xdr:rowOff>
    </xdr:from>
    <xdr:ext cx="762000" cy="259045"/>
    <xdr:sp macro="" textlink="">
      <xdr:nvSpPr>
        <xdr:cNvPr id="463" name="テキスト ボックス 462"/>
        <xdr:cNvSpPr txBox="1"/>
      </xdr:nvSpPr>
      <xdr:spPr>
        <a:xfrm>
          <a:off x="13131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156704</xdr:rowOff>
    </xdr:from>
    <xdr:to>
      <xdr:col>77</xdr:col>
      <xdr:colOff>95250</xdr:colOff>
      <xdr:row>14</xdr:row>
      <xdr:rowOff>86854</xdr:rowOff>
    </xdr:to>
    <xdr:sp macro="" textlink="">
      <xdr:nvSpPr>
        <xdr:cNvPr id="469" name="楕円 468"/>
        <xdr:cNvSpPr/>
      </xdr:nvSpPr>
      <xdr:spPr>
        <a:xfrm>
          <a:off x="161290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97031</xdr:rowOff>
    </xdr:from>
    <xdr:ext cx="736600" cy="259045"/>
    <xdr:sp macro="" textlink="">
      <xdr:nvSpPr>
        <xdr:cNvPr id="470" name="テキスト ボックス 469"/>
        <xdr:cNvSpPr txBox="1"/>
      </xdr:nvSpPr>
      <xdr:spPr>
        <a:xfrm>
          <a:off x="15798800" y="215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111266</xdr:rowOff>
    </xdr:from>
    <xdr:to>
      <xdr:col>73</xdr:col>
      <xdr:colOff>44450</xdr:colOff>
      <xdr:row>15</xdr:row>
      <xdr:rowOff>41416</xdr:rowOff>
    </xdr:to>
    <xdr:sp macro="" textlink="">
      <xdr:nvSpPr>
        <xdr:cNvPr id="471" name="楕円 470"/>
        <xdr:cNvSpPr/>
      </xdr:nvSpPr>
      <xdr:spPr>
        <a:xfrm>
          <a:off x="152400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51593</xdr:rowOff>
    </xdr:from>
    <xdr:ext cx="762000" cy="259045"/>
    <xdr:sp macro="" textlink="">
      <xdr:nvSpPr>
        <xdr:cNvPr id="472" name="テキスト ボックス 471"/>
        <xdr:cNvSpPr txBox="1"/>
      </xdr:nvSpPr>
      <xdr:spPr>
        <a:xfrm>
          <a:off x="14909800" y="228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28293</xdr:rowOff>
    </xdr:from>
    <xdr:to>
      <xdr:col>68</xdr:col>
      <xdr:colOff>203200</xdr:colOff>
      <xdr:row>15</xdr:row>
      <xdr:rowOff>129893</xdr:rowOff>
    </xdr:to>
    <xdr:sp macro="" textlink="">
      <xdr:nvSpPr>
        <xdr:cNvPr id="473" name="楕円 472"/>
        <xdr:cNvSpPr/>
      </xdr:nvSpPr>
      <xdr:spPr>
        <a:xfrm>
          <a:off x="14351000" y="2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140070</xdr:rowOff>
    </xdr:from>
    <xdr:ext cx="762000" cy="259045"/>
    <xdr:sp macro="" textlink="">
      <xdr:nvSpPr>
        <xdr:cNvPr id="474" name="テキスト ボックス 473"/>
        <xdr:cNvSpPr txBox="1"/>
      </xdr:nvSpPr>
      <xdr:spPr>
        <a:xfrm>
          <a:off x="14020800" y="236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107385</xdr:rowOff>
    </xdr:from>
    <xdr:to>
      <xdr:col>64</xdr:col>
      <xdr:colOff>152400</xdr:colOff>
      <xdr:row>16</xdr:row>
      <xdr:rowOff>37535</xdr:rowOff>
    </xdr:to>
    <xdr:sp macro="" textlink="">
      <xdr:nvSpPr>
        <xdr:cNvPr id="475" name="楕円 474"/>
        <xdr:cNvSpPr/>
      </xdr:nvSpPr>
      <xdr:spPr>
        <a:xfrm>
          <a:off x="13462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47712</xdr:rowOff>
    </xdr:from>
    <xdr:ext cx="762000" cy="259045"/>
    <xdr:sp macro="" textlink="">
      <xdr:nvSpPr>
        <xdr:cNvPr id="476" name="テキスト ボックス 475"/>
        <xdr:cNvSpPr txBox="1"/>
      </xdr:nvSpPr>
      <xdr:spPr>
        <a:xfrm>
          <a:off x="13131800" y="244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202,193
199,107
25.00
72,052,584
70,480,335
753,935
40,550,291
60,647,257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年度の給与構造改革（給料表を平均</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年度については、退職手当の増加、人事院勧告等の影響による給料、期末勤勉手当の増加によ</a:t>
          </a:r>
          <a:r>
            <a:rPr kumimoji="1" lang="ja-JP" altLang="en-US" sz="1100">
              <a:solidFill>
                <a:schemeClr val="dk1"/>
              </a:solidFill>
              <a:effectLst/>
              <a:latin typeface="+mn-lt"/>
              <a:ea typeface="+mn-ea"/>
              <a:cs typeface="+mn-cs"/>
            </a:rPr>
            <a:t>り若干悪化</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なお、団塊の世代の退職等新陳代謝に伴う職員構成の変化などから、今後数年間の人件費総額は概ね横ばいで推移するものと推計している。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155575</xdr:rowOff>
    </xdr:from>
    <xdr:to>
      <xdr:col>24</xdr:col>
      <xdr:colOff>25400</xdr:colOff>
      <xdr:row>38</xdr:row>
      <xdr:rowOff>50800</xdr:rowOff>
    </xdr:to>
    <xdr:cxnSp macro="">
      <xdr:nvCxnSpPr>
        <xdr:cNvPr id="70" name="直線コネクタ 69"/>
        <xdr:cNvCxnSpPr/>
      </xdr:nvCxnSpPr>
      <xdr:spPr>
        <a:xfrm>
          <a:off x="3987800" y="64992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155575</xdr:rowOff>
    </xdr:from>
    <xdr:to>
      <xdr:col>19</xdr:col>
      <xdr:colOff>187325</xdr:colOff>
      <xdr:row>38</xdr:row>
      <xdr:rowOff>12700</xdr:rowOff>
    </xdr:to>
    <xdr:cxnSp macro="">
      <xdr:nvCxnSpPr>
        <xdr:cNvPr id="73" name="直線コネクタ 72"/>
        <xdr:cNvCxnSpPr/>
      </xdr:nvCxnSpPr>
      <xdr:spPr>
        <a:xfrm flipV="1">
          <a:off x="3098800" y="6499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12700</xdr:rowOff>
    </xdr:to>
    <xdr:cxnSp macro="">
      <xdr:nvCxnSpPr>
        <xdr:cNvPr id="76" name="直線コネクタ 75"/>
        <xdr:cNvCxnSpPr/>
      </xdr:nvCxnSpPr>
      <xdr:spPr>
        <a:xfrm>
          <a:off x="2209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50800</xdr:rowOff>
    </xdr:to>
    <xdr:cxnSp macro="">
      <xdr:nvCxnSpPr>
        <xdr:cNvPr id="79" name="直線コネクタ 78"/>
        <xdr:cNvCxnSpPr/>
      </xdr:nvCxnSpPr>
      <xdr:spPr>
        <a:xfrm flipV="1">
          <a:off x="1320800" y="652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9" name="楕円 88"/>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90"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104775</xdr:rowOff>
    </xdr:from>
    <xdr:to>
      <xdr:col>20</xdr:col>
      <xdr:colOff>38100</xdr:colOff>
      <xdr:row>38</xdr:row>
      <xdr:rowOff>34925</xdr:rowOff>
    </xdr:to>
    <xdr:sp macro="" textlink="">
      <xdr:nvSpPr>
        <xdr:cNvPr id="91" name="楕円 90"/>
        <xdr:cNvSpPr/>
      </xdr:nvSpPr>
      <xdr:spPr>
        <a:xfrm>
          <a:off x="3937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45102</xdr:rowOff>
    </xdr:from>
    <xdr:ext cx="736600" cy="259045"/>
    <xdr:sp macro="" textlink="">
      <xdr:nvSpPr>
        <xdr:cNvPr id="92" name="テキスト ボックス 91"/>
        <xdr:cNvSpPr txBox="1"/>
      </xdr:nvSpPr>
      <xdr:spPr>
        <a:xfrm>
          <a:off x="3606800" y="621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93" name="楕円 92"/>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94" name="テキスト ボックス 9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5" name="楕円 94"/>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96" name="テキスト ボックス 95"/>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7" name="楕円 96"/>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8" name="テキスト ボックス 9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従来より、ごみ処理業務等を一部事務組合で行っていること等により物件費は、類似団体平均よりやや低い水準にあった。その反面で、一部事務組合の物件費等に充てる負担金により補助費が類似団体平均を上回る傾向が見られた。</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年度については、</a:t>
          </a:r>
          <a:r>
            <a:rPr kumimoji="1" lang="ja-JP" altLang="en-US" sz="1300">
              <a:solidFill>
                <a:schemeClr val="dk1"/>
              </a:solidFill>
              <a:effectLst/>
              <a:latin typeface="+mn-lt"/>
              <a:ea typeface="+mn-ea"/>
              <a:cs typeface="+mn-cs"/>
            </a:rPr>
            <a:t>中学校給食の開始に伴う賄材料費等の増加がある一方で、特定優良賃貸住宅借上の廃止に伴う減少もあり、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年度と比較し類似団体平均とのかい離幅</a:t>
          </a:r>
          <a:r>
            <a:rPr kumimoji="1" lang="ja-JP" altLang="en-US" sz="1300">
              <a:solidFill>
                <a:schemeClr val="dk1"/>
              </a:solidFill>
              <a:effectLst/>
              <a:latin typeface="+mn-lt"/>
              <a:ea typeface="+mn-ea"/>
              <a:cs typeface="+mn-cs"/>
            </a:rPr>
            <a:t>に増減は見られなかった</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85852</xdr:rowOff>
    </xdr:from>
    <xdr:to>
      <xdr:col>82</xdr:col>
      <xdr:colOff>107950</xdr:colOff>
      <xdr:row>14</xdr:row>
      <xdr:rowOff>85852</xdr:rowOff>
    </xdr:to>
    <xdr:cxnSp macro="">
      <xdr:nvCxnSpPr>
        <xdr:cNvPr id="129" name="直線コネクタ 128"/>
        <xdr:cNvCxnSpPr/>
      </xdr:nvCxnSpPr>
      <xdr:spPr>
        <a:xfrm>
          <a:off x="15671800" y="2486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85852</xdr:rowOff>
    </xdr:from>
    <xdr:to>
      <xdr:col>78</xdr:col>
      <xdr:colOff>69850</xdr:colOff>
      <xdr:row>14</xdr:row>
      <xdr:rowOff>136144</xdr:rowOff>
    </xdr:to>
    <xdr:cxnSp macro="">
      <xdr:nvCxnSpPr>
        <xdr:cNvPr id="132" name="直線コネクタ 131"/>
        <xdr:cNvCxnSpPr/>
      </xdr:nvCxnSpPr>
      <xdr:spPr>
        <a:xfrm flipV="1">
          <a:off x="14782800" y="2486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17272</xdr:rowOff>
    </xdr:from>
    <xdr:to>
      <xdr:col>73</xdr:col>
      <xdr:colOff>180975</xdr:colOff>
      <xdr:row>14</xdr:row>
      <xdr:rowOff>136144</xdr:rowOff>
    </xdr:to>
    <xdr:cxnSp macro="">
      <xdr:nvCxnSpPr>
        <xdr:cNvPr id="135" name="直線コネクタ 134"/>
        <xdr:cNvCxnSpPr/>
      </xdr:nvCxnSpPr>
      <xdr:spPr>
        <a:xfrm>
          <a:off x="13893800" y="24175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7" name="テキスト ボックス 136"/>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17272</xdr:rowOff>
    </xdr:from>
    <xdr:to>
      <xdr:col>69</xdr:col>
      <xdr:colOff>92075</xdr:colOff>
      <xdr:row>14</xdr:row>
      <xdr:rowOff>154432</xdr:rowOff>
    </xdr:to>
    <xdr:cxnSp macro="">
      <xdr:nvCxnSpPr>
        <xdr:cNvPr id="138" name="直線コネクタ 137"/>
        <xdr:cNvCxnSpPr/>
      </xdr:nvCxnSpPr>
      <xdr:spPr>
        <a:xfrm flipV="1">
          <a:off x="13004800" y="24175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45991</xdr:rowOff>
    </xdr:from>
    <xdr:ext cx="762000" cy="259045"/>
    <xdr:sp macro="" textlink="">
      <xdr:nvSpPr>
        <xdr:cNvPr id="140" name="テキスト ボックス 139"/>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35052</xdr:rowOff>
    </xdr:from>
    <xdr:to>
      <xdr:col>82</xdr:col>
      <xdr:colOff>158750</xdr:colOff>
      <xdr:row>14</xdr:row>
      <xdr:rowOff>136652</xdr:rowOff>
    </xdr:to>
    <xdr:sp macro="" textlink="">
      <xdr:nvSpPr>
        <xdr:cNvPr id="148" name="楕円 147"/>
        <xdr:cNvSpPr/>
      </xdr:nvSpPr>
      <xdr:spPr>
        <a:xfrm>
          <a:off x="164592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51579</xdr:rowOff>
    </xdr:from>
    <xdr:ext cx="762000" cy="259045"/>
    <xdr:sp macro="" textlink="">
      <xdr:nvSpPr>
        <xdr:cNvPr id="149" name="物件費該当値テキスト"/>
        <xdr:cNvSpPr txBox="1"/>
      </xdr:nvSpPr>
      <xdr:spPr>
        <a:xfrm>
          <a:off x="16598900" y="22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35052</xdr:rowOff>
    </xdr:from>
    <xdr:to>
      <xdr:col>78</xdr:col>
      <xdr:colOff>120650</xdr:colOff>
      <xdr:row>14</xdr:row>
      <xdr:rowOff>136652</xdr:rowOff>
    </xdr:to>
    <xdr:sp macro="" textlink="">
      <xdr:nvSpPr>
        <xdr:cNvPr id="150" name="楕円 149"/>
        <xdr:cNvSpPr/>
      </xdr:nvSpPr>
      <xdr:spPr>
        <a:xfrm>
          <a:off x="15621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146829</xdr:rowOff>
    </xdr:from>
    <xdr:ext cx="736600" cy="259045"/>
    <xdr:sp macro="" textlink="">
      <xdr:nvSpPr>
        <xdr:cNvPr id="151" name="テキスト ボックス 150"/>
        <xdr:cNvSpPr txBox="1"/>
      </xdr:nvSpPr>
      <xdr:spPr>
        <a:xfrm>
          <a:off x="15290800" y="2204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85344</xdr:rowOff>
    </xdr:from>
    <xdr:to>
      <xdr:col>74</xdr:col>
      <xdr:colOff>31750</xdr:colOff>
      <xdr:row>15</xdr:row>
      <xdr:rowOff>15494</xdr:rowOff>
    </xdr:to>
    <xdr:sp macro="" textlink="">
      <xdr:nvSpPr>
        <xdr:cNvPr id="152" name="楕円 151"/>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25671</xdr:rowOff>
    </xdr:from>
    <xdr:ext cx="762000" cy="259045"/>
    <xdr:sp macro="" textlink="">
      <xdr:nvSpPr>
        <xdr:cNvPr id="153" name="テキスト ボックス 152"/>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137922</xdr:rowOff>
    </xdr:from>
    <xdr:to>
      <xdr:col>69</xdr:col>
      <xdr:colOff>142875</xdr:colOff>
      <xdr:row>14</xdr:row>
      <xdr:rowOff>68072</xdr:rowOff>
    </xdr:to>
    <xdr:sp macro="" textlink="">
      <xdr:nvSpPr>
        <xdr:cNvPr id="154" name="楕円 153"/>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55" name="テキスト ボックス 154"/>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6" name="楕円 155"/>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7" name="テキスト ボックス 156"/>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扶助費は、</a:t>
          </a:r>
          <a:r>
            <a:rPr kumimoji="1" lang="ja-JP" altLang="en-US" sz="1300">
              <a:solidFill>
                <a:schemeClr val="dk1"/>
              </a:solidFill>
              <a:effectLst/>
              <a:latin typeface="+mn-lt"/>
              <a:ea typeface="+mn-ea"/>
              <a:cs typeface="+mn-cs"/>
            </a:rPr>
            <a:t>臨時福祉給付事業や</a:t>
          </a:r>
          <a:r>
            <a:rPr kumimoji="1" lang="ja-JP" altLang="ja-JP" sz="1300">
              <a:solidFill>
                <a:schemeClr val="dk1"/>
              </a:solidFill>
              <a:effectLst/>
              <a:latin typeface="+mn-lt"/>
              <a:ea typeface="+mn-ea"/>
              <a:cs typeface="+mn-cs"/>
            </a:rPr>
            <a:t>施設型給付費、保育所保育委託料</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障害児通所給付費・措置費等が増加しており、類似団体平均、県平均からみても依然高い水準にとどまっている。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69850</xdr:rowOff>
    </xdr:to>
    <xdr:cxnSp macro="">
      <xdr:nvCxnSpPr>
        <xdr:cNvPr id="190" name="直線コネクタ 189"/>
        <xdr:cNvCxnSpPr/>
      </xdr:nvCxnSpPr>
      <xdr:spPr>
        <a:xfrm>
          <a:off x="3987800" y="9918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69850</xdr:rowOff>
    </xdr:to>
    <xdr:cxnSp macro="">
      <xdr:nvCxnSpPr>
        <xdr:cNvPr id="193" name="直線コネクタ 192"/>
        <xdr:cNvCxnSpPr/>
      </xdr:nvCxnSpPr>
      <xdr:spPr>
        <a:xfrm flipV="1">
          <a:off x="3098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69850</xdr:rowOff>
    </xdr:to>
    <xdr:cxnSp macro="">
      <xdr:nvCxnSpPr>
        <xdr:cNvPr id="196" name="直線コネクタ 195"/>
        <xdr:cNvCxnSpPr/>
      </xdr:nvCxnSpPr>
      <xdr:spPr>
        <a:xfrm>
          <a:off x="2209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107950</xdr:rowOff>
    </xdr:to>
    <xdr:cxnSp macro="">
      <xdr:nvCxnSpPr>
        <xdr:cNvPr id="199" name="直線コネクタ 198"/>
        <xdr:cNvCxnSpPr/>
      </xdr:nvCxnSpPr>
      <xdr:spPr>
        <a:xfrm>
          <a:off x="1320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9" name="楕円 208"/>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10"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13" name="楕円 212"/>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4" name="テキスト ボックス 213"/>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7" name="楕円 216"/>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8" name="テキスト ボックス 217"/>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当該数値は一貫して類似団体平均値に比べて低い</a:t>
          </a:r>
          <a:r>
            <a:rPr kumimoji="1" lang="ja-JP" altLang="en-US" sz="1300">
              <a:solidFill>
                <a:schemeClr val="dk1"/>
              </a:solidFill>
              <a:effectLst/>
              <a:latin typeface="+mn-lt"/>
              <a:ea typeface="+mn-ea"/>
              <a:cs typeface="+mn-cs"/>
            </a:rPr>
            <a:t>水準で推移している</a:t>
          </a:r>
          <a:r>
            <a:rPr kumimoji="1" lang="ja-JP" altLang="ja-JP" sz="1300">
              <a:solidFill>
                <a:schemeClr val="dk1"/>
              </a:solidFill>
              <a:effectLst/>
              <a:latin typeface="+mn-lt"/>
              <a:ea typeface="+mn-ea"/>
              <a:cs typeface="+mn-cs"/>
            </a:rPr>
            <a:t>。要因は平成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年度から、下水道事業の会計制度を移行（特別会計から公営企業会計）したことがあげられる。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34472</xdr:rowOff>
    </xdr:to>
    <xdr:cxnSp macro="">
      <xdr:nvCxnSpPr>
        <xdr:cNvPr id="253" name="直線コネクタ 252"/>
        <xdr:cNvCxnSpPr/>
      </xdr:nvCxnSpPr>
      <xdr:spPr>
        <a:xfrm flipV="1">
          <a:off x="15671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34472</xdr:rowOff>
    </xdr:to>
    <xdr:cxnSp macro="">
      <xdr:nvCxnSpPr>
        <xdr:cNvPr id="256" name="直線コネクタ 255"/>
        <xdr:cNvCxnSpPr/>
      </xdr:nvCxnSpPr>
      <xdr:spPr>
        <a:xfrm>
          <a:off x="14782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8" name="テキスト ボックス 257"/>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56</xdr:row>
      <xdr:rowOff>12700</xdr:rowOff>
    </xdr:to>
    <xdr:cxnSp macro="">
      <xdr:nvCxnSpPr>
        <xdr:cNvPr id="259" name="直線コネクタ 258"/>
        <xdr:cNvCxnSpPr/>
      </xdr:nvCxnSpPr>
      <xdr:spPr>
        <a:xfrm>
          <a:off x="13893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1" name="テキスト ボックス 26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53522</xdr:rowOff>
    </xdr:to>
    <xdr:cxnSp macro="">
      <xdr:nvCxnSpPr>
        <xdr:cNvPr id="262" name="直線コネクタ 261"/>
        <xdr:cNvCxnSpPr/>
      </xdr:nvCxnSpPr>
      <xdr:spPr>
        <a:xfrm>
          <a:off x="13004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4" name="テキスト ボックス 263"/>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6" name="テキスト ボックス 265"/>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72" name="楕円 271"/>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73" name="その他該当値テキスト"/>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4" name="楕円 273"/>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5" name="テキスト ボックス 274"/>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78" name="楕円 277"/>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114499</xdr:rowOff>
    </xdr:from>
    <xdr:ext cx="762000" cy="259045"/>
    <xdr:sp macro="" textlink="">
      <xdr:nvSpPr>
        <xdr:cNvPr id="279" name="テキスト ボックス 278"/>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80" name="楕円 279"/>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81" name="テキスト ボックス 280"/>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当該数値は一貫して類似団体平均値に比べて高い。要因は、ごみ処理業務等を一部事務組合で行っていること、下水道事業を公営企業で行っていることがあげられる。</a:t>
          </a:r>
          <a:endParaRPr lang="ja-JP" altLang="ja-JP" sz="1300">
            <a:effectLst/>
          </a:endParaRPr>
        </a:p>
        <a:p>
          <a:r>
            <a:rPr kumimoji="1" lang="ja-JP" altLang="ja-JP" sz="1300">
              <a:solidFill>
                <a:schemeClr val="dk1"/>
              </a:solidFill>
              <a:effectLst/>
              <a:latin typeface="+mn-lt"/>
              <a:ea typeface="+mn-ea"/>
              <a:cs typeface="+mn-cs"/>
            </a:rPr>
            <a:t>なお、平成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年度決算において土地開発公社他２団体のいわゆる第３セクターを解散したことによる関係補助金の削減により当該数値が改善した後は、ほぼ横ばいで推移している。</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外郭団体への補助</a:t>
          </a:r>
          <a:r>
            <a:rPr kumimoji="1" lang="ja-JP" altLang="ja-JP" sz="1300">
              <a:solidFill>
                <a:schemeClr val="dk1"/>
              </a:solidFill>
              <a:effectLst/>
              <a:latin typeface="+mn-lt"/>
              <a:ea typeface="+mn-ea"/>
              <a:cs typeface="+mn-cs"/>
            </a:rPr>
            <a:t>等が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したことにより</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105228</xdr:rowOff>
    </xdr:to>
    <xdr:cxnSp macro="">
      <xdr:nvCxnSpPr>
        <xdr:cNvPr id="316" name="直線コネクタ 315"/>
        <xdr:cNvCxnSpPr/>
      </xdr:nvCxnSpPr>
      <xdr:spPr>
        <a:xfrm flipV="1">
          <a:off x="15671800" y="6565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7257</xdr:rowOff>
    </xdr:from>
    <xdr:to>
      <xdr:col>78</xdr:col>
      <xdr:colOff>69850</xdr:colOff>
      <xdr:row>38</xdr:row>
      <xdr:rowOff>105228</xdr:rowOff>
    </xdr:to>
    <xdr:cxnSp macro="">
      <xdr:nvCxnSpPr>
        <xdr:cNvPr id="319" name="直線コネクタ 318"/>
        <xdr:cNvCxnSpPr/>
      </xdr:nvCxnSpPr>
      <xdr:spPr>
        <a:xfrm>
          <a:off x="14782800" y="6522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xdr:rowOff>
    </xdr:from>
    <xdr:to>
      <xdr:col>73</xdr:col>
      <xdr:colOff>180975</xdr:colOff>
      <xdr:row>38</xdr:row>
      <xdr:rowOff>7257</xdr:rowOff>
    </xdr:to>
    <xdr:cxnSp macro="">
      <xdr:nvCxnSpPr>
        <xdr:cNvPr id="322" name="直線コネクタ 321"/>
        <xdr:cNvCxnSpPr/>
      </xdr:nvCxnSpPr>
      <xdr:spPr>
        <a:xfrm>
          <a:off x="13893800" y="652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4" name="テキスト ボックス 32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xdr:rowOff>
    </xdr:from>
    <xdr:to>
      <xdr:col>69</xdr:col>
      <xdr:colOff>92075</xdr:colOff>
      <xdr:row>38</xdr:row>
      <xdr:rowOff>29028</xdr:rowOff>
    </xdr:to>
    <xdr:cxnSp macro="">
      <xdr:nvCxnSpPr>
        <xdr:cNvPr id="325" name="直線コネクタ 324"/>
        <xdr:cNvCxnSpPr/>
      </xdr:nvCxnSpPr>
      <xdr:spPr>
        <a:xfrm flipV="1">
          <a:off x="13004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35" name="楕円 334"/>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36"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54428</xdr:rowOff>
    </xdr:from>
    <xdr:to>
      <xdr:col>78</xdr:col>
      <xdr:colOff>120650</xdr:colOff>
      <xdr:row>38</xdr:row>
      <xdr:rowOff>156028</xdr:rowOff>
    </xdr:to>
    <xdr:sp macro="" textlink="">
      <xdr:nvSpPr>
        <xdr:cNvPr id="337" name="楕円 336"/>
        <xdr:cNvSpPr/>
      </xdr:nvSpPr>
      <xdr:spPr>
        <a:xfrm>
          <a:off x="15621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140805</xdr:rowOff>
    </xdr:from>
    <xdr:ext cx="736600" cy="259045"/>
    <xdr:sp macro="" textlink="">
      <xdr:nvSpPr>
        <xdr:cNvPr id="338" name="テキスト ボックス 337"/>
        <xdr:cNvSpPr txBox="1"/>
      </xdr:nvSpPr>
      <xdr:spPr>
        <a:xfrm>
          <a:off x="15290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127907</xdr:rowOff>
    </xdr:from>
    <xdr:to>
      <xdr:col>74</xdr:col>
      <xdr:colOff>31750</xdr:colOff>
      <xdr:row>38</xdr:row>
      <xdr:rowOff>58057</xdr:rowOff>
    </xdr:to>
    <xdr:sp macro="" textlink="">
      <xdr:nvSpPr>
        <xdr:cNvPr id="339" name="楕円 338"/>
        <xdr:cNvSpPr/>
      </xdr:nvSpPr>
      <xdr:spPr>
        <a:xfrm>
          <a:off x="14732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42834</xdr:rowOff>
    </xdr:from>
    <xdr:ext cx="762000" cy="259045"/>
    <xdr:sp macro="" textlink="">
      <xdr:nvSpPr>
        <xdr:cNvPr id="340" name="テキスト ボックス 339"/>
        <xdr:cNvSpPr txBox="1"/>
      </xdr:nvSpPr>
      <xdr:spPr>
        <a:xfrm>
          <a:off x="14401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127907</xdr:rowOff>
    </xdr:from>
    <xdr:to>
      <xdr:col>69</xdr:col>
      <xdr:colOff>142875</xdr:colOff>
      <xdr:row>38</xdr:row>
      <xdr:rowOff>58057</xdr:rowOff>
    </xdr:to>
    <xdr:sp macro="" textlink="">
      <xdr:nvSpPr>
        <xdr:cNvPr id="341" name="楕円 340"/>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42834</xdr:rowOff>
    </xdr:from>
    <xdr:ext cx="762000" cy="259045"/>
    <xdr:sp macro="" textlink="">
      <xdr:nvSpPr>
        <xdr:cNvPr id="342" name="テキスト ボックス 341"/>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43" name="楕円 342"/>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44" name="テキスト ボックス 343"/>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れまで、阪神淡路大震災の災害復旧事業債の償還の影響から類似団体内順位は低位であったが、償還が進捗するにつれて改善している。しかし、公債費自体は臨時財政対策債に係る元利償還金の増加により横ばいとなっていることには留意する必要がある。</a:t>
          </a:r>
          <a:endParaRPr lang="ja-JP" altLang="ja-JP" sz="1200">
            <a:effectLst/>
          </a:endParaRPr>
        </a:p>
        <a:p>
          <a:r>
            <a:rPr kumimoji="1" lang="ja-JP" altLang="ja-JP" sz="1200">
              <a:solidFill>
                <a:schemeClr val="dk1"/>
              </a:solidFill>
              <a:effectLst/>
              <a:latin typeface="+mn-lt"/>
              <a:ea typeface="+mn-ea"/>
              <a:cs typeface="+mn-cs"/>
            </a:rPr>
            <a:t>なお、平成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年度まで類似団体平均値に近づきつつあった当該数値が、平成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年度は、</a:t>
          </a:r>
          <a:r>
            <a:rPr kumimoji="1" lang="ja-JP" altLang="ja-JP" sz="1200">
              <a:solidFill>
                <a:schemeClr val="dk1"/>
              </a:solidFill>
              <a:effectLst/>
              <a:latin typeface="+mn-lt"/>
              <a:ea typeface="+mn-ea"/>
              <a:cs typeface="+mn-cs"/>
            </a:rPr>
            <a:t>かい離する状態が続いてい</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。これは</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年連続でテールヘビー返済（バルーン返済）を行ったことによる一時的なものであり、平成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年度以降は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のような類似団体平均からの大幅なかい離は見られ</a:t>
          </a:r>
          <a:r>
            <a:rPr kumimoji="1" lang="ja-JP" altLang="en-US" sz="1200">
              <a:solidFill>
                <a:schemeClr val="dk1"/>
              </a:solidFill>
              <a:effectLst/>
              <a:latin typeface="+mn-lt"/>
              <a:ea typeface="+mn-ea"/>
              <a:cs typeface="+mn-cs"/>
            </a:rPr>
            <a:t>ず、ほぼ横ばいで推移している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20320</xdr:rowOff>
    </xdr:to>
    <xdr:cxnSp macro="">
      <xdr:nvCxnSpPr>
        <xdr:cNvPr id="377" name="直線コネクタ 376"/>
        <xdr:cNvCxnSpPr/>
      </xdr:nvCxnSpPr>
      <xdr:spPr>
        <a:xfrm>
          <a:off x="3987800" y="1338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78</xdr:row>
      <xdr:rowOff>12700</xdr:rowOff>
    </xdr:to>
    <xdr:cxnSp macro="">
      <xdr:nvCxnSpPr>
        <xdr:cNvPr id="380" name="直線コネクタ 379"/>
        <xdr:cNvCxnSpPr/>
      </xdr:nvCxnSpPr>
      <xdr:spPr>
        <a:xfrm>
          <a:off x="3098800" y="13332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80</xdr:row>
      <xdr:rowOff>5080</xdr:rowOff>
    </xdr:to>
    <xdr:cxnSp macro="">
      <xdr:nvCxnSpPr>
        <xdr:cNvPr id="383" name="直線コネクタ 382"/>
        <xdr:cNvCxnSpPr/>
      </xdr:nvCxnSpPr>
      <xdr:spPr>
        <a:xfrm flipV="1">
          <a:off x="2209800" y="13332461"/>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80</xdr:row>
      <xdr:rowOff>5080</xdr:rowOff>
    </xdr:to>
    <xdr:cxnSp macro="">
      <xdr:nvCxnSpPr>
        <xdr:cNvPr id="386" name="直線コネクタ 385"/>
        <xdr:cNvCxnSpPr/>
      </xdr:nvCxnSpPr>
      <xdr:spPr>
        <a:xfrm>
          <a:off x="1320800" y="135153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6" name="楕円 395"/>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7"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8" name="楕円 397"/>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9" name="テキスト ボックス 398"/>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400" name="楕円 399"/>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401" name="テキスト ボックス 400"/>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402" name="楕円 401"/>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403" name="テキスト ボックス 402"/>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404" name="楕円 403"/>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405" name="テキスト ボックス 404"/>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人件費の削減、扶助費の増加、公債費の抑制など、個々の経費の増減が結果として全体の均衡を保っている状況にある。</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年度には特別会計の操出金の増加があり、一時的な数字の増減があるものの、それを除けばほぼ横ばいの状況が続いている。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73661</xdr:rowOff>
    </xdr:to>
    <xdr:cxnSp macro="">
      <xdr:nvCxnSpPr>
        <xdr:cNvPr id="438" name="直線コネクタ 437"/>
        <xdr:cNvCxnSpPr/>
      </xdr:nvCxnSpPr>
      <xdr:spPr>
        <a:xfrm>
          <a:off x="15671800" y="13073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39"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104139</xdr:rowOff>
    </xdr:to>
    <xdr:cxnSp macro="">
      <xdr:nvCxnSpPr>
        <xdr:cNvPr id="441" name="直線コネクタ 440"/>
        <xdr:cNvCxnSpPr/>
      </xdr:nvCxnSpPr>
      <xdr:spPr>
        <a:xfrm flipV="1">
          <a:off x="14782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76</xdr:row>
      <xdr:rowOff>104139</xdr:rowOff>
    </xdr:to>
    <xdr:cxnSp macro="">
      <xdr:nvCxnSpPr>
        <xdr:cNvPr id="444" name="直線コネクタ 443"/>
        <xdr:cNvCxnSpPr/>
      </xdr:nvCxnSpPr>
      <xdr:spPr>
        <a:xfrm>
          <a:off x="13893800" y="12791440"/>
          <a:ext cx="889000" cy="3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76</xdr:row>
      <xdr:rowOff>5080</xdr:rowOff>
    </xdr:to>
    <xdr:cxnSp macro="">
      <xdr:nvCxnSpPr>
        <xdr:cNvPr id="447" name="直線コネクタ 446"/>
        <xdr:cNvCxnSpPr/>
      </xdr:nvCxnSpPr>
      <xdr:spPr>
        <a:xfrm flipV="1">
          <a:off x="13004800" y="127914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49" name="テキスト ボックス 44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7" name="楕円 456"/>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58"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59" name="楕円 458"/>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60" name="テキスト ボックス 459"/>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61" name="楕円 460"/>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62" name="テキスト ボックス 46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63" name="楕円 462"/>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64" name="テキスト ボックス 463"/>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65" name="楕円 464"/>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66" name="テキスト ボックス 465"/>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11176</xdr:rowOff>
    </xdr:from>
    <xdr:to>
      <xdr:col>29</xdr:col>
      <xdr:colOff>127000</xdr:colOff>
      <xdr:row>16</xdr:row>
      <xdr:rowOff>70703</xdr:rowOff>
    </xdr:to>
    <xdr:cxnSp macro="">
      <xdr:nvCxnSpPr>
        <xdr:cNvPr id="48" name="直線コネクタ 47"/>
        <xdr:cNvCxnSpPr/>
      </xdr:nvCxnSpPr>
      <xdr:spPr bwMode="auto">
        <a:xfrm flipV="1">
          <a:off x="5003800" y="2802001"/>
          <a:ext cx="647700" cy="5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70703</xdr:rowOff>
    </xdr:from>
    <xdr:to>
      <xdr:col>26</xdr:col>
      <xdr:colOff>50800</xdr:colOff>
      <xdr:row>16</xdr:row>
      <xdr:rowOff>100193</xdr:rowOff>
    </xdr:to>
    <xdr:cxnSp macro="">
      <xdr:nvCxnSpPr>
        <xdr:cNvPr id="51" name="直線コネクタ 50"/>
        <xdr:cNvCxnSpPr/>
      </xdr:nvCxnSpPr>
      <xdr:spPr bwMode="auto">
        <a:xfrm flipV="1">
          <a:off x="4305300" y="2861528"/>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100193</xdr:rowOff>
    </xdr:from>
    <xdr:to>
      <xdr:col>22</xdr:col>
      <xdr:colOff>114300</xdr:colOff>
      <xdr:row>17</xdr:row>
      <xdr:rowOff>57765</xdr:rowOff>
    </xdr:to>
    <xdr:cxnSp macro="">
      <xdr:nvCxnSpPr>
        <xdr:cNvPr id="54" name="直線コネクタ 53"/>
        <xdr:cNvCxnSpPr/>
      </xdr:nvCxnSpPr>
      <xdr:spPr bwMode="auto">
        <a:xfrm flipV="1">
          <a:off x="3606800" y="2891018"/>
          <a:ext cx="698500" cy="12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57765</xdr:rowOff>
    </xdr:from>
    <xdr:to>
      <xdr:col>18</xdr:col>
      <xdr:colOff>177800</xdr:colOff>
      <xdr:row>17</xdr:row>
      <xdr:rowOff>91369</xdr:rowOff>
    </xdr:to>
    <xdr:cxnSp macro="">
      <xdr:nvCxnSpPr>
        <xdr:cNvPr id="57" name="直線コネクタ 56"/>
        <xdr:cNvCxnSpPr/>
      </xdr:nvCxnSpPr>
      <xdr:spPr bwMode="auto">
        <a:xfrm flipV="1">
          <a:off x="2908300" y="3020040"/>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131826</xdr:rowOff>
    </xdr:from>
    <xdr:to>
      <xdr:col>29</xdr:col>
      <xdr:colOff>177800</xdr:colOff>
      <xdr:row>16</xdr:row>
      <xdr:rowOff>61976</xdr:rowOff>
    </xdr:to>
    <xdr:sp macro="" textlink="">
      <xdr:nvSpPr>
        <xdr:cNvPr id="67" name="楕円 66"/>
        <xdr:cNvSpPr/>
      </xdr:nvSpPr>
      <xdr:spPr bwMode="auto">
        <a:xfrm>
          <a:off x="5600700" y="275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148353</xdr:rowOff>
    </xdr:from>
    <xdr:ext cx="762000" cy="259045"/>
    <xdr:sp macro="" textlink="">
      <xdr:nvSpPr>
        <xdr:cNvPr id="68" name="人口1人当たり決算額の推移該当値テキスト130"/>
        <xdr:cNvSpPr txBox="1"/>
      </xdr:nvSpPr>
      <xdr:spPr>
        <a:xfrm>
          <a:off x="5740400" y="25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19903</xdr:rowOff>
    </xdr:from>
    <xdr:to>
      <xdr:col>26</xdr:col>
      <xdr:colOff>101600</xdr:colOff>
      <xdr:row>16</xdr:row>
      <xdr:rowOff>121503</xdr:rowOff>
    </xdr:to>
    <xdr:sp macro="" textlink="">
      <xdr:nvSpPr>
        <xdr:cNvPr id="69" name="楕円 68"/>
        <xdr:cNvSpPr/>
      </xdr:nvSpPr>
      <xdr:spPr bwMode="auto">
        <a:xfrm>
          <a:off x="4953000" y="281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131680</xdr:rowOff>
    </xdr:from>
    <xdr:ext cx="736600" cy="259045"/>
    <xdr:sp macro="" textlink="">
      <xdr:nvSpPr>
        <xdr:cNvPr id="70" name="テキスト ボックス 69"/>
        <xdr:cNvSpPr txBox="1"/>
      </xdr:nvSpPr>
      <xdr:spPr>
        <a:xfrm>
          <a:off x="4622800" y="257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49393</xdr:rowOff>
    </xdr:from>
    <xdr:to>
      <xdr:col>22</xdr:col>
      <xdr:colOff>165100</xdr:colOff>
      <xdr:row>16</xdr:row>
      <xdr:rowOff>150993</xdr:rowOff>
    </xdr:to>
    <xdr:sp macro="" textlink="">
      <xdr:nvSpPr>
        <xdr:cNvPr id="71" name="楕円 70"/>
        <xdr:cNvSpPr/>
      </xdr:nvSpPr>
      <xdr:spPr bwMode="auto">
        <a:xfrm>
          <a:off x="4254500" y="284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161170</xdr:rowOff>
    </xdr:from>
    <xdr:ext cx="762000" cy="259045"/>
    <xdr:sp macro="" textlink="">
      <xdr:nvSpPr>
        <xdr:cNvPr id="72" name="テキスト ボックス 71"/>
        <xdr:cNvSpPr txBox="1"/>
      </xdr:nvSpPr>
      <xdr:spPr>
        <a:xfrm>
          <a:off x="3924300" y="260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6965</xdr:rowOff>
    </xdr:from>
    <xdr:to>
      <xdr:col>19</xdr:col>
      <xdr:colOff>38100</xdr:colOff>
      <xdr:row>17</xdr:row>
      <xdr:rowOff>108565</xdr:rowOff>
    </xdr:to>
    <xdr:sp macro="" textlink="">
      <xdr:nvSpPr>
        <xdr:cNvPr id="73" name="楕円 72"/>
        <xdr:cNvSpPr/>
      </xdr:nvSpPr>
      <xdr:spPr bwMode="auto">
        <a:xfrm>
          <a:off x="3556000" y="296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93342</xdr:rowOff>
    </xdr:from>
    <xdr:ext cx="762000" cy="259045"/>
    <xdr:sp macro="" textlink="">
      <xdr:nvSpPr>
        <xdr:cNvPr id="74" name="テキスト ボックス 73"/>
        <xdr:cNvSpPr txBox="1"/>
      </xdr:nvSpPr>
      <xdr:spPr>
        <a:xfrm>
          <a:off x="3225800" y="305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40569</xdr:rowOff>
    </xdr:from>
    <xdr:to>
      <xdr:col>15</xdr:col>
      <xdr:colOff>101600</xdr:colOff>
      <xdr:row>17</xdr:row>
      <xdr:rowOff>142169</xdr:rowOff>
    </xdr:to>
    <xdr:sp macro="" textlink="">
      <xdr:nvSpPr>
        <xdr:cNvPr id="75" name="楕円 74"/>
        <xdr:cNvSpPr/>
      </xdr:nvSpPr>
      <xdr:spPr bwMode="auto">
        <a:xfrm>
          <a:off x="2857500" y="300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126946</xdr:rowOff>
    </xdr:from>
    <xdr:ext cx="762000" cy="259045"/>
    <xdr:sp macro="" textlink="">
      <xdr:nvSpPr>
        <xdr:cNvPr id="76" name="テキスト ボックス 75"/>
        <xdr:cNvSpPr txBox="1"/>
      </xdr:nvSpPr>
      <xdr:spPr>
        <a:xfrm>
          <a:off x="2527300" y="30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97015</xdr:rowOff>
    </xdr:from>
    <xdr:to>
      <xdr:col>29</xdr:col>
      <xdr:colOff>127000</xdr:colOff>
      <xdr:row>35</xdr:row>
      <xdr:rowOff>111875</xdr:rowOff>
    </xdr:to>
    <xdr:cxnSp macro="">
      <xdr:nvCxnSpPr>
        <xdr:cNvPr id="109" name="直線コネクタ 108"/>
        <xdr:cNvCxnSpPr/>
      </xdr:nvCxnSpPr>
      <xdr:spPr bwMode="auto">
        <a:xfrm>
          <a:off x="5003800" y="6707365"/>
          <a:ext cx="6477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72860</xdr:rowOff>
    </xdr:from>
    <xdr:to>
      <xdr:col>26</xdr:col>
      <xdr:colOff>50800</xdr:colOff>
      <xdr:row>35</xdr:row>
      <xdr:rowOff>97015</xdr:rowOff>
    </xdr:to>
    <xdr:cxnSp macro="">
      <xdr:nvCxnSpPr>
        <xdr:cNvPr id="112" name="直線コネクタ 111"/>
        <xdr:cNvCxnSpPr/>
      </xdr:nvCxnSpPr>
      <xdr:spPr bwMode="auto">
        <a:xfrm>
          <a:off x="4305300" y="6683210"/>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218249</xdr:rowOff>
    </xdr:from>
    <xdr:to>
      <xdr:col>22</xdr:col>
      <xdr:colOff>114300</xdr:colOff>
      <xdr:row>35</xdr:row>
      <xdr:rowOff>72860</xdr:rowOff>
    </xdr:to>
    <xdr:cxnSp macro="">
      <xdr:nvCxnSpPr>
        <xdr:cNvPr id="115" name="直線コネクタ 114"/>
        <xdr:cNvCxnSpPr/>
      </xdr:nvCxnSpPr>
      <xdr:spPr bwMode="auto">
        <a:xfrm>
          <a:off x="3606800" y="6485699"/>
          <a:ext cx="698500" cy="19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218249</xdr:rowOff>
    </xdr:from>
    <xdr:to>
      <xdr:col>18</xdr:col>
      <xdr:colOff>177800</xdr:colOff>
      <xdr:row>35</xdr:row>
      <xdr:rowOff>142354</xdr:rowOff>
    </xdr:to>
    <xdr:cxnSp macro="">
      <xdr:nvCxnSpPr>
        <xdr:cNvPr id="118" name="直線コネクタ 117"/>
        <xdr:cNvCxnSpPr/>
      </xdr:nvCxnSpPr>
      <xdr:spPr bwMode="auto">
        <a:xfrm flipV="1">
          <a:off x="2908300" y="6485699"/>
          <a:ext cx="698500" cy="267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61075</xdr:rowOff>
    </xdr:from>
    <xdr:to>
      <xdr:col>29</xdr:col>
      <xdr:colOff>177800</xdr:colOff>
      <xdr:row>35</xdr:row>
      <xdr:rowOff>162675</xdr:rowOff>
    </xdr:to>
    <xdr:sp macro="" textlink="">
      <xdr:nvSpPr>
        <xdr:cNvPr id="128" name="楕円 127"/>
        <xdr:cNvSpPr/>
      </xdr:nvSpPr>
      <xdr:spPr bwMode="auto">
        <a:xfrm>
          <a:off x="5600700" y="667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249052</xdr:rowOff>
    </xdr:from>
    <xdr:ext cx="762000" cy="259045"/>
    <xdr:sp macro="" textlink="">
      <xdr:nvSpPr>
        <xdr:cNvPr id="129" name="人口1人当たり決算額の推移該当値テキスト445"/>
        <xdr:cNvSpPr txBox="1"/>
      </xdr:nvSpPr>
      <xdr:spPr>
        <a:xfrm>
          <a:off x="5740400" y="651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46215</xdr:rowOff>
    </xdr:from>
    <xdr:to>
      <xdr:col>26</xdr:col>
      <xdr:colOff>101600</xdr:colOff>
      <xdr:row>35</xdr:row>
      <xdr:rowOff>147815</xdr:rowOff>
    </xdr:to>
    <xdr:sp macro="" textlink="">
      <xdr:nvSpPr>
        <xdr:cNvPr id="130" name="楕円 129"/>
        <xdr:cNvSpPr/>
      </xdr:nvSpPr>
      <xdr:spPr bwMode="auto">
        <a:xfrm>
          <a:off x="4953000" y="665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157992</xdr:rowOff>
    </xdr:from>
    <xdr:ext cx="736600" cy="259045"/>
    <xdr:sp macro="" textlink="">
      <xdr:nvSpPr>
        <xdr:cNvPr id="131" name="テキスト ボックス 130"/>
        <xdr:cNvSpPr txBox="1"/>
      </xdr:nvSpPr>
      <xdr:spPr>
        <a:xfrm>
          <a:off x="4622800" y="6425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22060</xdr:rowOff>
    </xdr:from>
    <xdr:to>
      <xdr:col>22</xdr:col>
      <xdr:colOff>165100</xdr:colOff>
      <xdr:row>35</xdr:row>
      <xdr:rowOff>123660</xdr:rowOff>
    </xdr:to>
    <xdr:sp macro="" textlink="">
      <xdr:nvSpPr>
        <xdr:cNvPr id="132" name="楕円 131"/>
        <xdr:cNvSpPr/>
      </xdr:nvSpPr>
      <xdr:spPr bwMode="auto">
        <a:xfrm>
          <a:off x="4254500" y="663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133837</xdr:rowOff>
    </xdr:from>
    <xdr:ext cx="762000" cy="259045"/>
    <xdr:sp macro="" textlink="">
      <xdr:nvSpPr>
        <xdr:cNvPr id="133" name="テキスト ボックス 132"/>
        <xdr:cNvSpPr txBox="1"/>
      </xdr:nvSpPr>
      <xdr:spPr>
        <a:xfrm>
          <a:off x="3924300" y="64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167449</xdr:rowOff>
    </xdr:from>
    <xdr:to>
      <xdr:col>19</xdr:col>
      <xdr:colOff>38100</xdr:colOff>
      <xdr:row>34</xdr:row>
      <xdr:rowOff>269049</xdr:rowOff>
    </xdr:to>
    <xdr:sp macro="" textlink="">
      <xdr:nvSpPr>
        <xdr:cNvPr id="134" name="楕円 133"/>
        <xdr:cNvSpPr/>
      </xdr:nvSpPr>
      <xdr:spPr bwMode="auto">
        <a:xfrm>
          <a:off x="3556000" y="643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279226</xdr:rowOff>
    </xdr:from>
    <xdr:ext cx="762000" cy="259045"/>
    <xdr:sp macro="" textlink="">
      <xdr:nvSpPr>
        <xdr:cNvPr id="135" name="テキスト ボックス 134"/>
        <xdr:cNvSpPr txBox="1"/>
      </xdr:nvSpPr>
      <xdr:spPr>
        <a:xfrm>
          <a:off x="3225800" y="620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91554</xdr:rowOff>
    </xdr:from>
    <xdr:to>
      <xdr:col>15</xdr:col>
      <xdr:colOff>101600</xdr:colOff>
      <xdr:row>35</xdr:row>
      <xdr:rowOff>193154</xdr:rowOff>
    </xdr:to>
    <xdr:sp macro="" textlink="">
      <xdr:nvSpPr>
        <xdr:cNvPr id="136" name="楕円 135"/>
        <xdr:cNvSpPr/>
      </xdr:nvSpPr>
      <xdr:spPr bwMode="auto">
        <a:xfrm>
          <a:off x="2857500" y="67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203331</xdr:rowOff>
    </xdr:from>
    <xdr:ext cx="762000" cy="259045"/>
    <xdr:sp macro="" textlink="">
      <xdr:nvSpPr>
        <xdr:cNvPr id="137" name="テキスト ボックス 136"/>
        <xdr:cNvSpPr txBox="1"/>
      </xdr:nvSpPr>
      <xdr:spPr>
        <a:xfrm>
          <a:off x="2527300" y="647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202,193
199,107
25.00
72,052,584
70,480,335
753,935
40,550,291
60,647,257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142367</xdr:rowOff>
    </xdr:from>
    <xdr:to>
      <xdr:col>24</xdr:col>
      <xdr:colOff>63500</xdr:colOff>
      <xdr:row>35</xdr:row>
      <xdr:rowOff>73101</xdr:rowOff>
    </xdr:to>
    <xdr:cxnSp macro="">
      <xdr:nvCxnSpPr>
        <xdr:cNvPr id="61" name="直線コネクタ 60"/>
        <xdr:cNvCxnSpPr/>
      </xdr:nvCxnSpPr>
      <xdr:spPr>
        <a:xfrm flipV="1">
          <a:off x="3797300" y="5971667"/>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11379</xdr:rowOff>
    </xdr:from>
    <xdr:to>
      <xdr:col>19</xdr:col>
      <xdr:colOff>177800</xdr:colOff>
      <xdr:row>35</xdr:row>
      <xdr:rowOff>73101</xdr:rowOff>
    </xdr:to>
    <xdr:cxnSp macro="">
      <xdr:nvCxnSpPr>
        <xdr:cNvPr id="64" name="直線コネクタ 63"/>
        <xdr:cNvCxnSpPr/>
      </xdr:nvCxnSpPr>
      <xdr:spPr>
        <a:xfrm>
          <a:off x="2908300" y="601212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11379</xdr:rowOff>
    </xdr:from>
    <xdr:to>
      <xdr:col>15</xdr:col>
      <xdr:colOff>50800</xdr:colOff>
      <xdr:row>35</xdr:row>
      <xdr:rowOff>93104</xdr:rowOff>
    </xdr:to>
    <xdr:cxnSp macro="">
      <xdr:nvCxnSpPr>
        <xdr:cNvPr id="67" name="直線コネクタ 66"/>
        <xdr:cNvCxnSpPr/>
      </xdr:nvCxnSpPr>
      <xdr:spPr>
        <a:xfrm flipV="1">
          <a:off x="2019300" y="6012129"/>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87731</xdr:rowOff>
    </xdr:from>
    <xdr:to>
      <xdr:col>10</xdr:col>
      <xdr:colOff>114300</xdr:colOff>
      <xdr:row>35</xdr:row>
      <xdr:rowOff>93104</xdr:rowOff>
    </xdr:to>
    <xdr:cxnSp macro="">
      <xdr:nvCxnSpPr>
        <xdr:cNvPr id="70" name="直線コネクタ 69"/>
        <xdr:cNvCxnSpPr/>
      </xdr:nvCxnSpPr>
      <xdr:spPr>
        <a:xfrm>
          <a:off x="1130300" y="6088481"/>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80" name="楕円 79"/>
        <xdr:cNvSpPr/>
      </xdr:nvSpPr>
      <xdr:spPr>
        <a:xfrm>
          <a:off x="45847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114444</xdr:rowOff>
    </xdr:from>
    <xdr:ext cx="534377" cy="259045"/>
    <xdr:sp macro="" textlink="">
      <xdr:nvSpPr>
        <xdr:cNvPr id="81" name="人件費該当値テキスト"/>
        <xdr:cNvSpPr txBox="1"/>
      </xdr:nvSpPr>
      <xdr:spPr>
        <a:xfrm>
          <a:off x="4686300" y="577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22301</xdr:rowOff>
    </xdr:from>
    <xdr:to>
      <xdr:col>20</xdr:col>
      <xdr:colOff>38100</xdr:colOff>
      <xdr:row>35</xdr:row>
      <xdr:rowOff>123901</xdr:rowOff>
    </xdr:to>
    <xdr:sp macro="" textlink="">
      <xdr:nvSpPr>
        <xdr:cNvPr id="82" name="楕円 81"/>
        <xdr:cNvSpPr/>
      </xdr:nvSpPr>
      <xdr:spPr>
        <a:xfrm>
          <a:off x="3746500" y="60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140428</xdr:rowOff>
    </xdr:from>
    <xdr:ext cx="534377" cy="259045"/>
    <xdr:sp macro="" textlink="">
      <xdr:nvSpPr>
        <xdr:cNvPr id="83" name="テキスト ボックス 82"/>
        <xdr:cNvSpPr txBox="1"/>
      </xdr:nvSpPr>
      <xdr:spPr>
        <a:xfrm>
          <a:off x="3530111" y="57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132029</xdr:rowOff>
    </xdr:from>
    <xdr:to>
      <xdr:col>15</xdr:col>
      <xdr:colOff>101600</xdr:colOff>
      <xdr:row>35</xdr:row>
      <xdr:rowOff>62179</xdr:rowOff>
    </xdr:to>
    <xdr:sp macro="" textlink="">
      <xdr:nvSpPr>
        <xdr:cNvPr id="84" name="楕円 83"/>
        <xdr:cNvSpPr/>
      </xdr:nvSpPr>
      <xdr:spPr>
        <a:xfrm>
          <a:off x="2857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78706</xdr:rowOff>
    </xdr:from>
    <xdr:ext cx="534377" cy="259045"/>
    <xdr:sp macro="" textlink="">
      <xdr:nvSpPr>
        <xdr:cNvPr id="85" name="テキスト ボックス 84"/>
        <xdr:cNvSpPr txBox="1"/>
      </xdr:nvSpPr>
      <xdr:spPr>
        <a:xfrm>
          <a:off x="2641111" y="57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42304</xdr:rowOff>
    </xdr:from>
    <xdr:to>
      <xdr:col>10</xdr:col>
      <xdr:colOff>165100</xdr:colOff>
      <xdr:row>35</xdr:row>
      <xdr:rowOff>143904</xdr:rowOff>
    </xdr:to>
    <xdr:sp macro="" textlink="">
      <xdr:nvSpPr>
        <xdr:cNvPr id="86" name="楕円 85"/>
        <xdr:cNvSpPr/>
      </xdr:nvSpPr>
      <xdr:spPr>
        <a:xfrm>
          <a:off x="1968500" y="60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135031</xdr:rowOff>
    </xdr:from>
    <xdr:ext cx="534377" cy="259045"/>
    <xdr:sp macro="" textlink="">
      <xdr:nvSpPr>
        <xdr:cNvPr id="87" name="テキスト ボックス 86"/>
        <xdr:cNvSpPr txBox="1"/>
      </xdr:nvSpPr>
      <xdr:spPr>
        <a:xfrm>
          <a:off x="1752111" y="61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36931</xdr:rowOff>
    </xdr:from>
    <xdr:to>
      <xdr:col>6</xdr:col>
      <xdr:colOff>38100</xdr:colOff>
      <xdr:row>35</xdr:row>
      <xdr:rowOff>138531</xdr:rowOff>
    </xdr:to>
    <xdr:sp macro="" textlink="">
      <xdr:nvSpPr>
        <xdr:cNvPr id="88" name="楕円 87"/>
        <xdr:cNvSpPr/>
      </xdr:nvSpPr>
      <xdr:spPr>
        <a:xfrm>
          <a:off x="1079500" y="60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129658</xdr:rowOff>
    </xdr:from>
    <xdr:ext cx="534377" cy="259045"/>
    <xdr:sp macro="" textlink="">
      <xdr:nvSpPr>
        <xdr:cNvPr id="89" name="テキスト ボックス 88"/>
        <xdr:cNvSpPr txBox="1"/>
      </xdr:nvSpPr>
      <xdr:spPr>
        <a:xfrm>
          <a:off x="863111" y="6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22174</xdr:rowOff>
    </xdr:from>
    <xdr:to>
      <xdr:col>24</xdr:col>
      <xdr:colOff>63500</xdr:colOff>
      <xdr:row>58</xdr:row>
      <xdr:rowOff>35623</xdr:rowOff>
    </xdr:to>
    <xdr:cxnSp macro="">
      <xdr:nvCxnSpPr>
        <xdr:cNvPr id="119" name="直線コネクタ 118"/>
        <xdr:cNvCxnSpPr/>
      </xdr:nvCxnSpPr>
      <xdr:spPr>
        <a:xfrm flipV="1">
          <a:off x="3797300" y="9966274"/>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35623</xdr:rowOff>
    </xdr:from>
    <xdr:to>
      <xdr:col>19</xdr:col>
      <xdr:colOff>177800</xdr:colOff>
      <xdr:row>58</xdr:row>
      <xdr:rowOff>66675</xdr:rowOff>
    </xdr:to>
    <xdr:cxnSp macro="">
      <xdr:nvCxnSpPr>
        <xdr:cNvPr id="122" name="直線コネクタ 121"/>
        <xdr:cNvCxnSpPr/>
      </xdr:nvCxnSpPr>
      <xdr:spPr>
        <a:xfrm flipV="1">
          <a:off x="2908300" y="9979723"/>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66675</xdr:rowOff>
    </xdr:from>
    <xdr:to>
      <xdr:col>15</xdr:col>
      <xdr:colOff>50800</xdr:colOff>
      <xdr:row>58</xdr:row>
      <xdr:rowOff>84442</xdr:rowOff>
    </xdr:to>
    <xdr:cxnSp macro="">
      <xdr:nvCxnSpPr>
        <xdr:cNvPr id="125" name="直線コネクタ 124"/>
        <xdr:cNvCxnSpPr/>
      </xdr:nvCxnSpPr>
      <xdr:spPr>
        <a:xfrm flipV="1">
          <a:off x="2019300" y="10010775"/>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84442</xdr:rowOff>
    </xdr:from>
    <xdr:to>
      <xdr:col>10</xdr:col>
      <xdr:colOff>114300</xdr:colOff>
      <xdr:row>58</xdr:row>
      <xdr:rowOff>94729</xdr:rowOff>
    </xdr:to>
    <xdr:cxnSp macro="">
      <xdr:nvCxnSpPr>
        <xdr:cNvPr id="128" name="直線コネクタ 127"/>
        <xdr:cNvCxnSpPr/>
      </xdr:nvCxnSpPr>
      <xdr:spPr>
        <a:xfrm flipV="1">
          <a:off x="1130300" y="1002854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142824</xdr:rowOff>
    </xdr:from>
    <xdr:to>
      <xdr:col>24</xdr:col>
      <xdr:colOff>114300</xdr:colOff>
      <xdr:row>58</xdr:row>
      <xdr:rowOff>72974</xdr:rowOff>
    </xdr:to>
    <xdr:sp macro="" textlink="">
      <xdr:nvSpPr>
        <xdr:cNvPr id="138" name="楕円 137"/>
        <xdr:cNvSpPr/>
      </xdr:nvSpPr>
      <xdr:spPr>
        <a:xfrm>
          <a:off x="4584700" y="99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121251</xdr:rowOff>
    </xdr:from>
    <xdr:ext cx="534377" cy="259045"/>
    <xdr:sp macro="" textlink="">
      <xdr:nvSpPr>
        <xdr:cNvPr id="139" name="物件費該当値テキスト"/>
        <xdr:cNvSpPr txBox="1"/>
      </xdr:nvSpPr>
      <xdr:spPr>
        <a:xfrm>
          <a:off x="4686300" y="989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156273</xdr:rowOff>
    </xdr:from>
    <xdr:to>
      <xdr:col>20</xdr:col>
      <xdr:colOff>38100</xdr:colOff>
      <xdr:row>58</xdr:row>
      <xdr:rowOff>86423</xdr:rowOff>
    </xdr:to>
    <xdr:sp macro="" textlink="">
      <xdr:nvSpPr>
        <xdr:cNvPr id="140" name="楕円 139"/>
        <xdr:cNvSpPr/>
      </xdr:nvSpPr>
      <xdr:spPr>
        <a:xfrm>
          <a:off x="3746500" y="99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77550</xdr:rowOff>
    </xdr:from>
    <xdr:ext cx="534377" cy="259045"/>
    <xdr:sp macro="" textlink="">
      <xdr:nvSpPr>
        <xdr:cNvPr id="141" name="テキスト ボックス 140"/>
        <xdr:cNvSpPr txBox="1"/>
      </xdr:nvSpPr>
      <xdr:spPr>
        <a:xfrm>
          <a:off x="3530111" y="100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15875</xdr:rowOff>
    </xdr:from>
    <xdr:to>
      <xdr:col>15</xdr:col>
      <xdr:colOff>101600</xdr:colOff>
      <xdr:row>58</xdr:row>
      <xdr:rowOff>117475</xdr:rowOff>
    </xdr:to>
    <xdr:sp macro="" textlink="">
      <xdr:nvSpPr>
        <xdr:cNvPr id="142" name="楕円 141"/>
        <xdr:cNvSpPr/>
      </xdr:nvSpPr>
      <xdr:spPr>
        <a:xfrm>
          <a:off x="2857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108602</xdr:rowOff>
    </xdr:from>
    <xdr:ext cx="534377" cy="259045"/>
    <xdr:sp macro="" textlink="">
      <xdr:nvSpPr>
        <xdr:cNvPr id="143" name="テキスト ボックス 142"/>
        <xdr:cNvSpPr txBox="1"/>
      </xdr:nvSpPr>
      <xdr:spPr>
        <a:xfrm>
          <a:off x="2641111" y="1005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33642</xdr:rowOff>
    </xdr:from>
    <xdr:to>
      <xdr:col>10</xdr:col>
      <xdr:colOff>165100</xdr:colOff>
      <xdr:row>58</xdr:row>
      <xdr:rowOff>135242</xdr:rowOff>
    </xdr:to>
    <xdr:sp macro="" textlink="">
      <xdr:nvSpPr>
        <xdr:cNvPr id="144" name="楕円 143"/>
        <xdr:cNvSpPr/>
      </xdr:nvSpPr>
      <xdr:spPr>
        <a:xfrm>
          <a:off x="1968500" y="99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126369</xdr:rowOff>
    </xdr:from>
    <xdr:ext cx="534377" cy="259045"/>
    <xdr:sp macro="" textlink="">
      <xdr:nvSpPr>
        <xdr:cNvPr id="145" name="テキスト ボックス 144"/>
        <xdr:cNvSpPr txBox="1"/>
      </xdr:nvSpPr>
      <xdr:spPr>
        <a:xfrm>
          <a:off x="1752111" y="100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43929</xdr:rowOff>
    </xdr:from>
    <xdr:to>
      <xdr:col>6</xdr:col>
      <xdr:colOff>38100</xdr:colOff>
      <xdr:row>58</xdr:row>
      <xdr:rowOff>145529</xdr:rowOff>
    </xdr:to>
    <xdr:sp macro="" textlink="">
      <xdr:nvSpPr>
        <xdr:cNvPr id="146" name="楕円 145"/>
        <xdr:cNvSpPr/>
      </xdr:nvSpPr>
      <xdr:spPr>
        <a:xfrm>
          <a:off x="1079500" y="99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136656</xdr:rowOff>
    </xdr:from>
    <xdr:ext cx="534377" cy="259045"/>
    <xdr:sp macro="" textlink="">
      <xdr:nvSpPr>
        <xdr:cNvPr id="147" name="テキスト ボックス 146"/>
        <xdr:cNvSpPr txBox="1"/>
      </xdr:nvSpPr>
      <xdr:spPr>
        <a:xfrm>
          <a:off x="863111" y="100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65024</xdr:rowOff>
    </xdr:from>
    <xdr:to>
      <xdr:col>24</xdr:col>
      <xdr:colOff>63500</xdr:colOff>
      <xdr:row>78</xdr:row>
      <xdr:rowOff>90714</xdr:rowOff>
    </xdr:to>
    <xdr:cxnSp macro="">
      <xdr:nvCxnSpPr>
        <xdr:cNvPr id="178" name="直線コネクタ 177"/>
        <xdr:cNvCxnSpPr/>
      </xdr:nvCxnSpPr>
      <xdr:spPr>
        <a:xfrm>
          <a:off x="3797300" y="13438124"/>
          <a:ext cx="8382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65024</xdr:rowOff>
    </xdr:from>
    <xdr:to>
      <xdr:col>19</xdr:col>
      <xdr:colOff>177800</xdr:colOff>
      <xdr:row>78</xdr:row>
      <xdr:rowOff>86251</xdr:rowOff>
    </xdr:to>
    <xdr:cxnSp macro="">
      <xdr:nvCxnSpPr>
        <xdr:cNvPr id="181" name="直線コネクタ 180"/>
        <xdr:cNvCxnSpPr/>
      </xdr:nvCxnSpPr>
      <xdr:spPr>
        <a:xfrm flipV="1">
          <a:off x="2908300" y="134381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86251</xdr:rowOff>
    </xdr:from>
    <xdr:to>
      <xdr:col>15</xdr:col>
      <xdr:colOff>50800</xdr:colOff>
      <xdr:row>78</xdr:row>
      <xdr:rowOff>89734</xdr:rowOff>
    </xdr:to>
    <xdr:cxnSp macro="">
      <xdr:nvCxnSpPr>
        <xdr:cNvPr id="184" name="直線コネクタ 183"/>
        <xdr:cNvCxnSpPr/>
      </xdr:nvCxnSpPr>
      <xdr:spPr>
        <a:xfrm flipV="1">
          <a:off x="2019300" y="13459351"/>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38790</xdr:rowOff>
    </xdr:from>
    <xdr:to>
      <xdr:col>10</xdr:col>
      <xdr:colOff>114300</xdr:colOff>
      <xdr:row>78</xdr:row>
      <xdr:rowOff>89734</xdr:rowOff>
    </xdr:to>
    <xdr:cxnSp macro="">
      <xdr:nvCxnSpPr>
        <xdr:cNvPr id="187" name="直線コネクタ 186"/>
        <xdr:cNvCxnSpPr/>
      </xdr:nvCxnSpPr>
      <xdr:spPr>
        <a:xfrm>
          <a:off x="1130300" y="13411890"/>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39914</xdr:rowOff>
    </xdr:from>
    <xdr:to>
      <xdr:col>24</xdr:col>
      <xdr:colOff>114300</xdr:colOff>
      <xdr:row>78</xdr:row>
      <xdr:rowOff>141514</xdr:rowOff>
    </xdr:to>
    <xdr:sp macro="" textlink="">
      <xdr:nvSpPr>
        <xdr:cNvPr id="197" name="楕円 196"/>
        <xdr:cNvSpPr/>
      </xdr:nvSpPr>
      <xdr:spPr>
        <a:xfrm>
          <a:off x="4584700" y="134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126291</xdr:rowOff>
    </xdr:from>
    <xdr:ext cx="469744" cy="259045"/>
    <xdr:sp macro="" textlink="">
      <xdr:nvSpPr>
        <xdr:cNvPr id="198" name="維持補修費該当値テキスト"/>
        <xdr:cNvSpPr txBox="1"/>
      </xdr:nvSpPr>
      <xdr:spPr>
        <a:xfrm>
          <a:off x="4686300" y="133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14224</xdr:rowOff>
    </xdr:from>
    <xdr:to>
      <xdr:col>20</xdr:col>
      <xdr:colOff>38100</xdr:colOff>
      <xdr:row>78</xdr:row>
      <xdr:rowOff>115824</xdr:rowOff>
    </xdr:to>
    <xdr:sp macro="" textlink="">
      <xdr:nvSpPr>
        <xdr:cNvPr id="199" name="楕円 198"/>
        <xdr:cNvSpPr/>
      </xdr:nvSpPr>
      <xdr:spPr>
        <a:xfrm>
          <a:off x="3746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106951</xdr:rowOff>
    </xdr:from>
    <xdr:ext cx="469744" cy="259045"/>
    <xdr:sp macro="" textlink="">
      <xdr:nvSpPr>
        <xdr:cNvPr id="200" name="テキスト ボックス 199"/>
        <xdr:cNvSpPr txBox="1"/>
      </xdr:nvSpPr>
      <xdr:spPr>
        <a:xfrm>
          <a:off x="3562428" y="134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35451</xdr:rowOff>
    </xdr:from>
    <xdr:to>
      <xdr:col>15</xdr:col>
      <xdr:colOff>101600</xdr:colOff>
      <xdr:row>78</xdr:row>
      <xdr:rowOff>137051</xdr:rowOff>
    </xdr:to>
    <xdr:sp macro="" textlink="">
      <xdr:nvSpPr>
        <xdr:cNvPr id="201" name="楕円 200"/>
        <xdr:cNvSpPr/>
      </xdr:nvSpPr>
      <xdr:spPr>
        <a:xfrm>
          <a:off x="2857500" y="134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128178</xdr:rowOff>
    </xdr:from>
    <xdr:ext cx="469744" cy="259045"/>
    <xdr:sp macro="" textlink="">
      <xdr:nvSpPr>
        <xdr:cNvPr id="202" name="テキスト ボックス 201"/>
        <xdr:cNvSpPr txBox="1"/>
      </xdr:nvSpPr>
      <xdr:spPr>
        <a:xfrm>
          <a:off x="2673428" y="1350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38934</xdr:rowOff>
    </xdr:from>
    <xdr:to>
      <xdr:col>10</xdr:col>
      <xdr:colOff>165100</xdr:colOff>
      <xdr:row>78</xdr:row>
      <xdr:rowOff>140534</xdr:rowOff>
    </xdr:to>
    <xdr:sp macro="" textlink="">
      <xdr:nvSpPr>
        <xdr:cNvPr id="203" name="楕円 202"/>
        <xdr:cNvSpPr/>
      </xdr:nvSpPr>
      <xdr:spPr>
        <a:xfrm>
          <a:off x="1968500" y="134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131661</xdr:rowOff>
    </xdr:from>
    <xdr:ext cx="469744" cy="259045"/>
    <xdr:sp macro="" textlink="">
      <xdr:nvSpPr>
        <xdr:cNvPr id="204" name="テキスト ボックス 203"/>
        <xdr:cNvSpPr txBox="1"/>
      </xdr:nvSpPr>
      <xdr:spPr>
        <a:xfrm>
          <a:off x="1784428" y="135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159440</xdr:rowOff>
    </xdr:from>
    <xdr:to>
      <xdr:col>6</xdr:col>
      <xdr:colOff>38100</xdr:colOff>
      <xdr:row>78</xdr:row>
      <xdr:rowOff>89590</xdr:rowOff>
    </xdr:to>
    <xdr:sp macro="" textlink="">
      <xdr:nvSpPr>
        <xdr:cNvPr id="205" name="楕円 204"/>
        <xdr:cNvSpPr/>
      </xdr:nvSpPr>
      <xdr:spPr>
        <a:xfrm>
          <a:off x="1079500" y="133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80717</xdr:rowOff>
    </xdr:from>
    <xdr:ext cx="469744" cy="259045"/>
    <xdr:sp macro="" textlink="">
      <xdr:nvSpPr>
        <xdr:cNvPr id="206" name="テキスト ボックス 205"/>
        <xdr:cNvSpPr txBox="1"/>
      </xdr:nvSpPr>
      <xdr:spPr>
        <a:xfrm>
          <a:off x="895428" y="134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56832</xdr:rowOff>
    </xdr:from>
    <xdr:to>
      <xdr:col>24</xdr:col>
      <xdr:colOff>63500</xdr:colOff>
      <xdr:row>95</xdr:row>
      <xdr:rowOff>123241</xdr:rowOff>
    </xdr:to>
    <xdr:cxnSp macro="">
      <xdr:nvCxnSpPr>
        <xdr:cNvPr id="238" name="直線コネクタ 237"/>
        <xdr:cNvCxnSpPr/>
      </xdr:nvCxnSpPr>
      <xdr:spPr>
        <a:xfrm flipV="1">
          <a:off x="3797300" y="16344582"/>
          <a:ext cx="8382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123241</xdr:rowOff>
    </xdr:from>
    <xdr:to>
      <xdr:col>19</xdr:col>
      <xdr:colOff>177800</xdr:colOff>
      <xdr:row>96</xdr:row>
      <xdr:rowOff>37957</xdr:rowOff>
    </xdr:to>
    <xdr:cxnSp macro="">
      <xdr:nvCxnSpPr>
        <xdr:cNvPr id="241" name="直線コネクタ 240"/>
        <xdr:cNvCxnSpPr/>
      </xdr:nvCxnSpPr>
      <xdr:spPr>
        <a:xfrm flipV="1">
          <a:off x="2908300" y="16410991"/>
          <a:ext cx="889000" cy="8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37957</xdr:rowOff>
    </xdr:from>
    <xdr:to>
      <xdr:col>15</xdr:col>
      <xdr:colOff>50800</xdr:colOff>
      <xdr:row>96</xdr:row>
      <xdr:rowOff>110863</xdr:rowOff>
    </xdr:to>
    <xdr:cxnSp macro="">
      <xdr:nvCxnSpPr>
        <xdr:cNvPr id="244" name="直線コネクタ 243"/>
        <xdr:cNvCxnSpPr/>
      </xdr:nvCxnSpPr>
      <xdr:spPr>
        <a:xfrm flipV="1">
          <a:off x="2019300" y="16497157"/>
          <a:ext cx="889000" cy="7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74756</xdr:rowOff>
    </xdr:from>
    <xdr:ext cx="534377" cy="259045"/>
    <xdr:sp macro="" textlink="">
      <xdr:nvSpPr>
        <xdr:cNvPr id="246" name="テキスト ボックス 245"/>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110863</xdr:rowOff>
    </xdr:from>
    <xdr:to>
      <xdr:col>10</xdr:col>
      <xdr:colOff>114300</xdr:colOff>
      <xdr:row>97</xdr:row>
      <xdr:rowOff>38577</xdr:rowOff>
    </xdr:to>
    <xdr:cxnSp macro="">
      <xdr:nvCxnSpPr>
        <xdr:cNvPr id="247" name="直線コネクタ 246"/>
        <xdr:cNvCxnSpPr/>
      </xdr:nvCxnSpPr>
      <xdr:spPr>
        <a:xfrm flipV="1">
          <a:off x="1130300" y="16570063"/>
          <a:ext cx="889000" cy="9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6032</xdr:rowOff>
    </xdr:from>
    <xdr:to>
      <xdr:col>24</xdr:col>
      <xdr:colOff>114300</xdr:colOff>
      <xdr:row>95</xdr:row>
      <xdr:rowOff>107632</xdr:rowOff>
    </xdr:to>
    <xdr:sp macro="" textlink="">
      <xdr:nvSpPr>
        <xdr:cNvPr id="257" name="楕円 256"/>
        <xdr:cNvSpPr/>
      </xdr:nvSpPr>
      <xdr:spPr>
        <a:xfrm>
          <a:off x="4584700" y="16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28909</xdr:rowOff>
    </xdr:from>
    <xdr:ext cx="599010" cy="259045"/>
    <xdr:sp macro="" textlink="">
      <xdr:nvSpPr>
        <xdr:cNvPr id="258" name="扶助費該当値テキスト"/>
        <xdr:cNvSpPr txBox="1"/>
      </xdr:nvSpPr>
      <xdr:spPr>
        <a:xfrm>
          <a:off x="4686300" y="1614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72441</xdr:rowOff>
    </xdr:from>
    <xdr:to>
      <xdr:col>20</xdr:col>
      <xdr:colOff>38100</xdr:colOff>
      <xdr:row>96</xdr:row>
      <xdr:rowOff>2591</xdr:rowOff>
    </xdr:to>
    <xdr:sp macro="" textlink="">
      <xdr:nvSpPr>
        <xdr:cNvPr id="259" name="楕円 258"/>
        <xdr:cNvSpPr/>
      </xdr:nvSpPr>
      <xdr:spPr>
        <a:xfrm>
          <a:off x="3746500" y="163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19118</xdr:rowOff>
    </xdr:from>
    <xdr:ext cx="599010" cy="259045"/>
    <xdr:sp macro="" textlink="">
      <xdr:nvSpPr>
        <xdr:cNvPr id="260" name="テキスト ボックス 259"/>
        <xdr:cNvSpPr txBox="1"/>
      </xdr:nvSpPr>
      <xdr:spPr>
        <a:xfrm>
          <a:off x="3497795" y="1613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158607</xdr:rowOff>
    </xdr:from>
    <xdr:to>
      <xdr:col>15</xdr:col>
      <xdr:colOff>101600</xdr:colOff>
      <xdr:row>96</xdr:row>
      <xdr:rowOff>88757</xdr:rowOff>
    </xdr:to>
    <xdr:sp macro="" textlink="">
      <xdr:nvSpPr>
        <xdr:cNvPr id="261" name="楕円 260"/>
        <xdr:cNvSpPr/>
      </xdr:nvSpPr>
      <xdr:spPr>
        <a:xfrm>
          <a:off x="2857500" y="1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105284</xdr:rowOff>
    </xdr:from>
    <xdr:ext cx="534377" cy="259045"/>
    <xdr:sp macro="" textlink="">
      <xdr:nvSpPr>
        <xdr:cNvPr id="262" name="テキスト ボックス 261"/>
        <xdr:cNvSpPr txBox="1"/>
      </xdr:nvSpPr>
      <xdr:spPr>
        <a:xfrm>
          <a:off x="2641111" y="162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60063</xdr:rowOff>
    </xdr:from>
    <xdr:to>
      <xdr:col>10</xdr:col>
      <xdr:colOff>165100</xdr:colOff>
      <xdr:row>96</xdr:row>
      <xdr:rowOff>161663</xdr:rowOff>
    </xdr:to>
    <xdr:sp macro="" textlink="">
      <xdr:nvSpPr>
        <xdr:cNvPr id="263" name="楕円 262"/>
        <xdr:cNvSpPr/>
      </xdr:nvSpPr>
      <xdr:spPr>
        <a:xfrm>
          <a:off x="1968500" y="1651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6740</xdr:rowOff>
    </xdr:from>
    <xdr:ext cx="534377" cy="259045"/>
    <xdr:sp macro="" textlink="">
      <xdr:nvSpPr>
        <xdr:cNvPr id="264" name="テキスト ボックス 263"/>
        <xdr:cNvSpPr txBox="1"/>
      </xdr:nvSpPr>
      <xdr:spPr>
        <a:xfrm>
          <a:off x="1752111" y="162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159227</xdr:rowOff>
    </xdr:from>
    <xdr:to>
      <xdr:col>6</xdr:col>
      <xdr:colOff>38100</xdr:colOff>
      <xdr:row>97</xdr:row>
      <xdr:rowOff>89377</xdr:rowOff>
    </xdr:to>
    <xdr:sp macro="" textlink="">
      <xdr:nvSpPr>
        <xdr:cNvPr id="265" name="楕円 264"/>
        <xdr:cNvSpPr/>
      </xdr:nvSpPr>
      <xdr:spPr>
        <a:xfrm>
          <a:off x="1079500" y="166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105904</xdr:rowOff>
    </xdr:from>
    <xdr:ext cx="534377" cy="259045"/>
    <xdr:sp macro="" textlink="">
      <xdr:nvSpPr>
        <xdr:cNvPr id="266" name="テキスト ボックス 265"/>
        <xdr:cNvSpPr txBox="1"/>
      </xdr:nvSpPr>
      <xdr:spPr>
        <a:xfrm>
          <a:off x="863111" y="163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69748</xdr:rowOff>
    </xdr:from>
    <xdr:to>
      <xdr:col>55</xdr:col>
      <xdr:colOff>0</xdr:colOff>
      <xdr:row>34</xdr:row>
      <xdr:rowOff>104801</xdr:rowOff>
    </xdr:to>
    <xdr:cxnSp macro="">
      <xdr:nvCxnSpPr>
        <xdr:cNvPr id="296" name="直線コネクタ 295"/>
        <xdr:cNvCxnSpPr/>
      </xdr:nvCxnSpPr>
      <xdr:spPr>
        <a:xfrm flipV="1">
          <a:off x="9639300" y="5899048"/>
          <a:ext cx="8382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36068</xdr:rowOff>
    </xdr:from>
    <xdr:to>
      <xdr:col>50</xdr:col>
      <xdr:colOff>114300</xdr:colOff>
      <xdr:row>34</xdr:row>
      <xdr:rowOff>104801</xdr:rowOff>
    </xdr:to>
    <xdr:cxnSp macro="">
      <xdr:nvCxnSpPr>
        <xdr:cNvPr id="299" name="直線コネクタ 298"/>
        <xdr:cNvCxnSpPr/>
      </xdr:nvCxnSpPr>
      <xdr:spPr>
        <a:xfrm>
          <a:off x="8750300" y="5865368"/>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36068</xdr:rowOff>
    </xdr:from>
    <xdr:to>
      <xdr:col>45</xdr:col>
      <xdr:colOff>177800</xdr:colOff>
      <xdr:row>34</xdr:row>
      <xdr:rowOff>43383</xdr:rowOff>
    </xdr:to>
    <xdr:cxnSp macro="">
      <xdr:nvCxnSpPr>
        <xdr:cNvPr id="302" name="直線コネクタ 301"/>
        <xdr:cNvCxnSpPr/>
      </xdr:nvCxnSpPr>
      <xdr:spPr>
        <a:xfrm flipV="1">
          <a:off x="7861300" y="58653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4" name="テキスト ボックス 303"/>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43383</xdr:rowOff>
    </xdr:from>
    <xdr:to>
      <xdr:col>41</xdr:col>
      <xdr:colOff>50800</xdr:colOff>
      <xdr:row>34</xdr:row>
      <xdr:rowOff>80683</xdr:rowOff>
    </xdr:to>
    <xdr:cxnSp macro="">
      <xdr:nvCxnSpPr>
        <xdr:cNvPr id="305" name="直線コネクタ 304"/>
        <xdr:cNvCxnSpPr/>
      </xdr:nvCxnSpPr>
      <xdr:spPr>
        <a:xfrm flipV="1">
          <a:off x="6972300" y="5872683"/>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18948</xdr:rowOff>
    </xdr:from>
    <xdr:to>
      <xdr:col>55</xdr:col>
      <xdr:colOff>50800</xdr:colOff>
      <xdr:row>34</xdr:row>
      <xdr:rowOff>120548</xdr:rowOff>
    </xdr:to>
    <xdr:sp macro="" textlink="">
      <xdr:nvSpPr>
        <xdr:cNvPr id="315" name="楕円 314"/>
        <xdr:cNvSpPr/>
      </xdr:nvSpPr>
      <xdr:spPr>
        <a:xfrm>
          <a:off x="104267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41825</xdr:rowOff>
    </xdr:from>
    <xdr:ext cx="534377" cy="259045"/>
    <xdr:sp macro="" textlink="">
      <xdr:nvSpPr>
        <xdr:cNvPr id="316" name="補助費等該当値テキスト"/>
        <xdr:cNvSpPr txBox="1"/>
      </xdr:nvSpPr>
      <xdr:spPr>
        <a:xfrm>
          <a:off x="10528300" y="56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54001</xdr:rowOff>
    </xdr:from>
    <xdr:to>
      <xdr:col>50</xdr:col>
      <xdr:colOff>165100</xdr:colOff>
      <xdr:row>34</xdr:row>
      <xdr:rowOff>155601</xdr:rowOff>
    </xdr:to>
    <xdr:sp macro="" textlink="">
      <xdr:nvSpPr>
        <xdr:cNvPr id="317" name="楕円 316"/>
        <xdr:cNvSpPr/>
      </xdr:nvSpPr>
      <xdr:spPr>
        <a:xfrm>
          <a:off x="9588500" y="58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678</xdr:rowOff>
    </xdr:from>
    <xdr:ext cx="534377" cy="259045"/>
    <xdr:sp macro="" textlink="">
      <xdr:nvSpPr>
        <xdr:cNvPr id="318" name="テキスト ボックス 317"/>
        <xdr:cNvSpPr txBox="1"/>
      </xdr:nvSpPr>
      <xdr:spPr>
        <a:xfrm>
          <a:off x="9372111" y="565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156718</xdr:rowOff>
    </xdr:from>
    <xdr:to>
      <xdr:col>46</xdr:col>
      <xdr:colOff>38100</xdr:colOff>
      <xdr:row>34</xdr:row>
      <xdr:rowOff>86868</xdr:rowOff>
    </xdr:to>
    <xdr:sp macro="" textlink="">
      <xdr:nvSpPr>
        <xdr:cNvPr id="319" name="楕円 318"/>
        <xdr:cNvSpPr/>
      </xdr:nvSpPr>
      <xdr:spPr>
        <a:xfrm>
          <a:off x="8699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103395</xdr:rowOff>
    </xdr:from>
    <xdr:ext cx="534377" cy="259045"/>
    <xdr:sp macro="" textlink="">
      <xdr:nvSpPr>
        <xdr:cNvPr id="320" name="テキスト ボックス 319"/>
        <xdr:cNvSpPr txBox="1"/>
      </xdr:nvSpPr>
      <xdr:spPr>
        <a:xfrm>
          <a:off x="8483111" y="558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164033</xdr:rowOff>
    </xdr:from>
    <xdr:to>
      <xdr:col>41</xdr:col>
      <xdr:colOff>101600</xdr:colOff>
      <xdr:row>34</xdr:row>
      <xdr:rowOff>94183</xdr:rowOff>
    </xdr:to>
    <xdr:sp macro="" textlink="">
      <xdr:nvSpPr>
        <xdr:cNvPr id="321" name="楕円 320"/>
        <xdr:cNvSpPr/>
      </xdr:nvSpPr>
      <xdr:spPr>
        <a:xfrm>
          <a:off x="7810500" y="58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110710</xdr:rowOff>
    </xdr:from>
    <xdr:ext cx="534377" cy="259045"/>
    <xdr:sp macro="" textlink="">
      <xdr:nvSpPr>
        <xdr:cNvPr id="322" name="テキスト ボックス 321"/>
        <xdr:cNvSpPr txBox="1"/>
      </xdr:nvSpPr>
      <xdr:spPr>
        <a:xfrm>
          <a:off x="7594111" y="55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29883</xdr:rowOff>
    </xdr:from>
    <xdr:to>
      <xdr:col>36</xdr:col>
      <xdr:colOff>165100</xdr:colOff>
      <xdr:row>34</xdr:row>
      <xdr:rowOff>131483</xdr:rowOff>
    </xdr:to>
    <xdr:sp macro="" textlink="">
      <xdr:nvSpPr>
        <xdr:cNvPr id="323" name="楕円 322"/>
        <xdr:cNvSpPr/>
      </xdr:nvSpPr>
      <xdr:spPr>
        <a:xfrm>
          <a:off x="6921500" y="58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122610</xdr:rowOff>
    </xdr:from>
    <xdr:ext cx="534377" cy="259045"/>
    <xdr:sp macro="" textlink="">
      <xdr:nvSpPr>
        <xdr:cNvPr id="324" name="テキスト ボックス 323"/>
        <xdr:cNvSpPr txBox="1"/>
      </xdr:nvSpPr>
      <xdr:spPr>
        <a:xfrm>
          <a:off x="6705111" y="59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54299</xdr:rowOff>
    </xdr:from>
    <xdr:to>
      <xdr:col>55</xdr:col>
      <xdr:colOff>0</xdr:colOff>
      <xdr:row>56</xdr:row>
      <xdr:rowOff>131699</xdr:rowOff>
    </xdr:to>
    <xdr:cxnSp macro="">
      <xdr:nvCxnSpPr>
        <xdr:cNvPr id="353" name="直線コネクタ 352"/>
        <xdr:cNvCxnSpPr/>
      </xdr:nvCxnSpPr>
      <xdr:spPr>
        <a:xfrm>
          <a:off x="9639300" y="9484049"/>
          <a:ext cx="838200" cy="24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54299</xdr:rowOff>
    </xdr:from>
    <xdr:to>
      <xdr:col>50</xdr:col>
      <xdr:colOff>114300</xdr:colOff>
      <xdr:row>56</xdr:row>
      <xdr:rowOff>122289</xdr:rowOff>
    </xdr:to>
    <xdr:cxnSp macro="">
      <xdr:nvCxnSpPr>
        <xdr:cNvPr id="356" name="直線コネクタ 355"/>
        <xdr:cNvCxnSpPr/>
      </xdr:nvCxnSpPr>
      <xdr:spPr>
        <a:xfrm flipV="1">
          <a:off x="8750300" y="9484049"/>
          <a:ext cx="889000" cy="2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102686</xdr:rowOff>
    </xdr:from>
    <xdr:to>
      <xdr:col>45</xdr:col>
      <xdr:colOff>177800</xdr:colOff>
      <xdr:row>56</xdr:row>
      <xdr:rowOff>122289</xdr:rowOff>
    </xdr:to>
    <xdr:cxnSp macro="">
      <xdr:nvCxnSpPr>
        <xdr:cNvPr id="359" name="直線コネクタ 358"/>
        <xdr:cNvCxnSpPr/>
      </xdr:nvCxnSpPr>
      <xdr:spPr>
        <a:xfrm>
          <a:off x="7861300" y="9532436"/>
          <a:ext cx="889000" cy="19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1" name="テキスト ボックス 360"/>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102686</xdr:rowOff>
    </xdr:from>
    <xdr:to>
      <xdr:col>41</xdr:col>
      <xdr:colOff>50800</xdr:colOff>
      <xdr:row>56</xdr:row>
      <xdr:rowOff>78340</xdr:rowOff>
    </xdr:to>
    <xdr:cxnSp macro="">
      <xdr:nvCxnSpPr>
        <xdr:cNvPr id="362" name="直線コネクタ 361"/>
        <xdr:cNvCxnSpPr/>
      </xdr:nvCxnSpPr>
      <xdr:spPr>
        <a:xfrm flipV="1">
          <a:off x="6972300" y="9532436"/>
          <a:ext cx="8890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80899</xdr:rowOff>
    </xdr:from>
    <xdr:to>
      <xdr:col>55</xdr:col>
      <xdr:colOff>50800</xdr:colOff>
      <xdr:row>57</xdr:row>
      <xdr:rowOff>11049</xdr:rowOff>
    </xdr:to>
    <xdr:sp macro="" textlink="">
      <xdr:nvSpPr>
        <xdr:cNvPr id="372" name="楕円 371"/>
        <xdr:cNvSpPr/>
      </xdr:nvSpPr>
      <xdr:spPr>
        <a:xfrm>
          <a:off x="104267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59326</xdr:rowOff>
    </xdr:from>
    <xdr:ext cx="534377" cy="259045"/>
    <xdr:sp macro="" textlink="">
      <xdr:nvSpPr>
        <xdr:cNvPr id="373" name="普通建設事業費該当値テキスト"/>
        <xdr:cNvSpPr txBox="1"/>
      </xdr:nvSpPr>
      <xdr:spPr>
        <a:xfrm>
          <a:off x="10528300" y="96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3499</xdr:rowOff>
    </xdr:from>
    <xdr:to>
      <xdr:col>50</xdr:col>
      <xdr:colOff>165100</xdr:colOff>
      <xdr:row>55</xdr:row>
      <xdr:rowOff>105099</xdr:rowOff>
    </xdr:to>
    <xdr:sp macro="" textlink="">
      <xdr:nvSpPr>
        <xdr:cNvPr id="374" name="楕円 373"/>
        <xdr:cNvSpPr/>
      </xdr:nvSpPr>
      <xdr:spPr>
        <a:xfrm>
          <a:off x="9588500" y="94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96226</xdr:rowOff>
    </xdr:from>
    <xdr:ext cx="534377" cy="259045"/>
    <xdr:sp macro="" textlink="">
      <xdr:nvSpPr>
        <xdr:cNvPr id="375" name="テキスト ボックス 374"/>
        <xdr:cNvSpPr txBox="1"/>
      </xdr:nvSpPr>
      <xdr:spPr>
        <a:xfrm>
          <a:off x="9372111" y="95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71489</xdr:rowOff>
    </xdr:from>
    <xdr:to>
      <xdr:col>46</xdr:col>
      <xdr:colOff>38100</xdr:colOff>
      <xdr:row>57</xdr:row>
      <xdr:rowOff>1639</xdr:rowOff>
    </xdr:to>
    <xdr:sp macro="" textlink="">
      <xdr:nvSpPr>
        <xdr:cNvPr id="376" name="楕円 375"/>
        <xdr:cNvSpPr/>
      </xdr:nvSpPr>
      <xdr:spPr>
        <a:xfrm>
          <a:off x="8699500" y="96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164216</xdr:rowOff>
    </xdr:from>
    <xdr:ext cx="534377" cy="259045"/>
    <xdr:sp macro="" textlink="">
      <xdr:nvSpPr>
        <xdr:cNvPr id="377" name="テキスト ボックス 376"/>
        <xdr:cNvSpPr txBox="1"/>
      </xdr:nvSpPr>
      <xdr:spPr>
        <a:xfrm>
          <a:off x="8483111" y="97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51886</xdr:rowOff>
    </xdr:from>
    <xdr:to>
      <xdr:col>41</xdr:col>
      <xdr:colOff>101600</xdr:colOff>
      <xdr:row>55</xdr:row>
      <xdr:rowOff>153486</xdr:rowOff>
    </xdr:to>
    <xdr:sp macro="" textlink="">
      <xdr:nvSpPr>
        <xdr:cNvPr id="378" name="楕円 377"/>
        <xdr:cNvSpPr/>
      </xdr:nvSpPr>
      <xdr:spPr>
        <a:xfrm>
          <a:off x="7810500" y="94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144613</xdr:rowOff>
    </xdr:from>
    <xdr:ext cx="534377" cy="259045"/>
    <xdr:sp macro="" textlink="">
      <xdr:nvSpPr>
        <xdr:cNvPr id="379" name="テキスト ボックス 378"/>
        <xdr:cNvSpPr txBox="1"/>
      </xdr:nvSpPr>
      <xdr:spPr>
        <a:xfrm>
          <a:off x="7594111" y="95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27540</xdr:rowOff>
    </xdr:from>
    <xdr:to>
      <xdr:col>36</xdr:col>
      <xdr:colOff>165100</xdr:colOff>
      <xdr:row>56</xdr:row>
      <xdr:rowOff>129140</xdr:rowOff>
    </xdr:to>
    <xdr:sp macro="" textlink="">
      <xdr:nvSpPr>
        <xdr:cNvPr id="380" name="楕円 379"/>
        <xdr:cNvSpPr/>
      </xdr:nvSpPr>
      <xdr:spPr>
        <a:xfrm>
          <a:off x="6921500" y="96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120267</xdr:rowOff>
    </xdr:from>
    <xdr:ext cx="534377" cy="259045"/>
    <xdr:sp macro="" textlink="">
      <xdr:nvSpPr>
        <xdr:cNvPr id="381" name="テキスト ボックス 380"/>
        <xdr:cNvSpPr txBox="1"/>
      </xdr:nvSpPr>
      <xdr:spPr>
        <a:xfrm>
          <a:off x="6705111" y="97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87846</xdr:rowOff>
    </xdr:from>
    <xdr:to>
      <xdr:col>55</xdr:col>
      <xdr:colOff>0</xdr:colOff>
      <xdr:row>78</xdr:row>
      <xdr:rowOff>102172</xdr:rowOff>
    </xdr:to>
    <xdr:cxnSp macro="">
      <xdr:nvCxnSpPr>
        <xdr:cNvPr id="410" name="直線コネクタ 409"/>
        <xdr:cNvCxnSpPr/>
      </xdr:nvCxnSpPr>
      <xdr:spPr>
        <a:xfrm>
          <a:off x="9639300" y="13118046"/>
          <a:ext cx="838200" cy="3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87846</xdr:rowOff>
    </xdr:from>
    <xdr:to>
      <xdr:col>50</xdr:col>
      <xdr:colOff>114300</xdr:colOff>
      <xdr:row>76</xdr:row>
      <xdr:rowOff>97065</xdr:rowOff>
    </xdr:to>
    <xdr:cxnSp macro="">
      <xdr:nvCxnSpPr>
        <xdr:cNvPr id="413" name="直線コネクタ 412"/>
        <xdr:cNvCxnSpPr/>
      </xdr:nvCxnSpPr>
      <xdr:spPr>
        <a:xfrm flipV="1">
          <a:off x="8750300" y="13118046"/>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5" name="テキスト ボックス 414"/>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97065</xdr:rowOff>
    </xdr:from>
    <xdr:to>
      <xdr:col>45</xdr:col>
      <xdr:colOff>177800</xdr:colOff>
      <xdr:row>78</xdr:row>
      <xdr:rowOff>73064</xdr:rowOff>
    </xdr:to>
    <xdr:cxnSp macro="">
      <xdr:nvCxnSpPr>
        <xdr:cNvPr id="416" name="直線コネクタ 415"/>
        <xdr:cNvCxnSpPr/>
      </xdr:nvCxnSpPr>
      <xdr:spPr>
        <a:xfrm flipV="1">
          <a:off x="7861300" y="13127265"/>
          <a:ext cx="889000" cy="3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51372</xdr:rowOff>
    </xdr:from>
    <xdr:to>
      <xdr:col>55</xdr:col>
      <xdr:colOff>50800</xdr:colOff>
      <xdr:row>78</xdr:row>
      <xdr:rowOff>152972</xdr:rowOff>
    </xdr:to>
    <xdr:sp macro="" textlink="">
      <xdr:nvSpPr>
        <xdr:cNvPr id="426" name="楕円 425"/>
        <xdr:cNvSpPr/>
      </xdr:nvSpPr>
      <xdr:spPr>
        <a:xfrm>
          <a:off x="10426700" y="134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137749</xdr:rowOff>
    </xdr:from>
    <xdr:ext cx="469744" cy="259045"/>
    <xdr:sp macro="" textlink="">
      <xdr:nvSpPr>
        <xdr:cNvPr id="427" name="普通建設事業費 （ うち新規整備　）該当値テキスト"/>
        <xdr:cNvSpPr txBox="1"/>
      </xdr:nvSpPr>
      <xdr:spPr>
        <a:xfrm>
          <a:off x="10528300" y="133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37046</xdr:rowOff>
    </xdr:from>
    <xdr:to>
      <xdr:col>50</xdr:col>
      <xdr:colOff>165100</xdr:colOff>
      <xdr:row>76</xdr:row>
      <xdr:rowOff>138646</xdr:rowOff>
    </xdr:to>
    <xdr:sp macro="" textlink="">
      <xdr:nvSpPr>
        <xdr:cNvPr id="428" name="楕円 427"/>
        <xdr:cNvSpPr/>
      </xdr:nvSpPr>
      <xdr:spPr>
        <a:xfrm>
          <a:off x="9588500" y="130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155173</xdr:rowOff>
    </xdr:from>
    <xdr:ext cx="534377" cy="259045"/>
    <xdr:sp macro="" textlink="">
      <xdr:nvSpPr>
        <xdr:cNvPr id="429" name="テキスト ボックス 428"/>
        <xdr:cNvSpPr txBox="1"/>
      </xdr:nvSpPr>
      <xdr:spPr>
        <a:xfrm>
          <a:off x="9372111" y="128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46265</xdr:rowOff>
    </xdr:from>
    <xdr:to>
      <xdr:col>46</xdr:col>
      <xdr:colOff>38100</xdr:colOff>
      <xdr:row>76</xdr:row>
      <xdr:rowOff>147865</xdr:rowOff>
    </xdr:to>
    <xdr:sp macro="" textlink="">
      <xdr:nvSpPr>
        <xdr:cNvPr id="430" name="楕円 429"/>
        <xdr:cNvSpPr/>
      </xdr:nvSpPr>
      <xdr:spPr>
        <a:xfrm>
          <a:off x="8699500" y="13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138992</xdr:rowOff>
    </xdr:from>
    <xdr:ext cx="534377" cy="259045"/>
    <xdr:sp macro="" textlink="">
      <xdr:nvSpPr>
        <xdr:cNvPr id="431" name="テキスト ボックス 430"/>
        <xdr:cNvSpPr txBox="1"/>
      </xdr:nvSpPr>
      <xdr:spPr>
        <a:xfrm>
          <a:off x="8483111" y="131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22264</xdr:rowOff>
    </xdr:from>
    <xdr:to>
      <xdr:col>41</xdr:col>
      <xdr:colOff>101600</xdr:colOff>
      <xdr:row>78</xdr:row>
      <xdr:rowOff>123864</xdr:rowOff>
    </xdr:to>
    <xdr:sp macro="" textlink="">
      <xdr:nvSpPr>
        <xdr:cNvPr id="432" name="楕円 431"/>
        <xdr:cNvSpPr/>
      </xdr:nvSpPr>
      <xdr:spPr>
        <a:xfrm>
          <a:off x="7810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114991</xdr:rowOff>
    </xdr:from>
    <xdr:ext cx="469744" cy="259045"/>
    <xdr:sp macro="" textlink="">
      <xdr:nvSpPr>
        <xdr:cNvPr id="433" name="テキスト ボックス 432"/>
        <xdr:cNvSpPr txBox="1"/>
      </xdr:nvSpPr>
      <xdr:spPr>
        <a:xfrm>
          <a:off x="7626428"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33927</xdr:rowOff>
    </xdr:from>
    <xdr:to>
      <xdr:col>55</xdr:col>
      <xdr:colOff>0</xdr:colOff>
      <xdr:row>96</xdr:row>
      <xdr:rowOff>65405</xdr:rowOff>
    </xdr:to>
    <xdr:cxnSp macro="">
      <xdr:nvCxnSpPr>
        <xdr:cNvPr id="460" name="直線コネクタ 459"/>
        <xdr:cNvCxnSpPr/>
      </xdr:nvCxnSpPr>
      <xdr:spPr>
        <a:xfrm>
          <a:off x="9639300" y="16493127"/>
          <a:ext cx="8382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33927</xdr:rowOff>
    </xdr:from>
    <xdr:to>
      <xdr:col>50</xdr:col>
      <xdr:colOff>114300</xdr:colOff>
      <xdr:row>97</xdr:row>
      <xdr:rowOff>149713</xdr:rowOff>
    </xdr:to>
    <xdr:cxnSp macro="">
      <xdr:nvCxnSpPr>
        <xdr:cNvPr id="463" name="直線コネクタ 462"/>
        <xdr:cNvCxnSpPr/>
      </xdr:nvCxnSpPr>
      <xdr:spPr>
        <a:xfrm flipV="1">
          <a:off x="8750300" y="16493127"/>
          <a:ext cx="889000" cy="28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122189</xdr:rowOff>
    </xdr:from>
    <xdr:to>
      <xdr:col>45</xdr:col>
      <xdr:colOff>177800</xdr:colOff>
      <xdr:row>97</xdr:row>
      <xdr:rowOff>149713</xdr:rowOff>
    </xdr:to>
    <xdr:cxnSp macro="">
      <xdr:nvCxnSpPr>
        <xdr:cNvPr id="466" name="直線コネクタ 465"/>
        <xdr:cNvCxnSpPr/>
      </xdr:nvCxnSpPr>
      <xdr:spPr>
        <a:xfrm>
          <a:off x="7861300" y="16409939"/>
          <a:ext cx="889000" cy="3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8" name="テキスト ボックス 467"/>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70" name="テキスト ボックス 469"/>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14605</xdr:rowOff>
    </xdr:from>
    <xdr:to>
      <xdr:col>55</xdr:col>
      <xdr:colOff>50800</xdr:colOff>
      <xdr:row>96</xdr:row>
      <xdr:rowOff>116205</xdr:rowOff>
    </xdr:to>
    <xdr:sp macro="" textlink="">
      <xdr:nvSpPr>
        <xdr:cNvPr id="476" name="楕円 475"/>
        <xdr:cNvSpPr/>
      </xdr:nvSpPr>
      <xdr:spPr>
        <a:xfrm>
          <a:off x="104267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164482</xdr:rowOff>
    </xdr:from>
    <xdr:ext cx="534377" cy="259045"/>
    <xdr:sp macro="" textlink="">
      <xdr:nvSpPr>
        <xdr:cNvPr id="477" name="普通建設事業費 （ うち更新整備　）該当値テキスト"/>
        <xdr:cNvSpPr txBox="1"/>
      </xdr:nvSpPr>
      <xdr:spPr>
        <a:xfrm>
          <a:off x="10528300" y="164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154577</xdr:rowOff>
    </xdr:from>
    <xdr:to>
      <xdr:col>50</xdr:col>
      <xdr:colOff>165100</xdr:colOff>
      <xdr:row>96</xdr:row>
      <xdr:rowOff>84727</xdr:rowOff>
    </xdr:to>
    <xdr:sp macro="" textlink="">
      <xdr:nvSpPr>
        <xdr:cNvPr id="478" name="楕円 477"/>
        <xdr:cNvSpPr/>
      </xdr:nvSpPr>
      <xdr:spPr>
        <a:xfrm>
          <a:off x="9588500" y="164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75854</xdr:rowOff>
    </xdr:from>
    <xdr:ext cx="534377" cy="259045"/>
    <xdr:sp macro="" textlink="">
      <xdr:nvSpPr>
        <xdr:cNvPr id="479" name="テキスト ボックス 478"/>
        <xdr:cNvSpPr txBox="1"/>
      </xdr:nvSpPr>
      <xdr:spPr>
        <a:xfrm>
          <a:off x="9372111" y="165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98913</xdr:rowOff>
    </xdr:from>
    <xdr:to>
      <xdr:col>46</xdr:col>
      <xdr:colOff>38100</xdr:colOff>
      <xdr:row>98</xdr:row>
      <xdr:rowOff>29063</xdr:rowOff>
    </xdr:to>
    <xdr:sp macro="" textlink="">
      <xdr:nvSpPr>
        <xdr:cNvPr id="480" name="楕円 479"/>
        <xdr:cNvSpPr/>
      </xdr:nvSpPr>
      <xdr:spPr>
        <a:xfrm>
          <a:off x="8699500" y="167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20190</xdr:rowOff>
    </xdr:from>
    <xdr:ext cx="469744" cy="259045"/>
    <xdr:sp macro="" textlink="">
      <xdr:nvSpPr>
        <xdr:cNvPr id="481" name="テキスト ボックス 480"/>
        <xdr:cNvSpPr txBox="1"/>
      </xdr:nvSpPr>
      <xdr:spPr>
        <a:xfrm>
          <a:off x="8515428" y="1682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71389</xdr:rowOff>
    </xdr:from>
    <xdr:to>
      <xdr:col>41</xdr:col>
      <xdr:colOff>101600</xdr:colOff>
      <xdr:row>96</xdr:row>
      <xdr:rowOff>1539</xdr:rowOff>
    </xdr:to>
    <xdr:sp macro="" textlink="">
      <xdr:nvSpPr>
        <xdr:cNvPr id="482" name="楕円 481"/>
        <xdr:cNvSpPr/>
      </xdr:nvSpPr>
      <xdr:spPr>
        <a:xfrm>
          <a:off x="7810500" y="163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18066</xdr:rowOff>
    </xdr:from>
    <xdr:ext cx="534377" cy="259045"/>
    <xdr:sp macro="" textlink="">
      <xdr:nvSpPr>
        <xdr:cNvPr id="483" name="テキスト ボックス 482"/>
        <xdr:cNvSpPr txBox="1"/>
      </xdr:nvSpPr>
      <xdr:spPr>
        <a:xfrm>
          <a:off x="7594111" y="161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139105</xdr:rowOff>
    </xdr:from>
    <xdr:to>
      <xdr:col>85</xdr:col>
      <xdr:colOff>127000</xdr:colOff>
      <xdr:row>38</xdr:row>
      <xdr:rowOff>139700</xdr:rowOff>
    </xdr:to>
    <xdr:cxnSp macro="">
      <xdr:nvCxnSpPr>
        <xdr:cNvPr id="510" name="直線コネクタ 509"/>
        <xdr:cNvCxnSpPr/>
      </xdr:nvCxnSpPr>
      <xdr:spPr>
        <a:xfrm flipV="1">
          <a:off x="15481300" y="6654205"/>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109982</xdr:rowOff>
    </xdr:from>
    <xdr:to>
      <xdr:col>76</xdr:col>
      <xdr:colOff>114300</xdr:colOff>
      <xdr:row>38</xdr:row>
      <xdr:rowOff>139700</xdr:rowOff>
    </xdr:to>
    <xdr:cxnSp macro="">
      <xdr:nvCxnSpPr>
        <xdr:cNvPr id="516" name="直線コネクタ 515"/>
        <xdr:cNvCxnSpPr/>
      </xdr:nvCxnSpPr>
      <xdr:spPr>
        <a:xfrm>
          <a:off x="13703300" y="6625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109982</xdr:rowOff>
    </xdr:from>
    <xdr:to>
      <xdr:col>71</xdr:col>
      <xdr:colOff>177800</xdr:colOff>
      <xdr:row>38</xdr:row>
      <xdr:rowOff>138511</xdr:rowOff>
    </xdr:to>
    <xdr:cxnSp macro="">
      <xdr:nvCxnSpPr>
        <xdr:cNvPr id="519" name="直線コネクタ 518"/>
        <xdr:cNvCxnSpPr/>
      </xdr:nvCxnSpPr>
      <xdr:spPr>
        <a:xfrm flipV="1">
          <a:off x="12814300" y="6625082"/>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88305</xdr:rowOff>
    </xdr:from>
    <xdr:to>
      <xdr:col>85</xdr:col>
      <xdr:colOff>177800</xdr:colOff>
      <xdr:row>39</xdr:row>
      <xdr:rowOff>18455</xdr:rowOff>
    </xdr:to>
    <xdr:sp macro="" textlink="">
      <xdr:nvSpPr>
        <xdr:cNvPr id="529" name="楕円 528"/>
        <xdr:cNvSpPr/>
      </xdr:nvSpPr>
      <xdr:spPr>
        <a:xfrm>
          <a:off x="162687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3232</xdr:rowOff>
    </xdr:from>
    <xdr:ext cx="313932" cy="259045"/>
    <xdr:sp macro="" textlink="">
      <xdr:nvSpPr>
        <xdr:cNvPr id="530" name="災害復旧事業費該当値テキスト"/>
        <xdr:cNvSpPr txBox="1"/>
      </xdr:nvSpPr>
      <xdr:spPr>
        <a:xfrm>
          <a:off x="16370300" y="6518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59182</xdr:rowOff>
    </xdr:from>
    <xdr:to>
      <xdr:col>72</xdr:col>
      <xdr:colOff>38100</xdr:colOff>
      <xdr:row>38</xdr:row>
      <xdr:rowOff>160782</xdr:rowOff>
    </xdr:to>
    <xdr:sp macro="" textlink="">
      <xdr:nvSpPr>
        <xdr:cNvPr id="535" name="楕円 534"/>
        <xdr:cNvSpPr/>
      </xdr:nvSpPr>
      <xdr:spPr>
        <a:xfrm>
          <a:off x="13652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151909</xdr:rowOff>
    </xdr:from>
    <xdr:ext cx="378565" cy="259045"/>
    <xdr:sp macro="" textlink="">
      <xdr:nvSpPr>
        <xdr:cNvPr id="536" name="テキスト ボックス 535"/>
        <xdr:cNvSpPr txBox="1"/>
      </xdr:nvSpPr>
      <xdr:spPr>
        <a:xfrm>
          <a:off x="13514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87711</xdr:rowOff>
    </xdr:from>
    <xdr:to>
      <xdr:col>67</xdr:col>
      <xdr:colOff>101600</xdr:colOff>
      <xdr:row>39</xdr:row>
      <xdr:rowOff>17861</xdr:rowOff>
    </xdr:to>
    <xdr:sp macro="" textlink="">
      <xdr:nvSpPr>
        <xdr:cNvPr id="537" name="楕円 536"/>
        <xdr:cNvSpPr/>
      </xdr:nvSpPr>
      <xdr:spPr>
        <a:xfrm>
          <a:off x="1276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8988</xdr:rowOff>
    </xdr:from>
    <xdr:ext cx="313932" cy="259045"/>
    <xdr:sp macro="" textlink="">
      <xdr:nvSpPr>
        <xdr:cNvPr id="538" name="テキスト ボックス 537"/>
        <xdr:cNvSpPr txBox="1"/>
      </xdr:nvSpPr>
      <xdr:spPr>
        <a:xfrm>
          <a:off x="1265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109227</xdr:rowOff>
    </xdr:from>
    <xdr:to>
      <xdr:col>85</xdr:col>
      <xdr:colOff>127000</xdr:colOff>
      <xdr:row>76</xdr:row>
      <xdr:rowOff>122464</xdr:rowOff>
    </xdr:to>
    <xdr:cxnSp macro="">
      <xdr:nvCxnSpPr>
        <xdr:cNvPr id="615" name="直線コネクタ 614"/>
        <xdr:cNvCxnSpPr/>
      </xdr:nvCxnSpPr>
      <xdr:spPr>
        <a:xfrm>
          <a:off x="15481300" y="13139427"/>
          <a:ext cx="8382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6"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109227</xdr:rowOff>
    </xdr:from>
    <xdr:to>
      <xdr:col>81</xdr:col>
      <xdr:colOff>50800</xdr:colOff>
      <xdr:row>76</xdr:row>
      <xdr:rowOff>124772</xdr:rowOff>
    </xdr:to>
    <xdr:cxnSp macro="">
      <xdr:nvCxnSpPr>
        <xdr:cNvPr id="618" name="直線コネクタ 617"/>
        <xdr:cNvCxnSpPr/>
      </xdr:nvCxnSpPr>
      <xdr:spPr>
        <a:xfrm flipV="1">
          <a:off x="14592300" y="1313942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0" name="テキスト ボックス 619"/>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98254</xdr:rowOff>
    </xdr:from>
    <xdr:to>
      <xdr:col>76</xdr:col>
      <xdr:colOff>114300</xdr:colOff>
      <xdr:row>76</xdr:row>
      <xdr:rowOff>124772</xdr:rowOff>
    </xdr:to>
    <xdr:cxnSp macro="">
      <xdr:nvCxnSpPr>
        <xdr:cNvPr id="621" name="直線コネクタ 620"/>
        <xdr:cNvCxnSpPr/>
      </xdr:nvCxnSpPr>
      <xdr:spPr>
        <a:xfrm>
          <a:off x="13703300" y="12957004"/>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3" name="テキスト ボックス 622"/>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98254</xdr:rowOff>
    </xdr:from>
    <xdr:to>
      <xdr:col>71</xdr:col>
      <xdr:colOff>177800</xdr:colOff>
      <xdr:row>76</xdr:row>
      <xdr:rowOff>69862</xdr:rowOff>
    </xdr:to>
    <xdr:cxnSp macro="">
      <xdr:nvCxnSpPr>
        <xdr:cNvPr id="624" name="直線コネクタ 623"/>
        <xdr:cNvCxnSpPr/>
      </xdr:nvCxnSpPr>
      <xdr:spPr>
        <a:xfrm flipV="1">
          <a:off x="12814300" y="12957004"/>
          <a:ext cx="8890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72471</xdr:rowOff>
    </xdr:from>
    <xdr:ext cx="534377" cy="259045"/>
    <xdr:sp macro="" textlink="">
      <xdr:nvSpPr>
        <xdr:cNvPr id="626" name="テキスト ボックス 625"/>
        <xdr:cNvSpPr txBox="1"/>
      </xdr:nvSpPr>
      <xdr:spPr>
        <a:xfrm>
          <a:off x="13436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28" name="テキスト ボックス 627"/>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71664</xdr:rowOff>
    </xdr:from>
    <xdr:to>
      <xdr:col>85</xdr:col>
      <xdr:colOff>177800</xdr:colOff>
      <xdr:row>77</xdr:row>
      <xdr:rowOff>1814</xdr:rowOff>
    </xdr:to>
    <xdr:sp macro="" textlink="">
      <xdr:nvSpPr>
        <xdr:cNvPr id="634" name="楕円 633"/>
        <xdr:cNvSpPr/>
      </xdr:nvSpPr>
      <xdr:spPr>
        <a:xfrm>
          <a:off x="16268700" y="131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94541</xdr:rowOff>
    </xdr:from>
    <xdr:ext cx="534377" cy="259045"/>
    <xdr:sp macro="" textlink="">
      <xdr:nvSpPr>
        <xdr:cNvPr id="635" name="公債費該当値テキスト"/>
        <xdr:cNvSpPr txBox="1"/>
      </xdr:nvSpPr>
      <xdr:spPr>
        <a:xfrm>
          <a:off x="16370300" y="129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58427</xdr:rowOff>
    </xdr:from>
    <xdr:to>
      <xdr:col>81</xdr:col>
      <xdr:colOff>101600</xdr:colOff>
      <xdr:row>76</xdr:row>
      <xdr:rowOff>160027</xdr:rowOff>
    </xdr:to>
    <xdr:sp macro="" textlink="">
      <xdr:nvSpPr>
        <xdr:cNvPr id="636" name="楕円 635"/>
        <xdr:cNvSpPr/>
      </xdr:nvSpPr>
      <xdr:spPr>
        <a:xfrm>
          <a:off x="15430500" y="130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5104</xdr:rowOff>
    </xdr:from>
    <xdr:ext cx="534377" cy="259045"/>
    <xdr:sp macro="" textlink="">
      <xdr:nvSpPr>
        <xdr:cNvPr id="637" name="テキスト ボックス 636"/>
        <xdr:cNvSpPr txBox="1"/>
      </xdr:nvSpPr>
      <xdr:spPr>
        <a:xfrm>
          <a:off x="15214111" y="12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73972</xdr:rowOff>
    </xdr:from>
    <xdr:to>
      <xdr:col>76</xdr:col>
      <xdr:colOff>165100</xdr:colOff>
      <xdr:row>77</xdr:row>
      <xdr:rowOff>4122</xdr:rowOff>
    </xdr:to>
    <xdr:sp macro="" textlink="">
      <xdr:nvSpPr>
        <xdr:cNvPr id="638" name="楕円 637"/>
        <xdr:cNvSpPr/>
      </xdr:nvSpPr>
      <xdr:spPr>
        <a:xfrm>
          <a:off x="14541500" y="131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20649</xdr:rowOff>
    </xdr:from>
    <xdr:ext cx="534377" cy="259045"/>
    <xdr:sp macro="" textlink="">
      <xdr:nvSpPr>
        <xdr:cNvPr id="639" name="テキスト ボックス 638"/>
        <xdr:cNvSpPr txBox="1"/>
      </xdr:nvSpPr>
      <xdr:spPr>
        <a:xfrm>
          <a:off x="14325111" y="1287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47454</xdr:rowOff>
    </xdr:from>
    <xdr:to>
      <xdr:col>72</xdr:col>
      <xdr:colOff>38100</xdr:colOff>
      <xdr:row>75</xdr:row>
      <xdr:rowOff>149054</xdr:rowOff>
    </xdr:to>
    <xdr:sp macro="" textlink="">
      <xdr:nvSpPr>
        <xdr:cNvPr id="640" name="楕円 639"/>
        <xdr:cNvSpPr/>
      </xdr:nvSpPr>
      <xdr:spPr>
        <a:xfrm>
          <a:off x="13652500" y="129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165581</xdr:rowOff>
    </xdr:from>
    <xdr:ext cx="534377" cy="259045"/>
    <xdr:sp macro="" textlink="">
      <xdr:nvSpPr>
        <xdr:cNvPr id="641" name="テキスト ボックス 640"/>
        <xdr:cNvSpPr txBox="1"/>
      </xdr:nvSpPr>
      <xdr:spPr>
        <a:xfrm>
          <a:off x="13436111" y="126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19062</xdr:rowOff>
    </xdr:from>
    <xdr:to>
      <xdr:col>67</xdr:col>
      <xdr:colOff>101600</xdr:colOff>
      <xdr:row>76</xdr:row>
      <xdr:rowOff>120662</xdr:rowOff>
    </xdr:to>
    <xdr:sp macro="" textlink="">
      <xdr:nvSpPr>
        <xdr:cNvPr id="642" name="楕円 641"/>
        <xdr:cNvSpPr/>
      </xdr:nvSpPr>
      <xdr:spPr>
        <a:xfrm>
          <a:off x="12763500" y="130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137189</xdr:rowOff>
    </xdr:from>
    <xdr:ext cx="534377" cy="259045"/>
    <xdr:sp macro="" textlink="">
      <xdr:nvSpPr>
        <xdr:cNvPr id="643" name="テキスト ボックス 642"/>
        <xdr:cNvSpPr txBox="1"/>
      </xdr:nvSpPr>
      <xdr:spPr>
        <a:xfrm>
          <a:off x="12547111" y="128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87319</xdr:rowOff>
    </xdr:from>
    <xdr:to>
      <xdr:col>85</xdr:col>
      <xdr:colOff>127000</xdr:colOff>
      <xdr:row>97</xdr:row>
      <xdr:rowOff>145186</xdr:rowOff>
    </xdr:to>
    <xdr:cxnSp macro="">
      <xdr:nvCxnSpPr>
        <xdr:cNvPr id="674" name="直線コネクタ 673"/>
        <xdr:cNvCxnSpPr/>
      </xdr:nvCxnSpPr>
      <xdr:spPr>
        <a:xfrm flipV="1">
          <a:off x="15481300" y="16717969"/>
          <a:ext cx="838200" cy="5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5"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145186</xdr:rowOff>
    </xdr:from>
    <xdr:to>
      <xdr:col>81</xdr:col>
      <xdr:colOff>50800</xdr:colOff>
      <xdr:row>98</xdr:row>
      <xdr:rowOff>46921</xdr:rowOff>
    </xdr:to>
    <xdr:cxnSp macro="">
      <xdr:nvCxnSpPr>
        <xdr:cNvPr id="677" name="直線コネクタ 676"/>
        <xdr:cNvCxnSpPr/>
      </xdr:nvCxnSpPr>
      <xdr:spPr>
        <a:xfrm flipV="1">
          <a:off x="14592300" y="16775836"/>
          <a:ext cx="889000" cy="7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9" name="テキスト ボックス 678"/>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96560</xdr:rowOff>
    </xdr:from>
    <xdr:to>
      <xdr:col>76</xdr:col>
      <xdr:colOff>114300</xdr:colOff>
      <xdr:row>98</xdr:row>
      <xdr:rowOff>46921</xdr:rowOff>
    </xdr:to>
    <xdr:cxnSp macro="">
      <xdr:nvCxnSpPr>
        <xdr:cNvPr id="680" name="直線コネクタ 679"/>
        <xdr:cNvCxnSpPr/>
      </xdr:nvCxnSpPr>
      <xdr:spPr>
        <a:xfrm>
          <a:off x="13703300" y="16727210"/>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2" name="テキスト ボックス 681"/>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131209</xdr:rowOff>
    </xdr:from>
    <xdr:to>
      <xdr:col>71</xdr:col>
      <xdr:colOff>177800</xdr:colOff>
      <xdr:row>97</xdr:row>
      <xdr:rowOff>96560</xdr:rowOff>
    </xdr:to>
    <xdr:cxnSp macro="">
      <xdr:nvCxnSpPr>
        <xdr:cNvPr id="683" name="直線コネクタ 682"/>
        <xdr:cNvCxnSpPr/>
      </xdr:nvCxnSpPr>
      <xdr:spPr>
        <a:xfrm>
          <a:off x="12814300" y="16590409"/>
          <a:ext cx="889000" cy="1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36519</xdr:rowOff>
    </xdr:from>
    <xdr:to>
      <xdr:col>85</xdr:col>
      <xdr:colOff>177800</xdr:colOff>
      <xdr:row>97</xdr:row>
      <xdr:rowOff>138119</xdr:rowOff>
    </xdr:to>
    <xdr:sp macro="" textlink="">
      <xdr:nvSpPr>
        <xdr:cNvPr id="693" name="楕円 692"/>
        <xdr:cNvSpPr/>
      </xdr:nvSpPr>
      <xdr:spPr>
        <a:xfrm>
          <a:off x="16268700" y="166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59396</xdr:rowOff>
    </xdr:from>
    <xdr:ext cx="534377" cy="259045"/>
    <xdr:sp macro="" textlink="">
      <xdr:nvSpPr>
        <xdr:cNvPr id="694" name="積立金該当値テキスト"/>
        <xdr:cNvSpPr txBox="1"/>
      </xdr:nvSpPr>
      <xdr:spPr>
        <a:xfrm>
          <a:off x="16370300" y="1651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94386</xdr:rowOff>
    </xdr:from>
    <xdr:to>
      <xdr:col>81</xdr:col>
      <xdr:colOff>101600</xdr:colOff>
      <xdr:row>98</xdr:row>
      <xdr:rowOff>24536</xdr:rowOff>
    </xdr:to>
    <xdr:sp macro="" textlink="">
      <xdr:nvSpPr>
        <xdr:cNvPr id="695" name="楕円 694"/>
        <xdr:cNvSpPr/>
      </xdr:nvSpPr>
      <xdr:spPr>
        <a:xfrm>
          <a:off x="15430500" y="167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41063</xdr:rowOff>
    </xdr:from>
    <xdr:ext cx="469744" cy="259045"/>
    <xdr:sp macro="" textlink="">
      <xdr:nvSpPr>
        <xdr:cNvPr id="696" name="テキスト ボックス 695"/>
        <xdr:cNvSpPr txBox="1"/>
      </xdr:nvSpPr>
      <xdr:spPr>
        <a:xfrm>
          <a:off x="15246428" y="1650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167571</xdr:rowOff>
    </xdr:from>
    <xdr:to>
      <xdr:col>76</xdr:col>
      <xdr:colOff>165100</xdr:colOff>
      <xdr:row>98</xdr:row>
      <xdr:rowOff>97721</xdr:rowOff>
    </xdr:to>
    <xdr:sp macro="" textlink="">
      <xdr:nvSpPr>
        <xdr:cNvPr id="697" name="楕円 696"/>
        <xdr:cNvSpPr/>
      </xdr:nvSpPr>
      <xdr:spPr>
        <a:xfrm>
          <a:off x="14541500" y="167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88848</xdr:rowOff>
    </xdr:from>
    <xdr:ext cx="469744" cy="259045"/>
    <xdr:sp macro="" textlink="">
      <xdr:nvSpPr>
        <xdr:cNvPr id="698" name="テキスト ボックス 697"/>
        <xdr:cNvSpPr txBox="1"/>
      </xdr:nvSpPr>
      <xdr:spPr>
        <a:xfrm>
          <a:off x="14357428" y="168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45760</xdr:rowOff>
    </xdr:from>
    <xdr:to>
      <xdr:col>72</xdr:col>
      <xdr:colOff>38100</xdr:colOff>
      <xdr:row>97</xdr:row>
      <xdr:rowOff>147360</xdr:rowOff>
    </xdr:to>
    <xdr:sp macro="" textlink="">
      <xdr:nvSpPr>
        <xdr:cNvPr id="699" name="楕円 698"/>
        <xdr:cNvSpPr/>
      </xdr:nvSpPr>
      <xdr:spPr>
        <a:xfrm>
          <a:off x="13652500" y="166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163887</xdr:rowOff>
    </xdr:from>
    <xdr:ext cx="534377" cy="259045"/>
    <xdr:sp macro="" textlink="">
      <xdr:nvSpPr>
        <xdr:cNvPr id="700" name="テキスト ボックス 699"/>
        <xdr:cNvSpPr txBox="1"/>
      </xdr:nvSpPr>
      <xdr:spPr>
        <a:xfrm>
          <a:off x="13436111" y="1645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80409</xdr:rowOff>
    </xdr:from>
    <xdr:to>
      <xdr:col>67</xdr:col>
      <xdr:colOff>101600</xdr:colOff>
      <xdr:row>97</xdr:row>
      <xdr:rowOff>10559</xdr:rowOff>
    </xdr:to>
    <xdr:sp macro="" textlink="">
      <xdr:nvSpPr>
        <xdr:cNvPr id="701" name="楕円 700"/>
        <xdr:cNvSpPr/>
      </xdr:nvSpPr>
      <xdr:spPr>
        <a:xfrm>
          <a:off x="12763500" y="165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1686</xdr:rowOff>
    </xdr:from>
    <xdr:ext cx="534377" cy="259045"/>
    <xdr:sp macro="" textlink="">
      <xdr:nvSpPr>
        <xdr:cNvPr id="702" name="テキスト ボックス 701"/>
        <xdr:cNvSpPr txBox="1"/>
      </xdr:nvSpPr>
      <xdr:spPr>
        <a:xfrm>
          <a:off x="12547111" y="166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7874</xdr:rowOff>
    </xdr:from>
    <xdr:to>
      <xdr:col>116</xdr:col>
      <xdr:colOff>63500</xdr:colOff>
      <xdr:row>38</xdr:row>
      <xdr:rowOff>154178</xdr:rowOff>
    </xdr:to>
    <xdr:cxnSp macro="">
      <xdr:nvCxnSpPr>
        <xdr:cNvPr id="731" name="直線コネクタ 730"/>
        <xdr:cNvCxnSpPr/>
      </xdr:nvCxnSpPr>
      <xdr:spPr>
        <a:xfrm flipV="1">
          <a:off x="21323300" y="652297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111142</xdr:rowOff>
    </xdr:from>
    <xdr:ext cx="378565" cy="259045"/>
    <xdr:sp macro="" textlink="">
      <xdr:nvSpPr>
        <xdr:cNvPr id="732" name="投資及び出資金平均値テキスト"/>
        <xdr:cNvSpPr txBox="1"/>
      </xdr:nvSpPr>
      <xdr:spPr>
        <a:xfrm>
          <a:off x="22212300" y="6454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148844</xdr:rowOff>
    </xdr:from>
    <xdr:to>
      <xdr:col>111</xdr:col>
      <xdr:colOff>177800</xdr:colOff>
      <xdr:row>38</xdr:row>
      <xdr:rowOff>154178</xdr:rowOff>
    </xdr:to>
    <xdr:cxnSp macro="">
      <xdr:nvCxnSpPr>
        <xdr:cNvPr id="734" name="直線コネクタ 733"/>
        <xdr:cNvCxnSpPr/>
      </xdr:nvCxnSpPr>
      <xdr:spPr>
        <a:xfrm>
          <a:off x="20434300" y="6492494"/>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90932</xdr:rowOff>
    </xdr:from>
    <xdr:to>
      <xdr:col>107</xdr:col>
      <xdr:colOff>50800</xdr:colOff>
      <xdr:row>37</xdr:row>
      <xdr:rowOff>148844</xdr:rowOff>
    </xdr:to>
    <xdr:cxnSp macro="">
      <xdr:nvCxnSpPr>
        <xdr:cNvPr id="737" name="直線コネクタ 736"/>
        <xdr:cNvCxnSpPr/>
      </xdr:nvCxnSpPr>
      <xdr:spPr>
        <a:xfrm>
          <a:off x="19545300" y="64345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9" name="テキスト ボックス 738"/>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90932</xdr:rowOff>
    </xdr:from>
    <xdr:to>
      <xdr:col>102</xdr:col>
      <xdr:colOff>114300</xdr:colOff>
      <xdr:row>38</xdr:row>
      <xdr:rowOff>105410</xdr:rowOff>
    </xdr:to>
    <xdr:cxnSp macro="">
      <xdr:nvCxnSpPr>
        <xdr:cNvPr id="740" name="直線コネクタ 739"/>
        <xdr:cNvCxnSpPr/>
      </xdr:nvCxnSpPr>
      <xdr:spPr>
        <a:xfrm flipV="1">
          <a:off x="18656300" y="6434582"/>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2" name="テキスト ボックス 741"/>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4" name="テキスト ボックス 743"/>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128524</xdr:rowOff>
    </xdr:from>
    <xdr:to>
      <xdr:col>116</xdr:col>
      <xdr:colOff>114300</xdr:colOff>
      <xdr:row>38</xdr:row>
      <xdr:rowOff>58674</xdr:rowOff>
    </xdr:to>
    <xdr:sp macro="" textlink="">
      <xdr:nvSpPr>
        <xdr:cNvPr id="750" name="楕円 749"/>
        <xdr:cNvSpPr/>
      </xdr:nvSpPr>
      <xdr:spPr>
        <a:xfrm>
          <a:off x="221107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151401</xdr:rowOff>
    </xdr:from>
    <xdr:ext cx="378565" cy="259045"/>
    <xdr:sp macro="" textlink="">
      <xdr:nvSpPr>
        <xdr:cNvPr id="751" name="投資及び出資金該当値テキスト"/>
        <xdr:cNvSpPr txBox="1"/>
      </xdr:nvSpPr>
      <xdr:spPr>
        <a:xfrm>
          <a:off x="22212300"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103378</xdr:rowOff>
    </xdr:from>
    <xdr:to>
      <xdr:col>112</xdr:col>
      <xdr:colOff>38100</xdr:colOff>
      <xdr:row>39</xdr:row>
      <xdr:rowOff>33528</xdr:rowOff>
    </xdr:to>
    <xdr:sp macro="" textlink="">
      <xdr:nvSpPr>
        <xdr:cNvPr id="752" name="楕円 751"/>
        <xdr:cNvSpPr/>
      </xdr:nvSpPr>
      <xdr:spPr>
        <a:xfrm>
          <a:off x="21272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24655</xdr:rowOff>
    </xdr:from>
    <xdr:ext cx="378565" cy="259045"/>
    <xdr:sp macro="" textlink="">
      <xdr:nvSpPr>
        <xdr:cNvPr id="753" name="テキスト ボックス 752"/>
        <xdr:cNvSpPr txBox="1"/>
      </xdr:nvSpPr>
      <xdr:spPr>
        <a:xfrm>
          <a:off x="21134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98044</xdr:rowOff>
    </xdr:from>
    <xdr:to>
      <xdr:col>107</xdr:col>
      <xdr:colOff>101600</xdr:colOff>
      <xdr:row>38</xdr:row>
      <xdr:rowOff>28194</xdr:rowOff>
    </xdr:to>
    <xdr:sp macro="" textlink="">
      <xdr:nvSpPr>
        <xdr:cNvPr id="754" name="楕円 753"/>
        <xdr:cNvSpPr/>
      </xdr:nvSpPr>
      <xdr:spPr>
        <a:xfrm>
          <a:off x="20383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19321</xdr:rowOff>
    </xdr:from>
    <xdr:ext cx="378565" cy="259045"/>
    <xdr:sp macro="" textlink="">
      <xdr:nvSpPr>
        <xdr:cNvPr id="755" name="テキスト ボックス 754"/>
        <xdr:cNvSpPr txBox="1"/>
      </xdr:nvSpPr>
      <xdr:spPr>
        <a:xfrm>
          <a:off x="20245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40132</xdr:rowOff>
    </xdr:from>
    <xdr:to>
      <xdr:col>102</xdr:col>
      <xdr:colOff>165100</xdr:colOff>
      <xdr:row>37</xdr:row>
      <xdr:rowOff>141732</xdr:rowOff>
    </xdr:to>
    <xdr:sp macro="" textlink="">
      <xdr:nvSpPr>
        <xdr:cNvPr id="756" name="楕円 755"/>
        <xdr:cNvSpPr/>
      </xdr:nvSpPr>
      <xdr:spPr>
        <a:xfrm>
          <a:off x="19494500" y="63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158259</xdr:rowOff>
    </xdr:from>
    <xdr:ext cx="378565" cy="259045"/>
    <xdr:sp macro="" textlink="">
      <xdr:nvSpPr>
        <xdr:cNvPr id="757" name="テキスト ボックス 756"/>
        <xdr:cNvSpPr txBox="1"/>
      </xdr:nvSpPr>
      <xdr:spPr>
        <a:xfrm>
          <a:off x="19356017" y="615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54610</xdr:rowOff>
    </xdr:from>
    <xdr:to>
      <xdr:col>98</xdr:col>
      <xdr:colOff>38100</xdr:colOff>
      <xdr:row>38</xdr:row>
      <xdr:rowOff>156210</xdr:rowOff>
    </xdr:to>
    <xdr:sp macro="" textlink="">
      <xdr:nvSpPr>
        <xdr:cNvPr id="758" name="楕円 757"/>
        <xdr:cNvSpPr/>
      </xdr:nvSpPr>
      <xdr:spPr>
        <a:xfrm>
          <a:off x="18605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147337</xdr:rowOff>
    </xdr:from>
    <xdr:ext cx="378565" cy="259045"/>
    <xdr:sp macro="" textlink="">
      <xdr:nvSpPr>
        <xdr:cNvPr id="759" name="テキスト ボックス 758"/>
        <xdr:cNvSpPr txBox="1"/>
      </xdr:nvSpPr>
      <xdr:spPr>
        <a:xfrm>
          <a:off x="18467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53152</xdr:rowOff>
    </xdr:from>
    <xdr:to>
      <xdr:col>116</xdr:col>
      <xdr:colOff>63500</xdr:colOff>
      <xdr:row>58</xdr:row>
      <xdr:rowOff>59233</xdr:rowOff>
    </xdr:to>
    <xdr:cxnSp macro="">
      <xdr:nvCxnSpPr>
        <xdr:cNvPr id="786" name="直線コネクタ 785"/>
        <xdr:cNvCxnSpPr/>
      </xdr:nvCxnSpPr>
      <xdr:spPr>
        <a:xfrm>
          <a:off x="21323300" y="9997252"/>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53152</xdr:rowOff>
    </xdr:from>
    <xdr:to>
      <xdr:col>111</xdr:col>
      <xdr:colOff>177800</xdr:colOff>
      <xdr:row>58</xdr:row>
      <xdr:rowOff>58684</xdr:rowOff>
    </xdr:to>
    <xdr:cxnSp macro="">
      <xdr:nvCxnSpPr>
        <xdr:cNvPr id="789" name="直線コネクタ 788"/>
        <xdr:cNvCxnSpPr/>
      </xdr:nvCxnSpPr>
      <xdr:spPr>
        <a:xfrm flipV="1">
          <a:off x="20434300" y="9997252"/>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58684</xdr:rowOff>
    </xdr:from>
    <xdr:to>
      <xdr:col>107</xdr:col>
      <xdr:colOff>50800</xdr:colOff>
      <xdr:row>58</xdr:row>
      <xdr:rowOff>66456</xdr:rowOff>
    </xdr:to>
    <xdr:cxnSp macro="">
      <xdr:nvCxnSpPr>
        <xdr:cNvPr id="792" name="直線コネクタ 791"/>
        <xdr:cNvCxnSpPr/>
      </xdr:nvCxnSpPr>
      <xdr:spPr>
        <a:xfrm flipV="1">
          <a:off x="19545300" y="1000278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63713</xdr:rowOff>
    </xdr:from>
    <xdr:to>
      <xdr:col>102</xdr:col>
      <xdr:colOff>114300</xdr:colOff>
      <xdr:row>58</xdr:row>
      <xdr:rowOff>66456</xdr:rowOff>
    </xdr:to>
    <xdr:cxnSp macro="">
      <xdr:nvCxnSpPr>
        <xdr:cNvPr id="795" name="直線コネクタ 794"/>
        <xdr:cNvCxnSpPr/>
      </xdr:nvCxnSpPr>
      <xdr:spPr>
        <a:xfrm>
          <a:off x="18656300" y="1000781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8433</xdr:rowOff>
    </xdr:from>
    <xdr:to>
      <xdr:col>116</xdr:col>
      <xdr:colOff>114300</xdr:colOff>
      <xdr:row>58</xdr:row>
      <xdr:rowOff>110033</xdr:rowOff>
    </xdr:to>
    <xdr:sp macro="" textlink="">
      <xdr:nvSpPr>
        <xdr:cNvPr id="805" name="楕円 804"/>
        <xdr:cNvSpPr/>
      </xdr:nvSpPr>
      <xdr:spPr>
        <a:xfrm>
          <a:off x="221107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97868</xdr:rowOff>
    </xdr:from>
    <xdr:ext cx="469744" cy="259045"/>
    <xdr:sp macro="" textlink="">
      <xdr:nvSpPr>
        <xdr:cNvPr id="806" name="貸付金該当値テキスト"/>
        <xdr:cNvSpPr txBox="1"/>
      </xdr:nvSpPr>
      <xdr:spPr>
        <a:xfrm>
          <a:off x="22212300" y="987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2352</xdr:rowOff>
    </xdr:from>
    <xdr:to>
      <xdr:col>112</xdr:col>
      <xdr:colOff>38100</xdr:colOff>
      <xdr:row>58</xdr:row>
      <xdr:rowOff>103952</xdr:rowOff>
    </xdr:to>
    <xdr:sp macro="" textlink="">
      <xdr:nvSpPr>
        <xdr:cNvPr id="807" name="楕円 806"/>
        <xdr:cNvSpPr/>
      </xdr:nvSpPr>
      <xdr:spPr>
        <a:xfrm>
          <a:off x="21272500" y="99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95079</xdr:rowOff>
    </xdr:from>
    <xdr:ext cx="469744" cy="259045"/>
    <xdr:sp macro="" textlink="">
      <xdr:nvSpPr>
        <xdr:cNvPr id="808" name="テキスト ボックス 807"/>
        <xdr:cNvSpPr txBox="1"/>
      </xdr:nvSpPr>
      <xdr:spPr>
        <a:xfrm>
          <a:off x="21088428" y="1003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7884</xdr:rowOff>
    </xdr:from>
    <xdr:to>
      <xdr:col>107</xdr:col>
      <xdr:colOff>101600</xdr:colOff>
      <xdr:row>58</xdr:row>
      <xdr:rowOff>109484</xdr:rowOff>
    </xdr:to>
    <xdr:sp macro="" textlink="">
      <xdr:nvSpPr>
        <xdr:cNvPr id="809" name="楕円 808"/>
        <xdr:cNvSpPr/>
      </xdr:nvSpPr>
      <xdr:spPr>
        <a:xfrm>
          <a:off x="20383500" y="99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100611</xdr:rowOff>
    </xdr:from>
    <xdr:ext cx="469744" cy="259045"/>
    <xdr:sp macro="" textlink="">
      <xdr:nvSpPr>
        <xdr:cNvPr id="810" name="テキスト ボックス 809"/>
        <xdr:cNvSpPr txBox="1"/>
      </xdr:nvSpPr>
      <xdr:spPr>
        <a:xfrm>
          <a:off x="20199428" y="10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15656</xdr:rowOff>
    </xdr:from>
    <xdr:to>
      <xdr:col>102</xdr:col>
      <xdr:colOff>165100</xdr:colOff>
      <xdr:row>58</xdr:row>
      <xdr:rowOff>117256</xdr:rowOff>
    </xdr:to>
    <xdr:sp macro="" textlink="">
      <xdr:nvSpPr>
        <xdr:cNvPr id="811" name="楕円 810"/>
        <xdr:cNvSpPr/>
      </xdr:nvSpPr>
      <xdr:spPr>
        <a:xfrm>
          <a:off x="19494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108383</xdr:rowOff>
    </xdr:from>
    <xdr:ext cx="469744" cy="259045"/>
    <xdr:sp macro="" textlink="">
      <xdr:nvSpPr>
        <xdr:cNvPr id="812" name="テキスト ボックス 811"/>
        <xdr:cNvSpPr txBox="1"/>
      </xdr:nvSpPr>
      <xdr:spPr>
        <a:xfrm>
          <a:off x="19310428" y="100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12913</xdr:rowOff>
    </xdr:from>
    <xdr:to>
      <xdr:col>98</xdr:col>
      <xdr:colOff>38100</xdr:colOff>
      <xdr:row>58</xdr:row>
      <xdr:rowOff>114513</xdr:rowOff>
    </xdr:to>
    <xdr:sp macro="" textlink="">
      <xdr:nvSpPr>
        <xdr:cNvPr id="813" name="楕円 812"/>
        <xdr:cNvSpPr/>
      </xdr:nvSpPr>
      <xdr:spPr>
        <a:xfrm>
          <a:off x="18605500" y="99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105640</xdr:rowOff>
    </xdr:from>
    <xdr:ext cx="469744" cy="259045"/>
    <xdr:sp macro="" textlink="">
      <xdr:nvSpPr>
        <xdr:cNvPr id="814" name="テキスト ボックス 813"/>
        <xdr:cNvSpPr txBox="1"/>
      </xdr:nvSpPr>
      <xdr:spPr>
        <a:xfrm>
          <a:off x="18421428" y="100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14518</xdr:rowOff>
    </xdr:from>
    <xdr:to>
      <xdr:col>116</xdr:col>
      <xdr:colOff>63500</xdr:colOff>
      <xdr:row>76</xdr:row>
      <xdr:rowOff>81956</xdr:rowOff>
    </xdr:to>
    <xdr:cxnSp macro="">
      <xdr:nvCxnSpPr>
        <xdr:cNvPr id="842" name="直線コネクタ 841"/>
        <xdr:cNvCxnSpPr/>
      </xdr:nvCxnSpPr>
      <xdr:spPr>
        <a:xfrm flipV="1">
          <a:off x="21323300" y="12873268"/>
          <a:ext cx="838200" cy="23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3"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67828</xdr:rowOff>
    </xdr:from>
    <xdr:to>
      <xdr:col>111</xdr:col>
      <xdr:colOff>177800</xdr:colOff>
      <xdr:row>76</xdr:row>
      <xdr:rowOff>81956</xdr:rowOff>
    </xdr:to>
    <xdr:cxnSp macro="">
      <xdr:nvCxnSpPr>
        <xdr:cNvPr id="845" name="直線コネクタ 844"/>
        <xdr:cNvCxnSpPr/>
      </xdr:nvCxnSpPr>
      <xdr:spPr>
        <a:xfrm>
          <a:off x="20434300" y="12926578"/>
          <a:ext cx="889000" cy="1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7" name="テキスト ボックス 846"/>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67828</xdr:rowOff>
    </xdr:from>
    <xdr:to>
      <xdr:col>107</xdr:col>
      <xdr:colOff>50800</xdr:colOff>
      <xdr:row>76</xdr:row>
      <xdr:rowOff>154056</xdr:rowOff>
    </xdr:to>
    <xdr:cxnSp macro="">
      <xdr:nvCxnSpPr>
        <xdr:cNvPr id="848" name="直線コネクタ 847"/>
        <xdr:cNvCxnSpPr/>
      </xdr:nvCxnSpPr>
      <xdr:spPr>
        <a:xfrm flipV="1">
          <a:off x="19545300" y="12926578"/>
          <a:ext cx="889000" cy="25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0" name="テキスト ボックス 849"/>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154056</xdr:rowOff>
    </xdr:from>
    <xdr:to>
      <xdr:col>102</xdr:col>
      <xdr:colOff>114300</xdr:colOff>
      <xdr:row>77</xdr:row>
      <xdr:rowOff>141438</xdr:rowOff>
    </xdr:to>
    <xdr:cxnSp macro="">
      <xdr:nvCxnSpPr>
        <xdr:cNvPr id="851" name="直線コネクタ 850"/>
        <xdr:cNvCxnSpPr/>
      </xdr:nvCxnSpPr>
      <xdr:spPr>
        <a:xfrm flipV="1">
          <a:off x="18656300" y="13184256"/>
          <a:ext cx="889000" cy="1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135168</xdr:rowOff>
    </xdr:from>
    <xdr:to>
      <xdr:col>116</xdr:col>
      <xdr:colOff>114300</xdr:colOff>
      <xdr:row>75</xdr:row>
      <xdr:rowOff>65318</xdr:rowOff>
    </xdr:to>
    <xdr:sp macro="" textlink="">
      <xdr:nvSpPr>
        <xdr:cNvPr id="861" name="楕円 860"/>
        <xdr:cNvSpPr/>
      </xdr:nvSpPr>
      <xdr:spPr>
        <a:xfrm>
          <a:off x="22110700" y="128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158045</xdr:rowOff>
    </xdr:from>
    <xdr:ext cx="534377" cy="259045"/>
    <xdr:sp macro="" textlink="">
      <xdr:nvSpPr>
        <xdr:cNvPr id="862" name="繰出金該当値テキスト"/>
        <xdr:cNvSpPr txBox="1"/>
      </xdr:nvSpPr>
      <xdr:spPr>
        <a:xfrm>
          <a:off x="22212300" y="126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31156</xdr:rowOff>
    </xdr:from>
    <xdr:to>
      <xdr:col>112</xdr:col>
      <xdr:colOff>38100</xdr:colOff>
      <xdr:row>76</xdr:row>
      <xdr:rowOff>132756</xdr:rowOff>
    </xdr:to>
    <xdr:sp macro="" textlink="">
      <xdr:nvSpPr>
        <xdr:cNvPr id="863" name="楕円 862"/>
        <xdr:cNvSpPr/>
      </xdr:nvSpPr>
      <xdr:spPr>
        <a:xfrm>
          <a:off x="21272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123883</xdr:rowOff>
    </xdr:from>
    <xdr:ext cx="534377" cy="259045"/>
    <xdr:sp macro="" textlink="">
      <xdr:nvSpPr>
        <xdr:cNvPr id="864" name="テキスト ボックス 863"/>
        <xdr:cNvSpPr txBox="1"/>
      </xdr:nvSpPr>
      <xdr:spPr>
        <a:xfrm>
          <a:off x="21056111" y="1315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17028</xdr:rowOff>
    </xdr:from>
    <xdr:to>
      <xdr:col>107</xdr:col>
      <xdr:colOff>101600</xdr:colOff>
      <xdr:row>75</xdr:row>
      <xdr:rowOff>118628</xdr:rowOff>
    </xdr:to>
    <xdr:sp macro="" textlink="">
      <xdr:nvSpPr>
        <xdr:cNvPr id="865" name="楕円 864"/>
        <xdr:cNvSpPr/>
      </xdr:nvSpPr>
      <xdr:spPr>
        <a:xfrm>
          <a:off x="20383500" y="12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109755</xdr:rowOff>
    </xdr:from>
    <xdr:ext cx="534377" cy="259045"/>
    <xdr:sp macro="" textlink="">
      <xdr:nvSpPr>
        <xdr:cNvPr id="866" name="テキスト ボックス 865"/>
        <xdr:cNvSpPr txBox="1"/>
      </xdr:nvSpPr>
      <xdr:spPr>
        <a:xfrm>
          <a:off x="20167111" y="129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103256</xdr:rowOff>
    </xdr:from>
    <xdr:to>
      <xdr:col>102</xdr:col>
      <xdr:colOff>165100</xdr:colOff>
      <xdr:row>77</xdr:row>
      <xdr:rowOff>33406</xdr:rowOff>
    </xdr:to>
    <xdr:sp macro="" textlink="">
      <xdr:nvSpPr>
        <xdr:cNvPr id="867" name="楕円 866"/>
        <xdr:cNvSpPr/>
      </xdr:nvSpPr>
      <xdr:spPr>
        <a:xfrm>
          <a:off x="19494500" y="131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24533</xdr:rowOff>
    </xdr:from>
    <xdr:ext cx="534377" cy="259045"/>
    <xdr:sp macro="" textlink="">
      <xdr:nvSpPr>
        <xdr:cNvPr id="868" name="テキスト ボックス 867"/>
        <xdr:cNvSpPr txBox="1"/>
      </xdr:nvSpPr>
      <xdr:spPr>
        <a:xfrm>
          <a:off x="19278111" y="132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90638</xdr:rowOff>
    </xdr:from>
    <xdr:to>
      <xdr:col>98</xdr:col>
      <xdr:colOff>38100</xdr:colOff>
      <xdr:row>78</xdr:row>
      <xdr:rowOff>20788</xdr:rowOff>
    </xdr:to>
    <xdr:sp macro="" textlink="">
      <xdr:nvSpPr>
        <xdr:cNvPr id="869" name="楕円 868"/>
        <xdr:cNvSpPr/>
      </xdr:nvSpPr>
      <xdr:spPr>
        <a:xfrm>
          <a:off x="18605500" y="132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11915</xdr:rowOff>
    </xdr:from>
    <xdr:ext cx="534377" cy="259045"/>
    <xdr:sp macro="" textlink="">
      <xdr:nvSpPr>
        <xdr:cNvPr id="870" name="テキスト ボックス 869"/>
        <xdr:cNvSpPr txBox="1"/>
      </xdr:nvSpPr>
      <xdr:spPr>
        <a:xfrm>
          <a:off x="18389111" y="133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348,580</a:t>
          </a:r>
          <a:r>
            <a:rPr kumimoji="1" lang="ja-JP" altLang="ja-JP" sz="1300">
              <a:solidFill>
                <a:schemeClr val="dk1"/>
              </a:solidFill>
              <a:effectLst/>
              <a:latin typeface="+mn-lt"/>
              <a:ea typeface="+mn-ea"/>
              <a:cs typeface="+mn-cs"/>
            </a:rPr>
            <a:t>円となっている。主な構成項目である扶助費は一人当たり</a:t>
          </a:r>
          <a:r>
            <a:rPr kumimoji="1" lang="en-US" altLang="ja-JP" sz="1300">
              <a:solidFill>
                <a:schemeClr val="dk1"/>
              </a:solidFill>
              <a:effectLst/>
              <a:latin typeface="+mn-lt"/>
              <a:ea typeface="+mn-ea"/>
              <a:cs typeface="+mn-cs"/>
            </a:rPr>
            <a:t>104,575</a:t>
          </a:r>
          <a:r>
            <a:rPr kumimoji="1" lang="ja-JP" altLang="ja-JP" sz="1300">
              <a:solidFill>
                <a:schemeClr val="dk1"/>
              </a:solidFill>
              <a:effectLst/>
              <a:latin typeface="+mn-lt"/>
              <a:ea typeface="+mn-ea"/>
              <a:cs typeface="+mn-cs"/>
            </a:rPr>
            <a:t>円となっており、年々増加している。主な増加要因は児童福祉費（施設型給付費等）の増加、障害福祉サービス費等の自然増である。</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年度は過去最高額となっており、今後も引き続き増加が見込まれる。平成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年度と平成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年度の乖離が大きいものとして普通建設事業費が挙げられるが、</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年度に実施した普通建設事業費が剥落した</a:t>
          </a:r>
          <a:r>
            <a:rPr kumimoji="1" lang="ja-JP" altLang="en-US" sz="1300">
              <a:solidFill>
                <a:schemeClr val="dk1"/>
              </a:solidFill>
              <a:effectLst/>
              <a:latin typeface="+mn-lt"/>
              <a:ea typeface="+mn-ea"/>
              <a:cs typeface="+mn-cs"/>
            </a:rPr>
            <a:t>ことに伴い、平成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年度は大幅に減少したことによるものと考えられる。</a:t>
          </a:r>
          <a:r>
            <a:rPr kumimoji="1" lang="ja-JP" altLang="ja-JP" sz="1300">
              <a:solidFill>
                <a:schemeClr val="dk1"/>
              </a:solidFill>
              <a:effectLst/>
              <a:latin typeface="+mn-lt"/>
              <a:ea typeface="+mn-ea"/>
              <a:cs typeface="+mn-cs"/>
            </a:rPr>
            <a:t>また、</a:t>
          </a:r>
          <a:r>
            <a:rPr kumimoji="1" lang="ja-JP" altLang="en-US" sz="1300">
              <a:solidFill>
                <a:schemeClr val="dk1"/>
              </a:solidFill>
              <a:effectLst/>
              <a:latin typeface="+mn-lt"/>
              <a:ea typeface="+mn-ea"/>
              <a:cs typeface="+mn-cs"/>
            </a:rPr>
            <a:t>その他で対前年比で</a:t>
          </a:r>
          <a:r>
            <a:rPr kumimoji="1" lang="ja-JP" altLang="ja-JP" sz="1300">
              <a:solidFill>
                <a:schemeClr val="dk1"/>
              </a:solidFill>
              <a:effectLst/>
              <a:latin typeface="+mn-lt"/>
              <a:ea typeface="+mn-ea"/>
              <a:cs typeface="+mn-cs"/>
            </a:rPr>
            <a:t>乖離が大きいものとして繰出金があげられる。主な要因は</a:t>
          </a:r>
          <a:r>
            <a:rPr kumimoji="1" lang="ja-JP" altLang="en-US" sz="1300">
              <a:solidFill>
                <a:schemeClr val="dk1"/>
              </a:solidFill>
              <a:effectLst/>
              <a:latin typeface="+mn-lt"/>
              <a:ea typeface="+mn-ea"/>
              <a:cs typeface="+mn-cs"/>
            </a:rPr>
            <a:t>国民健康保険制度の改革に備えた、新たな基金の創設に伴う特別会計への繰出金の増加によるものと考えられる。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202,193
199,107
25.00
72,052,584
70,480,335
753,935
40,550,291
60,647,257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73842</xdr:rowOff>
    </xdr:from>
    <xdr:to>
      <xdr:col>24</xdr:col>
      <xdr:colOff>63500</xdr:colOff>
      <xdr:row>33</xdr:row>
      <xdr:rowOff>101056</xdr:rowOff>
    </xdr:to>
    <xdr:cxnSp macro="">
      <xdr:nvCxnSpPr>
        <xdr:cNvPr id="63" name="直線コネクタ 62"/>
        <xdr:cNvCxnSpPr/>
      </xdr:nvCxnSpPr>
      <xdr:spPr>
        <a:xfrm>
          <a:off x="3797300" y="5731692"/>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149497</xdr:rowOff>
    </xdr:from>
    <xdr:to>
      <xdr:col>19</xdr:col>
      <xdr:colOff>177800</xdr:colOff>
      <xdr:row>33</xdr:row>
      <xdr:rowOff>73842</xdr:rowOff>
    </xdr:to>
    <xdr:cxnSp macro="">
      <xdr:nvCxnSpPr>
        <xdr:cNvPr id="66" name="直線コネクタ 65"/>
        <xdr:cNvCxnSpPr/>
      </xdr:nvCxnSpPr>
      <xdr:spPr>
        <a:xfrm>
          <a:off x="2908300" y="5292997"/>
          <a:ext cx="889000" cy="4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149497</xdr:rowOff>
    </xdr:from>
    <xdr:to>
      <xdr:col>15</xdr:col>
      <xdr:colOff>50800</xdr:colOff>
      <xdr:row>32</xdr:row>
      <xdr:rowOff>108131</xdr:rowOff>
    </xdr:to>
    <xdr:cxnSp macro="">
      <xdr:nvCxnSpPr>
        <xdr:cNvPr id="69" name="直線コネクタ 68"/>
        <xdr:cNvCxnSpPr/>
      </xdr:nvCxnSpPr>
      <xdr:spPr>
        <a:xfrm flipV="1">
          <a:off x="2019300" y="5292997"/>
          <a:ext cx="889000" cy="30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108131</xdr:rowOff>
    </xdr:from>
    <xdr:to>
      <xdr:col>10</xdr:col>
      <xdr:colOff>114300</xdr:colOff>
      <xdr:row>32</xdr:row>
      <xdr:rowOff>119017</xdr:rowOff>
    </xdr:to>
    <xdr:cxnSp macro="">
      <xdr:nvCxnSpPr>
        <xdr:cNvPr id="72" name="直線コネクタ 71"/>
        <xdr:cNvCxnSpPr/>
      </xdr:nvCxnSpPr>
      <xdr:spPr>
        <a:xfrm flipV="1">
          <a:off x="1130300" y="559453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50256</xdr:rowOff>
    </xdr:from>
    <xdr:to>
      <xdr:col>24</xdr:col>
      <xdr:colOff>114300</xdr:colOff>
      <xdr:row>33</xdr:row>
      <xdr:rowOff>151856</xdr:rowOff>
    </xdr:to>
    <xdr:sp macro="" textlink="">
      <xdr:nvSpPr>
        <xdr:cNvPr id="82" name="楕円 81"/>
        <xdr:cNvSpPr/>
      </xdr:nvSpPr>
      <xdr:spPr>
        <a:xfrm>
          <a:off x="45847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73133</xdr:rowOff>
    </xdr:from>
    <xdr:ext cx="469744" cy="259045"/>
    <xdr:sp macro="" textlink="">
      <xdr:nvSpPr>
        <xdr:cNvPr id="83" name="議会費該当値テキスト"/>
        <xdr:cNvSpPr txBox="1"/>
      </xdr:nvSpPr>
      <xdr:spPr>
        <a:xfrm>
          <a:off x="4686300"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23042</xdr:rowOff>
    </xdr:from>
    <xdr:to>
      <xdr:col>20</xdr:col>
      <xdr:colOff>38100</xdr:colOff>
      <xdr:row>33</xdr:row>
      <xdr:rowOff>124642</xdr:rowOff>
    </xdr:to>
    <xdr:sp macro="" textlink="">
      <xdr:nvSpPr>
        <xdr:cNvPr id="84" name="楕円 83"/>
        <xdr:cNvSpPr/>
      </xdr:nvSpPr>
      <xdr:spPr>
        <a:xfrm>
          <a:off x="3746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141169</xdr:rowOff>
    </xdr:from>
    <xdr:ext cx="469744" cy="259045"/>
    <xdr:sp macro="" textlink="">
      <xdr:nvSpPr>
        <xdr:cNvPr id="85" name="テキスト ボックス 84"/>
        <xdr:cNvSpPr txBox="1"/>
      </xdr:nvSpPr>
      <xdr:spPr>
        <a:xfrm>
          <a:off x="3562428"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98697</xdr:rowOff>
    </xdr:from>
    <xdr:to>
      <xdr:col>15</xdr:col>
      <xdr:colOff>101600</xdr:colOff>
      <xdr:row>31</xdr:row>
      <xdr:rowOff>28847</xdr:rowOff>
    </xdr:to>
    <xdr:sp macro="" textlink="">
      <xdr:nvSpPr>
        <xdr:cNvPr id="86" name="楕円 85"/>
        <xdr:cNvSpPr/>
      </xdr:nvSpPr>
      <xdr:spPr>
        <a:xfrm>
          <a:off x="2857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45374</xdr:rowOff>
    </xdr:from>
    <xdr:ext cx="469744" cy="259045"/>
    <xdr:sp macro="" textlink="">
      <xdr:nvSpPr>
        <xdr:cNvPr id="87" name="テキスト ボックス 86"/>
        <xdr:cNvSpPr txBox="1"/>
      </xdr:nvSpPr>
      <xdr:spPr>
        <a:xfrm>
          <a:off x="2673428" y="501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57331</xdr:rowOff>
    </xdr:from>
    <xdr:to>
      <xdr:col>10</xdr:col>
      <xdr:colOff>165100</xdr:colOff>
      <xdr:row>32</xdr:row>
      <xdr:rowOff>158931</xdr:rowOff>
    </xdr:to>
    <xdr:sp macro="" textlink="">
      <xdr:nvSpPr>
        <xdr:cNvPr id="88" name="楕円 87"/>
        <xdr:cNvSpPr/>
      </xdr:nvSpPr>
      <xdr:spPr>
        <a:xfrm>
          <a:off x="1968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4008</xdr:rowOff>
    </xdr:from>
    <xdr:ext cx="469744" cy="259045"/>
    <xdr:sp macro="" textlink="">
      <xdr:nvSpPr>
        <xdr:cNvPr id="89" name="テキスト ボックス 88"/>
        <xdr:cNvSpPr txBox="1"/>
      </xdr:nvSpPr>
      <xdr:spPr>
        <a:xfrm>
          <a:off x="1784428" y="53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68217</xdr:rowOff>
    </xdr:from>
    <xdr:to>
      <xdr:col>6</xdr:col>
      <xdr:colOff>38100</xdr:colOff>
      <xdr:row>32</xdr:row>
      <xdr:rowOff>169817</xdr:rowOff>
    </xdr:to>
    <xdr:sp macro="" textlink="">
      <xdr:nvSpPr>
        <xdr:cNvPr id="90" name="楕円 89"/>
        <xdr:cNvSpPr/>
      </xdr:nvSpPr>
      <xdr:spPr>
        <a:xfrm>
          <a:off x="1079500" y="55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14894</xdr:rowOff>
    </xdr:from>
    <xdr:ext cx="469744" cy="259045"/>
    <xdr:sp macro="" textlink="">
      <xdr:nvSpPr>
        <xdr:cNvPr id="91" name="テキスト ボックス 90"/>
        <xdr:cNvSpPr txBox="1"/>
      </xdr:nvSpPr>
      <xdr:spPr>
        <a:xfrm>
          <a:off x="895428" y="532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81693</xdr:rowOff>
    </xdr:from>
    <xdr:to>
      <xdr:col>24</xdr:col>
      <xdr:colOff>63500</xdr:colOff>
      <xdr:row>57</xdr:row>
      <xdr:rowOff>144900</xdr:rowOff>
    </xdr:to>
    <xdr:cxnSp macro="">
      <xdr:nvCxnSpPr>
        <xdr:cNvPr id="121" name="直線コネクタ 120"/>
        <xdr:cNvCxnSpPr/>
      </xdr:nvCxnSpPr>
      <xdr:spPr>
        <a:xfrm flipV="1">
          <a:off x="3797300" y="9854343"/>
          <a:ext cx="8382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144900</xdr:rowOff>
    </xdr:from>
    <xdr:to>
      <xdr:col>19</xdr:col>
      <xdr:colOff>177800</xdr:colOff>
      <xdr:row>57</xdr:row>
      <xdr:rowOff>154902</xdr:rowOff>
    </xdr:to>
    <xdr:cxnSp macro="">
      <xdr:nvCxnSpPr>
        <xdr:cNvPr id="124" name="直線コネクタ 123"/>
        <xdr:cNvCxnSpPr/>
      </xdr:nvCxnSpPr>
      <xdr:spPr>
        <a:xfrm flipV="1">
          <a:off x="2908300" y="9917550"/>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143358</xdr:rowOff>
    </xdr:from>
    <xdr:to>
      <xdr:col>15</xdr:col>
      <xdr:colOff>50800</xdr:colOff>
      <xdr:row>57</xdr:row>
      <xdr:rowOff>154902</xdr:rowOff>
    </xdr:to>
    <xdr:cxnSp macro="">
      <xdr:nvCxnSpPr>
        <xdr:cNvPr id="127" name="直線コネクタ 126"/>
        <xdr:cNvCxnSpPr/>
      </xdr:nvCxnSpPr>
      <xdr:spPr>
        <a:xfrm>
          <a:off x="2019300" y="9916008"/>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55518</xdr:rowOff>
    </xdr:from>
    <xdr:to>
      <xdr:col>10</xdr:col>
      <xdr:colOff>114300</xdr:colOff>
      <xdr:row>57</xdr:row>
      <xdr:rowOff>143358</xdr:rowOff>
    </xdr:to>
    <xdr:cxnSp macro="">
      <xdr:nvCxnSpPr>
        <xdr:cNvPr id="130" name="直線コネクタ 129"/>
        <xdr:cNvCxnSpPr/>
      </xdr:nvCxnSpPr>
      <xdr:spPr>
        <a:xfrm>
          <a:off x="1130300" y="9828168"/>
          <a:ext cx="889000" cy="8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30893</xdr:rowOff>
    </xdr:from>
    <xdr:to>
      <xdr:col>24</xdr:col>
      <xdr:colOff>114300</xdr:colOff>
      <xdr:row>57</xdr:row>
      <xdr:rowOff>132493</xdr:rowOff>
    </xdr:to>
    <xdr:sp macro="" textlink="">
      <xdr:nvSpPr>
        <xdr:cNvPr id="140" name="楕円 139"/>
        <xdr:cNvSpPr/>
      </xdr:nvSpPr>
      <xdr:spPr>
        <a:xfrm>
          <a:off x="4584700" y="9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9320</xdr:rowOff>
    </xdr:from>
    <xdr:ext cx="534377" cy="259045"/>
    <xdr:sp macro="" textlink="">
      <xdr:nvSpPr>
        <xdr:cNvPr id="141" name="総務費該当値テキスト"/>
        <xdr:cNvSpPr txBox="1"/>
      </xdr:nvSpPr>
      <xdr:spPr>
        <a:xfrm>
          <a:off x="4686300" y="97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94100</xdr:rowOff>
    </xdr:from>
    <xdr:to>
      <xdr:col>20</xdr:col>
      <xdr:colOff>38100</xdr:colOff>
      <xdr:row>58</xdr:row>
      <xdr:rowOff>24250</xdr:rowOff>
    </xdr:to>
    <xdr:sp macro="" textlink="">
      <xdr:nvSpPr>
        <xdr:cNvPr id="142" name="楕円 141"/>
        <xdr:cNvSpPr/>
      </xdr:nvSpPr>
      <xdr:spPr>
        <a:xfrm>
          <a:off x="3746500" y="98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15377</xdr:rowOff>
    </xdr:from>
    <xdr:ext cx="534377" cy="259045"/>
    <xdr:sp macro="" textlink="">
      <xdr:nvSpPr>
        <xdr:cNvPr id="143" name="テキスト ボックス 142"/>
        <xdr:cNvSpPr txBox="1"/>
      </xdr:nvSpPr>
      <xdr:spPr>
        <a:xfrm>
          <a:off x="3530111" y="99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104102</xdr:rowOff>
    </xdr:from>
    <xdr:to>
      <xdr:col>15</xdr:col>
      <xdr:colOff>101600</xdr:colOff>
      <xdr:row>58</xdr:row>
      <xdr:rowOff>34252</xdr:rowOff>
    </xdr:to>
    <xdr:sp macro="" textlink="">
      <xdr:nvSpPr>
        <xdr:cNvPr id="144" name="楕円 143"/>
        <xdr:cNvSpPr/>
      </xdr:nvSpPr>
      <xdr:spPr>
        <a:xfrm>
          <a:off x="2857500" y="98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25379</xdr:rowOff>
    </xdr:from>
    <xdr:ext cx="534377" cy="259045"/>
    <xdr:sp macro="" textlink="">
      <xdr:nvSpPr>
        <xdr:cNvPr id="145" name="テキスト ボックス 144"/>
        <xdr:cNvSpPr txBox="1"/>
      </xdr:nvSpPr>
      <xdr:spPr>
        <a:xfrm>
          <a:off x="2641111" y="99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92558</xdr:rowOff>
    </xdr:from>
    <xdr:to>
      <xdr:col>10</xdr:col>
      <xdr:colOff>165100</xdr:colOff>
      <xdr:row>58</xdr:row>
      <xdr:rowOff>22708</xdr:rowOff>
    </xdr:to>
    <xdr:sp macro="" textlink="">
      <xdr:nvSpPr>
        <xdr:cNvPr id="146" name="楕円 145"/>
        <xdr:cNvSpPr/>
      </xdr:nvSpPr>
      <xdr:spPr>
        <a:xfrm>
          <a:off x="19685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13835</xdr:rowOff>
    </xdr:from>
    <xdr:ext cx="534377" cy="259045"/>
    <xdr:sp macro="" textlink="">
      <xdr:nvSpPr>
        <xdr:cNvPr id="147" name="テキスト ボックス 146"/>
        <xdr:cNvSpPr txBox="1"/>
      </xdr:nvSpPr>
      <xdr:spPr>
        <a:xfrm>
          <a:off x="1752111" y="99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4718</xdr:rowOff>
    </xdr:from>
    <xdr:to>
      <xdr:col>6</xdr:col>
      <xdr:colOff>38100</xdr:colOff>
      <xdr:row>57</xdr:row>
      <xdr:rowOff>106318</xdr:rowOff>
    </xdr:to>
    <xdr:sp macro="" textlink="">
      <xdr:nvSpPr>
        <xdr:cNvPr id="148" name="楕円 147"/>
        <xdr:cNvSpPr/>
      </xdr:nvSpPr>
      <xdr:spPr>
        <a:xfrm>
          <a:off x="1079500" y="97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97445</xdr:rowOff>
    </xdr:from>
    <xdr:ext cx="534377" cy="259045"/>
    <xdr:sp macro="" textlink="">
      <xdr:nvSpPr>
        <xdr:cNvPr id="149" name="テキスト ボックス 148"/>
        <xdr:cNvSpPr txBox="1"/>
      </xdr:nvSpPr>
      <xdr:spPr>
        <a:xfrm>
          <a:off x="863111" y="9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45582</xdr:rowOff>
    </xdr:from>
    <xdr:to>
      <xdr:col>24</xdr:col>
      <xdr:colOff>63500</xdr:colOff>
      <xdr:row>75</xdr:row>
      <xdr:rowOff>102101</xdr:rowOff>
    </xdr:to>
    <xdr:cxnSp macro="">
      <xdr:nvCxnSpPr>
        <xdr:cNvPr id="181" name="直線コネクタ 180"/>
        <xdr:cNvCxnSpPr/>
      </xdr:nvCxnSpPr>
      <xdr:spPr>
        <a:xfrm flipV="1">
          <a:off x="3797300" y="12904332"/>
          <a:ext cx="838200" cy="5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102101</xdr:rowOff>
    </xdr:from>
    <xdr:to>
      <xdr:col>19</xdr:col>
      <xdr:colOff>177800</xdr:colOff>
      <xdr:row>75</xdr:row>
      <xdr:rowOff>110755</xdr:rowOff>
    </xdr:to>
    <xdr:cxnSp macro="">
      <xdr:nvCxnSpPr>
        <xdr:cNvPr id="184" name="直線コネクタ 183"/>
        <xdr:cNvCxnSpPr/>
      </xdr:nvCxnSpPr>
      <xdr:spPr>
        <a:xfrm flipV="1">
          <a:off x="2908300" y="12960851"/>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110755</xdr:rowOff>
    </xdr:from>
    <xdr:to>
      <xdr:col>15</xdr:col>
      <xdr:colOff>50800</xdr:colOff>
      <xdr:row>76</xdr:row>
      <xdr:rowOff>33195</xdr:rowOff>
    </xdr:to>
    <xdr:cxnSp macro="">
      <xdr:nvCxnSpPr>
        <xdr:cNvPr id="187" name="直線コネクタ 186"/>
        <xdr:cNvCxnSpPr/>
      </xdr:nvCxnSpPr>
      <xdr:spPr>
        <a:xfrm flipV="1">
          <a:off x="2019300" y="12969505"/>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168172</xdr:rowOff>
    </xdr:from>
    <xdr:ext cx="599010" cy="259045"/>
    <xdr:sp macro="" textlink="">
      <xdr:nvSpPr>
        <xdr:cNvPr id="189" name="テキスト ボックス 188"/>
        <xdr:cNvSpPr txBox="1"/>
      </xdr:nvSpPr>
      <xdr:spPr>
        <a:xfrm>
          <a:off x="2608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33195</xdr:rowOff>
    </xdr:from>
    <xdr:to>
      <xdr:col>10</xdr:col>
      <xdr:colOff>114300</xdr:colOff>
      <xdr:row>77</xdr:row>
      <xdr:rowOff>18945</xdr:rowOff>
    </xdr:to>
    <xdr:cxnSp macro="">
      <xdr:nvCxnSpPr>
        <xdr:cNvPr id="190" name="直線コネクタ 189"/>
        <xdr:cNvCxnSpPr/>
      </xdr:nvCxnSpPr>
      <xdr:spPr>
        <a:xfrm flipV="1">
          <a:off x="1130300" y="13063395"/>
          <a:ext cx="889000" cy="1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166232</xdr:rowOff>
    </xdr:from>
    <xdr:to>
      <xdr:col>24</xdr:col>
      <xdr:colOff>114300</xdr:colOff>
      <xdr:row>75</xdr:row>
      <xdr:rowOff>96382</xdr:rowOff>
    </xdr:to>
    <xdr:sp macro="" textlink="">
      <xdr:nvSpPr>
        <xdr:cNvPr id="200" name="楕円 199"/>
        <xdr:cNvSpPr/>
      </xdr:nvSpPr>
      <xdr:spPr>
        <a:xfrm>
          <a:off x="4584700" y="128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17659</xdr:rowOff>
    </xdr:from>
    <xdr:ext cx="599010" cy="259045"/>
    <xdr:sp macro="" textlink="">
      <xdr:nvSpPr>
        <xdr:cNvPr id="201" name="民生費該当値テキスト"/>
        <xdr:cNvSpPr txBox="1"/>
      </xdr:nvSpPr>
      <xdr:spPr>
        <a:xfrm>
          <a:off x="4686300" y="1270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51301</xdr:rowOff>
    </xdr:from>
    <xdr:to>
      <xdr:col>20</xdr:col>
      <xdr:colOff>38100</xdr:colOff>
      <xdr:row>75</xdr:row>
      <xdr:rowOff>152901</xdr:rowOff>
    </xdr:to>
    <xdr:sp macro="" textlink="">
      <xdr:nvSpPr>
        <xdr:cNvPr id="202" name="楕円 201"/>
        <xdr:cNvSpPr/>
      </xdr:nvSpPr>
      <xdr:spPr>
        <a:xfrm>
          <a:off x="3746500" y="129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144028</xdr:rowOff>
    </xdr:from>
    <xdr:ext cx="599010" cy="259045"/>
    <xdr:sp macro="" textlink="">
      <xdr:nvSpPr>
        <xdr:cNvPr id="203" name="テキスト ボックス 202"/>
        <xdr:cNvSpPr txBox="1"/>
      </xdr:nvSpPr>
      <xdr:spPr>
        <a:xfrm>
          <a:off x="3497795" y="1300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59955</xdr:rowOff>
    </xdr:from>
    <xdr:to>
      <xdr:col>15</xdr:col>
      <xdr:colOff>101600</xdr:colOff>
      <xdr:row>75</xdr:row>
      <xdr:rowOff>161556</xdr:rowOff>
    </xdr:to>
    <xdr:sp macro="" textlink="">
      <xdr:nvSpPr>
        <xdr:cNvPr id="204" name="楕円 203"/>
        <xdr:cNvSpPr/>
      </xdr:nvSpPr>
      <xdr:spPr>
        <a:xfrm>
          <a:off x="2857500" y="12918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6632</xdr:rowOff>
    </xdr:from>
    <xdr:ext cx="599010" cy="259045"/>
    <xdr:sp macro="" textlink="">
      <xdr:nvSpPr>
        <xdr:cNvPr id="205" name="テキスト ボックス 204"/>
        <xdr:cNvSpPr txBox="1"/>
      </xdr:nvSpPr>
      <xdr:spPr>
        <a:xfrm>
          <a:off x="2608795" y="1269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153845</xdr:rowOff>
    </xdr:from>
    <xdr:to>
      <xdr:col>10</xdr:col>
      <xdr:colOff>165100</xdr:colOff>
      <xdr:row>76</xdr:row>
      <xdr:rowOff>83995</xdr:rowOff>
    </xdr:to>
    <xdr:sp macro="" textlink="">
      <xdr:nvSpPr>
        <xdr:cNvPr id="206" name="楕円 205"/>
        <xdr:cNvSpPr/>
      </xdr:nvSpPr>
      <xdr:spPr>
        <a:xfrm>
          <a:off x="1968500" y="130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75122</xdr:rowOff>
    </xdr:from>
    <xdr:ext cx="599010" cy="259045"/>
    <xdr:sp macro="" textlink="">
      <xdr:nvSpPr>
        <xdr:cNvPr id="207" name="テキスト ボックス 206"/>
        <xdr:cNvSpPr txBox="1"/>
      </xdr:nvSpPr>
      <xdr:spPr>
        <a:xfrm>
          <a:off x="1719795" y="131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139595</xdr:rowOff>
    </xdr:from>
    <xdr:to>
      <xdr:col>6</xdr:col>
      <xdr:colOff>38100</xdr:colOff>
      <xdr:row>77</xdr:row>
      <xdr:rowOff>69745</xdr:rowOff>
    </xdr:to>
    <xdr:sp macro="" textlink="">
      <xdr:nvSpPr>
        <xdr:cNvPr id="208" name="楕円 207"/>
        <xdr:cNvSpPr/>
      </xdr:nvSpPr>
      <xdr:spPr>
        <a:xfrm>
          <a:off x="1079500" y="131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60872</xdr:rowOff>
    </xdr:from>
    <xdr:ext cx="599010" cy="259045"/>
    <xdr:sp macro="" textlink="">
      <xdr:nvSpPr>
        <xdr:cNvPr id="209" name="テキスト ボックス 208"/>
        <xdr:cNvSpPr txBox="1"/>
      </xdr:nvSpPr>
      <xdr:spPr>
        <a:xfrm>
          <a:off x="830795" y="1326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122816</xdr:rowOff>
    </xdr:from>
    <xdr:to>
      <xdr:col>24</xdr:col>
      <xdr:colOff>63500</xdr:colOff>
      <xdr:row>96</xdr:row>
      <xdr:rowOff>139667</xdr:rowOff>
    </xdr:to>
    <xdr:cxnSp macro="">
      <xdr:nvCxnSpPr>
        <xdr:cNvPr id="241" name="直線コネクタ 240"/>
        <xdr:cNvCxnSpPr/>
      </xdr:nvCxnSpPr>
      <xdr:spPr>
        <a:xfrm flipV="1">
          <a:off x="3797300" y="16582016"/>
          <a:ext cx="8382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79741</xdr:rowOff>
    </xdr:from>
    <xdr:to>
      <xdr:col>19</xdr:col>
      <xdr:colOff>177800</xdr:colOff>
      <xdr:row>96</xdr:row>
      <xdr:rowOff>139667</xdr:rowOff>
    </xdr:to>
    <xdr:cxnSp macro="">
      <xdr:nvCxnSpPr>
        <xdr:cNvPr id="244" name="直線コネクタ 243"/>
        <xdr:cNvCxnSpPr/>
      </xdr:nvCxnSpPr>
      <xdr:spPr>
        <a:xfrm>
          <a:off x="2908300" y="16538941"/>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79741</xdr:rowOff>
    </xdr:from>
    <xdr:to>
      <xdr:col>15</xdr:col>
      <xdr:colOff>50800</xdr:colOff>
      <xdr:row>96</xdr:row>
      <xdr:rowOff>85260</xdr:rowOff>
    </xdr:to>
    <xdr:cxnSp macro="">
      <xdr:nvCxnSpPr>
        <xdr:cNvPr id="247" name="直線コネクタ 246"/>
        <xdr:cNvCxnSpPr/>
      </xdr:nvCxnSpPr>
      <xdr:spPr>
        <a:xfrm flipV="1">
          <a:off x="2019300" y="16538941"/>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85260</xdr:rowOff>
    </xdr:from>
    <xdr:to>
      <xdr:col>10</xdr:col>
      <xdr:colOff>114300</xdr:colOff>
      <xdr:row>96</xdr:row>
      <xdr:rowOff>96038</xdr:rowOff>
    </xdr:to>
    <xdr:cxnSp macro="">
      <xdr:nvCxnSpPr>
        <xdr:cNvPr id="250" name="直線コネクタ 249"/>
        <xdr:cNvCxnSpPr/>
      </xdr:nvCxnSpPr>
      <xdr:spPr>
        <a:xfrm flipV="1">
          <a:off x="1130300" y="16544460"/>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72016</xdr:rowOff>
    </xdr:from>
    <xdr:to>
      <xdr:col>24</xdr:col>
      <xdr:colOff>114300</xdr:colOff>
      <xdr:row>97</xdr:row>
      <xdr:rowOff>2166</xdr:rowOff>
    </xdr:to>
    <xdr:sp macro="" textlink="">
      <xdr:nvSpPr>
        <xdr:cNvPr id="260" name="楕円 259"/>
        <xdr:cNvSpPr/>
      </xdr:nvSpPr>
      <xdr:spPr>
        <a:xfrm>
          <a:off x="4584700" y="165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50443</xdr:rowOff>
    </xdr:from>
    <xdr:ext cx="534377" cy="259045"/>
    <xdr:sp macro="" textlink="">
      <xdr:nvSpPr>
        <xdr:cNvPr id="261" name="衛生費該当値テキスト"/>
        <xdr:cNvSpPr txBox="1"/>
      </xdr:nvSpPr>
      <xdr:spPr>
        <a:xfrm>
          <a:off x="4686300" y="165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88867</xdr:rowOff>
    </xdr:from>
    <xdr:to>
      <xdr:col>20</xdr:col>
      <xdr:colOff>38100</xdr:colOff>
      <xdr:row>97</xdr:row>
      <xdr:rowOff>19017</xdr:rowOff>
    </xdr:to>
    <xdr:sp macro="" textlink="">
      <xdr:nvSpPr>
        <xdr:cNvPr id="262" name="楕円 261"/>
        <xdr:cNvSpPr/>
      </xdr:nvSpPr>
      <xdr:spPr>
        <a:xfrm>
          <a:off x="3746500" y="165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10144</xdr:rowOff>
    </xdr:from>
    <xdr:ext cx="534377" cy="259045"/>
    <xdr:sp macro="" textlink="">
      <xdr:nvSpPr>
        <xdr:cNvPr id="263" name="テキスト ボックス 262"/>
        <xdr:cNvSpPr txBox="1"/>
      </xdr:nvSpPr>
      <xdr:spPr>
        <a:xfrm>
          <a:off x="3530111" y="166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28941</xdr:rowOff>
    </xdr:from>
    <xdr:to>
      <xdr:col>15</xdr:col>
      <xdr:colOff>101600</xdr:colOff>
      <xdr:row>96</xdr:row>
      <xdr:rowOff>130541</xdr:rowOff>
    </xdr:to>
    <xdr:sp macro="" textlink="">
      <xdr:nvSpPr>
        <xdr:cNvPr id="264" name="楕円 263"/>
        <xdr:cNvSpPr/>
      </xdr:nvSpPr>
      <xdr:spPr>
        <a:xfrm>
          <a:off x="2857500" y="164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121668</xdr:rowOff>
    </xdr:from>
    <xdr:ext cx="534377" cy="259045"/>
    <xdr:sp macro="" textlink="">
      <xdr:nvSpPr>
        <xdr:cNvPr id="265" name="テキスト ボックス 264"/>
        <xdr:cNvSpPr txBox="1"/>
      </xdr:nvSpPr>
      <xdr:spPr>
        <a:xfrm>
          <a:off x="2641111" y="165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34460</xdr:rowOff>
    </xdr:from>
    <xdr:to>
      <xdr:col>10</xdr:col>
      <xdr:colOff>165100</xdr:colOff>
      <xdr:row>96</xdr:row>
      <xdr:rowOff>136060</xdr:rowOff>
    </xdr:to>
    <xdr:sp macro="" textlink="">
      <xdr:nvSpPr>
        <xdr:cNvPr id="266" name="楕円 265"/>
        <xdr:cNvSpPr/>
      </xdr:nvSpPr>
      <xdr:spPr>
        <a:xfrm>
          <a:off x="1968500" y="164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127187</xdr:rowOff>
    </xdr:from>
    <xdr:ext cx="534377" cy="259045"/>
    <xdr:sp macro="" textlink="">
      <xdr:nvSpPr>
        <xdr:cNvPr id="267" name="テキスト ボックス 266"/>
        <xdr:cNvSpPr txBox="1"/>
      </xdr:nvSpPr>
      <xdr:spPr>
        <a:xfrm>
          <a:off x="1752111" y="165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45238</xdr:rowOff>
    </xdr:from>
    <xdr:to>
      <xdr:col>6</xdr:col>
      <xdr:colOff>38100</xdr:colOff>
      <xdr:row>96</xdr:row>
      <xdr:rowOff>146838</xdr:rowOff>
    </xdr:to>
    <xdr:sp macro="" textlink="">
      <xdr:nvSpPr>
        <xdr:cNvPr id="268" name="楕円 267"/>
        <xdr:cNvSpPr/>
      </xdr:nvSpPr>
      <xdr:spPr>
        <a:xfrm>
          <a:off x="1079500" y="165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137965</xdr:rowOff>
    </xdr:from>
    <xdr:ext cx="534377" cy="259045"/>
    <xdr:sp macro="" textlink="">
      <xdr:nvSpPr>
        <xdr:cNvPr id="269" name="テキスト ボックス 268"/>
        <xdr:cNvSpPr txBox="1"/>
      </xdr:nvSpPr>
      <xdr:spPr>
        <a:xfrm>
          <a:off x="863111" y="165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163703</xdr:rowOff>
    </xdr:from>
    <xdr:to>
      <xdr:col>55</xdr:col>
      <xdr:colOff>0</xdr:colOff>
      <xdr:row>37</xdr:row>
      <xdr:rowOff>9017</xdr:rowOff>
    </xdr:to>
    <xdr:cxnSp macro="">
      <xdr:nvCxnSpPr>
        <xdr:cNvPr id="298" name="直線コネクタ 297"/>
        <xdr:cNvCxnSpPr/>
      </xdr:nvCxnSpPr>
      <xdr:spPr>
        <a:xfrm>
          <a:off x="9639300" y="6335903"/>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150766</xdr:rowOff>
    </xdr:from>
    <xdr:ext cx="378565" cy="259045"/>
    <xdr:sp macro="" textlink="">
      <xdr:nvSpPr>
        <xdr:cNvPr id="299" name="労働費平均値テキスト"/>
        <xdr:cNvSpPr txBox="1"/>
      </xdr:nvSpPr>
      <xdr:spPr>
        <a:xfrm>
          <a:off x="10528300" y="63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153035</xdr:rowOff>
    </xdr:from>
    <xdr:to>
      <xdr:col>50</xdr:col>
      <xdr:colOff>114300</xdr:colOff>
      <xdr:row>36</xdr:row>
      <xdr:rowOff>163703</xdr:rowOff>
    </xdr:to>
    <xdr:cxnSp macro="">
      <xdr:nvCxnSpPr>
        <xdr:cNvPr id="301" name="直線コネクタ 300"/>
        <xdr:cNvCxnSpPr/>
      </xdr:nvCxnSpPr>
      <xdr:spPr>
        <a:xfrm>
          <a:off x="8750300" y="632523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303" name="テキスト ボックス 302"/>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112649</xdr:rowOff>
    </xdr:from>
    <xdr:to>
      <xdr:col>45</xdr:col>
      <xdr:colOff>177800</xdr:colOff>
      <xdr:row>36</xdr:row>
      <xdr:rowOff>153035</xdr:rowOff>
    </xdr:to>
    <xdr:cxnSp macro="">
      <xdr:nvCxnSpPr>
        <xdr:cNvPr id="304" name="直線コネクタ 303"/>
        <xdr:cNvCxnSpPr/>
      </xdr:nvCxnSpPr>
      <xdr:spPr>
        <a:xfrm>
          <a:off x="7861300" y="6284849"/>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9796</xdr:rowOff>
    </xdr:from>
    <xdr:ext cx="378565" cy="259045"/>
    <xdr:sp macro="" textlink="">
      <xdr:nvSpPr>
        <xdr:cNvPr id="306" name="テキスト ボックス 305"/>
        <xdr:cNvSpPr txBox="1"/>
      </xdr:nvSpPr>
      <xdr:spPr>
        <a:xfrm>
          <a:off x="8561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71882</xdr:rowOff>
    </xdr:from>
    <xdr:to>
      <xdr:col>41</xdr:col>
      <xdr:colOff>50800</xdr:colOff>
      <xdr:row>36</xdr:row>
      <xdr:rowOff>112649</xdr:rowOff>
    </xdr:to>
    <xdr:cxnSp macro="">
      <xdr:nvCxnSpPr>
        <xdr:cNvPr id="307" name="直線コネクタ 306"/>
        <xdr:cNvCxnSpPr/>
      </xdr:nvCxnSpPr>
      <xdr:spPr>
        <a:xfrm>
          <a:off x="6972300" y="6244082"/>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9" name="テキスト ボックス 308"/>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129667</xdr:rowOff>
    </xdr:from>
    <xdr:to>
      <xdr:col>55</xdr:col>
      <xdr:colOff>50800</xdr:colOff>
      <xdr:row>37</xdr:row>
      <xdr:rowOff>59817</xdr:rowOff>
    </xdr:to>
    <xdr:sp macro="" textlink="">
      <xdr:nvSpPr>
        <xdr:cNvPr id="317" name="楕円 316"/>
        <xdr:cNvSpPr/>
      </xdr:nvSpPr>
      <xdr:spPr>
        <a:xfrm>
          <a:off x="104267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152544</xdr:rowOff>
    </xdr:from>
    <xdr:ext cx="378565" cy="259045"/>
    <xdr:sp macro="" textlink="">
      <xdr:nvSpPr>
        <xdr:cNvPr id="318" name="労働費該当値テキスト"/>
        <xdr:cNvSpPr txBox="1"/>
      </xdr:nvSpPr>
      <xdr:spPr>
        <a:xfrm>
          <a:off x="10528300" y="6153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112903</xdr:rowOff>
    </xdr:from>
    <xdr:to>
      <xdr:col>50</xdr:col>
      <xdr:colOff>165100</xdr:colOff>
      <xdr:row>37</xdr:row>
      <xdr:rowOff>43053</xdr:rowOff>
    </xdr:to>
    <xdr:sp macro="" textlink="">
      <xdr:nvSpPr>
        <xdr:cNvPr id="319" name="楕円 318"/>
        <xdr:cNvSpPr/>
      </xdr:nvSpPr>
      <xdr:spPr>
        <a:xfrm>
          <a:off x="9588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59580</xdr:rowOff>
    </xdr:from>
    <xdr:ext cx="469744" cy="259045"/>
    <xdr:sp macro="" textlink="">
      <xdr:nvSpPr>
        <xdr:cNvPr id="320" name="テキスト ボックス 319"/>
        <xdr:cNvSpPr txBox="1"/>
      </xdr:nvSpPr>
      <xdr:spPr>
        <a:xfrm>
          <a:off x="9404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102235</xdr:rowOff>
    </xdr:from>
    <xdr:to>
      <xdr:col>46</xdr:col>
      <xdr:colOff>38100</xdr:colOff>
      <xdr:row>37</xdr:row>
      <xdr:rowOff>32385</xdr:rowOff>
    </xdr:to>
    <xdr:sp macro="" textlink="">
      <xdr:nvSpPr>
        <xdr:cNvPr id="321" name="楕円 320"/>
        <xdr:cNvSpPr/>
      </xdr:nvSpPr>
      <xdr:spPr>
        <a:xfrm>
          <a:off x="8699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48912</xdr:rowOff>
    </xdr:from>
    <xdr:ext cx="469744" cy="259045"/>
    <xdr:sp macro="" textlink="">
      <xdr:nvSpPr>
        <xdr:cNvPr id="322" name="テキスト ボックス 321"/>
        <xdr:cNvSpPr txBox="1"/>
      </xdr:nvSpPr>
      <xdr:spPr>
        <a:xfrm>
          <a:off x="8515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61849</xdr:rowOff>
    </xdr:from>
    <xdr:to>
      <xdr:col>41</xdr:col>
      <xdr:colOff>101600</xdr:colOff>
      <xdr:row>36</xdr:row>
      <xdr:rowOff>163449</xdr:rowOff>
    </xdr:to>
    <xdr:sp macro="" textlink="">
      <xdr:nvSpPr>
        <xdr:cNvPr id="323" name="楕円 322"/>
        <xdr:cNvSpPr/>
      </xdr:nvSpPr>
      <xdr:spPr>
        <a:xfrm>
          <a:off x="7810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24" name="テキスト ボックス 323"/>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21082</xdr:rowOff>
    </xdr:from>
    <xdr:to>
      <xdr:col>36</xdr:col>
      <xdr:colOff>165100</xdr:colOff>
      <xdr:row>36</xdr:row>
      <xdr:rowOff>122682</xdr:rowOff>
    </xdr:to>
    <xdr:sp macro="" textlink="">
      <xdr:nvSpPr>
        <xdr:cNvPr id="325" name="楕円 324"/>
        <xdr:cNvSpPr/>
      </xdr:nvSpPr>
      <xdr:spPr>
        <a:xfrm>
          <a:off x="6921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113809</xdr:rowOff>
    </xdr:from>
    <xdr:ext cx="469744" cy="259045"/>
    <xdr:sp macro="" textlink="">
      <xdr:nvSpPr>
        <xdr:cNvPr id="326" name="テキスト ボックス 325"/>
        <xdr:cNvSpPr txBox="1"/>
      </xdr:nvSpPr>
      <xdr:spPr>
        <a:xfrm>
          <a:off x="6737428"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28875</xdr:rowOff>
    </xdr:from>
    <xdr:to>
      <xdr:col>55</xdr:col>
      <xdr:colOff>0</xdr:colOff>
      <xdr:row>58</xdr:row>
      <xdr:rowOff>61702</xdr:rowOff>
    </xdr:to>
    <xdr:cxnSp macro="">
      <xdr:nvCxnSpPr>
        <xdr:cNvPr id="353" name="直線コネクタ 352"/>
        <xdr:cNvCxnSpPr/>
      </xdr:nvCxnSpPr>
      <xdr:spPr>
        <a:xfrm>
          <a:off x="9639300" y="9972975"/>
          <a:ext cx="8382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28875</xdr:rowOff>
    </xdr:from>
    <xdr:to>
      <xdr:col>50</xdr:col>
      <xdr:colOff>114300</xdr:colOff>
      <xdr:row>58</xdr:row>
      <xdr:rowOff>47620</xdr:rowOff>
    </xdr:to>
    <xdr:cxnSp macro="">
      <xdr:nvCxnSpPr>
        <xdr:cNvPr id="356" name="直線コネクタ 355"/>
        <xdr:cNvCxnSpPr/>
      </xdr:nvCxnSpPr>
      <xdr:spPr>
        <a:xfrm flipV="1">
          <a:off x="8750300" y="997297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47620</xdr:rowOff>
    </xdr:from>
    <xdr:to>
      <xdr:col>45</xdr:col>
      <xdr:colOff>177800</xdr:colOff>
      <xdr:row>58</xdr:row>
      <xdr:rowOff>95900</xdr:rowOff>
    </xdr:to>
    <xdr:cxnSp macro="">
      <xdr:nvCxnSpPr>
        <xdr:cNvPr id="359" name="直線コネクタ 358"/>
        <xdr:cNvCxnSpPr/>
      </xdr:nvCxnSpPr>
      <xdr:spPr>
        <a:xfrm flipV="1">
          <a:off x="7861300" y="9991720"/>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79715</xdr:rowOff>
    </xdr:from>
    <xdr:to>
      <xdr:col>41</xdr:col>
      <xdr:colOff>50800</xdr:colOff>
      <xdr:row>58</xdr:row>
      <xdr:rowOff>95900</xdr:rowOff>
    </xdr:to>
    <xdr:cxnSp macro="">
      <xdr:nvCxnSpPr>
        <xdr:cNvPr id="362" name="直線コネクタ 361"/>
        <xdr:cNvCxnSpPr/>
      </xdr:nvCxnSpPr>
      <xdr:spPr>
        <a:xfrm>
          <a:off x="6972300" y="1002381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10902</xdr:rowOff>
    </xdr:from>
    <xdr:to>
      <xdr:col>55</xdr:col>
      <xdr:colOff>50800</xdr:colOff>
      <xdr:row>58</xdr:row>
      <xdr:rowOff>112502</xdr:rowOff>
    </xdr:to>
    <xdr:sp macro="" textlink="">
      <xdr:nvSpPr>
        <xdr:cNvPr id="372" name="楕円 371"/>
        <xdr:cNvSpPr/>
      </xdr:nvSpPr>
      <xdr:spPr>
        <a:xfrm>
          <a:off x="10426700" y="99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97279</xdr:rowOff>
    </xdr:from>
    <xdr:ext cx="378565" cy="259045"/>
    <xdr:sp macro="" textlink="">
      <xdr:nvSpPr>
        <xdr:cNvPr id="373" name="農林水産業費該当値テキスト"/>
        <xdr:cNvSpPr txBox="1"/>
      </xdr:nvSpPr>
      <xdr:spPr>
        <a:xfrm>
          <a:off x="10528300" y="9869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149525</xdr:rowOff>
    </xdr:from>
    <xdr:to>
      <xdr:col>50</xdr:col>
      <xdr:colOff>165100</xdr:colOff>
      <xdr:row>58</xdr:row>
      <xdr:rowOff>79675</xdr:rowOff>
    </xdr:to>
    <xdr:sp macro="" textlink="">
      <xdr:nvSpPr>
        <xdr:cNvPr id="374" name="楕円 373"/>
        <xdr:cNvSpPr/>
      </xdr:nvSpPr>
      <xdr:spPr>
        <a:xfrm>
          <a:off x="9588500" y="99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70802</xdr:rowOff>
    </xdr:from>
    <xdr:ext cx="469744" cy="259045"/>
    <xdr:sp macro="" textlink="">
      <xdr:nvSpPr>
        <xdr:cNvPr id="375" name="テキスト ボックス 374"/>
        <xdr:cNvSpPr txBox="1"/>
      </xdr:nvSpPr>
      <xdr:spPr>
        <a:xfrm>
          <a:off x="9404428" y="1001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168270</xdr:rowOff>
    </xdr:from>
    <xdr:to>
      <xdr:col>46</xdr:col>
      <xdr:colOff>38100</xdr:colOff>
      <xdr:row>58</xdr:row>
      <xdr:rowOff>98420</xdr:rowOff>
    </xdr:to>
    <xdr:sp macro="" textlink="">
      <xdr:nvSpPr>
        <xdr:cNvPr id="376" name="楕円 375"/>
        <xdr:cNvSpPr/>
      </xdr:nvSpPr>
      <xdr:spPr>
        <a:xfrm>
          <a:off x="8699500" y="99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89547</xdr:rowOff>
    </xdr:from>
    <xdr:ext cx="469744" cy="259045"/>
    <xdr:sp macro="" textlink="">
      <xdr:nvSpPr>
        <xdr:cNvPr id="377" name="テキスト ボックス 376"/>
        <xdr:cNvSpPr txBox="1"/>
      </xdr:nvSpPr>
      <xdr:spPr>
        <a:xfrm>
          <a:off x="8515428" y="1003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45100</xdr:rowOff>
    </xdr:from>
    <xdr:to>
      <xdr:col>41</xdr:col>
      <xdr:colOff>101600</xdr:colOff>
      <xdr:row>58</xdr:row>
      <xdr:rowOff>146700</xdr:rowOff>
    </xdr:to>
    <xdr:sp macro="" textlink="">
      <xdr:nvSpPr>
        <xdr:cNvPr id="378" name="楕円 377"/>
        <xdr:cNvSpPr/>
      </xdr:nvSpPr>
      <xdr:spPr>
        <a:xfrm>
          <a:off x="7810500" y="99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137827</xdr:rowOff>
    </xdr:from>
    <xdr:ext cx="378565" cy="259045"/>
    <xdr:sp macro="" textlink="">
      <xdr:nvSpPr>
        <xdr:cNvPr id="379" name="テキスト ボックス 378"/>
        <xdr:cNvSpPr txBox="1"/>
      </xdr:nvSpPr>
      <xdr:spPr>
        <a:xfrm>
          <a:off x="7672017" y="100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28915</xdr:rowOff>
    </xdr:from>
    <xdr:to>
      <xdr:col>36</xdr:col>
      <xdr:colOff>165100</xdr:colOff>
      <xdr:row>58</xdr:row>
      <xdr:rowOff>130515</xdr:rowOff>
    </xdr:to>
    <xdr:sp macro="" textlink="">
      <xdr:nvSpPr>
        <xdr:cNvPr id="380" name="楕円 379"/>
        <xdr:cNvSpPr/>
      </xdr:nvSpPr>
      <xdr:spPr>
        <a:xfrm>
          <a:off x="6921500" y="99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121642</xdr:rowOff>
    </xdr:from>
    <xdr:ext cx="378565" cy="259045"/>
    <xdr:sp macro="" textlink="">
      <xdr:nvSpPr>
        <xdr:cNvPr id="381" name="テキスト ボックス 380"/>
        <xdr:cNvSpPr txBox="1"/>
      </xdr:nvSpPr>
      <xdr:spPr>
        <a:xfrm>
          <a:off x="6783017" y="10065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153781</xdr:rowOff>
    </xdr:from>
    <xdr:to>
      <xdr:col>55</xdr:col>
      <xdr:colOff>0</xdr:colOff>
      <xdr:row>77</xdr:row>
      <xdr:rowOff>158262</xdr:rowOff>
    </xdr:to>
    <xdr:cxnSp macro="">
      <xdr:nvCxnSpPr>
        <xdr:cNvPr id="408" name="直線コネクタ 407"/>
        <xdr:cNvCxnSpPr/>
      </xdr:nvCxnSpPr>
      <xdr:spPr>
        <a:xfrm flipV="1">
          <a:off x="9639300" y="13355431"/>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67416</xdr:rowOff>
    </xdr:from>
    <xdr:to>
      <xdr:col>50</xdr:col>
      <xdr:colOff>114300</xdr:colOff>
      <xdr:row>77</xdr:row>
      <xdr:rowOff>158262</xdr:rowOff>
    </xdr:to>
    <xdr:cxnSp macro="">
      <xdr:nvCxnSpPr>
        <xdr:cNvPr id="411" name="直線コネクタ 410"/>
        <xdr:cNvCxnSpPr/>
      </xdr:nvCxnSpPr>
      <xdr:spPr>
        <a:xfrm>
          <a:off x="8750300" y="13269066"/>
          <a:ext cx="889000" cy="9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67416</xdr:rowOff>
    </xdr:from>
    <xdr:to>
      <xdr:col>45</xdr:col>
      <xdr:colOff>177800</xdr:colOff>
      <xdr:row>77</xdr:row>
      <xdr:rowOff>144729</xdr:rowOff>
    </xdr:to>
    <xdr:cxnSp macro="">
      <xdr:nvCxnSpPr>
        <xdr:cNvPr id="414" name="直線コネクタ 413"/>
        <xdr:cNvCxnSpPr/>
      </xdr:nvCxnSpPr>
      <xdr:spPr>
        <a:xfrm flipV="1">
          <a:off x="7861300" y="13269066"/>
          <a:ext cx="889000" cy="7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144729</xdr:rowOff>
    </xdr:from>
    <xdr:to>
      <xdr:col>41</xdr:col>
      <xdr:colOff>50800</xdr:colOff>
      <xdr:row>77</xdr:row>
      <xdr:rowOff>156891</xdr:rowOff>
    </xdr:to>
    <xdr:cxnSp macro="">
      <xdr:nvCxnSpPr>
        <xdr:cNvPr id="417" name="直線コネクタ 416"/>
        <xdr:cNvCxnSpPr/>
      </xdr:nvCxnSpPr>
      <xdr:spPr>
        <a:xfrm flipV="1">
          <a:off x="6972300" y="13346379"/>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102981</xdr:rowOff>
    </xdr:from>
    <xdr:to>
      <xdr:col>55</xdr:col>
      <xdr:colOff>50800</xdr:colOff>
      <xdr:row>78</xdr:row>
      <xdr:rowOff>33131</xdr:rowOff>
    </xdr:to>
    <xdr:sp macro="" textlink="">
      <xdr:nvSpPr>
        <xdr:cNvPr id="427" name="楕円 426"/>
        <xdr:cNvSpPr/>
      </xdr:nvSpPr>
      <xdr:spPr>
        <a:xfrm>
          <a:off x="10426700" y="13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17908</xdr:rowOff>
    </xdr:from>
    <xdr:ext cx="469744" cy="259045"/>
    <xdr:sp macro="" textlink="">
      <xdr:nvSpPr>
        <xdr:cNvPr id="428" name="商工費該当値テキスト"/>
        <xdr:cNvSpPr txBox="1"/>
      </xdr:nvSpPr>
      <xdr:spPr>
        <a:xfrm>
          <a:off x="10528300" y="132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107462</xdr:rowOff>
    </xdr:from>
    <xdr:to>
      <xdr:col>50</xdr:col>
      <xdr:colOff>165100</xdr:colOff>
      <xdr:row>78</xdr:row>
      <xdr:rowOff>37612</xdr:rowOff>
    </xdr:to>
    <xdr:sp macro="" textlink="">
      <xdr:nvSpPr>
        <xdr:cNvPr id="429" name="楕円 428"/>
        <xdr:cNvSpPr/>
      </xdr:nvSpPr>
      <xdr:spPr>
        <a:xfrm>
          <a:off x="95885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28739</xdr:rowOff>
    </xdr:from>
    <xdr:ext cx="469744" cy="259045"/>
    <xdr:sp macro="" textlink="">
      <xdr:nvSpPr>
        <xdr:cNvPr id="430" name="テキスト ボックス 429"/>
        <xdr:cNvSpPr txBox="1"/>
      </xdr:nvSpPr>
      <xdr:spPr>
        <a:xfrm>
          <a:off x="9404428" y="134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16616</xdr:rowOff>
    </xdr:from>
    <xdr:to>
      <xdr:col>46</xdr:col>
      <xdr:colOff>38100</xdr:colOff>
      <xdr:row>77</xdr:row>
      <xdr:rowOff>118216</xdr:rowOff>
    </xdr:to>
    <xdr:sp macro="" textlink="">
      <xdr:nvSpPr>
        <xdr:cNvPr id="431" name="楕円 430"/>
        <xdr:cNvSpPr/>
      </xdr:nvSpPr>
      <xdr:spPr>
        <a:xfrm>
          <a:off x="8699500" y="132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109343</xdr:rowOff>
    </xdr:from>
    <xdr:ext cx="469744" cy="259045"/>
    <xdr:sp macro="" textlink="">
      <xdr:nvSpPr>
        <xdr:cNvPr id="432" name="テキスト ボックス 431"/>
        <xdr:cNvSpPr txBox="1"/>
      </xdr:nvSpPr>
      <xdr:spPr>
        <a:xfrm>
          <a:off x="8515428" y="133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93929</xdr:rowOff>
    </xdr:from>
    <xdr:to>
      <xdr:col>41</xdr:col>
      <xdr:colOff>101600</xdr:colOff>
      <xdr:row>78</xdr:row>
      <xdr:rowOff>24079</xdr:rowOff>
    </xdr:to>
    <xdr:sp macro="" textlink="">
      <xdr:nvSpPr>
        <xdr:cNvPr id="433" name="楕円 432"/>
        <xdr:cNvSpPr/>
      </xdr:nvSpPr>
      <xdr:spPr>
        <a:xfrm>
          <a:off x="78105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15206</xdr:rowOff>
    </xdr:from>
    <xdr:ext cx="469744" cy="259045"/>
    <xdr:sp macro="" textlink="">
      <xdr:nvSpPr>
        <xdr:cNvPr id="434" name="テキスト ボックス 433"/>
        <xdr:cNvSpPr txBox="1"/>
      </xdr:nvSpPr>
      <xdr:spPr>
        <a:xfrm>
          <a:off x="7626428" y="1338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106091</xdr:rowOff>
    </xdr:from>
    <xdr:to>
      <xdr:col>36</xdr:col>
      <xdr:colOff>165100</xdr:colOff>
      <xdr:row>78</xdr:row>
      <xdr:rowOff>36241</xdr:rowOff>
    </xdr:to>
    <xdr:sp macro="" textlink="">
      <xdr:nvSpPr>
        <xdr:cNvPr id="435" name="楕円 434"/>
        <xdr:cNvSpPr/>
      </xdr:nvSpPr>
      <xdr:spPr>
        <a:xfrm>
          <a:off x="6921500" y="133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27368</xdr:rowOff>
    </xdr:from>
    <xdr:ext cx="469744" cy="259045"/>
    <xdr:sp macro="" textlink="">
      <xdr:nvSpPr>
        <xdr:cNvPr id="436" name="テキスト ボックス 435"/>
        <xdr:cNvSpPr txBox="1"/>
      </xdr:nvSpPr>
      <xdr:spPr>
        <a:xfrm>
          <a:off x="6737428" y="1340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166805</xdr:rowOff>
    </xdr:from>
    <xdr:to>
      <xdr:col>55</xdr:col>
      <xdr:colOff>0</xdr:colOff>
      <xdr:row>98</xdr:row>
      <xdr:rowOff>37875</xdr:rowOff>
    </xdr:to>
    <xdr:cxnSp macro="">
      <xdr:nvCxnSpPr>
        <xdr:cNvPr id="468" name="直線コネクタ 467"/>
        <xdr:cNvCxnSpPr/>
      </xdr:nvCxnSpPr>
      <xdr:spPr>
        <a:xfrm flipV="1">
          <a:off x="9639300" y="16797455"/>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32193</xdr:rowOff>
    </xdr:from>
    <xdr:to>
      <xdr:col>50</xdr:col>
      <xdr:colOff>114300</xdr:colOff>
      <xdr:row>98</xdr:row>
      <xdr:rowOff>37875</xdr:rowOff>
    </xdr:to>
    <xdr:cxnSp macro="">
      <xdr:nvCxnSpPr>
        <xdr:cNvPr id="471" name="直線コネクタ 470"/>
        <xdr:cNvCxnSpPr/>
      </xdr:nvCxnSpPr>
      <xdr:spPr>
        <a:xfrm>
          <a:off x="8750300" y="16662843"/>
          <a:ext cx="889000" cy="17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32193</xdr:rowOff>
    </xdr:from>
    <xdr:to>
      <xdr:col>45</xdr:col>
      <xdr:colOff>177800</xdr:colOff>
      <xdr:row>97</xdr:row>
      <xdr:rowOff>136500</xdr:rowOff>
    </xdr:to>
    <xdr:cxnSp macro="">
      <xdr:nvCxnSpPr>
        <xdr:cNvPr id="474" name="直線コネクタ 473"/>
        <xdr:cNvCxnSpPr/>
      </xdr:nvCxnSpPr>
      <xdr:spPr>
        <a:xfrm flipV="1">
          <a:off x="7861300" y="16662843"/>
          <a:ext cx="889000" cy="1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105137</xdr:rowOff>
    </xdr:from>
    <xdr:ext cx="534377" cy="259045"/>
    <xdr:sp macro="" textlink="">
      <xdr:nvSpPr>
        <xdr:cNvPr id="476" name="テキスト ボックス 475"/>
        <xdr:cNvSpPr txBox="1"/>
      </xdr:nvSpPr>
      <xdr:spPr>
        <a:xfrm>
          <a:off x="8483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94013</xdr:rowOff>
    </xdr:from>
    <xdr:to>
      <xdr:col>41</xdr:col>
      <xdr:colOff>50800</xdr:colOff>
      <xdr:row>97</xdr:row>
      <xdr:rowOff>136500</xdr:rowOff>
    </xdr:to>
    <xdr:cxnSp macro="">
      <xdr:nvCxnSpPr>
        <xdr:cNvPr id="477" name="直線コネクタ 476"/>
        <xdr:cNvCxnSpPr/>
      </xdr:nvCxnSpPr>
      <xdr:spPr>
        <a:xfrm>
          <a:off x="6972300" y="16724663"/>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116005</xdr:rowOff>
    </xdr:from>
    <xdr:to>
      <xdr:col>55</xdr:col>
      <xdr:colOff>50800</xdr:colOff>
      <xdr:row>98</xdr:row>
      <xdr:rowOff>46155</xdr:rowOff>
    </xdr:to>
    <xdr:sp macro="" textlink="">
      <xdr:nvSpPr>
        <xdr:cNvPr id="487" name="楕円 486"/>
        <xdr:cNvSpPr/>
      </xdr:nvSpPr>
      <xdr:spPr>
        <a:xfrm>
          <a:off x="10426700" y="167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94432</xdr:rowOff>
    </xdr:from>
    <xdr:ext cx="534377" cy="259045"/>
    <xdr:sp macro="" textlink="">
      <xdr:nvSpPr>
        <xdr:cNvPr id="488" name="土木費該当値テキスト"/>
        <xdr:cNvSpPr txBox="1"/>
      </xdr:nvSpPr>
      <xdr:spPr>
        <a:xfrm>
          <a:off x="10528300" y="167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158525</xdr:rowOff>
    </xdr:from>
    <xdr:to>
      <xdr:col>50</xdr:col>
      <xdr:colOff>165100</xdr:colOff>
      <xdr:row>98</xdr:row>
      <xdr:rowOff>88675</xdr:rowOff>
    </xdr:to>
    <xdr:sp macro="" textlink="">
      <xdr:nvSpPr>
        <xdr:cNvPr id="489" name="楕円 488"/>
        <xdr:cNvSpPr/>
      </xdr:nvSpPr>
      <xdr:spPr>
        <a:xfrm>
          <a:off x="9588500" y="167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79802</xdr:rowOff>
    </xdr:from>
    <xdr:ext cx="534377" cy="259045"/>
    <xdr:sp macro="" textlink="">
      <xdr:nvSpPr>
        <xdr:cNvPr id="490" name="テキスト ボックス 489"/>
        <xdr:cNvSpPr txBox="1"/>
      </xdr:nvSpPr>
      <xdr:spPr>
        <a:xfrm>
          <a:off x="9372111" y="1688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152843</xdr:rowOff>
    </xdr:from>
    <xdr:to>
      <xdr:col>46</xdr:col>
      <xdr:colOff>38100</xdr:colOff>
      <xdr:row>97</xdr:row>
      <xdr:rowOff>82993</xdr:rowOff>
    </xdr:to>
    <xdr:sp macro="" textlink="">
      <xdr:nvSpPr>
        <xdr:cNvPr id="491" name="楕円 490"/>
        <xdr:cNvSpPr/>
      </xdr:nvSpPr>
      <xdr:spPr>
        <a:xfrm>
          <a:off x="8699500" y="16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74120</xdr:rowOff>
    </xdr:from>
    <xdr:ext cx="534377" cy="259045"/>
    <xdr:sp macro="" textlink="">
      <xdr:nvSpPr>
        <xdr:cNvPr id="492" name="テキスト ボックス 491"/>
        <xdr:cNvSpPr txBox="1"/>
      </xdr:nvSpPr>
      <xdr:spPr>
        <a:xfrm>
          <a:off x="8483111" y="167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85700</xdr:rowOff>
    </xdr:from>
    <xdr:to>
      <xdr:col>41</xdr:col>
      <xdr:colOff>101600</xdr:colOff>
      <xdr:row>98</xdr:row>
      <xdr:rowOff>15850</xdr:rowOff>
    </xdr:to>
    <xdr:sp macro="" textlink="">
      <xdr:nvSpPr>
        <xdr:cNvPr id="493" name="楕円 492"/>
        <xdr:cNvSpPr/>
      </xdr:nvSpPr>
      <xdr:spPr>
        <a:xfrm>
          <a:off x="7810500" y="167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6977</xdr:rowOff>
    </xdr:from>
    <xdr:ext cx="534377" cy="259045"/>
    <xdr:sp macro="" textlink="">
      <xdr:nvSpPr>
        <xdr:cNvPr id="494" name="テキスト ボックス 493"/>
        <xdr:cNvSpPr txBox="1"/>
      </xdr:nvSpPr>
      <xdr:spPr>
        <a:xfrm>
          <a:off x="7594111" y="168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43213</xdr:rowOff>
    </xdr:from>
    <xdr:to>
      <xdr:col>36</xdr:col>
      <xdr:colOff>165100</xdr:colOff>
      <xdr:row>97</xdr:row>
      <xdr:rowOff>144813</xdr:rowOff>
    </xdr:to>
    <xdr:sp macro="" textlink="">
      <xdr:nvSpPr>
        <xdr:cNvPr id="495" name="楕円 494"/>
        <xdr:cNvSpPr/>
      </xdr:nvSpPr>
      <xdr:spPr>
        <a:xfrm>
          <a:off x="6921500" y="166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135940</xdr:rowOff>
    </xdr:from>
    <xdr:ext cx="534377" cy="259045"/>
    <xdr:sp macro="" textlink="">
      <xdr:nvSpPr>
        <xdr:cNvPr id="496" name="テキスト ボックス 495"/>
        <xdr:cNvSpPr txBox="1"/>
      </xdr:nvSpPr>
      <xdr:spPr>
        <a:xfrm>
          <a:off x="6705111" y="167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9235</xdr:rowOff>
    </xdr:from>
    <xdr:to>
      <xdr:col>85</xdr:col>
      <xdr:colOff>127000</xdr:colOff>
      <xdr:row>38</xdr:row>
      <xdr:rowOff>93653</xdr:rowOff>
    </xdr:to>
    <xdr:cxnSp macro="">
      <xdr:nvCxnSpPr>
        <xdr:cNvPr id="528" name="直線コネクタ 527"/>
        <xdr:cNvCxnSpPr/>
      </xdr:nvCxnSpPr>
      <xdr:spPr>
        <a:xfrm flipV="1">
          <a:off x="15481300" y="6524335"/>
          <a:ext cx="8382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93653</xdr:rowOff>
    </xdr:from>
    <xdr:to>
      <xdr:col>81</xdr:col>
      <xdr:colOff>50800</xdr:colOff>
      <xdr:row>38</xdr:row>
      <xdr:rowOff>141986</xdr:rowOff>
    </xdr:to>
    <xdr:cxnSp macro="">
      <xdr:nvCxnSpPr>
        <xdr:cNvPr id="531" name="直線コネクタ 530"/>
        <xdr:cNvCxnSpPr/>
      </xdr:nvCxnSpPr>
      <xdr:spPr>
        <a:xfrm flipV="1">
          <a:off x="14592300" y="6608753"/>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80101</xdr:rowOff>
    </xdr:from>
    <xdr:to>
      <xdr:col>76</xdr:col>
      <xdr:colOff>114300</xdr:colOff>
      <xdr:row>38</xdr:row>
      <xdr:rowOff>141986</xdr:rowOff>
    </xdr:to>
    <xdr:cxnSp macro="">
      <xdr:nvCxnSpPr>
        <xdr:cNvPr id="534" name="直線コネクタ 533"/>
        <xdr:cNvCxnSpPr/>
      </xdr:nvCxnSpPr>
      <xdr:spPr>
        <a:xfrm>
          <a:off x="13703300" y="6252301"/>
          <a:ext cx="889000" cy="40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80101</xdr:rowOff>
    </xdr:from>
    <xdr:to>
      <xdr:col>71</xdr:col>
      <xdr:colOff>177800</xdr:colOff>
      <xdr:row>38</xdr:row>
      <xdr:rowOff>165663</xdr:rowOff>
    </xdr:to>
    <xdr:cxnSp macro="">
      <xdr:nvCxnSpPr>
        <xdr:cNvPr id="537" name="直線コネクタ 536"/>
        <xdr:cNvCxnSpPr/>
      </xdr:nvCxnSpPr>
      <xdr:spPr>
        <a:xfrm flipV="1">
          <a:off x="12814300" y="6252301"/>
          <a:ext cx="889000" cy="4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129885</xdr:rowOff>
    </xdr:from>
    <xdr:to>
      <xdr:col>85</xdr:col>
      <xdr:colOff>177800</xdr:colOff>
      <xdr:row>38</xdr:row>
      <xdr:rowOff>60035</xdr:rowOff>
    </xdr:to>
    <xdr:sp macro="" textlink="">
      <xdr:nvSpPr>
        <xdr:cNvPr id="547" name="楕円 546"/>
        <xdr:cNvSpPr/>
      </xdr:nvSpPr>
      <xdr:spPr>
        <a:xfrm>
          <a:off x="16268700" y="647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108312</xdr:rowOff>
    </xdr:from>
    <xdr:ext cx="469744" cy="259045"/>
    <xdr:sp macro="" textlink="">
      <xdr:nvSpPr>
        <xdr:cNvPr id="548" name="消防費該当値テキスト"/>
        <xdr:cNvSpPr txBox="1"/>
      </xdr:nvSpPr>
      <xdr:spPr>
        <a:xfrm>
          <a:off x="16370300" y="645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42853</xdr:rowOff>
    </xdr:from>
    <xdr:to>
      <xdr:col>81</xdr:col>
      <xdr:colOff>101600</xdr:colOff>
      <xdr:row>38</xdr:row>
      <xdr:rowOff>144453</xdr:rowOff>
    </xdr:to>
    <xdr:sp macro="" textlink="">
      <xdr:nvSpPr>
        <xdr:cNvPr id="549" name="楕円 548"/>
        <xdr:cNvSpPr/>
      </xdr:nvSpPr>
      <xdr:spPr>
        <a:xfrm>
          <a:off x="15430500" y="65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135580</xdr:rowOff>
    </xdr:from>
    <xdr:ext cx="469744" cy="259045"/>
    <xdr:sp macro="" textlink="">
      <xdr:nvSpPr>
        <xdr:cNvPr id="550" name="テキスト ボックス 549"/>
        <xdr:cNvSpPr txBox="1"/>
      </xdr:nvSpPr>
      <xdr:spPr>
        <a:xfrm>
          <a:off x="15246428" y="66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91186</xdr:rowOff>
    </xdr:from>
    <xdr:to>
      <xdr:col>76</xdr:col>
      <xdr:colOff>165100</xdr:colOff>
      <xdr:row>39</xdr:row>
      <xdr:rowOff>21336</xdr:rowOff>
    </xdr:to>
    <xdr:sp macro="" textlink="">
      <xdr:nvSpPr>
        <xdr:cNvPr id="551" name="楕円 550"/>
        <xdr:cNvSpPr/>
      </xdr:nvSpPr>
      <xdr:spPr>
        <a:xfrm>
          <a:off x="14541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12463</xdr:rowOff>
    </xdr:from>
    <xdr:ext cx="469744" cy="259045"/>
    <xdr:sp macro="" textlink="">
      <xdr:nvSpPr>
        <xdr:cNvPr id="552" name="テキスト ボックス 551"/>
        <xdr:cNvSpPr txBox="1"/>
      </xdr:nvSpPr>
      <xdr:spPr>
        <a:xfrm>
          <a:off x="14357428" y="66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29301</xdr:rowOff>
    </xdr:from>
    <xdr:to>
      <xdr:col>72</xdr:col>
      <xdr:colOff>38100</xdr:colOff>
      <xdr:row>36</xdr:row>
      <xdr:rowOff>130901</xdr:rowOff>
    </xdr:to>
    <xdr:sp macro="" textlink="">
      <xdr:nvSpPr>
        <xdr:cNvPr id="553" name="楕円 552"/>
        <xdr:cNvSpPr/>
      </xdr:nvSpPr>
      <xdr:spPr>
        <a:xfrm>
          <a:off x="13652500" y="62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122028</xdr:rowOff>
    </xdr:from>
    <xdr:ext cx="534377" cy="259045"/>
    <xdr:sp macro="" textlink="">
      <xdr:nvSpPr>
        <xdr:cNvPr id="554" name="テキスト ボックス 553"/>
        <xdr:cNvSpPr txBox="1"/>
      </xdr:nvSpPr>
      <xdr:spPr>
        <a:xfrm>
          <a:off x="13436111" y="6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114863</xdr:rowOff>
    </xdr:from>
    <xdr:to>
      <xdr:col>67</xdr:col>
      <xdr:colOff>101600</xdr:colOff>
      <xdr:row>39</xdr:row>
      <xdr:rowOff>45013</xdr:rowOff>
    </xdr:to>
    <xdr:sp macro="" textlink="">
      <xdr:nvSpPr>
        <xdr:cNvPr id="555" name="楕円 554"/>
        <xdr:cNvSpPr/>
      </xdr:nvSpPr>
      <xdr:spPr>
        <a:xfrm>
          <a:off x="12763500" y="66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36140</xdr:rowOff>
    </xdr:from>
    <xdr:ext cx="469744" cy="259045"/>
    <xdr:sp macro="" textlink="">
      <xdr:nvSpPr>
        <xdr:cNvPr id="556" name="テキスト ボックス 555"/>
        <xdr:cNvSpPr txBox="1"/>
      </xdr:nvSpPr>
      <xdr:spPr>
        <a:xfrm>
          <a:off x="12579428" y="672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29949</xdr:rowOff>
    </xdr:from>
    <xdr:to>
      <xdr:col>85</xdr:col>
      <xdr:colOff>127000</xdr:colOff>
      <xdr:row>55</xdr:row>
      <xdr:rowOff>35207</xdr:rowOff>
    </xdr:to>
    <xdr:cxnSp macro="">
      <xdr:nvCxnSpPr>
        <xdr:cNvPr id="584" name="直線コネクタ 583"/>
        <xdr:cNvCxnSpPr/>
      </xdr:nvCxnSpPr>
      <xdr:spPr>
        <a:xfrm>
          <a:off x="15481300" y="9288249"/>
          <a:ext cx="8382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29949</xdr:rowOff>
    </xdr:from>
    <xdr:to>
      <xdr:col>81</xdr:col>
      <xdr:colOff>50800</xdr:colOff>
      <xdr:row>57</xdr:row>
      <xdr:rowOff>29263</xdr:rowOff>
    </xdr:to>
    <xdr:cxnSp macro="">
      <xdr:nvCxnSpPr>
        <xdr:cNvPr id="587" name="直線コネクタ 586"/>
        <xdr:cNvCxnSpPr/>
      </xdr:nvCxnSpPr>
      <xdr:spPr>
        <a:xfrm flipV="1">
          <a:off x="14592300" y="9288249"/>
          <a:ext cx="889000" cy="5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9" name="テキスト ボックス 588"/>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117480</xdr:rowOff>
    </xdr:from>
    <xdr:to>
      <xdr:col>76</xdr:col>
      <xdr:colOff>114300</xdr:colOff>
      <xdr:row>57</xdr:row>
      <xdr:rowOff>29263</xdr:rowOff>
    </xdr:to>
    <xdr:cxnSp macro="">
      <xdr:nvCxnSpPr>
        <xdr:cNvPr id="590" name="直線コネクタ 589"/>
        <xdr:cNvCxnSpPr/>
      </xdr:nvCxnSpPr>
      <xdr:spPr>
        <a:xfrm>
          <a:off x="13703300" y="9547230"/>
          <a:ext cx="889000" cy="25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92" name="テキスト ボックス 591"/>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117480</xdr:rowOff>
    </xdr:from>
    <xdr:to>
      <xdr:col>71</xdr:col>
      <xdr:colOff>177800</xdr:colOff>
      <xdr:row>56</xdr:row>
      <xdr:rowOff>19914</xdr:rowOff>
    </xdr:to>
    <xdr:cxnSp macro="">
      <xdr:nvCxnSpPr>
        <xdr:cNvPr id="593" name="直線コネクタ 592"/>
        <xdr:cNvCxnSpPr/>
      </xdr:nvCxnSpPr>
      <xdr:spPr>
        <a:xfrm flipV="1">
          <a:off x="12814300" y="9547230"/>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65041</xdr:rowOff>
    </xdr:from>
    <xdr:ext cx="534377" cy="259045"/>
    <xdr:sp macro="" textlink="">
      <xdr:nvSpPr>
        <xdr:cNvPr id="595" name="テキスト ボックス 594"/>
        <xdr:cNvSpPr txBox="1"/>
      </xdr:nvSpPr>
      <xdr:spPr>
        <a:xfrm>
          <a:off x="13436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122969</xdr:rowOff>
    </xdr:from>
    <xdr:ext cx="534377" cy="259045"/>
    <xdr:sp macro="" textlink="">
      <xdr:nvSpPr>
        <xdr:cNvPr id="597" name="テキスト ボックス 596"/>
        <xdr:cNvSpPr txBox="1"/>
      </xdr:nvSpPr>
      <xdr:spPr>
        <a:xfrm>
          <a:off x="12547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155857</xdr:rowOff>
    </xdr:from>
    <xdr:to>
      <xdr:col>85</xdr:col>
      <xdr:colOff>177800</xdr:colOff>
      <xdr:row>55</xdr:row>
      <xdr:rowOff>86007</xdr:rowOff>
    </xdr:to>
    <xdr:sp macro="" textlink="">
      <xdr:nvSpPr>
        <xdr:cNvPr id="603" name="楕円 602"/>
        <xdr:cNvSpPr/>
      </xdr:nvSpPr>
      <xdr:spPr>
        <a:xfrm>
          <a:off x="16268700" y="94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7284</xdr:rowOff>
    </xdr:from>
    <xdr:ext cx="534377" cy="259045"/>
    <xdr:sp macro="" textlink="">
      <xdr:nvSpPr>
        <xdr:cNvPr id="604" name="教育費該当値テキスト"/>
        <xdr:cNvSpPr txBox="1"/>
      </xdr:nvSpPr>
      <xdr:spPr>
        <a:xfrm>
          <a:off x="16370300" y="92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150599</xdr:rowOff>
    </xdr:from>
    <xdr:to>
      <xdr:col>81</xdr:col>
      <xdr:colOff>101600</xdr:colOff>
      <xdr:row>54</xdr:row>
      <xdr:rowOff>80749</xdr:rowOff>
    </xdr:to>
    <xdr:sp macro="" textlink="">
      <xdr:nvSpPr>
        <xdr:cNvPr id="605" name="楕円 604"/>
        <xdr:cNvSpPr/>
      </xdr:nvSpPr>
      <xdr:spPr>
        <a:xfrm>
          <a:off x="15430500" y="92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97276</xdr:rowOff>
    </xdr:from>
    <xdr:ext cx="534377" cy="259045"/>
    <xdr:sp macro="" textlink="">
      <xdr:nvSpPr>
        <xdr:cNvPr id="606" name="テキスト ボックス 605"/>
        <xdr:cNvSpPr txBox="1"/>
      </xdr:nvSpPr>
      <xdr:spPr>
        <a:xfrm>
          <a:off x="15214111" y="90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149913</xdr:rowOff>
    </xdr:from>
    <xdr:to>
      <xdr:col>76</xdr:col>
      <xdr:colOff>165100</xdr:colOff>
      <xdr:row>57</xdr:row>
      <xdr:rowOff>80063</xdr:rowOff>
    </xdr:to>
    <xdr:sp macro="" textlink="">
      <xdr:nvSpPr>
        <xdr:cNvPr id="607" name="楕円 606"/>
        <xdr:cNvSpPr/>
      </xdr:nvSpPr>
      <xdr:spPr>
        <a:xfrm>
          <a:off x="14541500" y="97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71190</xdr:rowOff>
    </xdr:from>
    <xdr:ext cx="534377" cy="259045"/>
    <xdr:sp macro="" textlink="">
      <xdr:nvSpPr>
        <xdr:cNvPr id="608" name="テキスト ボックス 607"/>
        <xdr:cNvSpPr txBox="1"/>
      </xdr:nvSpPr>
      <xdr:spPr>
        <a:xfrm>
          <a:off x="14325111" y="984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66680</xdr:rowOff>
    </xdr:from>
    <xdr:to>
      <xdr:col>72</xdr:col>
      <xdr:colOff>38100</xdr:colOff>
      <xdr:row>55</xdr:row>
      <xdr:rowOff>168280</xdr:rowOff>
    </xdr:to>
    <xdr:sp macro="" textlink="">
      <xdr:nvSpPr>
        <xdr:cNvPr id="609" name="楕円 608"/>
        <xdr:cNvSpPr/>
      </xdr:nvSpPr>
      <xdr:spPr>
        <a:xfrm>
          <a:off x="13652500" y="94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13357</xdr:rowOff>
    </xdr:from>
    <xdr:ext cx="534377" cy="259045"/>
    <xdr:sp macro="" textlink="">
      <xdr:nvSpPr>
        <xdr:cNvPr id="610" name="テキスト ボックス 609"/>
        <xdr:cNvSpPr txBox="1"/>
      </xdr:nvSpPr>
      <xdr:spPr>
        <a:xfrm>
          <a:off x="13436111" y="9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140564</xdr:rowOff>
    </xdr:from>
    <xdr:to>
      <xdr:col>67</xdr:col>
      <xdr:colOff>101600</xdr:colOff>
      <xdr:row>56</xdr:row>
      <xdr:rowOff>70714</xdr:rowOff>
    </xdr:to>
    <xdr:sp macro="" textlink="">
      <xdr:nvSpPr>
        <xdr:cNvPr id="611" name="楕円 610"/>
        <xdr:cNvSpPr/>
      </xdr:nvSpPr>
      <xdr:spPr>
        <a:xfrm>
          <a:off x="12763500" y="95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87241</xdr:rowOff>
    </xdr:from>
    <xdr:ext cx="534377" cy="259045"/>
    <xdr:sp macro="" textlink="">
      <xdr:nvSpPr>
        <xdr:cNvPr id="612" name="テキスト ボックス 611"/>
        <xdr:cNvSpPr txBox="1"/>
      </xdr:nvSpPr>
      <xdr:spPr>
        <a:xfrm>
          <a:off x="12547111" y="93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139106</xdr:rowOff>
    </xdr:from>
    <xdr:to>
      <xdr:col>85</xdr:col>
      <xdr:colOff>127000</xdr:colOff>
      <xdr:row>78</xdr:row>
      <xdr:rowOff>139700</xdr:rowOff>
    </xdr:to>
    <xdr:cxnSp macro="">
      <xdr:nvCxnSpPr>
        <xdr:cNvPr id="639" name="直線コネクタ 638"/>
        <xdr:cNvCxnSpPr/>
      </xdr:nvCxnSpPr>
      <xdr:spPr>
        <a:xfrm flipV="1">
          <a:off x="15481300" y="13512206"/>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109982</xdr:rowOff>
    </xdr:from>
    <xdr:to>
      <xdr:col>76</xdr:col>
      <xdr:colOff>114300</xdr:colOff>
      <xdr:row>78</xdr:row>
      <xdr:rowOff>139700</xdr:rowOff>
    </xdr:to>
    <xdr:cxnSp macro="">
      <xdr:nvCxnSpPr>
        <xdr:cNvPr id="645" name="直線コネクタ 644"/>
        <xdr:cNvCxnSpPr/>
      </xdr:nvCxnSpPr>
      <xdr:spPr>
        <a:xfrm>
          <a:off x="13703300" y="13483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109982</xdr:rowOff>
    </xdr:from>
    <xdr:to>
      <xdr:col>71</xdr:col>
      <xdr:colOff>177800</xdr:colOff>
      <xdr:row>78</xdr:row>
      <xdr:rowOff>138511</xdr:rowOff>
    </xdr:to>
    <xdr:cxnSp macro="">
      <xdr:nvCxnSpPr>
        <xdr:cNvPr id="648" name="直線コネクタ 647"/>
        <xdr:cNvCxnSpPr/>
      </xdr:nvCxnSpPr>
      <xdr:spPr>
        <a:xfrm flipV="1">
          <a:off x="12814300" y="13483082"/>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88306</xdr:rowOff>
    </xdr:from>
    <xdr:to>
      <xdr:col>85</xdr:col>
      <xdr:colOff>177800</xdr:colOff>
      <xdr:row>79</xdr:row>
      <xdr:rowOff>18456</xdr:rowOff>
    </xdr:to>
    <xdr:sp macro="" textlink="">
      <xdr:nvSpPr>
        <xdr:cNvPr id="658" name="楕円 657"/>
        <xdr:cNvSpPr/>
      </xdr:nvSpPr>
      <xdr:spPr>
        <a:xfrm>
          <a:off x="162687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3233</xdr:rowOff>
    </xdr:from>
    <xdr:ext cx="313932" cy="259045"/>
    <xdr:sp macro="" textlink="">
      <xdr:nvSpPr>
        <xdr:cNvPr id="659" name="災害復旧費該当値テキスト"/>
        <xdr:cNvSpPr txBox="1"/>
      </xdr:nvSpPr>
      <xdr:spPr>
        <a:xfrm>
          <a:off x="16370300" y="13376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59182</xdr:rowOff>
    </xdr:from>
    <xdr:to>
      <xdr:col>72</xdr:col>
      <xdr:colOff>38100</xdr:colOff>
      <xdr:row>78</xdr:row>
      <xdr:rowOff>160782</xdr:rowOff>
    </xdr:to>
    <xdr:sp macro="" textlink="">
      <xdr:nvSpPr>
        <xdr:cNvPr id="664" name="楕円 663"/>
        <xdr:cNvSpPr/>
      </xdr:nvSpPr>
      <xdr:spPr>
        <a:xfrm>
          <a:off x="13652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151909</xdr:rowOff>
    </xdr:from>
    <xdr:ext cx="378565" cy="259045"/>
    <xdr:sp macro="" textlink="">
      <xdr:nvSpPr>
        <xdr:cNvPr id="665" name="テキスト ボックス 664"/>
        <xdr:cNvSpPr txBox="1"/>
      </xdr:nvSpPr>
      <xdr:spPr>
        <a:xfrm>
          <a:off x="13514017" y="1352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87711</xdr:rowOff>
    </xdr:from>
    <xdr:to>
      <xdr:col>67</xdr:col>
      <xdr:colOff>101600</xdr:colOff>
      <xdr:row>79</xdr:row>
      <xdr:rowOff>17861</xdr:rowOff>
    </xdr:to>
    <xdr:sp macro="" textlink="">
      <xdr:nvSpPr>
        <xdr:cNvPr id="666" name="楕円 665"/>
        <xdr:cNvSpPr/>
      </xdr:nvSpPr>
      <xdr:spPr>
        <a:xfrm>
          <a:off x="127635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8988</xdr:rowOff>
    </xdr:from>
    <xdr:ext cx="313932" cy="259045"/>
    <xdr:sp macro="" textlink="">
      <xdr:nvSpPr>
        <xdr:cNvPr id="667" name="テキスト ボックス 666"/>
        <xdr:cNvSpPr txBox="1"/>
      </xdr:nvSpPr>
      <xdr:spPr>
        <a:xfrm>
          <a:off x="12657333" y="13553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109227</xdr:rowOff>
    </xdr:from>
    <xdr:to>
      <xdr:col>85</xdr:col>
      <xdr:colOff>127000</xdr:colOff>
      <xdr:row>96</xdr:row>
      <xdr:rowOff>122464</xdr:rowOff>
    </xdr:to>
    <xdr:cxnSp macro="">
      <xdr:nvCxnSpPr>
        <xdr:cNvPr id="695" name="直線コネクタ 694"/>
        <xdr:cNvCxnSpPr/>
      </xdr:nvCxnSpPr>
      <xdr:spPr>
        <a:xfrm>
          <a:off x="15481300" y="16568427"/>
          <a:ext cx="8382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6"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109227</xdr:rowOff>
    </xdr:from>
    <xdr:to>
      <xdr:col>81</xdr:col>
      <xdr:colOff>50800</xdr:colOff>
      <xdr:row>96</xdr:row>
      <xdr:rowOff>124772</xdr:rowOff>
    </xdr:to>
    <xdr:cxnSp macro="">
      <xdr:nvCxnSpPr>
        <xdr:cNvPr id="698" name="直線コネクタ 697"/>
        <xdr:cNvCxnSpPr/>
      </xdr:nvCxnSpPr>
      <xdr:spPr>
        <a:xfrm flipV="1">
          <a:off x="14592300" y="1656842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0" name="テキスト ボックス 699"/>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98254</xdr:rowOff>
    </xdr:from>
    <xdr:to>
      <xdr:col>76</xdr:col>
      <xdr:colOff>114300</xdr:colOff>
      <xdr:row>96</xdr:row>
      <xdr:rowOff>124772</xdr:rowOff>
    </xdr:to>
    <xdr:cxnSp macro="">
      <xdr:nvCxnSpPr>
        <xdr:cNvPr id="701" name="直線コネクタ 700"/>
        <xdr:cNvCxnSpPr/>
      </xdr:nvCxnSpPr>
      <xdr:spPr>
        <a:xfrm>
          <a:off x="13703300" y="16386004"/>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703" name="テキスト ボックス 702"/>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98254</xdr:rowOff>
    </xdr:from>
    <xdr:to>
      <xdr:col>71</xdr:col>
      <xdr:colOff>177800</xdr:colOff>
      <xdr:row>96</xdr:row>
      <xdr:rowOff>69794</xdr:rowOff>
    </xdr:to>
    <xdr:cxnSp macro="">
      <xdr:nvCxnSpPr>
        <xdr:cNvPr id="704" name="直線コネクタ 703"/>
        <xdr:cNvCxnSpPr/>
      </xdr:nvCxnSpPr>
      <xdr:spPr>
        <a:xfrm flipV="1">
          <a:off x="12814300" y="16386004"/>
          <a:ext cx="889000" cy="1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72379</xdr:rowOff>
    </xdr:from>
    <xdr:ext cx="534377" cy="259045"/>
    <xdr:sp macro="" textlink="">
      <xdr:nvSpPr>
        <xdr:cNvPr id="706" name="テキスト ボックス 705"/>
        <xdr:cNvSpPr txBox="1"/>
      </xdr:nvSpPr>
      <xdr:spPr>
        <a:xfrm>
          <a:off x="13436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08" name="テキスト ボックス 707"/>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71664</xdr:rowOff>
    </xdr:from>
    <xdr:to>
      <xdr:col>85</xdr:col>
      <xdr:colOff>177800</xdr:colOff>
      <xdr:row>97</xdr:row>
      <xdr:rowOff>1814</xdr:rowOff>
    </xdr:to>
    <xdr:sp macro="" textlink="">
      <xdr:nvSpPr>
        <xdr:cNvPr id="714" name="楕円 713"/>
        <xdr:cNvSpPr/>
      </xdr:nvSpPr>
      <xdr:spPr>
        <a:xfrm>
          <a:off x="16268700" y="165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94541</xdr:rowOff>
    </xdr:from>
    <xdr:ext cx="534377" cy="259045"/>
    <xdr:sp macro="" textlink="">
      <xdr:nvSpPr>
        <xdr:cNvPr id="715" name="公債費該当値テキスト"/>
        <xdr:cNvSpPr txBox="1"/>
      </xdr:nvSpPr>
      <xdr:spPr>
        <a:xfrm>
          <a:off x="16370300" y="1638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58427</xdr:rowOff>
    </xdr:from>
    <xdr:to>
      <xdr:col>81</xdr:col>
      <xdr:colOff>101600</xdr:colOff>
      <xdr:row>96</xdr:row>
      <xdr:rowOff>160027</xdr:rowOff>
    </xdr:to>
    <xdr:sp macro="" textlink="">
      <xdr:nvSpPr>
        <xdr:cNvPr id="716" name="楕円 715"/>
        <xdr:cNvSpPr/>
      </xdr:nvSpPr>
      <xdr:spPr>
        <a:xfrm>
          <a:off x="15430500" y="165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5104</xdr:rowOff>
    </xdr:from>
    <xdr:ext cx="534377" cy="259045"/>
    <xdr:sp macro="" textlink="">
      <xdr:nvSpPr>
        <xdr:cNvPr id="717" name="テキスト ボックス 716"/>
        <xdr:cNvSpPr txBox="1"/>
      </xdr:nvSpPr>
      <xdr:spPr>
        <a:xfrm>
          <a:off x="15214111" y="162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73972</xdr:rowOff>
    </xdr:from>
    <xdr:to>
      <xdr:col>76</xdr:col>
      <xdr:colOff>165100</xdr:colOff>
      <xdr:row>97</xdr:row>
      <xdr:rowOff>4122</xdr:rowOff>
    </xdr:to>
    <xdr:sp macro="" textlink="">
      <xdr:nvSpPr>
        <xdr:cNvPr id="718" name="楕円 717"/>
        <xdr:cNvSpPr/>
      </xdr:nvSpPr>
      <xdr:spPr>
        <a:xfrm>
          <a:off x="14541500" y="16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20649</xdr:rowOff>
    </xdr:from>
    <xdr:ext cx="534377" cy="259045"/>
    <xdr:sp macro="" textlink="">
      <xdr:nvSpPr>
        <xdr:cNvPr id="719" name="テキスト ボックス 718"/>
        <xdr:cNvSpPr txBox="1"/>
      </xdr:nvSpPr>
      <xdr:spPr>
        <a:xfrm>
          <a:off x="14325111" y="163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47454</xdr:rowOff>
    </xdr:from>
    <xdr:to>
      <xdr:col>72</xdr:col>
      <xdr:colOff>38100</xdr:colOff>
      <xdr:row>95</xdr:row>
      <xdr:rowOff>149054</xdr:rowOff>
    </xdr:to>
    <xdr:sp macro="" textlink="">
      <xdr:nvSpPr>
        <xdr:cNvPr id="720" name="楕円 719"/>
        <xdr:cNvSpPr/>
      </xdr:nvSpPr>
      <xdr:spPr>
        <a:xfrm>
          <a:off x="13652500" y="1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165581</xdr:rowOff>
    </xdr:from>
    <xdr:ext cx="534377" cy="259045"/>
    <xdr:sp macro="" textlink="">
      <xdr:nvSpPr>
        <xdr:cNvPr id="721" name="テキスト ボックス 720"/>
        <xdr:cNvSpPr txBox="1"/>
      </xdr:nvSpPr>
      <xdr:spPr>
        <a:xfrm>
          <a:off x="13436111" y="161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18994</xdr:rowOff>
    </xdr:from>
    <xdr:to>
      <xdr:col>67</xdr:col>
      <xdr:colOff>101600</xdr:colOff>
      <xdr:row>96</xdr:row>
      <xdr:rowOff>120594</xdr:rowOff>
    </xdr:to>
    <xdr:sp macro="" textlink="">
      <xdr:nvSpPr>
        <xdr:cNvPr id="722" name="楕円 721"/>
        <xdr:cNvSpPr/>
      </xdr:nvSpPr>
      <xdr:spPr>
        <a:xfrm>
          <a:off x="12763500" y="164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137121</xdr:rowOff>
    </xdr:from>
    <xdr:ext cx="534377" cy="259045"/>
    <xdr:sp macro="" textlink="">
      <xdr:nvSpPr>
        <xdr:cNvPr id="723" name="テキスト ボックス 722"/>
        <xdr:cNvSpPr txBox="1"/>
      </xdr:nvSpPr>
      <xdr:spPr>
        <a:xfrm>
          <a:off x="12547111" y="162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33020</xdr:rowOff>
    </xdr:from>
    <xdr:to>
      <xdr:col>116</xdr:col>
      <xdr:colOff>63500</xdr:colOff>
      <xdr:row>34</xdr:row>
      <xdr:rowOff>113030</xdr:rowOff>
    </xdr:to>
    <xdr:cxnSp macro="">
      <xdr:nvCxnSpPr>
        <xdr:cNvPr id="752" name="直線コネクタ 751"/>
        <xdr:cNvCxnSpPr/>
      </xdr:nvCxnSpPr>
      <xdr:spPr>
        <a:xfrm>
          <a:off x="21323300" y="58623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378565" cy="259045"/>
    <xdr:sp macro="" textlink="">
      <xdr:nvSpPr>
        <xdr:cNvPr id="753" name="諸支出金平均値テキスト"/>
        <xdr:cNvSpPr txBox="1"/>
      </xdr:nvSpPr>
      <xdr:spPr>
        <a:xfrm>
          <a:off x="22212300" y="6554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33020</xdr:rowOff>
    </xdr:from>
    <xdr:to>
      <xdr:col>111</xdr:col>
      <xdr:colOff>177800</xdr:colOff>
      <xdr:row>35</xdr:row>
      <xdr:rowOff>78740</xdr:rowOff>
    </xdr:to>
    <xdr:cxnSp macro="">
      <xdr:nvCxnSpPr>
        <xdr:cNvPr id="755" name="直線コネクタ 754"/>
        <xdr:cNvCxnSpPr/>
      </xdr:nvCxnSpPr>
      <xdr:spPr>
        <a:xfrm flipV="1">
          <a:off x="20434300" y="58623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135907</xdr:rowOff>
    </xdr:from>
    <xdr:ext cx="378565" cy="259045"/>
    <xdr:sp macro="" textlink="">
      <xdr:nvSpPr>
        <xdr:cNvPr id="757" name="テキスト ボックス 756"/>
        <xdr:cNvSpPr txBox="1"/>
      </xdr:nvSpPr>
      <xdr:spPr>
        <a:xfrm>
          <a:off x="2113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59690</xdr:rowOff>
    </xdr:from>
    <xdr:to>
      <xdr:col>107</xdr:col>
      <xdr:colOff>50800</xdr:colOff>
      <xdr:row>35</xdr:row>
      <xdr:rowOff>78740</xdr:rowOff>
    </xdr:to>
    <xdr:cxnSp macro="">
      <xdr:nvCxnSpPr>
        <xdr:cNvPr id="758" name="直線コネクタ 757"/>
        <xdr:cNvCxnSpPr/>
      </xdr:nvCxnSpPr>
      <xdr:spPr>
        <a:xfrm>
          <a:off x="19545300" y="6060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126001</xdr:rowOff>
    </xdr:from>
    <xdr:ext cx="378565" cy="259045"/>
    <xdr:sp macro="" textlink="">
      <xdr:nvSpPr>
        <xdr:cNvPr id="760" name="テキスト ボックス 759"/>
        <xdr:cNvSpPr txBox="1"/>
      </xdr:nvSpPr>
      <xdr:spPr>
        <a:xfrm>
          <a:off x="20245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47498</xdr:rowOff>
    </xdr:from>
    <xdr:to>
      <xdr:col>102</xdr:col>
      <xdr:colOff>114300</xdr:colOff>
      <xdr:row>35</xdr:row>
      <xdr:rowOff>59690</xdr:rowOff>
    </xdr:to>
    <xdr:cxnSp macro="">
      <xdr:nvCxnSpPr>
        <xdr:cNvPr id="761" name="直線コネクタ 760"/>
        <xdr:cNvCxnSpPr/>
      </xdr:nvCxnSpPr>
      <xdr:spPr>
        <a:xfrm>
          <a:off x="18656300" y="604824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60469</xdr:rowOff>
    </xdr:from>
    <xdr:ext cx="378565" cy="259045"/>
    <xdr:sp macro="" textlink="">
      <xdr:nvSpPr>
        <xdr:cNvPr id="763" name="テキスト ボックス 762"/>
        <xdr:cNvSpPr txBox="1"/>
      </xdr:nvSpPr>
      <xdr:spPr>
        <a:xfrm>
          <a:off x="19356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109999</xdr:rowOff>
    </xdr:from>
    <xdr:ext cx="378565" cy="259045"/>
    <xdr:sp macro="" textlink="">
      <xdr:nvSpPr>
        <xdr:cNvPr id="765" name="テキスト ボックス 764"/>
        <xdr:cNvSpPr txBox="1"/>
      </xdr:nvSpPr>
      <xdr:spPr>
        <a:xfrm>
          <a:off x="18467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62230</xdr:rowOff>
    </xdr:from>
    <xdr:to>
      <xdr:col>116</xdr:col>
      <xdr:colOff>114300</xdr:colOff>
      <xdr:row>34</xdr:row>
      <xdr:rowOff>163830</xdr:rowOff>
    </xdr:to>
    <xdr:sp macro="" textlink="">
      <xdr:nvSpPr>
        <xdr:cNvPr id="771" name="楕円 770"/>
        <xdr:cNvSpPr/>
      </xdr:nvSpPr>
      <xdr:spPr>
        <a:xfrm>
          <a:off x="221107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85107</xdr:rowOff>
    </xdr:from>
    <xdr:ext cx="469744" cy="259045"/>
    <xdr:sp macro="" textlink="">
      <xdr:nvSpPr>
        <xdr:cNvPr id="772" name="諸支出金該当値テキスト"/>
        <xdr:cNvSpPr txBox="1"/>
      </xdr:nvSpPr>
      <xdr:spPr>
        <a:xfrm>
          <a:off x="22212300"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153670</xdr:rowOff>
    </xdr:from>
    <xdr:to>
      <xdr:col>112</xdr:col>
      <xdr:colOff>38100</xdr:colOff>
      <xdr:row>34</xdr:row>
      <xdr:rowOff>83820</xdr:rowOff>
    </xdr:to>
    <xdr:sp macro="" textlink="">
      <xdr:nvSpPr>
        <xdr:cNvPr id="773" name="楕円 772"/>
        <xdr:cNvSpPr/>
      </xdr:nvSpPr>
      <xdr:spPr>
        <a:xfrm>
          <a:off x="21272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100347</xdr:rowOff>
    </xdr:from>
    <xdr:ext cx="469744" cy="259045"/>
    <xdr:sp macro="" textlink="">
      <xdr:nvSpPr>
        <xdr:cNvPr id="774" name="テキスト ボックス 773"/>
        <xdr:cNvSpPr txBox="1"/>
      </xdr:nvSpPr>
      <xdr:spPr>
        <a:xfrm>
          <a:off x="21088428"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27940</xdr:rowOff>
    </xdr:from>
    <xdr:to>
      <xdr:col>107</xdr:col>
      <xdr:colOff>101600</xdr:colOff>
      <xdr:row>35</xdr:row>
      <xdr:rowOff>129540</xdr:rowOff>
    </xdr:to>
    <xdr:sp macro="" textlink="">
      <xdr:nvSpPr>
        <xdr:cNvPr id="775" name="楕円 774"/>
        <xdr:cNvSpPr/>
      </xdr:nvSpPr>
      <xdr:spPr>
        <a:xfrm>
          <a:off x="20383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146067</xdr:rowOff>
    </xdr:from>
    <xdr:ext cx="378565" cy="259045"/>
    <xdr:sp macro="" textlink="">
      <xdr:nvSpPr>
        <xdr:cNvPr id="776" name="テキスト ボックス 775"/>
        <xdr:cNvSpPr txBox="1"/>
      </xdr:nvSpPr>
      <xdr:spPr>
        <a:xfrm>
          <a:off x="20245017" y="580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8890</xdr:rowOff>
    </xdr:from>
    <xdr:to>
      <xdr:col>102</xdr:col>
      <xdr:colOff>165100</xdr:colOff>
      <xdr:row>35</xdr:row>
      <xdr:rowOff>110490</xdr:rowOff>
    </xdr:to>
    <xdr:sp macro="" textlink="">
      <xdr:nvSpPr>
        <xdr:cNvPr id="777" name="楕円 776"/>
        <xdr:cNvSpPr/>
      </xdr:nvSpPr>
      <xdr:spPr>
        <a:xfrm>
          <a:off x="19494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127017</xdr:rowOff>
    </xdr:from>
    <xdr:ext cx="378565" cy="259045"/>
    <xdr:sp macro="" textlink="">
      <xdr:nvSpPr>
        <xdr:cNvPr id="778" name="テキスト ボックス 777"/>
        <xdr:cNvSpPr txBox="1"/>
      </xdr:nvSpPr>
      <xdr:spPr>
        <a:xfrm>
          <a:off x="19356017" y="578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168148</xdr:rowOff>
    </xdr:from>
    <xdr:to>
      <xdr:col>98</xdr:col>
      <xdr:colOff>38100</xdr:colOff>
      <xdr:row>35</xdr:row>
      <xdr:rowOff>98298</xdr:rowOff>
    </xdr:to>
    <xdr:sp macro="" textlink="">
      <xdr:nvSpPr>
        <xdr:cNvPr id="779" name="楕円 778"/>
        <xdr:cNvSpPr/>
      </xdr:nvSpPr>
      <xdr:spPr>
        <a:xfrm>
          <a:off x="18605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114825</xdr:rowOff>
    </xdr:from>
    <xdr:ext cx="378565" cy="259045"/>
    <xdr:sp macro="" textlink="">
      <xdr:nvSpPr>
        <xdr:cNvPr id="780" name="テキスト ボックス 779"/>
        <xdr:cNvSpPr txBox="1"/>
      </xdr:nvSpPr>
      <xdr:spPr>
        <a:xfrm>
          <a:off x="18467017" y="577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市町村合併等大きな人口変動要因がないために、目的別歳出決算の変動は主として普通建設事業費の多寡によって変動することとなる。</a:t>
          </a:r>
          <a:endParaRPr lang="ja-JP" altLang="ja-JP" sz="1300">
            <a:effectLst/>
          </a:endParaRPr>
        </a:p>
        <a:p>
          <a:r>
            <a:rPr lang="ja-JP" altLang="ja-JP" sz="1300">
              <a:solidFill>
                <a:schemeClr val="dk1"/>
              </a:solidFill>
              <a:effectLst/>
              <a:latin typeface="+mn-lt"/>
              <a:ea typeface="+mn-ea"/>
              <a:cs typeface="+mn-cs"/>
            </a:rPr>
            <a:t>本市において平成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年度と平成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年度との乖離が大きいものとして</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教育費があげられる。こ</a:t>
          </a:r>
          <a:r>
            <a:rPr lang="ja-JP" altLang="en-US" sz="1300">
              <a:solidFill>
                <a:schemeClr val="dk1"/>
              </a:solidFill>
              <a:effectLst/>
              <a:latin typeface="+mn-lt"/>
              <a:ea typeface="+mn-ea"/>
              <a:cs typeface="+mn-cs"/>
            </a:rPr>
            <a:t>れは</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年度に実施した普通建設事業費が剥落したためである。</a:t>
          </a:r>
          <a:endParaRPr lang="ja-JP" altLang="ja-JP" sz="1300">
            <a:effectLst/>
          </a:endParaRPr>
        </a:p>
        <a:p>
          <a:r>
            <a:rPr lang="ja-JP" altLang="ja-JP" sz="1300">
              <a:solidFill>
                <a:schemeClr val="dk1"/>
              </a:solidFill>
              <a:effectLst/>
              <a:latin typeface="+mn-lt"/>
              <a:ea typeface="+mn-ea"/>
              <a:cs typeface="+mn-cs"/>
            </a:rPr>
            <a:t>類似団体と比較で大きな乖離があるものは、教育費、諸支出金である。教育費については前述のとおり平成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年度の国の補正予算により繰越明許として実施した普通建設事業の影響から、平成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26</a:t>
          </a:r>
          <a:r>
            <a:rPr lang="ja-JP" altLang="en-US" sz="1300">
              <a:solidFill>
                <a:schemeClr val="dk1"/>
              </a:solidFill>
              <a:effectLst/>
              <a:latin typeface="+mn-lt"/>
              <a:ea typeface="+mn-ea"/>
              <a:cs typeface="+mn-cs"/>
            </a:rPr>
            <a:t>、</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年度同様に類似団体平均を上回った。また、諸支出金については、過去から類似団体と比較して大きな乖離があるが、これは交通事業会計への補助を実施しているためである。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年度決算において、歳入は納税義務者の増加による個人市民税の増</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により増加している。歳出は平成</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年度以降、扶助費が引き続き増加している</a:t>
          </a:r>
          <a:r>
            <a:rPr kumimoji="1" lang="ja-JP" altLang="en-US" sz="1200">
              <a:solidFill>
                <a:schemeClr val="dk1"/>
              </a:solidFill>
              <a:effectLst/>
              <a:latin typeface="+mn-lt"/>
              <a:ea typeface="+mn-ea"/>
              <a:cs typeface="+mn-cs"/>
            </a:rPr>
            <a:t>。また、人件費については、人事院勧告の影響及び退職者の増加に伴い増加している。一方で</a:t>
          </a:r>
          <a:r>
            <a:rPr kumimoji="1" lang="ja-JP" altLang="ja-JP" sz="1200">
              <a:solidFill>
                <a:schemeClr val="dk1"/>
              </a:solidFill>
              <a:effectLst/>
              <a:latin typeface="+mn-lt"/>
              <a:ea typeface="+mn-ea"/>
              <a:cs typeface="+mn-cs"/>
            </a:rPr>
            <a:t>普通建設事業費</a:t>
          </a:r>
          <a:r>
            <a:rPr kumimoji="1" lang="ja-JP" altLang="en-US" sz="1200">
              <a:solidFill>
                <a:schemeClr val="dk1"/>
              </a:solidFill>
              <a:effectLst/>
              <a:latin typeface="+mn-lt"/>
              <a:ea typeface="+mn-ea"/>
              <a:cs typeface="+mn-cs"/>
            </a:rPr>
            <a:t>は平成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年度に実施した普通建設事業費が剥落したため</a:t>
          </a:r>
          <a:r>
            <a:rPr kumimoji="1" lang="ja-JP" altLang="ja-JP" sz="1200">
              <a:solidFill>
                <a:schemeClr val="dk1"/>
              </a:solidFill>
              <a:effectLst/>
              <a:latin typeface="+mn-lt"/>
              <a:ea typeface="+mn-ea"/>
              <a:cs typeface="+mn-cs"/>
            </a:rPr>
            <a:t>大幅に</a:t>
          </a:r>
          <a:r>
            <a:rPr kumimoji="1" lang="ja-JP" altLang="en-US" sz="1200">
              <a:solidFill>
                <a:schemeClr val="dk1"/>
              </a:solidFill>
              <a:effectLst/>
              <a:latin typeface="+mn-lt"/>
              <a:ea typeface="+mn-ea"/>
              <a:cs typeface="+mn-cs"/>
            </a:rPr>
            <a:t>減少している。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以上から、</a:t>
          </a:r>
          <a:r>
            <a:rPr kumimoji="1" lang="ja-JP" altLang="ja-JP" sz="1200">
              <a:solidFill>
                <a:schemeClr val="dk1"/>
              </a:solidFill>
              <a:effectLst/>
              <a:latin typeface="+mn-lt"/>
              <a:ea typeface="+mn-ea"/>
              <a:cs typeface="+mn-cs"/>
            </a:rPr>
            <a:t>実質収支は昨年度に比較して</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一方で、実質単年度収支は国民健康保険制度の改革に備えた、新たな基金に相当額を積み立てるため、財政調整基金を取崩して実施したため、減少している。また、同様の理由により財政調整基金残高も減少し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年度以降黒字決算となり、以降年々改善されているため、特別会計等の収支は着実に改善している。</a:t>
          </a:r>
          <a:endParaRPr lang="ja-JP" altLang="ja-JP" sz="1300">
            <a:effectLst/>
          </a:endParaRPr>
        </a:p>
        <a:p>
          <a:r>
            <a:rPr kumimoji="1" lang="ja-JP" altLang="ja-JP" sz="1300">
              <a:solidFill>
                <a:schemeClr val="dk1"/>
              </a:solidFill>
              <a:effectLst/>
              <a:latin typeface="+mn-lt"/>
              <a:ea typeface="+mn-ea"/>
              <a:cs typeface="+mn-cs"/>
            </a:rPr>
            <a:t>残る中心市街地駐車場事業特別会計については、平成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年度以降の実質収支は改善に向かうと見込んでいたところ、平成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年度に同特別会計廃止に伴い累積赤字の清算を実施した結果、その他会計の赤字が解消した。平成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年度も引き続き赤字は解消されている。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年度と平成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年度の比較において変動が大きかったものとして、国保会計と病院事業会計によるものが挙げられる。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国保会計においては、被保険者数は減少したものの滞納処分の強化を図ったことで、平成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年度を超える徴収率となったことにより、保険税等歳入の減少を抑えることができた。一方で、超高額薬剤の薬価改定及び利用の低迷等により、医療給付費が減少したため、結果として、対前年比で約</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億円実質収支の増加に繋がった。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病院事業会計においては、平成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年度より適用された地方公営企業会計制度の見直しにおいて、資本不足額・剰余額への影響があった引当金等の算入猶予期間が経過したことにより、実質収支が減少したと考えられる。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3&#36001;&#25919;&#20225;&#30011;\&#12304;&#27598;&#24180;&#12354;&#12427;&#35519;&#26619;&#12305;\&#65288;04&#26376;&#65289;&#36001;&#25919;&#29366;&#27841;&#36039;&#26009;&#38598;\H31&#65288;H29&#27770;&#65289;\03_&#21508;&#25285;&#24403;&#20316;&#25104;&#20998;\&#12304;&#36001;&#25919;&#29366;&#27841;&#36039;&#26009;&#38598;&#12305;&#65288;&#21271;&#35895;&#20316;&#25104;&#28168;&#12415;&#65289;_282073_&#20234;&#20025;&#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7013</v>
          </cell>
          <cell r="C72">
            <v>7708</v>
          </cell>
          <cell r="D72">
            <v>7611</v>
          </cell>
        </row>
        <row r="73">
          <cell r="A73" t="str">
            <v>減債基金</v>
          </cell>
          <cell r="B73">
            <v>625</v>
          </cell>
          <cell r="C73">
            <v>625</v>
          </cell>
          <cell r="D73">
            <v>625</v>
          </cell>
        </row>
        <row r="74">
          <cell r="A74" t="str">
            <v>その他特定目的基金</v>
          </cell>
          <cell r="B74">
            <v>4622</v>
          </cell>
          <cell r="C74">
            <v>5013</v>
          </cell>
          <cell r="D74">
            <v>6524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DO59"/>
  <sheetViews>
    <sheetView showGridLines="0" tabSelected="1" workbookViewId="0">
      <selection activeCell="AC6" sqref="AC6:AL8"/>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72052584</v>
      </c>
      <c r="BO4" s="441"/>
      <c r="BP4" s="441"/>
      <c r="BQ4" s="441"/>
      <c r="BR4" s="441"/>
      <c r="BS4" s="441"/>
      <c r="BT4" s="441"/>
      <c r="BU4" s="442"/>
      <c r="BV4" s="440">
        <v>71797022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1.9</v>
      </c>
      <c r="CU4" s="622"/>
      <c r="CV4" s="622"/>
      <c r="CW4" s="622"/>
      <c r="CX4" s="622"/>
      <c r="CY4" s="622"/>
      <c r="CZ4" s="622"/>
      <c r="DA4" s="623"/>
      <c r="DB4" s="621">
        <v>1.4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70480335</v>
      </c>
      <c r="BO5" s="446"/>
      <c r="BP5" s="446"/>
      <c r="BQ5" s="446"/>
      <c r="BR5" s="446"/>
      <c r="BS5" s="446"/>
      <c r="BT5" s="446"/>
      <c r="BU5" s="447"/>
      <c r="BV5" s="445">
        <v>69939798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94.4</v>
      </c>
      <c r="CU5" s="416"/>
      <c r="CV5" s="416"/>
      <c r="CW5" s="416"/>
      <c r="CX5" s="416"/>
      <c r="CY5" s="416"/>
      <c r="CZ5" s="416"/>
      <c r="DA5" s="417"/>
      <c r="DB5" s="415">
        <v>93.9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1572249</v>
      </c>
      <c r="BO6" s="446"/>
      <c r="BP6" s="446"/>
      <c r="BQ6" s="446"/>
      <c r="BR6" s="446"/>
      <c r="BS6" s="446"/>
      <c r="BT6" s="446"/>
      <c r="BU6" s="447"/>
      <c r="BV6" s="445">
        <v>1857224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102.3</v>
      </c>
      <c r="CU6" s="596"/>
      <c r="CV6" s="596"/>
      <c r="CW6" s="596"/>
      <c r="CX6" s="596"/>
      <c r="CY6" s="596"/>
      <c r="CZ6" s="596"/>
      <c r="DA6" s="597"/>
      <c r="DB6" s="595">
        <v>101.5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818314</v>
      </c>
      <c r="BO7" s="446"/>
      <c r="BP7" s="446"/>
      <c r="BQ7" s="446"/>
      <c r="BR7" s="446"/>
      <c r="BS7" s="446"/>
      <c r="BT7" s="446"/>
      <c r="BU7" s="447"/>
      <c r="BV7" s="445">
        <v>1280480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40550291</v>
      </c>
      <c r="CU7" s="446"/>
      <c r="CV7" s="446"/>
      <c r="CW7" s="446"/>
      <c r="CX7" s="446"/>
      <c r="CY7" s="446"/>
      <c r="CZ7" s="446"/>
      <c r="DA7" s="447"/>
      <c r="DB7" s="445">
        <v>40030324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753935</v>
      </c>
      <c r="BO8" s="446"/>
      <c r="BP8" s="446"/>
      <c r="BQ8" s="446"/>
      <c r="BR8" s="446"/>
      <c r="BS8" s="446"/>
      <c r="BT8" s="446"/>
      <c r="BU8" s="447"/>
      <c r="BV8" s="445">
        <v>576744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0.83</v>
      </c>
      <c r="CU8" s="559"/>
      <c r="CV8" s="559"/>
      <c r="CW8" s="559"/>
      <c r="CX8" s="559"/>
      <c r="CY8" s="559"/>
      <c r="CZ8" s="559"/>
      <c r="DA8" s="560"/>
      <c r="DB8" s="558">
        <v>0.83</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196883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177191</v>
      </c>
      <c r="BO9" s="446"/>
      <c r="BP9" s="446"/>
      <c r="BQ9" s="446"/>
      <c r="BR9" s="446"/>
      <c r="BS9" s="446"/>
      <c r="BT9" s="446"/>
      <c r="BU9" s="447"/>
      <c r="BV9" s="445">
        <v>-130245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14.4</v>
      </c>
      <c r="CU9" s="416"/>
      <c r="CV9" s="416"/>
      <c r="CW9" s="416"/>
      <c r="CX9" s="416"/>
      <c r="CY9" s="416"/>
      <c r="CZ9" s="416"/>
      <c r="DA9" s="417"/>
      <c r="DB9" s="415">
        <v>15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196127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515472</v>
      </c>
      <c r="BO10" s="446"/>
      <c r="BP10" s="446"/>
      <c r="BQ10" s="446"/>
      <c r="BR10" s="446"/>
      <c r="BS10" s="446"/>
      <c r="BT10" s="446"/>
      <c r="BU10" s="447"/>
      <c r="BV10" s="445">
        <v>712043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14438</v>
      </c>
      <c r="BO11" s="446"/>
      <c r="BP11" s="446"/>
      <c r="BQ11" s="446"/>
      <c r="BR11" s="446"/>
      <c r="BS11" s="446"/>
      <c r="BT11" s="446"/>
      <c r="BU11" s="447"/>
      <c r="BV11" s="445">
        <v>204000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202193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612347</v>
      </c>
      <c r="BO12" s="446"/>
      <c r="BP12" s="446"/>
      <c r="BQ12" s="446"/>
      <c r="BR12" s="446"/>
      <c r="BS12" s="446"/>
      <c r="BT12" s="446"/>
      <c r="BU12" s="447"/>
      <c r="BV12" s="445">
        <v>17077</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199107</v>
      </c>
      <c r="S13" s="549"/>
      <c r="T13" s="549"/>
      <c r="U13" s="549"/>
      <c r="V13" s="550"/>
      <c r="W13" s="536" t="s">
        <v>133</v>
      </c>
      <c r="X13" s="458"/>
      <c r="Y13" s="458"/>
      <c r="Z13" s="458"/>
      <c r="AA13" s="458"/>
      <c r="AB13" s="459"/>
      <c r="AC13" s="421">
        <v>593</v>
      </c>
      <c r="AD13" s="422"/>
      <c r="AE13" s="422"/>
      <c r="AF13" s="422"/>
      <c r="AG13" s="423"/>
      <c r="AH13" s="421">
        <v>612</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94754</v>
      </c>
      <c r="BO13" s="446"/>
      <c r="BP13" s="446"/>
      <c r="BQ13" s="446"/>
      <c r="BR13" s="446"/>
      <c r="BS13" s="446"/>
      <c r="BT13" s="446"/>
      <c r="BU13" s="447"/>
      <c r="BV13" s="445">
        <v>768721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7.1</v>
      </c>
      <c r="CU13" s="416"/>
      <c r="CV13" s="416"/>
      <c r="CW13" s="416"/>
      <c r="CX13" s="416"/>
      <c r="CY13" s="416"/>
      <c r="CZ13" s="416"/>
      <c r="DA13" s="417"/>
      <c r="DB13" s="415">
        <v>8.5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201865</v>
      </c>
      <c r="S14" s="549"/>
      <c r="T14" s="549"/>
      <c r="U14" s="549"/>
      <c r="V14" s="550"/>
      <c r="W14" s="551"/>
      <c r="X14" s="461"/>
      <c r="Y14" s="461"/>
      <c r="Z14" s="461"/>
      <c r="AA14" s="461"/>
      <c r="AB14" s="462"/>
      <c r="AC14" s="541">
        <v>0.7</v>
      </c>
      <c r="AD14" s="542"/>
      <c r="AE14" s="542"/>
      <c r="AF14" s="542"/>
      <c r="AG14" s="543"/>
      <c r="AH14" s="541">
        <v>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v>4.9000000000000004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198815</v>
      </c>
      <c r="S15" s="549"/>
      <c r="T15" s="549"/>
      <c r="U15" s="549"/>
      <c r="V15" s="550"/>
      <c r="W15" s="536" t="s">
        <v>141</v>
      </c>
      <c r="X15" s="458"/>
      <c r="Y15" s="458"/>
      <c r="Z15" s="458"/>
      <c r="AA15" s="458"/>
      <c r="AB15" s="459"/>
      <c r="AC15" s="421">
        <v>21780</v>
      </c>
      <c r="AD15" s="422"/>
      <c r="AE15" s="422"/>
      <c r="AF15" s="422"/>
      <c r="AG15" s="423"/>
      <c r="AH15" s="421">
        <v>23327</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25248933</v>
      </c>
      <c r="BO15" s="441"/>
      <c r="BP15" s="441"/>
      <c r="BQ15" s="441"/>
      <c r="BR15" s="441"/>
      <c r="BS15" s="441"/>
      <c r="BT15" s="441"/>
      <c r="BU15" s="442"/>
      <c r="BV15" s="440">
        <v>24966455</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26.3</v>
      </c>
      <c r="AD16" s="542"/>
      <c r="AE16" s="542"/>
      <c r="AF16" s="542"/>
      <c r="AG16" s="543"/>
      <c r="AH16" s="541">
        <v>27.8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30445816</v>
      </c>
      <c r="BO16" s="446"/>
      <c r="BP16" s="446"/>
      <c r="BQ16" s="446"/>
      <c r="BR16" s="446"/>
      <c r="BS16" s="446"/>
      <c r="BT16" s="446"/>
      <c r="BU16" s="447"/>
      <c r="BV16" s="445">
        <v>30118290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60302</v>
      </c>
      <c r="AD17" s="422"/>
      <c r="AE17" s="422"/>
      <c r="AF17" s="422"/>
      <c r="AG17" s="423"/>
      <c r="AH17" s="421">
        <v>59842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32147285</v>
      </c>
      <c r="BO17" s="446"/>
      <c r="BP17" s="446"/>
      <c r="BQ17" s="446"/>
      <c r="BR17" s="446"/>
      <c r="BS17" s="446"/>
      <c r="BT17" s="446"/>
      <c r="BU17" s="447"/>
      <c r="BV17" s="445">
        <v>31835460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25</v>
      </c>
      <c r="M18" s="510"/>
      <c r="N18" s="510"/>
      <c r="O18" s="510"/>
      <c r="P18" s="510"/>
      <c r="Q18" s="510"/>
      <c r="R18" s="511"/>
      <c r="S18" s="511"/>
      <c r="T18" s="511"/>
      <c r="U18" s="511"/>
      <c r="V18" s="512"/>
      <c r="W18" s="526"/>
      <c r="X18" s="527"/>
      <c r="Y18" s="527"/>
      <c r="Z18" s="527"/>
      <c r="AA18" s="527"/>
      <c r="AB18" s="537"/>
      <c r="AC18" s="409">
        <v>72.900000000000006</v>
      </c>
      <c r="AD18" s="410"/>
      <c r="AE18" s="410"/>
      <c r="AF18" s="410"/>
      <c r="AG18" s="513"/>
      <c r="AH18" s="409">
        <v>71.400000000000006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39281388</v>
      </c>
      <c r="BO18" s="446"/>
      <c r="BP18" s="446"/>
      <c r="BQ18" s="446"/>
      <c r="BR18" s="446"/>
      <c r="BS18" s="446"/>
      <c r="BT18" s="446"/>
      <c r="BU18" s="447"/>
      <c r="BV18" s="445">
        <v>38419193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7875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47839583</v>
      </c>
      <c r="BO19" s="446"/>
      <c r="BP19" s="446"/>
      <c r="BQ19" s="446"/>
      <c r="BR19" s="446"/>
      <c r="BS19" s="446"/>
      <c r="BT19" s="446"/>
      <c r="BU19" s="447"/>
      <c r="BV19" s="445">
        <v>46380760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78903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60647257</v>
      </c>
      <c r="BO23" s="446"/>
      <c r="BP23" s="446"/>
      <c r="BQ23" s="446"/>
      <c r="BR23" s="446"/>
      <c r="BS23" s="446"/>
      <c r="BT23" s="446"/>
      <c r="BU23" s="447"/>
      <c r="BV23" s="445">
        <v>62384592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9324</v>
      </c>
      <c r="R24" s="422"/>
      <c r="S24" s="422"/>
      <c r="T24" s="422"/>
      <c r="U24" s="422"/>
      <c r="V24" s="423"/>
      <c r="W24" s="487"/>
      <c r="X24" s="478"/>
      <c r="Y24" s="479"/>
      <c r="Z24" s="418" t="s">
        <v>165</v>
      </c>
      <c r="AA24" s="419"/>
      <c r="AB24" s="419"/>
      <c r="AC24" s="419"/>
      <c r="AD24" s="419"/>
      <c r="AE24" s="419"/>
      <c r="AF24" s="419"/>
      <c r="AG24" s="420"/>
      <c r="AH24" s="421">
        <v>1150</v>
      </c>
      <c r="AI24" s="422"/>
      <c r="AJ24" s="422"/>
      <c r="AK24" s="422"/>
      <c r="AL24" s="423"/>
      <c r="AM24" s="421">
        <v>3473000</v>
      </c>
      <c r="AN24" s="422"/>
      <c r="AO24" s="422"/>
      <c r="AP24" s="422"/>
      <c r="AQ24" s="422"/>
      <c r="AR24" s="423"/>
      <c r="AS24" s="421">
        <v>3020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49581553</v>
      </c>
      <c r="BO24" s="446"/>
      <c r="BP24" s="446"/>
      <c r="BQ24" s="446"/>
      <c r="BR24" s="446"/>
      <c r="BS24" s="446"/>
      <c r="BT24" s="446"/>
      <c r="BU24" s="447"/>
      <c r="BV24" s="445">
        <v>49502790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8056</v>
      </c>
      <c r="R25" s="422"/>
      <c r="S25" s="422"/>
      <c r="T25" s="422"/>
      <c r="U25" s="422"/>
      <c r="V25" s="423"/>
      <c r="W25" s="487"/>
      <c r="X25" s="478"/>
      <c r="Y25" s="479"/>
      <c r="Z25" s="418" t="s">
        <v>168</v>
      </c>
      <c r="AA25" s="419"/>
      <c r="AB25" s="419"/>
      <c r="AC25" s="419"/>
      <c r="AD25" s="419"/>
      <c r="AE25" s="419"/>
      <c r="AF25" s="419"/>
      <c r="AG25" s="420"/>
      <c r="AH25" s="421">
        <v>200</v>
      </c>
      <c r="AI25" s="422"/>
      <c r="AJ25" s="422"/>
      <c r="AK25" s="422"/>
      <c r="AL25" s="423"/>
      <c r="AM25" s="421">
        <v>566200</v>
      </c>
      <c r="AN25" s="422"/>
      <c r="AO25" s="422"/>
      <c r="AP25" s="422"/>
      <c r="AQ25" s="422"/>
      <c r="AR25" s="423"/>
      <c r="AS25" s="421">
        <v>2831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5044595</v>
      </c>
      <c r="BO25" s="441"/>
      <c r="BP25" s="441"/>
      <c r="BQ25" s="441"/>
      <c r="BR25" s="441"/>
      <c r="BS25" s="441"/>
      <c r="BT25" s="441"/>
      <c r="BU25" s="442"/>
      <c r="BV25" s="440">
        <v>5913638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7178</v>
      </c>
      <c r="R26" s="422"/>
      <c r="S26" s="422"/>
      <c r="T26" s="422"/>
      <c r="U26" s="422"/>
      <c r="V26" s="423"/>
      <c r="W26" s="487"/>
      <c r="X26" s="478"/>
      <c r="Y26" s="479"/>
      <c r="Z26" s="418" t="s">
        <v>171</v>
      </c>
      <c r="AA26" s="500"/>
      <c r="AB26" s="500"/>
      <c r="AC26" s="500"/>
      <c r="AD26" s="500"/>
      <c r="AE26" s="500"/>
      <c r="AF26" s="500"/>
      <c r="AG26" s="501"/>
      <c r="AH26" s="421">
        <v>22</v>
      </c>
      <c r="AI26" s="422"/>
      <c r="AJ26" s="422"/>
      <c r="AK26" s="422"/>
      <c r="AL26" s="423"/>
      <c r="AM26" s="421">
        <v>72732</v>
      </c>
      <c r="AN26" s="422"/>
      <c r="AO26" s="422"/>
      <c r="AP26" s="422"/>
      <c r="AQ26" s="422"/>
      <c r="AR26" s="423"/>
      <c r="AS26" s="421">
        <v>3306</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v>200000</v>
      </c>
      <c r="BO26" s="446"/>
      <c r="BP26" s="446"/>
      <c r="BQ26" s="446"/>
      <c r="BR26" s="446"/>
      <c r="BS26" s="446"/>
      <c r="BT26" s="446"/>
      <c r="BU26" s="447"/>
      <c r="BV26" s="445">
        <v>200000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7200</v>
      </c>
      <c r="R27" s="422"/>
      <c r="S27" s="422"/>
      <c r="T27" s="422"/>
      <c r="U27" s="422"/>
      <c r="V27" s="423"/>
      <c r="W27" s="487"/>
      <c r="X27" s="478"/>
      <c r="Y27" s="479"/>
      <c r="Z27" s="418" t="s">
        <v>174</v>
      </c>
      <c r="AA27" s="419"/>
      <c r="AB27" s="419"/>
      <c r="AC27" s="419"/>
      <c r="AD27" s="419"/>
      <c r="AE27" s="419"/>
      <c r="AF27" s="419"/>
      <c r="AG27" s="420"/>
      <c r="AH27" s="421">
        <v>124</v>
      </c>
      <c r="AI27" s="422"/>
      <c r="AJ27" s="422"/>
      <c r="AK27" s="422"/>
      <c r="AL27" s="423"/>
      <c r="AM27" s="421">
        <v>430784</v>
      </c>
      <c r="AN27" s="422"/>
      <c r="AO27" s="422"/>
      <c r="AP27" s="422"/>
      <c r="AQ27" s="422"/>
      <c r="AR27" s="423"/>
      <c r="AS27" s="421">
        <v>3474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100586</v>
      </c>
      <c r="BO27" s="449"/>
      <c r="BP27" s="449"/>
      <c r="BQ27" s="449"/>
      <c r="BR27" s="449"/>
      <c r="BS27" s="449"/>
      <c r="BT27" s="449"/>
      <c r="BU27" s="450"/>
      <c r="BV27" s="448">
        <v>100568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6460</v>
      </c>
      <c r="R28" s="422"/>
      <c r="S28" s="422"/>
      <c r="T28" s="422"/>
      <c r="U28" s="422"/>
      <c r="V28" s="423"/>
      <c r="W28" s="487"/>
      <c r="X28" s="478"/>
      <c r="Y28" s="479"/>
      <c r="Z28" s="418" t="s">
        <v>177</v>
      </c>
      <c r="AA28" s="419"/>
      <c r="AB28" s="419"/>
      <c r="AC28" s="419"/>
      <c r="AD28" s="419"/>
      <c r="AE28" s="419"/>
      <c r="AF28" s="419"/>
      <c r="AG28" s="420"/>
      <c r="AH28" s="421" t="s">
        <v>178</v>
      </c>
      <c r="AI28" s="422"/>
      <c r="AJ28" s="422"/>
      <c r="AK28" s="422"/>
      <c r="AL28" s="423"/>
      <c r="AM28" s="421" t="s">
        <v>178</v>
      </c>
      <c r="AN28" s="422"/>
      <c r="AO28" s="422"/>
      <c r="AP28" s="422"/>
      <c r="AQ28" s="422"/>
      <c r="AR28" s="423"/>
      <c r="AS28" s="421" t="s">
        <v>123</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7610810</v>
      </c>
      <c r="BO28" s="441"/>
      <c r="BP28" s="441"/>
      <c r="BQ28" s="441"/>
      <c r="BR28" s="441"/>
      <c r="BS28" s="441"/>
      <c r="BT28" s="441"/>
      <c r="BU28" s="442"/>
      <c r="BV28" s="440">
        <v>7707685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26</v>
      </c>
      <c r="M29" s="422"/>
      <c r="N29" s="422"/>
      <c r="O29" s="422"/>
      <c r="P29" s="423"/>
      <c r="Q29" s="421">
        <v>5840</v>
      </c>
      <c r="R29" s="422"/>
      <c r="S29" s="422"/>
      <c r="T29" s="422"/>
      <c r="U29" s="422"/>
      <c r="V29" s="423"/>
      <c r="W29" s="488"/>
      <c r="X29" s="489"/>
      <c r="Y29" s="490"/>
      <c r="Z29" s="418" t="s">
        <v>181</v>
      </c>
      <c r="AA29" s="419"/>
      <c r="AB29" s="419"/>
      <c r="AC29" s="419"/>
      <c r="AD29" s="419"/>
      <c r="AE29" s="419"/>
      <c r="AF29" s="419"/>
      <c r="AG29" s="420"/>
      <c r="AH29" s="421">
        <v>1274</v>
      </c>
      <c r="AI29" s="422"/>
      <c r="AJ29" s="422"/>
      <c r="AK29" s="422"/>
      <c r="AL29" s="423"/>
      <c r="AM29" s="421">
        <v>3903784</v>
      </c>
      <c r="AN29" s="422"/>
      <c r="AO29" s="422"/>
      <c r="AP29" s="422"/>
      <c r="AQ29" s="422"/>
      <c r="AR29" s="423"/>
      <c r="AS29" s="421">
        <v>3064</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625307</v>
      </c>
      <c r="BO29" s="446"/>
      <c r="BP29" s="446"/>
      <c r="BQ29" s="446"/>
      <c r="BR29" s="446"/>
      <c r="BS29" s="446"/>
      <c r="BT29" s="446"/>
      <c r="BU29" s="447"/>
      <c r="BV29" s="445">
        <v>625201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6523748</v>
      </c>
      <c r="BO30" s="449"/>
      <c r="BP30" s="449"/>
      <c r="BQ30" s="449"/>
      <c r="BR30" s="449"/>
      <c r="BS30" s="449"/>
      <c r="BT30" s="449"/>
      <c r="BU30" s="450"/>
      <c r="BV30" s="448">
        <v>5013281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IF('(2)各会計、関係団体の財政状況及び健全化判断比率'!B7="","",'(2)各会計、関係団体の財政状況及び健全化判断比率'!B7)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IF('(2)各会計、関係団体の財政状況及び健全化判断比率'!B28="","",'(2)各会計、関係団体の財政状況及び健全化判断比率'!B28)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IF('(2)各会計、関係団体の財政状況及び健全化判断比率'!B32="","",'(2)各会計、関係団体の財政状況及び健全化判断比率'!B32)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IF('(2)各会計、関係団体の財政状況及び健全化判断比率'!B68="","",'(2)各会計、関係団体の財政状況及び健全化判断比率'!B68)</f>
        <v>丹波少年自然の家事務組合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IF('(2)各会計、関係団体の財政状況及び健全化判断比率'!BS7="","",'(2)各会計、関係団体の財政状況及び健全化判断比率'!BS7)</f>
        <v>柿衞文庫</v>
      </c>
      <c r="CR34" s="403"/>
      <c r="CS34" s="403"/>
      <c r="CT34" s="403"/>
      <c r="CU34" s="403"/>
      <c r="CV34" s="403"/>
      <c r="CW34" s="403"/>
      <c r="CX34" s="403"/>
      <c r="CY34" s="403"/>
      <c r="CZ34" s="403"/>
      <c r="DA34" s="403"/>
      <c r="DB34" s="403"/>
      <c r="DC34" s="403"/>
      <c r="DD34" s="403"/>
      <c r="DE34" s="403"/>
      <c r="DF34" s="190"/>
      <c r="DG34" s="405" t="str">
        <f>IF('(2)各会計、関係団体の財政状況及び健全化判断比率'!BR7="","",'(2)各会計、関係団体の財政状況及び健全化判断比率'!BR7)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IF('(2)各会計、関係団体の財政状況及び健全化判断比率'!B8="","",'(2)各会計、関係団体の財政状況及び健全化判断比率'!B8)</f>
        <v>中小企業勤労者福祉共済事業特別会計</v>
      </c>
      <c r="F35" s="403"/>
      <c r="G35" s="403"/>
      <c r="H35" s="403"/>
      <c r="I35" s="403"/>
      <c r="J35" s="403"/>
      <c r="K35" s="403"/>
      <c r="L35" s="403"/>
      <c r="M35" s="403"/>
      <c r="N35" s="403"/>
      <c r="O35" s="403"/>
      <c r="P35" s="403"/>
      <c r="Q35" s="403"/>
      <c r="R35" s="403"/>
      <c r="S35" s="403"/>
      <c r="T35" s="193"/>
      <c r="U35" s="404">
        <f>IF(W35="","",U34+1)</f>
        <v>4</v>
      </c>
      <c r="V35" s="404"/>
      <c r="W35" s="403" t="str">
        <f>IF('(2)各会計、関係団体の財政状況及び健全化判断比率'!B29="","",'(2)各会計、関係団体の財政状況及び健全化判断比率'!B29)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IF('(2)各会計、関係団体の財政状況及び健全化判断比率'!B33="","",'(2)各会計、関係団体の財政状況及び健全化判断比率'!B33)</f>
        <v>工業用水道事業会計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IF('(2)各会計、関係団体の財政状況及び健全化判断比率'!B69="","",'(2)各会計、関係団体の財政状況及び健全化判断比率'!B69)</f>
        <v>後期広域連合（一般会計）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IF('(2)各会計、関係団体の財政状況及び健全化判断比率'!BS8="","",'(2)各会計、関係団体の財政状況及び健全化判断比率'!BS8)</f>
        <v>いたみ文化・スポーツ財団</v>
      </c>
      <c r="CR35" s="403"/>
      <c r="CS35" s="403"/>
      <c r="CT35" s="403"/>
      <c r="CU35" s="403"/>
      <c r="CV35" s="403"/>
      <c r="CW35" s="403"/>
      <c r="CX35" s="403"/>
      <c r="CY35" s="403"/>
      <c r="CZ35" s="403"/>
      <c r="DA35" s="403"/>
      <c r="DB35" s="403"/>
      <c r="DC35" s="403"/>
      <c r="DD35" s="403"/>
      <c r="DE35" s="403"/>
      <c r="DF35" s="190"/>
      <c r="DG35" s="405" t="str">
        <f>IF('(2)各会計、関係団体の財政状況及び健全化判断比率'!BR8="","",'(2)各会計、関係団体の財政状況及び健全化判断比率'!BR8)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IF('(2)各会計、関係団体の財政状況及び健全化判断比率'!B9="","",'(2)各会計、関係団体の財政状況及び健全化判断比率'!B9)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IF('(2)各会計、関係団体の財政状況及び健全化判断比率'!B30="","",'(2)各会計、関係団体の財政状況及び健全化判断比率'!B30)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9</v>
      </c>
      <c r="AN36" s="404"/>
      <c r="AO36" s="403" t="str">
        <f>IF('(2)各会計、関係団体の財政状況及び健全化判断比率'!B34="","",'(2)各会計、関係団体の財政状況及び健全化判断比率'!B34)</f>
        <v>交通事業会計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IF('(2)各会計、関係団体の財政状況及び健全化判断比率'!B70="","",'(2)各会計、関係団体の財政状況及び健全化判断比率'!B70)</f>
        <v>後期広域連合（特別会計）</v>
      </c>
      <c r="BZ36" s="403"/>
      <c r="CA36" s="403"/>
      <c r="CB36" s="403"/>
      <c r="CC36" s="403"/>
      <c r="CD36" s="403"/>
      <c r="CE36" s="403"/>
      <c r="CF36" s="403"/>
      <c r="CG36" s="403"/>
      <c r="CH36" s="403"/>
      <c r="CI36" s="403"/>
      <c r="CJ36" s="403"/>
      <c r="CK36" s="403"/>
      <c r="CL36" s="403"/>
      <c r="CM36" s="403"/>
      <c r="CN36" s="193"/>
      <c r="CO36" s="404">
        <f t="shared" si="3"/>
        <v>19</v>
      </c>
      <c r="CP36" s="404"/>
      <c r="CQ36" s="403" t="str">
        <f>IF('(2)各会計、関係団体の財政状況及び健全化判断比率'!BS9="","",'(2)各会計、関係団体の財政状況及び健全化判断比率'!BS9)</f>
        <v>伊丹都市開発</v>
      </c>
      <c r="CR36" s="403"/>
      <c r="CS36" s="403"/>
      <c r="CT36" s="403"/>
      <c r="CU36" s="403"/>
      <c r="CV36" s="403"/>
      <c r="CW36" s="403"/>
      <c r="CX36" s="403"/>
      <c r="CY36" s="403"/>
      <c r="CZ36" s="403"/>
      <c r="DA36" s="403"/>
      <c r="DB36" s="403"/>
      <c r="DC36" s="403"/>
      <c r="DD36" s="403"/>
      <c r="DE36" s="403"/>
      <c r="DF36" s="190"/>
      <c r="DG36" s="405" t="str">
        <f>IF('(2)各会計、関係団体の財政状況及び健全化判断比率'!BR9="","",'(2)各会計、関係団体の財政状況及び健全化判断比率'!BR9)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IF('(2)各会計、関係団体の財政状況及び健全化判断比率'!B10="","",'(2)各会計、関係団体の財政状況及び健全化判断比率'!B10)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IF('(2)各会計、関係団体の財政状況及び健全化判断比率'!B31="","",'(2)各会計、関係団体の財政状況及び健全化判断比率'!B31)</f>
        <v>農業共済事業特別会計</v>
      </c>
      <c r="X37" s="403"/>
      <c r="Y37" s="403"/>
      <c r="Z37" s="403"/>
      <c r="AA37" s="403"/>
      <c r="AB37" s="403"/>
      <c r="AC37" s="403"/>
      <c r="AD37" s="403"/>
      <c r="AE37" s="403"/>
      <c r="AF37" s="403"/>
      <c r="AG37" s="403"/>
      <c r="AH37" s="403"/>
      <c r="AI37" s="403"/>
      <c r="AJ37" s="403"/>
      <c r="AK37" s="403"/>
      <c r="AL37" s="193"/>
      <c r="AM37" s="404">
        <f t="shared" si="0"/>
        <v>10</v>
      </c>
      <c r="AN37" s="404"/>
      <c r="AO37" s="403" t="str">
        <f>IF('(2)各会計、関係団体の財政状況及び健全化判断比率'!B35="","",'(2)各会計、関係団体の財政状況及び健全化判断比率'!B35)</f>
        <v>病院事業会計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IF('(2)各会計、関係団体の財政状況及び健全化判断比率'!B71="","",'(2)各会計、関係団体の財政状況及び健全化判断比率'!B71)</f>
        <v>豊中市伊丹市クリーンランド</v>
      </c>
      <c r="BZ37" s="403"/>
      <c r="CA37" s="403"/>
      <c r="CB37" s="403"/>
      <c r="CC37" s="403"/>
      <c r="CD37" s="403"/>
      <c r="CE37" s="403"/>
      <c r="CF37" s="403"/>
      <c r="CG37" s="403"/>
      <c r="CH37" s="403"/>
      <c r="CI37" s="403"/>
      <c r="CJ37" s="403"/>
      <c r="CK37" s="403"/>
      <c r="CL37" s="403"/>
      <c r="CM37" s="403"/>
      <c r="CN37" s="193"/>
      <c r="CO37" s="404">
        <f t="shared" si="3"/>
        <v>20</v>
      </c>
      <c r="CP37" s="404"/>
      <c r="CQ37" s="403" t="str">
        <f>IF('(2)各会計、関係団体の財政状況及び健全化判断比率'!BS10="","",'(2)各会計、関係団体の財政状況及び健全化判断比率'!BS10)</f>
        <v>伊丹コミュニティ放送</v>
      </c>
      <c r="CR37" s="403"/>
      <c r="CS37" s="403"/>
      <c r="CT37" s="403"/>
      <c r="CU37" s="403"/>
      <c r="CV37" s="403"/>
      <c r="CW37" s="403"/>
      <c r="CX37" s="403"/>
      <c r="CY37" s="403"/>
      <c r="CZ37" s="403"/>
      <c r="DA37" s="403"/>
      <c r="DB37" s="403"/>
      <c r="DC37" s="403"/>
      <c r="DD37" s="403"/>
      <c r="DE37" s="403"/>
      <c r="DF37" s="190"/>
      <c r="DG37" s="405" t="str">
        <f>IF('(2)各会計、関係団体の財政状況及び健全化判断比率'!BR10="","",'(2)各会計、関係団体の財政状況及び健全化判断比率'!BR10)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IF('(2)各会計、関係団体の財政状況及び健全化判断比率'!B11="","",'(2)各会計、関係団体の財政状況及び健全化判断比率'!B11)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f t="shared" si="0"/>
        <v>11</v>
      </c>
      <c r="AN38" s="404"/>
      <c r="AO38" s="403" t="str">
        <f>IF('(2)各会計、関係団体の財政状況及び健全化判断比率'!B36="","",'(2)各会計、関係団体の財政状況及び健全化判断比率'!B36)</f>
        <v>下水道事業会計</v>
      </c>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IF('(2)各会計、関係団体の財政状況及び健全化判断比率'!B72="","",'(2)各会計、関係団体の財政状況及び健全化判断比率'!B72)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21</v>
      </c>
      <c r="CP38" s="404"/>
      <c r="CQ38" s="403" t="str">
        <f>IF('(2)各会計、関係団体の財政状況及び健全化判断比率'!BS11="","",'(2)各会計、関係団体の財政状況及び健全化判断比率'!BS11)</f>
        <v>アリオ</v>
      </c>
      <c r="CR38" s="403"/>
      <c r="CS38" s="403"/>
      <c r="CT38" s="403"/>
      <c r="CU38" s="403"/>
      <c r="CV38" s="403"/>
      <c r="CW38" s="403"/>
      <c r="CX38" s="403"/>
      <c r="CY38" s="403"/>
      <c r="CZ38" s="403"/>
      <c r="DA38" s="403"/>
      <c r="DB38" s="403"/>
      <c r="DC38" s="403"/>
      <c r="DD38" s="403"/>
      <c r="DE38" s="403"/>
      <c r="DF38" s="190"/>
      <c r="DG38" s="405" t="str">
        <f>IF('(2)各会計、関係団体の財政状況及び健全化判断比率'!BR11="","",'(2)各会計、関係団体の財政状況及び健全化判断比率'!BR11)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IF('(2)各会計、関係団体の財政状況及び健全化判断比率'!B12="","",'(2)各会計、関係団体の財政状況及び健全化判断比率'!B12)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f t="shared" si="0"/>
        <v>12</v>
      </c>
      <c r="AN39" s="404"/>
      <c r="AO39" s="403" t="str">
        <f>IF('(2)各会計、関係団体の財政状況及び健全化判断比率'!B37="","",'(2)各会計、関係団体の財政状況及び健全化判断比率'!B37)</f>
        <v>モーターボート競走事業会計</v>
      </c>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IF('(2)各会計、関係団体の財政状況及び健全化判断比率'!B73="","",'(2)各会計、関係団体の財政状況及び健全化判断比率'!B73)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22</v>
      </c>
      <c r="CP39" s="404"/>
      <c r="CQ39" s="403" t="str">
        <f>IF('(2)各会計、関係団体の財政状況及び健全化判断比率'!BS12="","",'(2)各会計、関係団体の財政状況及び健全化判断比率'!BS12)</f>
        <v>伊丹シティホテル</v>
      </c>
      <c r="CR39" s="403"/>
      <c r="CS39" s="403"/>
      <c r="CT39" s="403"/>
      <c r="CU39" s="403"/>
      <c r="CV39" s="403"/>
      <c r="CW39" s="403"/>
      <c r="CX39" s="403"/>
      <c r="CY39" s="403"/>
      <c r="CZ39" s="403"/>
      <c r="DA39" s="403"/>
      <c r="DB39" s="403"/>
      <c r="DC39" s="403"/>
      <c r="DD39" s="403"/>
      <c r="DE39" s="403"/>
      <c r="DF39" s="190"/>
      <c r="DG39" s="405" t="str">
        <f>IF('(2)各会計、関係団体の財政状況及び健全化判断比率'!BR12="","",'(2)各会計、関係団体の財政状況及び健全化判断比率'!BR12)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IF('(2)各会計、関係団体の財政状況及び健全化判断比率'!B13="","",'(2)各会計、関係団体の財政状況及び健全化判断比率'!B13)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IF('(2)各会計、関係団体の財政状況及び健全化判断比率'!B74="","",'(2)各会計、関係団体の財政状況及び健全化判断比率'!B74)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23</v>
      </c>
      <c r="CP40" s="404"/>
      <c r="CQ40" s="403" t="str">
        <f>IF('(2)各会計、関係団体の財政状況及び健全化判断比率'!BS13="","",'(2)各会計、関係団体の財政状況及び健全化判断比率'!BS13)</f>
        <v>伊丹市社会福祉協議会</v>
      </c>
      <c r="CR40" s="403"/>
      <c r="CS40" s="403"/>
      <c r="CT40" s="403"/>
      <c r="CU40" s="403"/>
      <c r="CV40" s="403"/>
      <c r="CW40" s="403"/>
      <c r="CX40" s="403"/>
      <c r="CY40" s="403"/>
      <c r="CZ40" s="403"/>
      <c r="DA40" s="403"/>
      <c r="DB40" s="403"/>
      <c r="DC40" s="403"/>
      <c r="DD40" s="403"/>
      <c r="DE40" s="403"/>
      <c r="DF40" s="190"/>
      <c r="DG40" s="405" t="str">
        <f>IF('(2)各会計、関係団体の財政状況及び健全化判断比率'!BR13="","",'(2)各会計、関係団体の財政状況及び健全化判断比率'!BR13)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IF('(2)各会計、関係団体の財政状況及び健全化判断比率'!B14="","",'(2)各会計、関係団体の財政状況及び健全化判断比率'!B14)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IF('(2)各会計、関係団体の財政状況及び健全化判断比率'!B75="","",'(2)各会計、関係団体の財政状況及び健全化判断比率'!B75)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IF('(2)各会計、関係団体の財政状況及び健全化判断比率'!BS14="","",'(2)各会計、関係団体の財政状況及び健全化判断比率'!BS14)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IF('(2)各会計、関係団体の財政状況及び健全化判断比率'!BR14="","",'(2)各会計、関係団体の財政状況及び健全化判断比率'!BR14)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IF('(2)各会計、関係団体の財政状況及び健全化判断比率'!B15="","",'(2)各会計、関係団体の財政状況及び健全化判断比率'!B15)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IF('(2)各会計、関係団体の財政状況及び健全化判断比率'!B76="","",'(2)各会計、関係団体の財政状況及び健全化判断比率'!B76)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IF('(2)各会計、関係団体の財政状況及び健全化判断比率'!BS15="","",'(2)各会計、関係団体の財政状況及び健全化判断比率'!BS15)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IF('(2)各会計、関係団体の財政状況及び健全化判断比率'!BR15="","",'(2)各会計、関係団体の財政状況及び健全化判断比率'!BR15)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IF('(2)各会計、関係団体の財政状況及び健全化判断比率'!B16="","",'(2)各会計、関係団体の財政状況及び健全化判断比率'!B16)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IF('(2)各会計、関係団体の財政状況及び健全化判断比率'!B77="","",'(2)各会計、関係団体の財政状況及び健全化判断比率'!B77)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IF('(2)各会計、関係団体の財政状況及び健全化判断比率'!BS16="","",'(2)各会計、関係団体の財政状況及び健全化判断比率'!BS16)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IF('(2)各会計、関係団体の財政状況及び健全化判断比率'!BR16="","",'(2)各会計、関係団体の財政状況及び健全化判断比率'!BR16)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bKmWL7CztvXOlKpUodEwV1h+5YsdAmrkPI4GTYH1198duqD85L7jaq4j0Ijx+dw/umPM8qSe3NVD2Mxj9nmufg==" saltValue="vXQ2egckUtcf8OqjkbEM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5" t="s">
        <v>562</v>
      </c>
      <c r="D34" s="1225"/>
      <c r="E34" s="1226"/>
      <c r="F34" s="32">
        <v>2.48</v>
      </c>
      <c r="G34" s="33">
        <v>3.52</v>
      </c>
      <c r="H34" s="33">
        <v>4.05</v>
      </c>
      <c r="I34" s="33">
        <v>4.5999999999999996</v>
      </c>
      <c r="J34" s="34">
        <v>4.57</v>
      </c>
      <c r="K34" s="22"/>
      <c r="L34" s="22"/>
      <c r="M34" s="22"/>
      <c r="N34" s="22"/>
      <c r="O34" s="22"/>
      <c r="P34" s="22"/>
    </row>
    <row r="35" spans="1:16" ht="39" customHeight="1">
      <c r="A35" s="22"/>
      <c r="B35" s="35"/>
      <c r="C35" s="1219" t="s">
        <v>563</v>
      </c>
      <c r="D35" s="1220"/>
      <c r="E35" s="1221"/>
      <c r="F35" s="36">
        <v>0.82</v>
      </c>
      <c r="G35" s="37">
        <v>1.21</v>
      </c>
      <c r="H35" s="37">
        <v>0.99</v>
      </c>
      <c r="I35" s="37">
        <v>3.07</v>
      </c>
      <c r="J35" s="38">
        <v>3.63</v>
      </c>
      <c r="K35" s="22"/>
      <c r="L35" s="22"/>
      <c r="M35" s="22"/>
      <c r="N35" s="22"/>
      <c r="O35" s="22"/>
      <c r="P35" s="22"/>
    </row>
    <row r="36" spans="1:16" ht="39" customHeight="1">
      <c r="A36" s="22"/>
      <c r="B36" s="35"/>
      <c r="C36" s="1219" t="s">
        <v>564</v>
      </c>
      <c r="D36" s="1220"/>
      <c r="E36" s="1221"/>
      <c r="F36" s="36">
        <v>2.7</v>
      </c>
      <c r="G36" s="37">
        <v>2.9</v>
      </c>
      <c r="H36" s="37">
        <v>3.08</v>
      </c>
      <c r="I36" s="37">
        <v>2.89</v>
      </c>
      <c r="J36" s="38">
        <v>2.73</v>
      </c>
      <c r="K36" s="22"/>
      <c r="L36" s="22"/>
      <c r="M36" s="22"/>
      <c r="N36" s="22"/>
      <c r="O36" s="22"/>
      <c r="P36" s="22"/>
    </row>
    <row r="37" spans="1:16" ht="39" customHeight="1">
      <c r="A37" s="22"/>
      <c r="B37" s="35"/>
      <c r="C37" s="1219" t="s">
        <v>565</v>
      </c>
      <c r="D37" s="1220"/>
      <c r="E37" s="1221"/>
      <c r="F37" s="36">
        <v>1.49</v>
      </c>
      <c r="G37" s="37">
        <v>1.69</v>
      </c>
      <c r="H37" s="37">
        <v>1.77</v>
      </c>
      <c r="I37" s="37">
        <v>2.2200000000000002</v>
      </c>
      <c r="J37" s="38">
        <v>2.21</v>
      </c>
      <c r="K37" s="22"/>
      <c r="L37" s="22"/>
      <c r="M37" s="22"/>
      <c r="N37" s="22"/>
      <c r="O37" s="22"/>
      <c r="P37" s="22"/>
    </row>
    <row r="38" spans="1:16" ht="39" customHeight="1">
      <c r="A38" s="22"/>
      <c r="B38" s="35"/>
      <c r="C38" s="1219" t="s">
        <v>566</v>
      </c>
      <c r="D38" s="1220"/>
      <c r="E38" s="1221"/>
      <c r="F38" s="36">
        <v>1.89</v>
      </c>
      <c r="G38" s="37">
        <v>2.0099999999999998</v>
      </c>
      <c r="H38" s="37">
        <v>1.78</v>
      </c>
      <c r="I38" s="37">
        <v>1.43</v>
      </c>
      <c r="J38" s="38">
        <v>1.85</v>
      </c>
      <c r="K38" s="22"/>
      <c r="L38" s="22"/>
      <c r="M38" s="22"/>
      <c r="N38" s="22"/>
      <c r="O38" s="22"/>
      <c r="P38" s="22"/>
    </row>
    <row r="39" spans="1:16" ht="39" customHeight="1">
      <c r="A39" s="22"/>
      <c r="B39" s="35"/>
      <c r="C39" s="1219" t="s">
        <v>567</v>
      </c>
      <c r="D39" s="1220"/>
      <c r="E39" s="1221"/>
      <c r="F39" s="36">
        <v>1.93</v>
      </c>
      <c r="G39" s="37">
        <v>1.0900000000000001</v>
      </c>
      <c r="H39" s="37">
        <v>1.1100000000000001</v>
      </c>
      <c r="I39" s="37">
        <v>1.38</v>
      </c>
      <c r="J39" s="38">
        <v>1.46</v>
      </c>
      <c r="K39" s="22"/>
      <c r="L39" s="22"/>
      <c r="M39" s="22"/>
      <c r="N39" s="22"/>
      <c r="O39" s="22"/>
      <c r="P39" s="22"/>
    </row>
    <row r="40" spans="1:16" ht="39" customHeight="1">
      <c r="A40" s="22"/>
      <c r="B40" s="35"/>
      <c r="C40" s="1219" t="s">
        <v>568</v>
      </c>
      <c r="D40" s="1220"/>
      <c r="E40" s="1221"/>
      <c r="F40" s="36">
        <v>1.1200000000000001</v>
      </c>
      <c r="G40" s="37">
        <v>1.26</v>
      </c>
      <c r="H40" s="37">
        <v>1.2</v>
      </c>
      <c r="I40" s="37">
        <v>1.26</v>
      </c>
      <c r="J40" s="38">
        <v>1.29</v>
      </c>
      <c r="K40" s="22"/>
      <c r="L40" s="22"/>
      <c r="M40" s="22"/>
      <c r="N40" s="22"/>
      <c r="O40" s="22"/>
      <c r="P40" s="22"/>
    </row>
    <row r="41" spans="1:16" ht="39" customHeight="1">
      <c r="A41" s="22"/>
      <c r="B41" s="35"/>
      <c r="C41" s="1219" t="s">
        <v>569</v>
      </c>
      <c r="D41" s="1220"/>
      <c r="E41" s="1221"/>
      <c r="F41" s="36">
        <v>4.67</v>
      </c>
      <c r="G41" s="37">
        <v>3.44</v>
      </c>
      <c r="H41" s="37">
        <v>2.3199999999999998</v>
      </c>
      <c r="I41" s="37">
        <v>2.0699999999999998</v>
      </c>
      <c r="J41" s="38">
        <v>1.26</v>
      </c>
      <c r="K41" s="22"/>
      <c r="L41" s="22"/>
      <c r="M41" s="22"/>
      <c r="N41" s="22"/>
      <c r="O41" s="22"/>
      <c r="P41" s="22"/>
    </row>
    <row r="42" spans="1:16" ht="39" customHeight="1">
      <c r="A42" s="22"/>
      <c r="B42" s="39"/>
      <c r="C42" s="1219" t="s">
        <v>570</v>
      </c>
      <c r="D42" s="1220"/>
      <c r="E42" s="1221"/>
      <c r="F42" s="36" t="s">
        <v>571</v>
      </c>
      <c r="G42" s="37" t="s">
        <v>572</v>
      </c>
      <c r="H42" s="37" t="s">
        <v>515</v>
      </c>
      <c r="I42" s="37" t="s">
        <v>515</v>
      </c>
      <c r="J42" s="38" t="s">
        <v>515</v>
      </c>
      <c r="K42" s="22"/>
      <c r="L42" s="22"/>
      <c r="M42" s="22"/>
      <c r="N42" s="22"/>
      <c r="O42" s="22"/>
      <c r="P42" s="22"/>
    </row>
    <row r="43" spans="1:16" ht="39" customHeight="1" thickBot="1">
      <c r="A43" s="22"/>
      <c r="B43" s="40"/>
      <c r="C43" s="1222" t="s">
        <v>573</v>
      </c>
      <c r="D43" s="1223"/>
      <c r="E43" s="1224"/>
      <c r="F43" s="41">
        <v>0.31</v>
      </c>
      <c r="G43" s="42">
        <v>0.31</v>
      </c>
      <c r="H43" s="42">
        <v>0.15</v>
      </c>
      <c r="I43" s="42">
        <v>0.79</v>
      </c>
      <c r="J43" s="43">
        <v>0.28000000000000003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N6w0WWCoUEuFz2yGViZG9j5h2VQp/3MO94WYU49KMEz8wdyGvoBGmIgK/2bpwEnqcEs8EJ6muiqgLh1iGLNRw==" saltValue="hgWg2n3Kunv6kYNgEuzA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5" t="s">
        <v>11</v>
      </c>
      <c r="C45" s="1236"/>
      <c r="D45" s="58"/>
      <c r="E45" s="1241" t="s">
        <v>12</v>
      </c>
      <c r="F45" s="1241"/>
      <c r="G45" s="1241"/>
      <c r="H45" s="1241"/>
      <c r="I45" s="1241"/>
      <c r="J45" s="1242"/>
      <c r="K45" s="59">
        <v>7036</v>
      </c>
      <c r="L45" s="60">
        <v>8825</v>
      </c>
      <c r="M45" s="60">
        <v>7148</v>
      </c>
      <c r="N45" s="60">
        <v>7241</v>
      </c>
      <c r="O45" s="61">
        <v>7306</v>
      </c>
      <c r="P45" s="48"/>
      <c r="Q45" s="48"/>
      <c r="R45" s="48"/>
      <c r="S45" s="48"/>
      <c r="T45" s="48"/>
      <c r="U45" s="48"/>
    </row>
    <row r="46" spans="1:21" ht="30.75" customHeight="1">
      <c r="A46" s="48"/>
      <c r="B46" s="1237"/>
      <c r="C46" s="1238"/>
      <c r="D46" s="62"/>
      <c r="E46" s="1229" t="s">
        <v>13</v>
      </c>
      <c r="F46" s="1229"/>
      <c r="G46" s="1229"/>
      <c r="H46" s="1229"/>
      <c r="I46" s="1229"/>
      <c r="J46" s="1230"/>
      <c r="K46" s="63" t="s">
        <v>515</v>
      </c>
      <c r="L46" s="64" t="s">
        <v>515</v>
      </c>
      <c r="M46" s="64" t="s">
        <v>515</v>
      </c>
      <c r="N46" s="64" t="s">
        <v>515</v>
      </c>
      <c r="O46" s="65" t="s">
        <v>515</v>
      </c>
      <c r="P46" s="48"/>
      <c r="Q46" s="48"/>
      <c r="R46" s="48"/>
      <c r="S46" s="48"/>
      <c r="T46" s="48"/>
      <c r="U46" s="48"/>
    </row>
    <row r="47" spans="1:21" ht="30.75" customHeight="1">
      <c r="A47" s="48"/>
      <c r="B47" s="1237"/>
      <c r="C47" s="1238"/>
      <c r="D47" s="62"/>
      <c r="E47" s="1229" t="s">
        <v>14</v>
      </c>
      <c r="F47" s="1229"/>
      <c r="G47" s="1229"/>
      <c r="H47" s="1229"/>
      <c r="I47" s="1229"/>
      <c r="J47" s="1230"/>
      <c r="K47" s="63" t="s">
        <v>515</v>
      </c>
      <c r="L47" s="64" t="s">
        <v>515</v>
      </c>
      <c r="M47" s="64" t="s">
        <v>515</v>
      </c>
      <c r="N47" s="64" t="s">
        <v>515</v>
      </c>
      <c r="O47" s="65" t="s">
        <v>515</v>
      </c>
      <c r="P47" s="48"/>
      <c r="Q47" s="48"/>
      <c r="R47" s="48"/>
      <c r="S47" s="48"/>
      <c r="T47" s="48"/>
      <c r="U47" s="48"/>
    </row>
    <row r="48" spans="1:21" ht="30.75" customHeight="1">
      <c r="A48" s="48"/>
      <c r="B48" s="1237"/>
      <c r="C48" s="1238"/>
      <c r="D48" s="62"/>
      <c r="E48" s="1229" t="s">
        <v>15</v>
      </c>
      <c r="F48" s="1229"/>
      <c r="G48" s="1229"/>
      <c r="H48" s="1229"/>
      <c r="I48" s="1229"/>
      <c r="J48" s="1230"/>
      <c r="K48" s="63">
        <v>2428</v>
      </c>
      <c r="L48" s="64">
        <v>2436</v>
      </c>
      <c r="M48" s="64">
        <v>2499</v>
      </c>
      <c r="N48" s="64">
        <v>2543</v>
      </c>
      <c r="O48" s="65">
        <v>2430</v>
      </c>
      <c r="P48" s="48"/>
      <c r="Q48" s="48"/>
      <c r="R48" s="48"/>
      <c r="S48" s="48"/>
      <c r="T48" s="48"/>
      <c r="U48" s="48"/>
    </row>
    <row r="49" spans="1:21" ht="30.75" customHeight="1">
      <c r="A49" s="48"/>
      <c r="B49" s="1237"/>
      <c r="C49" s="1238"/>
      <c r="D49" s="62"/>
      <c r="E49" s="1229" t="s">
        <v>16</v>
      </c>
      <c r="F49" s="1229"/>
      <c r="G49" s="1229"/>
      <c r="H49" s="1229"/>
      <c r="I49" s="1229"/>
      <c r="J49" s="1230"/>
      <c r="K49" s="63">
        <v>43</v>
      </c>
      <c r="L49" s="64">
        <v>60</v>
      </c>
      <c r="M49" s="64">
        <v>96</v>
      </c>
      <c r="N49" s="64">
        <v>229</v>
      </c>
      <c r="O49" s="65">
        <v>210</v>
      </c>
      <c r="P49" s="48"/>
      <c r="Q49" s="48"/>
      <c r="R49" s="48"/>
      <c r="S49" s="48"/>
      <c r="T49" s="48"/>
      <c r="U49" s="48"/>
    </row>
    <row r="50" spans="1:21" ht="30.75" customHeight="1">
      <c r="A50" s="48"/>
      <c r="B50" s="1237"/>
      <c r="C50" s="1238"/>
      <c r="D50" s="62"/>
      <c r="E50" s="1229" t="s">
        <v>17</v>
      </c>
      <c r="F50" s="1229"/>
      <c r="G50" s="1229"/>
      <c r="H50" s="1229"/>
      <c r="I50" s="1229"/>
      <c r="J50" s="1230"/>
      <c r="K50" s="63">
        <v>42</v>
      </c>
      <c r="L50" s="64">
        <v>27</v>
      </c>
      <c r="M50" s="64">
        <v>22</v>
      </c>
      <c r="N50" s="64">
        <v>22</v>
      </c>
      <c r="O50" s="65">
        <v>22</v>
      </c>
      <c r="P50" s="48"/>
      <c r="Q50" s="48"/>
      <c r="R50" s="48"/>
      <c r="S50" s="48"/>
      <c r="T50" s="48"/>
      <c r="U50" s="48"/>
    </row>
    <row r="51" spans="1:21" ht="30.75" customHeight="1">
      <c r="A51" s="48"/>
      <c r="B51" s="1239"/>
      <c r="C51" s="1240"/>
      <c r="D51" s="66"/>
      <c r="E51" s="1229" t="s">
        <v>18</v>
      </c>
      <c r="F51" s="1229"/>
      <c r="G51" s="1229"/>
      <c r="H51" s="1229"/>
      <c r="I51" s="1229"/>
      <c r="J51" s="1230"/>
      <c r="K51" s="63" t="s">
        <v>515</v>
      </c>
      <c r="L51" s="64" t="s">
        <v>515</v>
      </c>
      <c r="M51" s="64" t="s">
        <v>515</v>
      </c>
      <c r="N51" s="64" t="s">
        <v>515</v>
      </c>
      <c r="O51" s="65" t="s">
        <v>515</v>
      </c>
      <c r="P51" s="48"/>
      <c r="Q51" s="48"/>
      <c r="R51" s="48"/>
      <c r="S51" s="48"/>
      <c r="T51" s="48"/>
      <c r="U51" s="48"/>
    </row>
    <row r="52" spans="1:21" ht="30.75" customHeight="1">
      <c r="A52" s="48"/>
      <c r="B52" s="1227" t="s">
        <v>19</v>
      </c>
      <c r="C52" s="1228"/>
      <c r="D52" s="66"/>
      <c r="E52" s="1229" t="s">
        <v>20</v>
      </c>
      <c r="F52" s="1229"/>
      <c r="G52" s="1229"/>
      <c r="H52" s="1229"/>
      <c r="I52" s="1229"/>
      <c r="J52" s="1230"/>
      <c r="K52" s="63">
        <v>7311</v>
      </c>
      <c r="L52" s="64">
        <v>7692</v>
      </c>
      <c r="M52" s="64">
        <v>7154</v>
      </c>
      <c r="N52" s="64">
        <v>7554</v>
      </c>
      <c r="O52" s="65">
        <v>7561</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2238</v>
      </c>
      <c r="L53" s="69">
        <v>3656</v>
      </c>
      <c r="M53" s="69">
        <v>2611</v>
      </c>
      <c r="N53" s="69">
        <v>2481</v>
      </c>
      <c r="O53" s="70">
        <v>2407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KXJk65MxO6knRTAEIAcsKm8XfTNgXP6SB5Mi411ORdpATsiCN383LgF6E/ONKi5uhwC8HV+1unjC8LiIeSbGw==" saltValue="APVyM+4JOKgy/QulYGgH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S45" sqref="S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55" t="s">
        <v>24</v>
      </c>
      <c r="C41" s="1256"/>
      <c r="D41" s="81"/>
      <c r="E41" s="1257" t="s">
        <v>25</v>
      </c>
      <c r="F41" s="1257"/>
      <c r="G41" s="1257"/>
      <c r="H41" s="1258"/>
      <c r="I41" s="82">
        <v>65461</v>
      </c>
      <c r="J41" s="83">
        <v>64472</v>
      </c>
      <c r="K41" s="83">
        <v>63239</v>
      </c>
      <c r="L41" s="83">
        <v>62815</v>
      </c>
      <c r="M41" s="84">
        <v>60984</v>
      </c>
    </row>
    <row r="42" spans="2:13" ht="27.75" customHeight="1">
      <c r="B42" s="1245"/>
      <c r="C42" s="1246"/>
      <c r="D42" s="85"/>
      <c r="E42" s="1249" t="s">
        <v>26</v>
      </c>
      <c r="F42" s="1249"/>
      <c r="G42" s="1249"/>
      <c r="H42" s="1250"/>
      <c r="I42" s="86">
        <v>415</v>
      </c>
      <c r="J42" s="87">
        <v>389</v>
      </c>
      <c r="K42" s="87">
        <v>367</v>
      </c>
      <c r="L42" s="87">
        <v>350</v>
      </c>
      <c r="M42" s="88">
        <v>325</v>
      </c>
    </row>
    <row r="43" spans="2:13" ht="27.75" customHeight="1">
      <c r="B43" s="1245"/>
      <c r="C43" s="1246"/>
      <c r="D43" s="85"/>
      <c r="E43" s="1249" t="s">
        <v>27</v>
      </c>
      <c r="F43" s="1249"/>
      <c r="G43" s="1249"/>
      <c r="H43" s="1250"/>
      <c r="I43" s="86">
        <v>27698</v>
      </c>
      <c r="J43" s="87">
        <v>26427</v>
      </c>
      <c r="K43" s="87">
        <v>24056</v>
      </c>
      <c r="L43" s="87">
        <v>22216</v>
      </c>
      <c r="M43" s="88">
        <v>21534</v>
      </c>
    </row>
    <row r="44" spans="2:13" ht="27.75" customHeight="1">
      <c r="B44" s="1245"/>
      <c r="C44" s="1246"/>
      <c r="D44" s="85"/>
      <c r="E44" s="1249" t="s">
        <v>28</v>
      </c>
      <c r="F44" s="1249"/>
      <c r="G44" s="1249"/>
      <c r="H44" s="1250"/>
      <c r="I44" s="86">
        <v>2316</v>
      </c>
      <c r="J44" s="87">
        <v>3477</v>
      </c>
      <c r="K44" s="87">
        <v>4493</v>
      </c>
      <c r="L44" s="87">
        <v>4171</v>
      </c>
      <c r="M44" s="88">
        <v>3848</v>
      </c>
    </row>
    <row r="45" spans="2:13" ht="27.75" customHeight="1">
      <c r="B45" s="1245"/>
      <c r="C45" s="1246"/>
      <c r="D45" s="85"/>
      <c r="E45" s="1249" t="s">
        <v>29</v>
      </c>
      <c r="F45" s="1249"/>
      <c r="G45" s="1249"/>
      <c r="H45" s="1250"/>
      <c r="I45" s="86">
        <v>7319</v>
      </c>
      <c r="J45" s="87">
        <v>7248</v>
      </c>
      <c r="K45" s="87">
        <v>6940</v>
      </c>
      <c r="L45" s="87">
        <v>6908</v>
      </c>
      <c r="M45" s="88">
        <v>7021</v>
      </c>
    </row>
    <row r="46" spans="2:13" ht="27.75" customHeight="1">
      <c r="B46" s="1245"/>
      <c r="C46" s="1246"/>
      <c r="D46" s="89"/>
      <c r="E46" s="1249" t="s">
        <v>30</v>
      </c>
      <c r="F46" s="1249"/>
      <c r="G46" s="1249"/>
      <c r="H46" s="1250"/>
      <c r="I46" s="86">
        <v>91</v>
      </c>
      <c r="J46" s="87">
        <v>48</v>
      </c>
      <c r="K46" s="87">
        <v>40</v>
      </c>
      <c r="L46" s="87">
        <v>13</v>
      </c>
      <c r="M46" s="88">
        <v>20</v>
      </c>
    </row>
    <row r="47" spans="2:13" ht="27.75" customHeight="1">
      <c r="B47" s="1245"/>
      <c r="C47" s="1246"/>
      <c r="D47" s="90"/>
      <c r="E47" s="1259" t="s">
        <v>31</v>
      </c>
      <c r="F47" s="1260"/>
      <c r="G47" s="1260"/>
      <c r="H47" s="1261"/>
      <c r="I47" s="86" t="s">
        <v>515</v>
      </c>
      <c r="J47" s="87" t="s">
        <v>515</v>
      </c>
      <c r="K47" s="87" t="s">
        <v>515</v>
      </c>
      <c r="L47" s="87" t="s">
        <v>515</v>
      </c>
      <c r="M47" s="88" t="s">
        <v>515</v>
      </c>
    </row>
    <row r="48" spans="2:13" ht="27.75" customHeight="1">
      <c r="B48" s="1245"/>
      <c r="C48" s="1246"/>
      <c r="D48" s="85"/>
      <c r="E48" s="1249" t="s">
        <v>32</v>
      </c>
      <c r="F48" s="1249"/>
      <c r="G48" s="1249"/>
      <c r="H48" s="1250"/>
      <c r="I48" s="86" t="s">
        <v>515</v>
      </c>
      <c r="J48" s="87" t="s">
        <v>515</v>
      </c>
      <c r="K48" s="87" t="s">
        <v>515</v>
      </c>
      <c r="L48" s="87" t="s">
        <v>515</v>
      </c>
      <c r="M48" s="88" t="s">
        <v>515</v>
      </c>
    </row>
    <row r="49" spans="2:13" ht="27.75" customHeight="1">
      <c r="B49" s="1247"/>
      <c r="C49" s="1248"/>
      <c r="D49" s="85"/>
      <c r="E49" s="1249" t="s">
        <v>33</v>
      </c>
      <c r="F49" s="1249"/>
      <c r="G49" s="1249"/>
      <c r="H49" s="1250"/>
      <c r="I49" s="86" t="s">
        <v>515</v>
      </c>
      <c r="J49" s="87" t="s">
        <v>515</v>
      </c>
      <c r="K49" s="87" t="s">
        <v>515</v>
      </c>
      <c r="L49" s="87" t="s">
        <v>515</v>
      </c>
      <c r="M49" s="88" t="s">
        <v>515</v>
      </c>
    </row>
    <row r="50" spans="2:13" ht="27.75" customHeight="1">
      <c r="B50" s="1243" t="s">
        <v>34</v>
      </c>
      <c r="C50" s="1244"/>
      <c r="D50" s="91"/>
      <c r="E50" s="1249" t="s">
        <v>35</v>
      </c>
      <c r="F50" s="1249"/>
      <c r="G50" s="1249"/>
      <c r="H50" s="1250"/>
      <c r="I50" s="86">
        <v>10245</v>
      </c>
      <c r="J50" s="87">
        <v>11376</v>
      </c>
      <c r="K50" s="87">
        <v>12258</v>
      </c>
      <c r="L50" s="87">
        <v>13588</v>
      </c>
      <c r="M50" s="88">
        <v>16103</v>
      </c>
    </row>
    <row r="51" spans="2:13" ht="27.75" customHeight="1">
      <c r="B51" s="1245"/>
      <c r="C51" s="1246"/>
      <c r="D51" s="85"/>
      <c r="E51" s="1249" t="s">
        <v>36</v>
      </c>
      <c r="F51" s="1249"/>
      <c r="G51" s="1249"/>
      <c r="H51" s="1250"/>
      <c r="I51" s="86">
        <v>20006</v>
      </c>
      <c r="J51" s="87">
        <v>19006</v>
      </c>
      <c r="K51" s="87">
        <v>16517</v>
      </c>
      <c r="L51" s="87">
        <v>15768</v>
      </c>
      <c r="M51" s="88">
        <v>14984</v>
      </c>
    </row>
    <row r="52" spans="2:13" ht="27.75" customHeight="1">
      <c r="B52" s="1247"/>
      <c r="C52" s="1248"/>
      <c r="D52" s="85"/>
      <c r="E52" s="1249" t="s">
        <v>37</v>
      </c>
      <c r="F52" s="1249"/>
      <c r="G52" s="1249"/>
      <c r="H52" s="1250"/>
      <c r="I52" s="86">
        <v>64100</v>
      </c>
      <c r="J52" s="87">
        <v>64737</v>
      </c>
      <c r="K52" s="87">
        <v>65428</v>
      </c>
      <c r="L52" s="87">
        <v>65409</v>
      </c>
      <c r="M52" s="88">
        <v>65226</v>
      </c>
    </row>
    <row r="53" spans="2:13" ht="27.75" customHeight="1" thickBot="1">
      <c r="B53" s="1251" t="s">
        <v>38</v>
      </c>
      <c r="C53" s="1252"/>
      <c r="D53" s="92"/>
      <c r="E53" s="1253" t="s">
        <v>39</v>
      </c>
      <c r="F53" s="1253"/>
      <c r="G53" s="1253"/>
      <c r="H53" s="1254"/>
      <c r="I53" s="93">
        <v>8949</v>
      </c>
      <c r="J53" s="94">
        <v>6941</v>
      </c>
      <c r="K53" s="94">
        <v>4933</v>
      </c>
      <c r="L53" s="94">
        <v>1709</v>
      </c>
      <c r="M53" s="95">
        <v>-2581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Iixi+JsX/XyAOE85moEBUT3QBcUgollvKZeU0oYId2N5YwDM/ev5dlmxxcxUf79AzrZrwMAI9yaNhIHV4uUVA==" saltValue="8Dy+39A/nT1KSvMHhWTl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3"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70" t="s">
        <v>42</v>
      </c>
      <c r="D55" s="1270"/>
      <c r="E55" s="1271"/>
      <c r="F55" s="107">
        <v>7013</v>
      </c>
      <c r="G55" s="107">
        <v>7708</v>
      </c>
      <c r="H55" s="108">
        <v>7611</v>
      </c>
    </row>
    <row r="56" spans="2:8" ht="52.5" customHeight="1">
      <c r="B56" s="109"/>
      <c r="C56" s="1272" t="s">
        <v>43</v>
      </c>
      <c r="D56" s="1272"/>
      <c r="E56" s="1273"/>
      <c r="F56" s="110">
        <v>625</v>
      </c>
      <c r="G56" s="110">
        <v>625</v>
      </c>
      <c r="H56" s="111">
        <v>625</v>
      </c>
    </row>
    <row r="57" spans="2:8" ht="53.25" customHeight="1">
      <c r="B57" s="109"/>
      <c r="C57" s="1274" t="s">
        <v>44</v>
      </c>
      <c r="D57" s="1274"/>
      <c r="E57" s="1275"/>
      <c r="F57" s="112">
        <v>4622</v>
      </c>
      <c r="G57" s="112">
        <v>5013</v>
      </c>
      <c r="H57" s="113">
        <v>6524</v>
      </c>
    </row>
    <row r="58" spans="2:8" ht="45.75" customHeight="1">
      <c r="B58" s="114"/>
      <c r="C58" s="1262" t="s">
        <v>594</v>
      </c>
      <c r="D58" s="1263"/>
      <c r="E58" s="1264"/>
      <c r="F58" s="115">
        <v>2886</v>
      </c>
      <c r="G58" s="115">
        <v>2920</v>
      </c>
      <c r="H58" s="116">
        <v>4282</v>
      </c>
    </row>
    <row r="59" spans="2:8" ht="45.75" customHeight="1">
      <c r="B59" s="114"/>
      <c r="C59" s="1262" t="s">
        <v>595</v>
      </c>
      <c r="D59" s="1263"/>
      <c r="E59" s="1264"/>
      <c r="F59" s="115">
        <v>802</v>
      </c>
      <c r="G59" s="115">
        <v>1179</v>
      </c>
      <c r="H59" s="116">
        <v>1352</v>
      </c>
    </row>
    <row r="60" spans="2:8" ht="45.75" customHeight="1">
      <c r="B60" s="114"/>
      <c r="C60" s="1262" t="s">
        <v>596</v>
      </c>
      <c r="D60" s="1263"/>
      <c r="E60" s="1264"/>
      <c r="F60" s="115">
        <v>311</v>
      </c>
      <c r="G60" s="115">
        <v>306</v>
      </c>
      <c r="H60" s="116">
        <v>330</v>
      </c>
    </row>
    <row r="61" spans="2:8" ht="45.75" customHeight="1">
      <c r="B61" s="114"/>
      <c r="C61" s="1262" t="s">
        <v>597</v>
      </c>
      <c r="D61" s="1263"/>
      <c r="E61" s="1264"/>
      <c r="F61" s="115">
        <v>175</v>
      </c>
      <c r="G61" s="115">
        <v>195</v>
      </c>
      <c r="H61" s="116">
        <v>190</v>
      </c>
    </row>
    <row r="62" spans="2:8" ht="45.75" customHeight="1" thickBot="1">
      <c r="B62" s="117"/>
      <c r="C62" s="1265" t="s">
        <v>598</v>
      </c>
      <c r="D62" s="1266"/>
      <c r="E62" s="1267"/>
      <c r="F62" s="118">
        <v>126</v>
      </c>
      <c r="G62" s="118">
        <v>124</v>
      </c>
      <c r="H62" s="119">
        <v>124</v>
      </c>
    </row>
    <row r="63" spans="2:8" ht="52.5" customHeight="1" thickBot="1">
      <c r="B63" s="120"/>
      <c r="C63" s="1268" t="s">
        <v>45</v>
      </c>
      <c r="D63" s="1268"/>
      <c r="E63" s="1269"/>
      <c r="F63" s="121">
        <v>12259</v>
      </c>
      <c r="G63" s="121">
        <v>13346</v>
      </c>
      <c r="H63" s="122">
        <v>14760</v>
      </c>
    </row>
    <row r="64" spans="2:8" ht="15" customHeight="1"/>
    <row r="65" ht="0" hidden="1" customHeight="1"/>
    <row r="66" ht="0" hidden="1" customHeight="1"/>
  </sheetData>
  <sheetProtection algorithmName="SHA-512" hashValue="jyBaEREBgsmybD1h1YPJO7bB4MxilxS1KbUhc8eRrjmnNq4jpYq/sdj5QvOUthJIJrN1GAkYHlt8btO85pakGg==" saltValue="Egmf0l9OEGfw2gCx/ZoK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election activeCell="BJ15" sqref="BJ15"/>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6" t="s">
        <v>602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603</v>
      </c>
    </row>
    <row r="50" spans="1:109">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557</v>
      </c>
      <c r="BQ50" s="1289"/>
      <c r="BR50" s="1289"/>
      <c r="BS50" s="1289"/>
      <c r="BT50" s="1289"/>
      <c r="BU50" s="1289"/>
      <c r="BV50" s="1289"/>
      <c r="BW50" s="1289"/>
      <c r="BX50" s="1289" t="s">
        <v>558</v>
      </c>
      <c r="BY50" s="1289"/>
      <c r="BZ50" s="1289"/>
      <c r="CA50" s="1289"/>
      <c r="CB50" s="1289"/>
      <c r="CC50" s="1289"/>
      <c r="CD50" s="1289"/>
      <c r="CE50" s="1289"/>
      <c r="CF50" s="1289" t="s">
        <v>559</v>
      </c>
      <c r="CG50" s="1289"/>
      <c r="CH50" s="1289"/>
      <c r="CI50" s="1289"/>
      <c r="CJ50" s="1289"/>
      <c r="CK50" s="1289"/>
      <c r="CL50" s="1289"/>
      <c r="CM50" s="1289"/>
      <c r="CN50" s="1289" t="s">
        <v>560</v>
      </c>
      <c r="CO50" s="1289"/>
      <c r="CP50" s="1289"/>
      <c r="CQ50" s="1289"/>
      <c r="CR50" s="1289"/>
      <c r="CS50" s="1289"/>
      <c r="CT50" s="1289"/>
      <c r="CU50" s="1289"/>
      <c r="CV50" s="1289" t="s">
        <v>561</v>
      </c>
      <c r="CW50" s="1289"/>
      <c r="CX50" s="1289"/>
      <c r="CY50" s="1289"/>
      <c r="CZ50" s="1289"/>
      <c r="DA50" s="1289"/>
      <c r="DB50" s="1289"/>
      <c r="DC50" s="1289"/>
    </row>
    <row r="51" spans="1:109" ht="13.5" customHeight="1">
      <c r="B51" s="374"/>
      <c r="G51" s="1296"/>
      <c r="H51" s="1296"/>
      <c r="I51" s="1294"/>
      <c r="J51" s="1294"/>
      <c r="K51" s="1291"/>
      <c r="L51" s="1291"/>
      <c r="M51" s="1291"/>
      <c r="N51" s="1291"/>
      <c r="AM51" s="383"/>
      <c r="AN51" s="1292" t="s">
        <v>604</v>
      </c>
      <c r="AO51" s="1292"/>
      <c r="AP51" s="1292"/>
      <c r="AQ51" s="1292"/>
      <c r="AR51" s="1292"/>
      <c r="AS51" s="1292"/>
      <c r="AT51" s="1292"/>
      <c r="AU51" s="1292"/>
      <c r="AV51" s="1292"/>
      <c r="AW51" s="1292"/>
      <c r="AX51" s="1292"/>
      <c r="AY51" s="1292"/>
      <c r="AZ51" s="1292"/>
      <c r="BA51" s="1292"/>
      <c r="BB51" s="1292" t="s">
        <v>605</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0">
        <v>14.3</v>
      </c>
      <c r="CG51" s="1290"/>
      <c r="CH51" s="1290"/>
      <c r="CI51" s="1290"/>
      <c r="CJ51" s="1290"/>
      <c r="CK51" s="1290"/>
      <c r="CL51" s="1290"/>
      <c r="CM51" s="1290"/>
      <c r="CN51" s="1290">
        <v>4.9000000000000004</v>
      </c>
      <c r="CO51" s="1290"/>
      <c r="CP51" s="1290"/>
      <c r="CQ51" s="1290"/>
      <c r="CR51" s="1290"/>
      <c r="CS51" s="1290"/>
      <c r="CT51" s="1290"/>
      <c r="CU51" s="1290"/>
      <c r="CV51" s="1290"/>
      <c r="CW51" s="1290"/>
      <c r="CX51" s="1290"/>
      <c r="CY51" s="1290"/>
      <c r="CZ51" s="1290"/>
      <c r="DA51" s="1290"/>
      <c r="DB51" s="1290"/>
      <c r="DC51" s="1290"/>
    </row>
    <row r="52" spans="1:109">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606</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0">
        <v>55.9</v>
      </c>
      <c r="CG53" s="1290"/>
      <c r="CH53" s="1290"/>
      <c r="CI53" s="1290"/>
      <c r="CJ53" s="1290"/>
      <c r="CK53" s="1290"/>
      <c r="CL53" s="1290"/>
      <c r="CM53" s="1290"/>
      <c r="CN53" s="1290">
        <v>56.9</v>
      </c>
      <c r="CO53" s="1290"/>
      <c r="CP53" s="1290"/>
      <c r="CQ53" s="1290"/>
      <c r="CR53" s="1290"/>
      <c r="CS53" s="1290"/>
      <c r="CT53" s="1290"/>
      <c r="CU53" s="1290"/>
      <c r="CV53" s="1290">
        <v>57.4</v>
      </c>
      <c r="CW53" s="1290"/>
      <c r="CX53" s="1290"/>
      <c r="CY53" s="1290"/>
      <c r="CZ53" s="1290"/>
      <c r="DA53" s="1290"/>
      <c r="DB53" s="1290"/>
      <c r="DC53" s="1290"/>
    </row>
    <row r="54" spans="1:109">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5"/>
      <c r="H55" s="1285"/>
      <c r="I55" s="1285"/>
      <c r="J55" s="1285"/>
      <c r="K55" s="1291"/>
      <c r="L55" s="1291"/>
      <c r="M55" s="1291"/>
      <c r="N55" s="1291"/>
      <c r="AN55" s="1289" t="s">
        <v>607</v>
      </c>
      <c r="AO55" s="1289"/>
      <c r="AP55" s="1289"/>
      <c r="AQ55" s="1289"/>
      <c r="AR55" s="1289"/>
      <c r="AS55" s="1289"/>
      <c r="AT55" s="1289"/>
      <c r="AU55" s="1289"/>
      <c r="AV55" s="1289"/>
      <c r="AW55" s="1289"/>
      <c r="AX55" s="1289"/>
      <c r="AY55" s="1289"/>
      <c r="AZ55" s="1289"/>
      <c r="BA55" s="1289"/>
      <c r="BB55" s="1292" t="s">
        <v>605</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0">
        <v>25.4</v>
      </c>
      <c r="CG55" s="1290"/>
      <c r="CH55" s="1290"/>
      <c r="CI55" s="1290"/>
      <c r="CJ55" s="1290"/>
      <c r="CK55" s="1290"/>
      <c r="CL55" s="1290"/>
      <c r="CM55" s="1290"/>
      <c r="CN55" s="1290">
        <v>16.600000000000001</v>
      </c>
      <c r="CO55" s="1290"/>
      <c r="CP55" s="1290"/>
      <c r="CQ55" s="1290"/>
      <c r="CR55" s="1290"/>
      <c r="CS55" s="1290"/>
      <c r="CT55" s="1290"/>
      <c r="CU55" s="1290"/>
      <c r="CV55" s="1290">
        <v>17.399999999999999</v>
      </c>
      <c r="CW55" s="1290"/>
      <c r="CX55" s="1290"/>
      <c r="CY55" s="1290"/>
      <c r="CZ55" s="1290"/>
      <c r="DA55" s="1290"/>
      <c r="DB55" s="1290"/>
      <c r="DC55" s="1290"/>
    </row>
    <row r="56" spans="1:109">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606</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0">
        <v>52.6</v>
      </c>
      <c r="CG57" s="1290"/>
      <c r="CH57" s="1290"/>
      <c r="CI57" s="1290"/>
      <c r="CJ57" s="1290"/>
      <c r="CK57" s="1290"/>
      <c r="CL57" s="1290"/>
      <c r="CM57" s="1290"/>
      <c r="CN57" s="1290">
        <v>58.6</v>
      </c>
      <c r="CO57" s="1290"/>
      <c r="CP57" s="1290"/>
      <c r="CQ57" s="1290"/>
      <c r="CR57" s="1290"/>
      <c r="CS57" s="1290"/>
      <c r="CT57" s="1290"/>
      <c r="CU57" s="1290"/>
      <c r="CV57" s="1290">
        <v>57.9</v>
      </c>
      <c r="CW57" s="1290"/>
      <c r="CX57" s="1290"/>
      <c r="CY57" s="1290"/>
      <c r="CZ57" s="1290"/>
      <c r="DA57" s="1290"/>
      <c r="DB57" s="1290"/>
      <c r="DC57" s="1290"/>
      <c r="DD57" s="387"/>
      <c r="DE57" s="386"/>
    </row>
    <row r="58" spans="1:109" s="382" customFormat="1">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6" t="s">
        <v>609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603</v>
      </c>
    </row>
    <row r="72" spans="2:107">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557</v>
      </c>
      <c r="BQ72" s="1289"/>
      <c r="BR72" s="1289"/>
      <c r="BS72" s="1289"/>
      <c r="BT72" s="1289"/>
      <c r="BU72" s="1289"/>
      <c r="BV72" s="1289"/>
      <c r="BW72" s="1289"/>
      <c r="BX72" s="1289" t="s">
        <v>558</v>
      </c>
      <c r="BY72" s="1289"/>
      <c r="BZ72" s="1289"/>
      <c r="CA72" s="1289"/>
      <c r="CB72" s="1289"/>
      <c r="CC72" s="1289"/>
      <c r="CD72" s="1289"/>
      <c r="CE72" s="1289"/>
      <c r="CF72" s="1289" t="s">
        <v>559</v>
      </c>
      <c r="CG72" s="1289"/>
      <c r="CH72" s="1289"/>
      <c r="CI72" s="1289"/>
      <c r="CJ72" s="1289"/>
      <c r="CK72" s="1289"/>
      <c r="CL72" s="1289"/>
      <c r="CM72" s="1289"/>
      <c r="CN72" s="1289" t="s">
        <v>560</v>
      </c>
      <c r="CO72" s="1289"/>
      <c r="CP72" s="1289"/>
      <c r="CQ72" s="1289"/>
      <c r="CR72" s="1289"/>
      <c r="CS72" s="1289"/>
      <c r="CT72" s="1289"/>
      <c r="CU72" s="1289"/>
      <c r="CV72" s="1289" t="s">
        <v>561</v>
      </c>
      <c r="CW72" s="1289"/>
      <c r="CX72" s="1289"/>
      <c r="CY72" s="1289"/>
      <c r="CZ72" s="1289"/>
      <c r="DA72" s="1289"/>
      <c r="DB72" s="1289"/>
      <c r="DC72" s="1289"/>
    </row>
    <row r="73" spans="2:107">
      <c r="B73" s="374"/>
      <c r="G73" s="1296"/>
      <c r="H73" s="1296"/>
      <c r="I73" s="1296"/>
      <c r="J73" s="1296"/>
      <c r="K73" s="1297"/>
      <c r="L73" s="1297"/>
      <c r="M73" s="1297"/>
      <c r="N73" s="1297"/>
      <c r="AM73" s="383"/>
      <c r="AN73" s="1292" t="s">
        <v>604</v>
      </c>
      <c r="AO73" s="1292"/>
      <c r="AP73" s="1292"/>
      <c r="AQ73" s="1292"/>
      <c r="AR73" s="1292"/>
      <c r="AS73" s="1292"/>
      <c r="AT73" s="1292"/>
      <c r="AU73" s="1292"/>
      <c r="AV73" s="1292"/>
      <c r="AW73" s="1292"/>
      <c r="AX73" s="1292"/>
      <c r="AY73" s="1292"/>
      <c r="AZ73" s="1292"/>
      <c r="BA73" s="1292"/>
      <c r="BB73" s="1292" t="s">
        <v>605</v>
      </c>
      <c r="BC73" s="1292"/>
      <c r="BD73" s="1292"/>
      <c r="BE73" s="1292"/>
      <c r="BF73" s="1292"/>
      <c r="BG73" s="1292"/>
      <c r="BH73" s="1292"/>
      <c r="BI73" s="1292"/>
      <c r="BJ73" s="1292"/>
      <c r="BK73" s="1292"/>
      <c r="BL73" s="1292"/>
      <c r="BM73" s="1292"/>
      <c r="BN73" s="1292"/>
      <c r="BO73" s="1292"/>
      <c r="BP73" s="1290">
        <v>26.8</v>
      </c>
      <c r="BQ73" s="1290"/>
      <c r="BR73" s="1290"/>
      <c r="BS73" s="1290"/>
      <c r="BT73" s="1290"/>
      <c r="BU73" s="1290"/>
      <c r="BV73" s="1290"/>
      <c r="BW73" s="1290"/>
      <c r="BX73" s="1290">
        <v>20.9</v>
      </c>
      <c r="BY73" s="1290"/>
      <c r="BZ73" s="1290"/>
      <c r="CA73" s="1290"/>
      <c r="CB73" s="1290"/>
      <c r="CC73" s="1290"/>
      <c r="CD73" s="1290"/>
      <c r="CE73" s="1290"/>
      <c r="CF73" s="1290">
        <v>14.3</v>
      </c>
      <c r="CG73" s="1290"/>
      <c r="CH73" s="1290"/>
      <c r="CI73" s="1290"/>
      <c r="CJ73" s="1290"/>
      <c r="CK73" s="1290"/>
      <c r="CL73" s="1290"/>
      <c r="CM73" s="1290"/>
      <c r="CN73" s="1290">
        <v>4.9000000000000004</v>
      </c>
      <c r="CO73" s="1290"/>
      <c r="CP73" s="1290"/>
      <c r="CQ73" s="1290"/>
      <c r="CR73" s="1290"/>
      <c r="CS73" s="1290"/>
      <c r="CT73" s="1290"/>
      <c r="CU73" s="1290"/>
      <c r="CV73" s="1290"/>
      <c r="CW73" s="1290"/>
      <c r="CX73" s="1290"/>
      <c r="CY73" s="1290"/>
      <c r="CZ73" s="1290"/>
      <c r="DA73" s="1290"/>
      <c r="DB73" s="1290"/>
      <c r="DC73" s="1290"/>
    </row>
    <row r="74" spans="2:107">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610</v>
      </c>
      <c r="BC75" s="1292"/>
      <c r="BD75" s="1292"/>
      <c r="BE75" s="1292"/>
      <c r="BF75" s="1292"/>
      <c r="BG75" s="1292"/>
      <c r="BH75" s="1292"/>
      <c r="BI75" s="1292"/>
      <c r="BJ75" s="1292"/>
      <c r="BK75" s="1292"/>
      <c r="BL75" s="1292"/>
      <c r="BM75" s="1292"/>
      <c r="BN75" s="1292"/>
      <c r="BO75" s="1292"/>
      <c r="BP75" s="1290">
        <v>8.1</v>
      </c>
      <c r="BQ75" s="1290"/>
      <c r="BR75" s="1290"/>
      <c r="BS75" s="1290"/>
      <c r="BT75" s="1290"/>
      <c r="BU75" s="1290"/>
      <c r="BV75" s="1290"/>
      <c r="BW75" s="1290"/>
      <c r="BX75" s="1290">
        <v>9.4</v>
      </c>
      <c r="BY75" s="1290"/>
      <c r="BZ75" s="1290"/>
      <c r="CA75" s="1290"/>
      <c r="CB75" s="1290"/>
      <c r="CC75" s="1290"/>
      <c r="CD75" s="1290"/>
      <c r="CE75" s="1290"/>
      <c r="CF75" s="1290">
        <v>8.4</v>
      </c>
      <c r="CG75" s="1290"/>
      <c r="CH75" s="1290"/>
      <c r="CI75" s="1290"/>
      <c r="CJ75" s="1290"/>
      <c r="CK75" s="1290"/>
      <c r="CL75" s="1290"/>
      <c r="CM75" s="1290"/>
      <c r="CN75" s="1290">
        <v>8.5</v>
      </c>
      <c r="CO75" s="1290"/>
      <c r="CP75" s="1290"/>
      <c r="CQ75" s="1290"/>
      <c r="CR75" s="1290"/>
      <c r="CS75" s="1290"/>
      <c r="CT75" s="1290"/>
      <c r="CU75" s="1290"/>
      <c r="CV75" s="1290">
        <v>7.1</v>
      </c>
      <c r="CW75" s="1290"/>
      <c r="CX75" s="1290"/>
      <c r="CY75" s="1290"/>
      <c r="CZ75" s="1290"/>
      <c r="DA75" s="1290"/>
      <c r="DB75" s="1290"/>
      <c r="DC75" s="1290"/>
    </row>
    <row r="76" spans="2:107">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5"/>
      <c r="H77" s="1285"/>
      <c r="I77" s="1285"/>
      <c r="J77" s="1285"/>
      <c r="K77" s="1297"/>
      <c r="L77" s="1297"/>
      <c r="M77" s="1297"/>
      <c r="N77" s="1297"/>
      <c r="AN77" s="1289" t="s">
        <v>607</v>
      </c>
      <c r="AO77" s="1289"/>
      <c r="AP77" s="1289"/>
      <c r="AQ77" s="1289"/>
      <c r="AR77" s="1289"/>
      <c r="AS77" s="1289"/>
      <c r="AT77" s="1289"/>
      <c r="AU77" s="1289"/>
      <c r="AV77" s="1289"/>
      <c r="AW77" s="1289"/>
      <c r="AX77" s="1289"/>
      <c r="AY77" s="1289"/>
      <c r="AZ77" s="1289"/>
      <c r="BA77" s="1289"/>
      <c r="BB77" s="1292" t="s">
        <v>605</v>
      </c>
      <c r="BC77" s="1292"/>
      <c r="BD77" s="1292"/>
      <c r="BE77" s="1292"/>
      <c r="BF77" s="1292"/>
      <c r="BG77" s="1292"/>
      <c r="BH77" s="1292"/>
      <c r="BI77" s="1292"/>
      <c r="BJ77" s="1292"/>
      <c r="BK77" s="1292"/>
      <c r="BL77" s="1292"/>
      <c r="BM77" s="1292"/>
      <c r="BN77" s="1292"/>
      <c r="BO77" s="1292"/>
      <c r="BP77" s="1290">
        <v>32.6</v>
      </c>
      <c r="BQ77" s="1290"/>
      <c r="BR77" s="1290"/>
      <c r="BS77" s="1290"/>
      <c r="BT77" s="1290"/>
      <c r="BU77" s="1290"/>
      <c r="BV77" s="1290"/>
      <c r="BW77" s="1290"/>
      <c r="BX77" s="1290">
        <v>30.5</v>
      </c>
      <c r="BY77" s="1290"/>
      <c r="BZ77" s="1290"/>
      <c r="CA77" s="1290"/>
      <c r="CB77" s="1290"/>
      <c r="CC77" s="1290"/>
      <c r="CD77" s="1290"/>
      <c r="CE77" s="1290"/>
      <c r="CF77" s="1290">
        <v>25.4</v>
      </c>
      <c r="CG77" s="1290"/>
      <c r="CH77" s="1290"/>
      <c r="CI77" s="1290"/>
      <c r="CJ77" s="1290"/>
      <c r="CK77" s="1290"/>
      <c r="CL77" s="1290"/>
      <c r="CM77" s="1290"/>
      <c r="CN77" s="1290">
        <v>16.600000000000001</v>
      </c>
      <c r="CO77" s="1290"/>
      <c r="CP77" s="1290"/>
      <c r="CQ77" s="1290"/>
      <c r="CR77" s="1290"/>
      <c r="CS77" s="1290"/>
      <c r="CT77" s="1290"/>
      <c r="CU77" s="1290"/>
      <c r="CV77" s="1290">
        <v>17.399999999999999</v>
      </c>
      <c r="CW77" s="1290"/>
      <c r="CX77" s="1290"/>
      <c r="CY77" s="1290"/>
      <c r="CZ77" s="1290"/>
      <c r="DA77" s="1290"/>
      <c r="DB77" s="1290"/>
      <c r="DC77" s="1290"/>
    </row>
    <row r="78" spans="2:107">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610</v>
      </c>
      <c r="BC79" s="1292"/>
      <c r="BD79" s="1292"/>
      <c r="BE79" s="1292"/>
      <c r="BF79" s="1292"/>
      <c r="BG79" s="1292"/>
      <c r="BH79" s="1292"/>
      <c r="BI79" s="1292"/>
      <c r="BJ79" s="1292"/>
      <c r="BK79" s="1292"/>
      <c r="BL79" s="1292"/>
      <c r="BM79" s="1292"/>
      <c r="BN79" s="1292"/>
      <c r="BO79" s="1292"/>
      <c r="BP79" s="1290">
        <v>5.9</v>
      </c>
      <c r="BQ79" s="1290"/>
      <c r="BR79" s="1290"/>
      <c r="BS79" s="1290"/>
      <c r="BT79" s="1290"/>
      <c r="BU79" s="1290"/>
      <c r="BV79" s="1290"/>
      <c r="BW79" s="1290"/>
      <c r="BX79" s="1290">
        <v>5.2</v>
      </c>
      <c r="BY79" s="1290"/>
      <c r="BZ79" s="1290"/>
      <c r="CA79" s="1290"/>
      <c r="CB79" s="1290"/>
      <c r="CC79" s="1290"/>
      <c r="CD79" s="1290"/>
      <c r="CE79" s="1290"/>
      <c r="CF79" s="1290">
        <v>4.8</v>
      </c>
      <c r="CG79" s="1290"/>
      <c r="CH79" s="1290"/>
      <c r="CI79" s="1290"/>
      <c r="CJ79" s="1290"/>
      <c r="CK79" s="1290"/>
      <c r="CL79" s="1290"/>
      <c r="CM79" s="1290"/>
      <c r="CN79" s="1290">
        <v>3.6</v>
      </c>
      <c r="CO79" s="1290"/>
      <c r="CP79" s="1290"/>
      <c r="CQ79" s="1290"/>
      <c r="CR79" s="1290"/>
      <c r="CS79" s="1290"/>
      <c r="CT79" s="1290"/>
      <c r="CU79" s="1290"/>
      <c r="CV79" s="1290">
        <v>3.6</v>
      </c>
      <c r="CW79" s="1290"/>
      <c r="CX79" s="1290"/>
      <c r="CY79" s="1290"/>
      <c r="CZ79" s="1290"/>
      <c r="DA79" s="1290"/>
      <c r="DB79" s="1290"/>
      <c r="DC79" s="1290"/>
    </row>
    <row r="80" spans="2:107">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c0u43HBwiKVqD2RxUQ75wQ3tXSTSTcN+UMgPhySp4fQyqPdYb3R84j5xF4d5MQNqVsOiEUBm90Z/Y/XlzdVrw==" saltValue="QJLI+VAMakAWMr6Qo+h70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BJ15" sqref="BJ1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pkJ5PSq8hbdA0VL+qhG7Sy3Msrn25cJO9vpZCxL1EKRSaXYtDZPKbdUyDMkzvP/SBLJNPRimcqL9XsY4L4rqg==" saltValue="MfQqLxzDNSjTlJHqm6zjr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55" workbookViewId="0">
      <selection activeCell="BJ15" sqref="BJ1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nbf3w+5Ul5i40T4E9a5lNvjp+PrTJefyyT7fIEXjcpklSfFhsNDn6svi3UO2qnLaLW9CydYlSPlXuYqBIRg0g==" saltValue="mC2Hw3wxWto8zaWgwyVVj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25221</v>
      </c>
      <c r="E3" s="141"/>
      <c r="F3" s="142">
        <v>43141</v>
      </c>
      <c r="G3" s="143"/>
      <c r="H3" s="144"/>
    </row>
    <row r="4" spans="1:8">
      <c r="A4" s="145"/>
      <c r="B4" s="146"/>
      <c r="C4" s="147"/>
      <c r="D4" s="148">
        <v>13328</v>
      </c>
      <c r="E4" s="149"/>
      <c r="F4" s="150">
        <v>21887</v>
      </c>
      <c r="G4" s="151"/>
      <c r="H4" s="152"/>
    </row>
    <row r="5" spans="1:8">
      <c r="A5" s="133" t="s">
        <v>549</v>
      </c>
      <c r="B5" s="138"/>
      <c r="C5" s="139"/>
      <c r="D5" s="140">
        <v>32943</v>
      </c>
      <c r="E5" s="141"/>
      <c r="F5" s="142">
        <v>45117</v>
      </c>
      <c r="G5" s="143"/>
      <c r="H5" s="144"/>
    </row>
    <row r="6" spans="1:8">
      <c r="A6" s="145"/>
      <c r="B6" s="146"/>
      <c r="C6" s="147"/>
      <c r="D6" s="148">
        <v>22330</v>
      </c>
      <c r="E6" s="149"/>
      <c r="F6" s="150">
        <v>25589</v>
      </c>
      <c r="G6" s="151"/>
      <c r="H6" s="152"/>
    </row>
    <row r="7" spans="1:8">
      <c r="A7" s="133" t="s">
        <v>550</v>
      </c>
      <c r="B7" s="138"/>
      <c r="C7" s="139"/>
      <c r="D7" s="140">
        <v>22914</v>
      </c>
      <c r="E7" s="141"/>
      <c r="F7" s="142">
        <v>39951</v>
      </c>
      <c r="G7" s="143"/>
      <c r="H7" s="144"/>
    </row>
    <row r="8" spans="1:8">
      <c r="A8" s="145"/>
      <c r="B8" s="146"/>
      <c r="C8" s="147"/>
      <c r="D8" s="148">
        <v>19473</v>
      </c>
      <c r="E8" s="149"/>
      <c r="F8" s="150">
        <v>22555</v>
      </c>
      <c r="G8" s="151"/>
      <c r="H8" s="152"/>
    </row>
    <row r="9" spans="1:8">
      <c r="A9" s="133" t="s">
        <v>551</v>
      </c>
      <c r="B9" s="138"/>
      <c r="C9" s="139"/>
      <c r="D9" s="140">
        <v>35483</v>
      </c>
      <c r="E9" s="141"/>
      <c r="F9" s="142">
        <v>39893</v>
      </c>
      <c r="G9" s="143"/>
      <c r="H9" s="144"/>
    </row>
    <row r="10" spans="1:8">
      <c r="A10" s="145"/>
      <c r="B10" s="146"/>
      <c r="C10" s="147"/>
      <c r="D10" s="148">
        <v>25817</v>
      </c>
      <c r="E10" s="149"/>
      <c r="F10" s="150">
        <v>26170</v>
      </c>
      <c r="G10" s="151"/>
      <c r="H10" s="152"/>
    </row>
    <row r="11" spans="1:8">
      <c r="A11" s="133" t="s">
        <v>552</v>
      </c>
      <c r="B11" s="138"/>
      <c r="C11" s="139"/>
      <c r="D11" s="140">
        <v>22420</v>
      </c>
      <c r="E11" s="141"/>
      <c r="F11" s="142">
        <v>41080</v>
      </c>
      <c r="G11" s="143"/>
      <c r="H11" s="144"/>
    </row>
    <row r="12" spans="1:8">
      <c r="A12" s="145"/>
      <c r="B12" s="146"/>
      <c r="C12" s="153"/>
      <c r="D12" s="148">
        <v>11154</v>
      </c>
      <c r="E12" s="149"/>
      <c r="F12" s="150">
        <v>27265</v>
      </c>
      <c r="G12" s="151"/>
      <c r="H12" s="152"/>
    </row>
    <row r="13" spans="1:8">
      <c r="A13" s="133"/>
      <c r="B13" s="138"/>
      <c r="C13" s="154"/>
      <c r="D13" s="155">
        <v>27796</v>
      </c>
      <c r="E13" s="156"/>
      <c r="F13" s="157">
        <v>41836</v>
      </c>
      <c r="G13" s="158"/>
      <c r="H13" s="144"/>
    </row>
    <row r="14" spans="1:8">
      <c r="A14" s="145"/>
      <c r="B14" s="146"/>
      <c r="C14" s="147"/>
      <c r="D14" s="148">
        <v>18420</v>
      </c>
      <c r="E14" s="149"/>
      <c r="F14" s="150">
        <v>24693</v>
      </c>
      <c r="G14" s="151"/>
      <c r="H14" s="152"/>
    </row>
    <row r="17" spans="1:11">
      <c r="A17" s="129" t="s">
        <v>47</v>
      </c>
    </row>
    <row r="18" spans="1:11">
      <c r="A18" s="159"/>
      <c r="B18" s="159" t="str">
        <f>'(7)実質収支比率等に係る経年分析'!F$46</f>
        <v>H25</v>
      </c>
      <c r="C18" s="159" t="str">
        <f>'(7)実質収支比率等に係る経年分析'!G$46</f>
        <v>H26</v>
      </c>
      <c r="D18" s="159" t="str">
        <f>'(7)実質収支比率等に係る経年分析'!H$46</f>
        <v>H27</v>
      </c>
      <c r="E18" s="159" t="str">
        <f>'(7)実質収支比率等に係る経年分析'!I$46</f>
        <v>H28</v>
      </c>
      <c r="F18" s="159" t="str">
        <f>'(7)実質収支比率等に係る経年分析'!J$46</f>
        <v>H29</v>
      </c>
    </row>
    <row r="19" spans="1:11">
      <c r="A19" s="159" t="s">
        <v>48</v>
      </c>
      <c r="B19" s="159">
        <f>ROUND(VALUE(SUBSTITUTE('(7)実質収支比率等に係る経年分析'!F$48,"▲","-")),2)</f>
        <v>1.9</v>
      </c>
      <c r="C19" s="159">
        <f>ROUND(VALUE(SUBSTITUTE('(7)実質収支比率等に係る経年分析'!G$48,"▲","-")),2)</f>
        <v>2.02</v>
      </c>
      <c r="D19" s="159">
        <f>ROUND(VALUE(SUBSTITUTE('(7)実質収支比率等に係る経年分析'!H$48,"▲","-")),2)</f>
        <v>1.79</v>
      </c>
      <c r="E19" s="159">
        <f>ROUND(VALUE(SUBSTITUTE('(7)実質収支比率等に係る経年分析'!I$48,"▲","-")),2)</f>
        <v>1.44</v>
      </c>
      <c r="F19" s="159">
        <f>ROUND(VALUE(SUBSTITUTE('(7)実質収支比率等に係る経年分析'!J$48,"▲","-")),2)</f>
        <v>1.86</v>
      </c>
    </row>
    <row r="20" spans="1:11">
      <c r="A20" s="159" t="s">
        <v>49</v>
      </c>
      <c r="B20" s="159">
        <f>ROUND(VALUE(SUBSTITUTE('(7)実質収支比率等に係る経年分析'!F$47,"▲","-")),2)</f>
        <v>16.23</v>
      </c>
      <c r="C20" s="159">
        <f>ROUND(VALUE(SUBSTITUTE('(7)実質収支比率等に係る経年分析'!G$47,"▲","-")),2)</f>
        <v>16.72</v>
      </c>
      <c r="D20" s="159">
        <f>ROUND(VALUE(SUBSTITUTE('(7)実質収支比率等に係る経年分析'!H$47,"▲","-")),2)</f>
        <v>17.73</v>
      </c>
      <c r="E20" s="159">
        <f>ROUND(VALUE(SUBSTITUTE('(7)実質収支比率等に係る経年分析'!I$47,"▲","-")),2)</f>
        <v>19.25</v>
      </c>
      <c r="F20" s="159">
        <f>ROUND(VALUE(SUBSTITUTE('(7)実質収支比率等に係る経年分析'!J$47,"▲","-")),2)</f>
        <v>18.77</v>
      </c>
    </row>
    <row r="21" spans="1:11">
      <c r="A21" s="159" t="s">
        <v>50</v>
      </c>
      <c r="B21" s="159">
        <f>IF(ISNUMBER(VALUE(SUBSTITUTE('(7)実質収支比率等に係る経年分析'!F$49,"▲","-"))),ROUND(VALUE(SUBSTITUTE('(7)実質収支比率等に係る経年分析'!F$49,"▲","-")),2),NA())</f>
        <v>2.2400000000000002</v>
      </c>
      <c r="C21" s="159">
        <f>IF(ISNUMBER(VALUE(SUBSTITUTE('(7)実質収支比率等に係る経年分析'!G$49,"▲","-"))),ROUND(VALUE(SUBSTITUTE('(7)実質収支比率等に係る経年分析'!G$49,"▲","-")),2),NA())</f>
        <v>1</v>
      </c>
      <c r="D21" s="159">
        <f>IF(ISNUMBER(VALUE(SUBSTITUTE('(7)実質収支比率等に係る経年分析'!H$49,"▲","-"))),ROUND(VALUE(SUBSTITUTE('(7)実質収支比率等に係る経年分析'!H$49,"▲","-")),2),NA())</f>
        <v>1.92</v>
      </c>
      <c r="E21" s="159">
        <f>IF(ISNUMBER(VALUE(SUBSTITUTE('(7)実質収支比率等に係る経年分析'!I$49,"▲","-"))),ROUND(VALUE(SUBSTITUTE('(7)実質収支比率等に係る経年分析'!I$49,"▲","-")),2),NA())</f>
        <v>1.92</v>
      </c>
      <c r="F21" s="159">
        <f>IF(ISNUMBER(VALUE(SUBSTITUTE('(7)実質収支比率等に係る経年分析'!J$49,"▲","-"))),ROUND(VALUE(SUBSTITUTE('(7)実質収支比率等に係る経年分析'!J$49,"▲","-")),2),NA())</f>
        <v>0.23</v>
      </c>
    </row>
    <row r="24" spans="1:11">
      <c r="A24" s="129" t="s">
        <v>51</v>
      </c>
    </row>
    <row r="25" spans="1:11">
      <c r="A25" s="160"/>
      <c r="B25" s="160" t="str">
        <f>'(8)連結実質赤字比率に係る赤字・黒字の構成分析'!F$33</f>
        <v>H25</v>
      </c>
      <c r="C25" s="160"/>
      <c r="D25" s="160" t="str">
        <f>'(8)連結実質赤字比率に係る赤字・黒字の構成分析'!G$33</f>
        <v>H26</v>
      </c>
      <c r="E25" s="160"/>
      <c r="F25" s="160" t="str">
        <f>'(8)連結実質赤字比率に係る赤字・黒字の構成分析'!H$33</f>
        <v>H27</v>
      </c>
      <c r="G25" s="160"/>
      <c r="H25" s="160" t="str">
        <f>'(8)連結実質赤字比率に係る赤字・黒字の構成分析'!I$33</f>
        <v>H28</v>
      </c>
      <c r="I25" s="160"/>
      <c r="J25" s="160" t="str">
        <f>'(8)連結実質赤字比率に係る赤字・黒字の構成分析'!J$33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IF('(8)連結実質赤字比率に係る赤字・黒字の構成分析'!C$43="",NA(),'(8)連結実質赤字比率に係る赤字・黒字の構成分析'!C$43)</f>
        <v>その他会計（黒字）</v>
      </c>
      <c r="B27" s="160" t="e">
        <f>IF(ROUND(VALUE(SUBSTITUTE('(8)連結実質赤字比率に係る赤字・黒字の構成分析'!F$43,"▲", "-")), 2) &lt; 0, ABS(ROUND(VALUE(SUBSTITUTE('(8)連結実質赤字比率に係る赤字・黒字の構成分析'!F$43,"▲", "-")), 2)), NA())</f>
        <v>#N/A</v>
      </c>
      <c r="C27" s="160">
        <f>IF(ROUND(VALUE(SUBSTITUTE('(8)連結実質赤字比率に係る赤字・黒字の構成分析'!F$43,"▲", "-")), 2) &gt;= 0, ABS(ROUND(VALUE(SUBSTITUTE('(8)連結実質赤字比率に係る赤字・黒字の構成分析'!F$43,"▲", "-")), 2)), NA())</f>
        <v>0.31</v>
      </c>
      <c r="D27" s="160" t="e">
        <f>IF(ROUND(VALUE(SUBSTITUTE('(8)連結実質赤字比率に係る赤字・黒字の構成分析'!G$43,"▲", "-")), 2) &lt; 0, ABS(ROUND(VALUE(SUBSTITUTE('(8)連結実質赤字比率に係る赤字・黒字の構成分析'!G$43,"▲", "-")), 2)), NA())</f>
        <v>#N/A</v>
      </c>
      <c r="E27" s="160">
        <f>IF(ROUND(VALUE(SUBSTITUTE('(8)連結実質赤字比率に係る赤字・黒字の構成分析'!G$43,"▲", "-")), 2) &gt;= 0, ABS(ROUND(VALUE(SUBSTITUTE('(8)連結実質赤字比率に係る赤字・黒字の構成分析'!G$43,"▲", "-")), 2)), NA())</f>
        <v>0.31</v>
      </c>
      <c r="F27" s="160" t="e">
        <f>IF(ROUND(VALUE(SUBSTITUTE('(8)連結実質赤字比率に係る赤字・黒字の構成分析'!H$43,"▲", "-")), 2) &lt; 0, ABS(ROUND(VALUE(SUBSTITUTE('(8)連結実質赤字比率に係る赤字・黒字の構成分析'!H$43,"▲", "-")), 2)), NA())</f>
        <v>#N/A</v>
      </c>
      <c r="G27" s="160">
        <f>IF(ROUND(VALUE(SUBSTITUTE('(8)連結実質赤字比率に係る赤字・黒字の構成分析'!H$43,"▲", "-")), 2) &gt;= 0, ABS(ROUND(VALUE(SUBSTITUTE('(8)連結実質赤字比率に係る赤字・黒字の構成分析'!H$43,"▲", "-")), 2)), NA())</f>
        <v>0.15</v>
      </c>
      <c r="H27" s="160" t="e">
        <f>IF(ROUND(VALUE(SUBSTITUTE('(8)連結実質赤字比率に係る赤字・黒字の構成分析'!I$43,"▲", "-")), 2) &lt; 0, ABS(ROUND(VALUE(SUBSTITUTE('(8)連結実質赤字比率に係る赤字・黒字の構成分析'!I$43,"▲", "-")), 2)), NA())</f>
        <v>#N/A</v>
      </c>
      <c r="I27" s="160">
        <f>IF(ROUND(VALUE(SUBSTITUTE('(8)連結実質赤字比率に係る赤字・黒字の構成分析'!I$43,"▲", "-")), 2) &gt;= 0, ABS(ROUND(VALUE(SUBSTITUTE('(8)連結実質赤字比率に係る赤字・黒字の構成分析'!I$43,"▲", "-")), 2)), NA())</f>
        <v>0.79</v>
      </c>
      <c r="J27" s="160" t="e">
        <f>IF(ROUND(VALUE(SUBSTITUTE('(8)連結実質赤字比率に係る赤字・黒字の構成分析'!J$43,"▲", "-")), 2) &lt; 0, ABS(ROUND(VALUE(SUBSTITUTE('(8)連結実質赤字比率に係る赤字・黒字の構成分析'!J$43,"▲", "-")), 2)), NA())</f>
        <v>#N/A</v>
      </c>
      <c r="K27" s="160">
        <f>IF(ROUND(VALUE(SUBSTITUTE('(8)連結実質赤字比率に係る赤字・黒字の構成分析'!J$43,"▲", "-")), 2) &gt;= 0, ABS(ROUND(VALUE(SUBSTITUTE('(8)連結実質赤字比率に係る赤字・黒字の構成分析'!J$43,"▲", "-")), 2)), NA())</f>
        <v>0.28000000000000003</v>
      </c>
    </row>
    <row r="28" spans="1:11">
      <c r="A28" s="160" t="str">
        <f>IF('(8)連結実質赤字比率に係る赤字・黒字の構成分析'!C$42="",NA(),'(8)連結実質赤字比率に係る赤字・黒字の構成分析'!C$42)</f>
        <v>その他会計（赤字）</v>
      </c>
      <c r="B28" s="160">
        <f>IF(ROUND(VALUE(SUBSTITUTE('(8)連結実質赤字比率に係る赤字・黒字の構成分析'!F$42,"▲", "-")), 2) &lt; 0, ABS(ROUND(VALUE(SUBSTITUTE('(8)連結実質赤字比率に係る赤字・黒字の構成分析'!F$42,"▲", "-")), 2)), NA())</f>
        <v>1.84</v>
      </c>
      <c r="C28" s="160" t="e">
        <f>IF(ROUND(VALUE(SUBSTITUTE('(8)連結実質赤字比率に係る赤字・黒字の構成分析'!F$42,"▲", "-")), 2) &gt;= 0, ABS(ROUND(VALUE(SUBSTITUTE('(8)連結実質赤字比率に係る赤字・黒字の構成分析'!F$42,"▲", "-")), 2)), NA())</f>
        <v>#N/A</v>
      </c>
      <c r="D28" s="160">
        <f>IF(ROUND(VALUE(SUBSTITUTE('(8)連結実質赤字比率に係る赤字・黒字の構成分析'!G$42,"▲", "-")), 2) &lt; 0, ABS(ROUND(VALUE(SUBSTITUTE('(8)連結実質赤字比率に係る赤字・黒字の構成分析'!G$42,"▲", "-")), 2)), NA())</f>
        <v>1.88</v>
      </c>
      <c r="E28" s="160" t="e">
        <f>IF(ROUND(VALUE(SUBSTITUTE('(8)連結実質赤字比率に係る赤字・黒字の構成分析'!G$42,"▲", "-")), 2) &gt;= 0, ABS(ROUND(VALUE(SUBSTITUTE('(8)連結実質赤字比率に係る赤字・黒字の構成分析'!G$42,"▲", "-")), 2)), NA())</f>
        <v>#N/A</v>
      </c>
      <c r="F28" s="160" t="e">
        <f>IF(ROUND(VALUE(SUBSTITUTE('(8)連結実質赤字比率に係る赤字・黒字の構成分析'!H$42,"▲", "-")), 2) &lt; 0, ABS(ROUND(VALUE(SUBSTITUTE('(8)連結実質赤字比率に係る赤字・黒字の構成分析'!H$42,"▲", "-")), 2)), NA())</f>
        <v>#VALUE!</v>
      </c>
      <c r="G28" s="160" t="e">
        <f>IF(ROUND(VALUE(SUBSTITUTE('(8)連結実質赤字比率に係る赤字・黒字の構成分析'!H$42,"▲", "-")), 2) &gt;= 0, ABS(ROUND(VALUE(SUBSTITUTE('(8)連結実質赤字比率に係る赤字・黒字の構成分析'!H$42,"▲", "-")), 2)), NA())</f>
        <v>#VALUE!</v>
      </c>
      <c r="H28" s="160" t="e">
        <f>IF(ROUND(VALUE(SUBSTITUTE('(8)連結実質赤字比率に係る赤字・黒字の構成分析'!I$42,"▲", "-")), 2) &lt; 0, ABS(ROUND(VALUE(SUBSTITUTE('(8)連結実質赤字比率に係る赤字・黒字の構成分析'!I$42,"▲", "-")), 2)), NA())</f>
        <v>#VALUE!</v>
      </c>
      <c r="I28" s="160" t="e">
        <f>IF(ROUND(VALUE(SUBSTITUTE('(8)連結実質赤字比率に係る赤字・黒字の構成分析'!I$42,"▲", "-")), 2) &gt;= 0, ABS(ROUND(VALUE(SUBSTITUTE('(8)連結実質赤字比率に係る赤字・黒字の構成分析'!I$42,"▲", "-")), 2)), NA())</f>
        <v>#VALUE!</v>
      </c>
      <c r="J28" s="160" t="e">
        <f>IF(ROUND(VALUE(SUBSTITUTE('(8)連結実質赤字比率に係る赤字・黒字の構成分析'!J$42,"▲", "-")), 2) &lt; 0, ABS(ROUND(VALUE(SUBSTITUTE('(8)連結実質赤字比率に係る赤字・黒字の構成分析'!J$42,"▲", "-")), 2)), NA())</f>
        <v>#VALUE!</v>
      </c>
      <c r="K28" s="160" t="e">
        <f>IF(ROUND(VALUE(SUBSTITUTE('(8)連結実質赤字比率に係る赤字・黒字の構成分析'!J$42,"▲", "-")), 2) &gt;= 0, ABS(ROUND(VALUE(SUBSTITUTE('(8)連結実質赤字比率に係る赤字・黒字の構成分析'!J$42,"▲", "-")), 2)), NA())</f>
        <v>#VALUE!</v>
      </c>
    </row>
    <row r="29" spans="1:11">
      <c r="A29" s="160" t="str">
        <f>IF('(8)連結実質赤字比率に係る赤字・黒字の構成分析'!C$41="",NA(),'(8)連結実質赤字比率に係る赤字・黒字の構成分析'!C$41)</f>
        <v>病院事業会計</v>
      </c>
      <c r="B29" s="160" t="e">
        <f>IF(ROUND(VALUE(SUBSTITUTE('(8)連結実質赤字比率に係る赤字・黒字の構成分析'!F$41,"▲", "-")), 2) &lt; 0, ABS(ROUND(VALUE(SUBSTITUTE('(8)連結実質赤字比率に係る赤字・黒字の構成分析'!F$41,"▲", "-")), 2)), NA())</f>
        <v>#N/A</v>
      </c>
      <c r="C29" s="160">
        <f>IF(ROUND(VALUE(SUBSTITUTE('(8)連結実質赤字比率に係る赤字・黒字の構成分析'!F$41,"▲", "-")), 2) &gt;= 0, ABS(ROUND(VALUE(SUBSTITUTE('(8)連結実質赤字比率に係る赤字・黒字の構成分析'!F$41,"▲", "-")), 2)), NA())</f>
        <v>4.67</v>
      </c>
      <c r="D29" s="160" t="e">
        <f>IF(ROUND(VALUE(SUBSTITUTE('(8)連結実質赤字比率に係る赤字・黒字の構成分析'!G$41,"▲", "-")), 2) &lt; 0, ABS(ROUND(VALUE(SUBSTITUTE('(8)連結実質赤字比率に係る赤字・黒字の構成分析'!G$41,"▲", "-")), 2)), NA())</f>
        <v>#N/A</v>
      </c>
      <c r="E29" s="160">
        <f>IF(ROUND(VALUE(SUBSTITUTE('(8)連結実質赤字比率に係る赤字・黒字の構成分析'!G$41,"▲", "-")), 2) &gt;= 0, ABS(ROUND(VALUE(SUBSTITUTE('(8)連結実質赤字比率に係る赤字・黒字の構成分析'!G$41,"▲", "-")), 2)), NA())</f>
        <v>3.44</v>
      </c>
      <c r="F29" s="160" t="e">
        <f>IF(ROUND(VALUE(SUBSTITUTE('(8)連結実質赤字比率に係る赤字・黒字の構成分析'!H$41,"▲", "-")), 2) &lt; 0, ABS(ROUND(VALUE(SUBSTITUTE('(8)連結実質赤字比率に係る赤字・黒字の構成分析'!H$41,"▲", "-")), 2)), NA())</f>
        <v>#N/A</v>
      </c>
      <c r="G29" s="160">
        <f>IF(ROUND(VALUE(SUBSTITUTE('(8)連結実質赤字比率に係る赤字・黒字の構成分析'!H$41,"▲", "-")), 2) &gt;= 0, ABS(ROUND(VALUE(SUBSTITUTE('(8)連結実質赤字比率に係る赤字・黒字の構成分析'!H$41,"▲", "-")), 2)), NA())</f>
        <v>2.3199999999999998</v>
      </c>
      <c r="H29" s="160" t="e">
        <f>IF(ROUND(VALUE(SUBSTITUTE('(8)連結実質赤字比率に係る赤字・黒字の構成分析'!I$41,"▲", "-")), 2) &lt; 0, ABS(ROUND(VALUE(SUBSTITUTE('(8)連結実質赤字比率に係る赤字・黒字の構成分析'!I$41,"▲", "-")), 2)), NA())</f>
        <v>#N/A</v>
      </c>
      <c r="I29" s="160">
        <f>IF(ROUND(VALUE(SUBSTITUTE('(8)連結実質赤字比率に係る赤字・黒字の構成分析'!I$41,"▲", "-")), 2) &gt;= 0, ABS(ROUND(VALUE(SUBSTITUTE('(8)連結実質赤字比率に係る赤字・黒字の構成分析'!I$41,"▲", "-")), 2)), NA())</f>
        <v>2.0699999999999998</v>
      </c>
      <c r="J29" s="160" t="e">
        <f>IF(ROUND(VALUE(SUBSTITUTE('(8)連結実質赤字比率に係る赤字・黒字の構成分析'!J$41,"▲", "-")), 2) &lt; 0, ABS(ROUND(VALUE(SUBSTITUTE('(8)連結実質赤字比率に係る赤字・黒字の構成分析'!J$41,"▲", "-")), 2)), NA())</f>
        <v>#N/A</v>
      </c>
      <c r="K29" s="160">
        <f>IF(ROUND(VALUE(SUBSTITUTE('(8)連結実質赤字比率に係る赤字・黒字の構成分析'!J$41,"▲", "-")), 2) &gt;= 0, ABS(ROUND(VALUE(SUBSTITUTE('(8)連結実質赤字比率に係る赤字・黒字の構成分析'!J$41,"▲", "-")), 2)), NA())</f>
        <v>1.26</v>
      </c>
    </row>
    <row r="30" spans="1:11">
      <c r="A30" s="160" t="str">
        <f>IF('(8)連結実質赤字比率に係る赤字・黒字の構成分析'!C$40="",NA(),'(8)連結実質赤字比率に係る赤字・黒字の構成分析'!C$40)</f>
        <v>下水道事業会計</v>
      </c>
      <c r="B30" s="160" t="e">
        <f>IF(ROUND(VALUE(SUBSTITUTE('(8)連結実質赤字比率に係る赤字・黒字の構成分析'!F$40,"▲", "-")), 2) &lt; 0, ABS(ROUND(VALUE(SUBSTITUTE('(8)連結実質赤字比率に係る赤字・黒字の構成分析'!F$40,"▲", "-")), 2)), NA())</f>
        <v>#N/A</v>
      </c>
      <c r="C30" s="160">
        <f>IF(ROUND(VALUE(SUBSTITUTE('(8)連結実質赤字比率に係る赤字・黒字の構成分析'!F$40,"▲", "-")), 2) &gt;= 0, ABS(ROUND(VALUE(SUBSTITUTE('(8)連結実質赤字比率に係る赤字・黒字の構成分析'!F$40,"▲", "-")), 2)), NA())</f>
        <v>1.1200000000000001</v>
      </c>
      <c r="D30" s="160" t="e">
        <f>IF(ROUND(VALUE(SUBSTITUTE('(8)連結実質赤字比率に係る赤字・黒字の構成分析'!G$40,"▲", "-")), 2) &lt; 0, ABS(ROUND(VALUE(SUBSTITUTE('(8)連結実質赤字比率に係る赤字・黒字の構成分析'!G$40,"▲", "-")), 2)), NA())</f>
        <v>#N/A</v>
      </c>
      <c r="E30" s="160">
        <f>IF(ROUND(VALUE(SUBSTITUTE('(8)連結実質赤字比率に係る赤字・黒字の構成分析'!G$40,"▲", "-")), 2) &gt;= 0, ABS(ROUND(VALUE(SUBSTITUTE('(8)連結実質赤字比率に係る赤字・黒字の構成分析'!G$40,"▲", "-")), 2)), NA())</f>
        <v>1.26</v>
      </c>
      <c r="F30" s="160" t="e">
        <f>IF(ROUND(VALUE(SUBSTITUTE('(8)連結実質赤字比率に係る赤字・黒字の構成分析'!H$40,"▲", "-")), 2) &lt; 0, ABS(ROUND(VALUE(SUBSTITUTE('(8)連結実質赤字比率に係る赤字・黒字の構成分析'!H$40,"▲", "-")), 2)), NA())</f>
        <v>#N/A</v>
      </c>
      <c r="G30" s="160">
        <f>IF(ROUND(VALUE(SUBSTITUTE('(8)連結実質赤字比率に係る赤字・黒字の構成分析'!H$40,"▲", "-")), 2) &gt;= 0, ABS(ROUND(VALUE(SUBSTITUTE('(8)連結実質赤字比率に係る赤字・黒字の構成分析'!H$40,"▲", "-")), 2)), NA())</f>
        <v>1.2</v>
      </c>
      <c r="H30" s="160" t="e">
        <f>IF(ROUND(VALUE(SUBSTITUTE('(8)連結実質赤字比率に係る赤字・黒字の構成分析'!I$40,"▲", "-")), 2) &lt; 0, ABS(ROUND(VALUE(SUBSTITUTE('(8)連結実質赤字比率に係る赤字・黒字の構成分析'!I$40,"▲", "-")), 2)), NA())</f>
        <v>#N/A</v>
      </c>
      <c r="I30" s="160">
        <f>IF(ROUND(VALUE(SUBSTITUTE('(8)連結実質赤字比率に係る赤字・黒字の構成分析'!I$40,"▲", "-")), 2) &gt;= 0, ABS(ROUND(VALUE(SUBSTITUTE('(8)連結実質赤字比率に係る赤字・黒字の構成分析'!I$40,"▲", "-")), 2)), NA())</f>
        <v>1.26</v>
      </c>
      <c r="J30" s="160" t="e">
        <f>IF(ROUND(VALUE(SUBSTITUTE('(8)連結実質赤字比率に係る赤字・黒字の構成分析'!J$40,"▲", "-")), 2) &lt; 0, ABS(ROUND(VALUE(SUBSTITUTE('(8)連結実質赤字比率に係る赤字・黒字の構成分析'!J$40,"▲", "-")), 2)), NA())</f>
        <v>#N/A</v>
      </c>
      <c r="K30" s="160">
        <f>IF(ROUND(VALUE(SUBSTITUTE('(8)連結実質赤字比率に係る赤字・黒字の構成分析'!J$40,"▲", "-")), 2) &gt;= 0, ABS(ROUND(VALUE(SUBSTITUTE('(8)連結実質赤字比率に係る赤字・黒字の構成分析'!J$40,"▲", "-")), 2)), NA())</f>
        <v>1.29</v>
      </c>
    </row>
    <row r="31" spans="1:11">
      <c r="A31" s="160" t="str">
        <f>IF('(8)連結実質赤字比率に係る赤字・黒字の構成分析'!C$39="",NA(),'(8)連結実質赤字比率に係る赤字・黒字の構成分析'!C$39)</f>
        <v>モーターボート競走事業会計</v>
      </c>
      <c r="B31" s="160" t="e">
        <f>IF(ROUND(VALUE(SUBSTITUTE('(8)連結実質赤字比率に係る赤字・黒字の構成分析'!F$39,"▲", "-")), 2) &lt; 0, ABS(ROUND(VALUE(SUBSTITUTE('(8)連結実質赤字比率に係る赤字・黒字の構成分析'!F$39,"▲", "-")), 2)), NA())</f>
        <v>#N/A</v>
      </c>
      <c r="C31" s="160">
        <f>IF(ROUND(VALUE(SUBSTITUTE('(8)連結実質赤字比率に係る赤字・黒字の構成分析'!F$39,"▲", "-")), 2) &gt;= 0, ABS(ROUND(VALUE(SUBSTITUTE('(8)連結実質赤字比率に係る赤字・黒字の構成分析'!F$39,"▲", "-")), 2)), NA())</f>
        <v>1.93</v>
      </c>
      <c r="D31" s="160" t="e">
        <f>IF(ROUND(VALUE(SUBSTITUTE('(8)連結実質赤字比率に係る赤字・黒字の構成分析'!G$39,"▲", "-")), 2) &lt; 0, ABS(ROUND(VALUE(SUBSTITUTE('(8)連結実質赤字比率に係る赤字・黒字の構成分析'!G$39,"▲", "-")), 2)), NA())</f>
        <v>#N/A</v>
      </c>
      <c r="E31" s="160">
        <f>IF(ROUND(VALUE(SUBSTITUTE('(8)連結実質赤字比率に係る赤字・黒字の構成分析'!G$39,"▲", "-")), 2) &gt;= 0, ABS(ROUND(VALUE(SUBSTITUTE('(8)連結実質赤字比率に係る赤字・黒字の構成分析'!G$39,"▲", "-")), 2)), NA())</f>
        <v>1.0900000000000001</v>
      </c>
      <c r="F31" s="160" t="e">
        <f>IF(ROUND(VALUE(SUBSTITUTE('(8)連結実質赤字比率に係る赤字・黒字の構成分析'!H$39,"▲", "-")), 2) &lt; 0, ABS(ROUND(VALUE(SUBSTITUTE('(8)連結実質赤字比率に係る赤字・黒字の構成分析'!H$39,"▲", "-")), 2)), NA())</f>
        <v>#N/A</v>
      </c>
      <c r="G31" s="160">
        <f>IF(ROUND(VALUE(SUBSTITUTE('(8)連結実質赤字比率に係る赤字・黒字の構成分析'!H$39,"▲", "-")), 2) &gt;= 0, ABS(ROUND(VALUE(SUBSTITUTE('(8)連結実質赤字比率に係る赤字・黒字の構成分析'!H$39,"▲", "-")), 2)), NA())</f>
        <v>1.1100000000000001</v>
      </c>
      <c r="H31" s="160" t="e">
        <f>IF(ROUND(VALUE(SUBSTITUTE('(8)連結実質赤字比率に係る赤字・黒字の構成分析'!I$39,"▲", "-")), 2) &lt; 0, ABS(ROUND(VALUE(SUBSTITUTE('(8)連結実質赤字比率に係る赤字・黒字の構成分析'!I$39,"▲", "-")), 2)), NA())</f>
        <v>#N/A</v>
      </c>
      <c r="I31" s="160">
        <f>IF(ROUND(VALUE(SUBSTITUTE('(8)連結実質赤字比率に係る赤字・黒字の構成分析'!I$39,"▲", "-")), 2) &gt;= 0, ABS(ROUND(VALUE(SUBSTITUTE('(8)連結実質赤字比率に係る赤字・黒字の構成分析'!I$39,"▲", "-")), 2)), NA())</f>
        <v>1.38</v>
      </c>
      <c r="J31" s="160" t="e">
        <f>IF(ROUND(VALUE(SUBSTITUTE('(8)連結実質赤字比率に係る赤字・黒字の構成分析'!J$39,"▲", "-")), 2) &lt; 0, ABS(ROUND(VALUE(SUBSTITUTE('(8)連結実質赤字比率に係る赤字・黒字の構成分析'!J$39,"▲", "-")), 2)), NA())</f>
        <v>#N/A</v>
      </c>
      <c r="K31" s="160">
        <f>IF(ROUND(VALUE(SUBSTITUTE('(8)連結実質赤字比率に係る赤字・黒字の構成分析'!J$39,"▲", "-")), 2) &gt;= 0, ABS(ROUND(VALUE(SUBSTITUTE('(8)連結実質赤字比率に係る赤字・黒字の構成分析'!J$39,"▲", "-")), 2)), NA())</f>
        <v>1.46</v>
      </c>
    </row>
    <row r="32" spans="1:11">
      <c r="A32" s="160" t="str">
        <f>IF('(8)連結実質赤字比率に係る赤字・黒字の構成分析'!C$38="",NA(),'(8)連結実質赤字比率に係る赤字・黒字の構成分析'!C$38)</f>
        <v>一般会計</v>
      </c>
      <c r="B32" s="160" t="e">
        <f>IF(ROUND(VALUE(SUBSTITUTE('(8)連結実質赤字比率に係る赤字・黒字の構成分析'!F$38,"▲", "-")), 2) &lt; 0, ABS(ROUND(VALUE(SUBSTITUTE('(8)連結実質赤字比率に係る赤字・黒字の構成分析'!F$38,"▲", "-")), 2)), NA())</f>
        <v>#N/A</v>
      </c>
      <c r="C32" s="160">
        <f>IF(ROUND(VALUE(SUBSTITUTE('(8)連結実質赤字比率に係る赤字・黒字の構成分析'!F$38,"▲", "-")), 2) &gt;= 0, ABS(ROUND(VALUE(SUBSTITUTE('(8)連結実質赤字比率に係る赤字・黒字の構成分析'!F$38,"▲", "-")), 2)), NA())</f>
        <v>1.89</v>
      </c>
      <c r="D32" s="160" t="e">
        <f>IF(ROUND(VALUE(SUBSTITUTE('(8)連結実質赤字比率に係る赤字・黒字の構成分析'!G$38,"▲", "-")), 2) &lt; 0, ABS(ROUND(VALUE(SUBSTITUTE('(8)連結実質赤字比率に係る赤字・黒字の構成分析'!G$38,"▲", "-")), 2)), NA())</f>
        <v>#N/A</v>
      </c>
      <c r="E32" s="160">
        <f>IF(ROUND(VALUE(SUBSTITUTE('(8)連結実質赤字比率に係る赤字・黒字の構成分析'!G$38,"▲", "-")), 2) &gt;= 0, ABS(ROUND(VALUE(SUBSTITUTE('(8)連結実質赤字比率に係る赤字・黒字の構成分析'!G$38,"▲", "-")), 2)), NA())</f>
        <v>2.0099999999999998</v>
      </c>
      <c r="F32" s="160" t="e">
        <f>IF(ROUND(VALUE(SUBSTITUTE('(8)連結実質赤字比率に係る赤字・黒字の構成分析'!H$38,"▲", "-")), 2) &lt; 0, ABS(ROUND(VALUE(SUBSTITUTE('(8)連結実質赤字比率に係る赤字・黒字の構成分析'!H$38,"▲", "-")), 2)), NA())</f>
        <v>#N/A</v>
      </c>
      <c r="G32" s="160">
        <f>IF(ROUND(VALUE(SUBSTITUTE('(8)連結実質赤字比率に係る赤字・黒字の構成分析'!H$38,"▲", "-")), 2) &gt;= 0, ABS(ROUND(VALUE(SUBSTITUTE('(8)連結実質赤字比率に係る赤字・黒字の構成分析'!H$38,"▲", "-")), 2)), NA())</f>
        <v>1.78</v>
      </c>
      <c r="H32" s="160" t="e">
        <f>IF(ROUND(VALUE(SUBSTITUTE('(8)連結実質赤字比率に係る赤字・黒字の構成分析'!I$38,"▲", "-")), 2) &lt; 0, ABS(ROUND(VALUE(SUBSTITUTE('(8)連結実質赤字比率に係る赤字・黒字の構成分析'!I$38,"▲", "-")), 2)), NA())</f>
        <v>#N/A</v>
      </c>
      <c r="I32" s="160">
        <f>IF(ROUND(VALUE(SUBSTITUTE('(8)連結実質赤字比率に係る赤字・黒字の構成分析'!I$38,"▲", "-")), 2) &gt;= 0, ABS(ROUND(VALUE(SUBSTITUTE('(8)連結実質赤字比率に係る赤字・黒字の構成分析'!I$38,"▲", "-")), 2)), NA())</f>
        <v>1.43</v>
      </c>
      <c r="J32" s="160" t="e">
        <f>IF(ROUND(VALUE(SUBSTITUTE('(8)連結実質赤字比率に係る赤字・黒字の構成分析'!J$38,"▲", "-")), 2) &lt; 0, ABS(ROUND(VALUE(SUBSTITUTE('(8)連結実質赤字比率に係る赤字・黒字の構成分析'!J$38,"▲", "-")), 2)), NA())</f>
        <v>#N/A</v>
      </c>
      <c r="K32" s="160">
        <f>IF(ROUND(VALUE(SUBSTITUTE('(8)連結実質赤字比率に係る赤字・黒字の構成分析'!J$38,"▲", "-")), 2) &gt;= 0, ABS(ROUND(VALUE(SUBSTITUTE('(8)連結実質赤字比率に係る赤字・黒字の構成分析'!J$38,"▲", "-")), 2)), NA())</f>
        <v>1.85</v>
      </c>
    </row>
    <row r="33" spans="1:16">
      <c r="A33" s="160" t="str">
        <f>IF('(8)連結実質赤字比率に係る赤字・黒字の構成分析'!C$37="",NA(),'(8)連結実質赤字比率に係る赤字・黒字の構成分析'!C$37)</f>
        <v>交通事業会計</v>
      </c>
      <c r="B33" s="160" t="e">
        <f>IF(ROUND(VALUE(SUBSTITUTE('(8)連結実質赤字比率に係る赤字・黒字の構成分析'!F$37,"▲", "-")), 2) &lt; 0, ABS(ROUND(VALUE(SUBSTITUTE('(8)連結実質赤字比率に係る赤字・黒字の構成分析'!F$37,"▲", "-")), 2)), NA())</f>
        <v>#N/A</v>
      </c>
      <c r="C33" s="160">
        <f>IF(ROUND(VALUE(SUBSTITUTE('(8)連結実質赤字比率に係る赤字・黒字の構成分析'!F$37,"▲", "-")), 2) &gt;= 0, ABS(ROUND(VALUE(SUBSTITUTE('(8)連結実質赤字比率に係る赤字・黒字の構成分析'!F$37,"▲", "-")), 2)), NA())</f>
        <v>1.49</v>
      </c>
      <c r="D33" s="160" t="e">
        <f>IF(ROUND(VALUE(SUBSTITUTE('(8)連結実質赤字比率に係る赤字・黒字の構成分析'!G$37,"▲", "-")), 2) &lt; 0, ABS(ROUND(VALUE(SUBSTITUTE('(8)連結実質赤字比率に係る赤字・黒字の構成分析'!G$37,"▲", "-")), 2)), NA())</f>
        <v>#N/A</v>
      </c>
      <c r="E33" s="160">
        <f>IF(ROUND(VALUE(SUBSTITUTE('(8)連結実質赤字比率に係る赤字・黒字の構成分析'!G$37,"▲", "-")), 2) &gt;= 0, ABS(ROUND(VALUE(SUBSTITUTE('(8)連結実質赤字比率に係る赤字・黒字の構成分析'!G$37,"▲", "-")), 2)), NA())</f>
        <v>1.69</v>
      </c>
      <c r="F33" s="160" t="e">
        <f>IF(ROUND(VALUE(SUBSTITUTE('(8)連結実質赤字比率に係る赤字・黒字の構成分析'!H$37,"▲", "-")), 2) &lt; 0, ABS(ROUND(VALUE(SUBSTITUTE('(8)連結実質赤字比率に係る赤字・黒字の構成分析'!H$37,"▲", "-")), 2)), NA())</f>
        <v>#N/A</v>
      </c>
      <c r="G33" s="160">
        <f>IF(ROUND(VALUE(SUBSTITUTE('(8)連結実質赤字比率に係る赤字・黒字の構成分析'!H$37,"▲", "-")), 2) &gt;= 0, ABS(ROUND(VALUE(SUBSTITUTE('(8)連結実質赤字比率に係る赤字・黒字の構成分析'!H$37,"▲", "-")), 2)), NA())</f>
        <v>1.77</v>
      </c>
      <c r="H33" s="160" t="e">
        <f>IF(ROUND(VALUE(SUBSTITUTE('(8)連結実質赤字比率に係る赤字・黒字の構成分析'!I$37,"▲", "-")), 2) &lt; 0, ABS(ROUND(VALUE(SUBSTITUTE('(8)連結実質赤字比率に係る赤字・黒字の構成分析'!I$37,"▲", "-")), 2)), NA())</f>
        <v>#N/A</v>
      </c>
      <c r="I33" s="160">
        <f>IF(ROUND(VALUE(SUBSTITUTE('(8)連結実質赤字比率に係る赤字・黒字の構成分析'!I$37,"▲", "-")), 2) &gt;= 0, ABS(ROUND(VALUE(SUBSTITUTE('(8)連結実質赤字比率に係る赤字・黒字の構成分析'!I$37,"▲", "-")), 2)), NA())</f>
        <v>2.2200000000000002</v>
      </c>
      <c r="J33" s="160" t="e">
        <f>IF(ROUND(VALUE(SUBSTITUTE('(8)連結実質赤字比率に係る赤字・黒字の構成分析'!J$37,"▲", "-")), 2) &lt; 0, ABS(ROUND(VALUE(SUBSTITUTE('(8)連結実質赤字比率に係る赤字・黒字の構成分析'!J$37,"▲", "-")), 2)), NA())</f>
        <v>#N/A</v>
      </c>
      <c r="K33" s="160">
        <f>IF(ROUND(VALUE(SUBSTITUTE('(8)連結実質赤字比率に係る赤字・黒字の構成分析'!J$37,"▲", "-")), 2) &gt;= 0, ABS(ROUND(VALUE(SUBSTITUTE('(8)連結実質赤字比率に係る赤字・黒字の構成分析'!J$37,"▲", "-")), 2)), NA())</f>
        <v>2.21</v>
      </c>
    </row>
    <row r="34" spans="1:16">
      <c r="A34" s="160" t="str">
        <f>IF('(8)連結実質赤字比率に係る赤字・黒字の構成分析'!C$36="",NA(),'(8)連結実質赤字比率に係る赤字・黒字の構成分析'!C$36)</f>
        <v>工業用水道事業会計</v>
      </c>
      <c r="B34" s="160" t="e">
        <f>IF(ROUND(VALUE(SUBSTITUTE('(8)連結実質赤字比率に係る赤字・黒字の構成分析'!F$36,"▲", "-")), 2) &lt; 0, ABS(ROUND(VALUE(SUBSTITUTE('(8)連結実質赤字比率に係る赤字・黒字の構成分析'!F$36,"▲", "-")), 2)), NA())</f>
        <v>#N/A</v>
      </c>
      <c r="C34" s="160">
        <f>IF(ROUND(VALUE(SUBSTITUTE('(8)連結実質赤字比率に係る赤字・黒字の構成分析'!F$36,"▲", "-")), 2) &gt;= 0, ABS(ROUND(VALUE(SUBSTITUTE('(8)連結実質赤字比率に係る赤字・黒字の構成分析'!F$36,"▲", "-")), 2)), NA())</f>
        <v>2.7</v>
      </c>
      <c r="D34" s="160" t="e">
        <f>IF(ROUND(VALUE(SUBSTITUTE('(8)連結実質赤字比率に係る赤字・黒字の構成分析'!G$36,"▲", "-")), 2) &lt; 0, ABS(ROUND(VALUE(SUBSTITUTE('(8)連結実質赤字比率に係る赤字・黒字の構成分析'!G$36,"▲", "-")), 2)), NA())</f>
        <v>#N/A</v>
      </c>
      <c r="E34" s="160">
        <f>IF(ROUND(VALUE(SUBSTITUTE('(8)連結実質赤字比率に係る赤字・黒字の構成分析'!G$36,"▲", "-")), 2) &gt;= 0, ABS(ROUND(VALUE(SUBSTITUTE('(8)連結実質赤字比率に係る赤字・黒字の構成分析'!G$36,"▲", "-")), 2)), NA())</f>
        <v>2.9</v>
      </c>
      <c r="F34" s="160" t="e">
        <f>IF(ROUND(VALUE(SUBSTITUTE('(8)連結実質赤字比率に係る赤字・黒字の構成分析'!H$36,"▲", "-")), 2) &lt; 0, ABS(ROUND(VALUE(SUBSTITUTE('(8)連結実質赤字比率に係る赤字・黒字の構成分析'!H$36,"▲", "-")), 2)), NA())</f>
        <v>#N/A</v>
      </c>
      <c r="G34" s="160">
        <f>IF(ROUND(VALUE(SUBSTITUTE('(8)連結実質赤字比率に係る赤字・黒字の構成分析'!H$36,"▲", "-")), 2) &gt;= 0, ABS(ROUND(VALUE(SUBSTITUTE('(8)連結実質赤字比率に係る赤字・黒字の構成分析'!H$36,"▲", "-")), 2)), NA())</f>
        <v>3.08</v>
      </c>
      <c r="H34" s="160" t="e">
        <f>IF(ROUND(VALUE(SUBSTITUTE('(8)連結実質赤字比率に係る赤字・黒字の構成分析'!I$36,"▲", "-")), 2) &lt; 0, ABS(ROUND(VALUE(SUBSTITUTE('(8)連結実質赤字比率に係る赤字・黒字の構成分析'!I$36,"▲", "-")), 2)), NA())</f>
        <v>#N/A</v>
      </c>
      <c r="I34" s="160">
        <f>IF(ROUND(VALUE(SUBSTITUTE('(8)連結実質赤字比率に係る赤字・黒字の構成分析'!I$36,"▲", "-")), 2) &gt;= 0, ABS(ROUND(VALUE(SUBSTITUTE('(8)連結実質赤字比率に係る赤字・黒字の構成分析'!I$36,"▲", "-")), 2)), NA())</f>
        <v>2.89</v>
      </c>
      <c r="J34" s="160" t="e">
        <f>IF(ROUND(VALUE(SUBSTITUTE('(8)連結実質赤字比率に係る赤字・黒字の構成分析'!J$36,"▲", "-")), 2) &lt; 0, ABS(ROUND(VALUE(SUBSTITUTE('(8)連結実質赤字比率に係る赤字・黒字の構成分析'!J$36,"▲", "-")), 2)), NA())</f>
        <v>#N/A</v>
      </c>
      <c r="K34" s="160">
        <f>IF(ROUND(VALUE(SUBSTITUTE('(8)連結実質赤字比率に係る赤字・黒字の構成分析'!J$36,"▲", "-")), 2) &gt;= 0, ABS(ROUND(VALUE(SUBSTITUTE('(8)連結実質赤字比率に係る赤字・黒字の構成分析'!J$36,"▲", "-")), 2)), NA())</f>
        <v>2.73</v>
      </c>
    </row>
    <row r="35" spans="1:16">
      <c r="A35" s="160" t="str">
        <f>IF('(8)連結実質赤字比率に係る赤字・黒字の構成分析'!C$35="",NA(),'(8)連結実質赤字比率に係る赤字・黒字の構成分析'!C$35)</f>
        <v>国民健康保険事業特別会計</v>
      </c>
      <c r="B35" s="160" t="e">
        <f>IF(ROUND(VALUE(SUBSTITUTE('(8)連結実質赤字比率に係る赤字・黒字の構成分析'!F$35,"▲", "-")), 2) &lt; 0, ABS(ROUND(VALUE(SUBSTITUTE('(8)連結実質赤字比率に係る赤字・黒字の構成分析'!F$35,"▲", "-")), 2)), NA())</f>
        <v>#N/A</v>
      </c>
      <c r="C35" s="160">
        <f>IF(ROUND(VALUE(SUBSTITUTE('(8)連結実質赤字比率に係る赤字・黒字の構成分析'!F$35,"▲", "-")), 2) &gt;= 0, ABS(ROUND(VALUE(SUBSTITUTE('(8)連結実質赤字比率に係る赤字・黒字の構成分析'!F$35,"▲", "-")), 2)), NA())</f>
        <v>0.82</v>
      </c>
      <c r="D35" s="160" t="e">
        <f>IF(ROUND(VALUE(SUBSTITUTE('(8)連結実質赤字比率に係る赤字・黒字の構成分析'!G$35,"▲", "-")), 2) &lt; 0, ABS(ROUND(VALUE(SUBSTITUTE('(8)連結実質赤字比率に係る赤字・黒字の構成分析'!G$35,"▲", "-")), 2)), NA())</f>
        <v>#N/A</v>
      </c>
      <c r="E35" s="160">
        <f>IF(ROUND(VALUE(SUBSTITUTE('(8)連結実質赤字比率に係る赤字・黒字の構成分析'!G$35,"▲", "-")), 2) &gt;= 0, ABS(ROUND(VALUE(SUBSTITUTE('(8)連結実質赤字比率に係る赤字・黒字の構成分析'!G$35,"▲", "-")), 2)), NA())</f>
        <v>1.21</v>
      </c>
      <c r="F35" s="160" t="e">
        <f>IF(ROUND(VALUE(SUBSTITUTE('(8)連結実質赤字比率に係る赤字・黒字の構成分析'!H$35,"▲", "-")), 2) &lt; 0, ABS(ROUND(VALUE(SUBSTITUTE('(8)連結実質赤字比率に係る赤字・黒字の構成分析'!H$35,"▲", "-")), 2)), NA())</f>
        <v>#N/A</v>
      </c>
      <c r="G35" s="160">
        <f>IF(ROUND(VALUE(SUBSTITUTE('(8)連結実質赤字比率に係る赤字・黒字の構成分析'!H$35,"▲", "-")), 2) &gt;= 0, ABS(ROUND(VALUE(SUBSTITUTE('(8)連結実質赤字比率に係る赤字・黒字の構成分析'!H$35,"▲", "-")), 2)), NA())</f>
        <v>0.99</v>
      </c>
      <c r="H35" s="160" t="e">
        <f>IF(ROUND(VALUE(SUBSTITUTE('(8)連結実質赤字比率に係る赤字・黒字の構成分析'!I$35,"▲", "-")), 2) &lt; 0, ABS(ROUND(VALUE(SUBSTITUTE('(8)連結実質赤字比率に係る赤字・黒字の構成分析'!I$35,"▲", "-")), 2)), NA())</f>
        <v>#N/A</v>
      </c>
      <c r="I35" s="160">
        <f>IF(ROUND(VALUE(SUBSTITUTE('(8)連結実質赤字比率に係る赤字・黒字の構成分析'!I$35,"▲", "-")), 2) &gt;= 0, ABS(ROUND(VALUE(SUBSTITUTE('(8)連結実質赤字比率に係る赤字・黒字の構成分析'!I$35,"▲", "-")), 2)), NA())</f>
        <v>3.07</v>
      </c>
      <c r="J35" s="160" t="e">
        <f>IF(ROUND(VALUE(SUBSTITUTE('(8)連結実質赤字比率に係る赤字・黒字の構成分析'!J$35,"▲", "-")), 2) &lt; 0, ABS(ROUND(VALUE(SUBSTITUTE('(8)連結実質赤字比率に係る赤字・黒字の構成分析'!J$35,"▲", "-")), 2)), NA())</f>
        <v>#N/A</v>
      </c>
      <c r="K35" s="160">
        <f>IF(ROUND(VALUE(SUBSTITUTE('(8)連結実質赤字比率に係る赤字・黒字の構成分析'!J$35,"▲", "-")), 2) &gt;= 0, ABS(ROUND(VALUE(SUBSTITUTE('(8)連結実質赤字比率に係る赤字・黒字の構成分析'!J$35,"▲", "-")), 2)), NA())</f>
        <v>3.63</v>
      </c>
    </row>
    <row r="36" spans="1:16">
      <c r="A36" s="160" t="str">
        <f>IF('(8)連結実質赤字比率に係る赤字・黒字の構成分析'!C$34="",NA(),'(8)連結実質赤字比率に係る赤字・黒字の構成分析'!C$34)</f>
        <v>水道事業会計</v>
      </c>
      <c r="B36" s="160" t="e">
        <f>IF(ROUND(VALUE(SUBSTITUTE('(8)連結実質赤字比率に係る赤字・黒字の構成分析'!F$34,"▲", "-")), 2) &lt; 0, ABS(ROUND(VALUE(SUBSTITUTE('(8)連結実質赤字比率に係る赤字・黒字の構成分析'!F$34,"▲", "-")), 2)), NA())</f>
        <v>#N/A</v>
      </c>
      <c r="C36" s="160">
        <f>IF(ROUND(VALUE(SUBSTITUTE('(8)連結実質赤字比率に係る赤字・黒字の構成分析'!F$34,"▲", "-")), 2) &gt;= 0, ABS(ROUND(VALUE(SUBSTITUTE('(8)連結実質赤字比率に係る赤字・黒字の構成分析'!F$34,"▲", "-")), 2)), NA())</f>
        <v>2.48</v>
      </c>
      <c r="D36" s="160" t="e">
        <f>IF(ROUND(VALUE(SUBSTITUTE('(8)連結実質赤字比率に係る赤字・黒字の構成分析'!G$34,"▲", "-")), 2) &lt; 0, ABS(ROUND(VALUE(SUBSTITUTE('(8)連結実質赤字比率に係る赤字・黒字の構成分析'!G$34,"▲", "-")), 2)), NA())</f>
        <v>#N/A</v>
      </c>
      <c r="E36" s="160">
        <f>IF(ROUND(VALUE(SUBSTITUTE('(8)連結実質赤字比率に係る赤字・黒字の構成分析'!G$34,"▲", "-")), 2) &gt;= 0, ABS(ROUND(VALUE(SUBSTITUTE('(8)連結実質赤字比率に係る赤字・黒字の構成分析'!G$34,"▲", "-")), 2)), NA())</f>
        <v>3.52</v>
      </c>
      <c r="F36" s="160" t="e">
        <f>IF(ROUND(VALUE(SUBSTITUTE('(8)連結実質赤字比率に係る赤字・黒字の構成分析'!H$34,"▲", "-")), 2) &lt; 0, ABS(ROUND(VALUE(SUBSTITUTE('(8)連結実質赤字比率に係る赤字・黒字の構成分析'!H$34,"▲", "-")), 2)), NA())</f>
        <v>#N/A</v>
      </c>
      <c r="G36" s="160">
        <f>IF(ROUND(VALUE(SUBSTITUTE('(8)連結実質赤字比率に係る赤字・黒字の構成分析'!H$34,"▲", "-")), 2) &gt;= 0, ABS(ROUND(VALUE(SUBSTITUTE('(8)連結実質赤字比率に係る赤字・黒字の構成分析'!H$34,"▲", "-")), 2)), NA())</f>
        <v>4.05</v>
      </c>
      <c r="H36" s="160" t="e">
        <f>IF(ROUND(VALUE(SUBSTITUTE('(8)連結実質赤字比率に係る赤字・黒字の構成分析'!I$34,"▲", "-")), 2) &lt; 0, ABS(ROUND(VALUE(SUBSTITUTE('(8)連結実質赤字比率に係る赤字・黒字の構成分析'!I$34,"▲", "-")), 2)), NA())</f>
        <v>#N/A</v>
      </c>
      <c r="I36" s="160">
        <f>IF(ROUND(VALUE(SUBSTITUTE('(8)連結実質赤字比率に係る赤字・黒字の構成分析'!I$34,"▲", "-")), 2) &gt;= 0, ABS(ROUND(VALUE(SUBSTITUTE('(8)連結実質赤字比率に係る赤字・黒字の構成分析'!I$34,"▲", "-")), 2)), NA())</f>
        <v>4.5999999999999996</v>
      </c>
      <c r="J36" s="160" t="e">
        <f>IF(ROUND(VALUE(SUBSTITUTE('(8)連結実質赤字比率に係る赤字・黒字の構成分析'!J$34,"▲", "-")), 2) &lt; 0, ABS(ROUND(VALUE(SUBSTITUTE('(8)連結実質赤字比率に係る赤字・黒字の構成分析'!J$34,"▲", "-")), 2)), NA())</f>
        <v>#N/A</v>
      </c>
      <c r="K36" s="160">
        <f>IF(ROUND(VALUE(SUBSTITUTE('(8)連結実質赤字比率に係る赤字・黒字の構成分析'!J$34,"▲", "-")), 2) &gt;= 0, ABS(ROUND(VALUE(SUBSTITUTE('(8)連結実質赤字比率に係る赤字・黒字の構成分析'!J$34,"▲", "-")), 2)), NA())</f>
        <v>4.57</v>
      </c>
    </row>
    <row r="39" spans="1:16">
      <c r="A39" s="129" t="s">
        <v>54</v>
      </c>
    </row>
    <row r="40" spans="1:16">
      <c r="A40" s="161"/>
      <c r="B40" s="161" t="str">
        <f>'(9)実質公債費比率（分子）の構造'!K$44</f>
        <v>H25</v>
      </c>
      <c r="C40" s="161"/>
      <c r="D40" s="161"/>
      <c r="E40" s="161" t="str">
        <f>'(9)実質公債費比率（分子）の構造'!L$44</f>
        <v>H26</v>
      </c>
      <c r="F40" s="161"/>
      <c r="G40" s="161"/>
      <c r="H40" s="161" t="str">
        <f>'(9)実質公債費比率（分子）の構造'!M$44</f>
        <v>H27</v>
      </c>
      <c r="I40" s="161"/>
      <c r="J40" s="161"/>
      <c r="K40" s="161" t="str">
        <f>'(9)実質公債費比率（分子）の構造'!N$44</f>
        <v>H28</v>
      </c>
      <c r="L40" s="161"/>
      <c r="M40" s="161"/>
      <c r="N40" s="161" t="str">
        <f>'(9)実質公債費比率（分子）の構造'!O$44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'(9)実質公債費比率（分子）の構造'!K$52</f>
        <v>7311</v>
      </c>
      <c r="E42" s="161"/>
      <c r="F42" s="161"/>
      <c r="G42" s="161">
        <f>'(9)実質公債費比率（分子）の構造'!L$52</f>
        <v>7692</v>
      </c>
      <c r="H42" s="161"/>
      <c r="I42" s="161"/>
      <c r="J42" s="161">
        <f>'(9)実質公債費比率（分子）の構造'!M$52</f>
        <v>7154</v>
      </c>
      <c r="K42" s="161"/>
      <c r="L42" s="161"/>
      <c r="M42" s="161">
        <f>'(9)実質公債費比率（分子）の構造'!N$52</f>
        <v>7554</v>
      </c>
      <c r="N42" s="161"/>
      <c r="O42" s="161"/>
      <c r="P42" s="161">
        <f>'(9)実質公債費比率（分子）の構造'!O$52</f>
        <v>7561</v>
      </c>
    </row>
    <row r="43" spans="1:16">
      <c r="A43" s="161" t="s">
        <v>58</v>
      </c>
      <c r="B43" s="161" t="str">
        <f>'(9)実質公債費比率（分子）の構造'!K$51</f>
        <v>-</v>
      </c>
      <c r="C43" s="161"/>
      <c r="D43" s="161"/>
      <c r="E43" s="161" t="str">
        <f>'(9)実質公債費比率（分子）の構造'!L$51</f>
        <v>-</v>
      </c>
      <c r="F43" s="161"/>
      <c r="G43" s="161"/>
      <c r="H43" s="161" t="str">
        <f>'(9)実質公債費比率（分子）の構造'!M$51</f>
        <v>-</v>
      </c>
      <c r="I43" s="161"/>
      <c r="J43" s="161"/>
      <c r="K43" s="161" t="str">
        <f>'(9)実質公債費比率（分子）の構造'!N$51</f>
        <v>-</v>
      </c>
      <c r="L43" s="161"/>
      <c r="M43" s="161"/>
      <c r="N43" s="161" t="str">
        <f>'(9)実質公債費比率（分子）の構造'!O$51</f>
        <v>-</v>
      </c>
      <c r="O43" s="161"/>
      <c r="P43" s="161"/>
    </row>
    <row r="44" spans="1:16">
      <c r="A44" s="161" t="s">
        <v>59</v>
      </c>
      <c r="B44" s="161">
        <f>'(9)実質公債費比率（分子）の構造'!K$50</f>
        <v>42</v>
      </c>
      <c r="C44" s="161"/>
      <c r="D44" s="161"/>
      <c r="E44" s="161">
        <f>'(9)実質公債費比率（分子）の構造'!L$50</f>
        <v>27</v>
      </c>
      <c r="F44" s="161"/>
      <c r="G44" s="161"/>
      <c r="H44" s="161">
        <f>'(9)実質公債費比率（分子）の構造'!M$50</f>
        <v>22</v>
      </c>
      <c r="I44" s="161"/>
      <c r="J44" s="161"/>
      <c r="K44" s="161">
        <f>'(9)実質公債費比率（分子）の構造'!N$50</f>
        <v>22</v>
      </c>
      <c r="L44" s="161"/>
      <c r="M44" s="161"/>
      <c r="N44" s="161">
        <f>'(9)実質公債費比率（分子）の構造'!O$50</f>
        <v>22</v>
      </c>
      <c r="O44" s="161"/>
      <c r="P44" s="161"/>
    </row>
    <row r="45" spans="1:16">
      <c r="A45" s="161" t="s">
        <v>60</v>
      </c>
      <c r="B45" s="161">
        <f>'(9)実質公債費比率（分子）の構造'!K$49</f>
        <v>43</v>
      </c>
      <c r="C45" s="161"/>
      <c r="D45" s="161"/>
      <c r="E45" s="161">
        <f>'(9)実質公債費比率（分子）の構造'!L$49</f>
        <v>60</v>
      </c>
      <c r="F45" s="161"/>
      <c r="G45" s="161"/>
      <c r="H45" s="161">
        <f>'(9)実質公債費比率（分子）の構造'!M$49</f>
        <v>96</v>
      </c>
      <c r="I45" s="161"/>
      <c r="J45" s="161"/>
      <c r="K45" s="161">
        <f>'(9)実質公債費比率（分子）の構造'!N$49</f>
        <v>229</v>
      </c>
      <c r="L45" s="161"/>
      <c r="M45" s="161"/>
      <c r="N45" s="161">
        <f>'(9)実質公債費比率（分子）の構造'!O$49</f>
        <v>210</v>
      </c>
      <c r="O45" s="161"/>
      <c r="P45" s="161"/>
    </row>
    <row r="46" spans="1:16">
      <c r="A46" s="161" t="s">
        <v>61</v>
      </c>
      <c r="B46" s="161">
        <f>'(9)実質公債費比率（分子）の構造'!K$48</f>
        <v>2428</v>
      </c>
      <c r="C46" s="161"/>
      <c r="D46" s="161"/>
      <c r="E46" s="161">
        <f>'(9)実質公債費比率（分子）の構造'!L$48</f>
        <v>2436</v>
      </c>
      <c r="F46" s="161"/>
      <c r="G46" s="161"/>
      <c r="H46" s="161">
        <f>'(9)実質公債費比率（分子）の構造'!M$48</f>
        <v>2499</v>
      </c>
      <c r="I46" s="161"/>
      <c r="J46" s="161"/>
      <c r="K46" s="161">
        <f>'(9)実質公債費比率（分子）の構造'!N$48</f>
        <v>2543</v>
      </c>
      <c r="L46" s="161"/>
      <c r="M46" s="161"/>
      <c r="N46" s="161">
        <f>'(9)実質公債費比率（分子）の構造'!O$48</f>
        <v>2430</v>
      </c>
      <c r="O46" s="161"/>
      <c r="P46" s="161"/>
    </row>
    <row r="47" spans="1:16">
      <c r="A47" s="161" t="s">
        <v>62</v>
      </c>
      <c r="B47" s="161" t="str">
        <f>'(9)実質公債費比率（分子）の構造'!K$47</f>
        <v>-</v>
      </c>
      <c r="C47" s="161"/>
      <c r="D47" s="161"/>
      <c r="E47" s="161" t="str">
        <f>'(9)実質公債費比率（分子）の構造'!L$47</f>
        <v>-</v>
      </c>
      <c r="F47" s="161"/>
      <c r="G47" s="161"/>
      <c r="H47" s="161" t="str">
        <f>'(9)実質公債費比率（分子）の構造'!M$47</f>
        <v>-</v>
      </c>
      <c r="I47" s="161"/>
      <c r="J47" s="161"/>
      <c r="K47" s="161" t="str">
        <f>'(9)実質公債費比率（分子）の構造'!N$47</f>
        <v>-</v>
      </c>
      <c r="L47" s="161"/>
      <c r="M47" s="161"/>
      <c r="N47" s="161" t="str">
        <f>'(9)実質公債費比率（分子）の構造'!O$47</f>
        <v>-</v>
      </c>
      <c r="O47" s="161"/>
      <c r="P47" s="161"/>
    </row>
    <row r="48" spans="1:16">
      <c r="A48" s="161" t="s">
        <v>63</v>
      </c>
      <c r="B48" s="161" t="str">
        <f>'(9)実質公債費比率（分子）の構造'!K$46</f>
        <v>-</v>
      </c>
      <c r="C48" s="161"/>
      <c r="D48" s="161"/>
      <c r="E48" s="161" t="str">
        <f>'(9)実質公債費比率（分子）の構造'!L$46</f>
        <v>-</v>
      </c>
      <c r="F48" s="161"/>
      <c r="G48" s="161"/>
      <c r="H48" s="161" t="str">
        <f>'(9)実質公債費比率（分子）の構造'!M$46</f>
        <v>-</v>
      </c>
      <c r="I48" s="161"/>
      <c r="J48" s="161"/>
      <c r="K48" s="161" t="str">
        <f>'(9)実質公債費比率（分子）の構造'!N$46</f>
        <v>-</v>
      </c>
      <c r="L48" s="161"/>
      <c r="M48" s="161"/>
      <c r="N48" s="161" t="str">
        <f>'(9)実質公債費比率（分子）の構造'!O$46</f>
        <v>-</v>
      </c>
      <c r="O48" s="161"/>
      <c r="P48" s="161"/>
    </row>
    <row r="49" spans="1:16">
      <c r="A49" s="161" t="s">
        <v>64</v>
      </c>
      <c r="B49" s="161">
        <f>'(9)実質公債費比率（分子）の構造'!K$45</f>
        <v>7036</v>
      </c>
      <c r="C49" s="161"/>
      <c r="D49" s="161"/>
      <c r="E49" s="161">
        <f>'(9)実質公債費比率（分子）の構造'!L$45</f>
        <v>8825</v>
      </c>
      <c r="F49" s="161"/>
      <c r="G49" s="161"/>
      <c r="H49" s="161">
        <f>'(9)実質公債費比率（分子）の構造'!M$45</f>
        <v>7148</v>
      </c>
      <c r="I49" s="161"/>
      <c r="J49" s="161"/>
      <c r="K49" s="161">
        <f>'(9)実質公債費比率（分子）の構造'!N$45</f>
        <v>7241</v>
      </c>
      <c r="L49" s="161"/>
      <c r="M49" s="161"/>
      <c r="N49" s="161">
        <f>'(9)実質公債費比率（分子）の構造'!O$45</f>
        <v>7306</v>
      </c>
      <c r="O49" s="161"/>
      <c r="P49" s="161"/>
    </row>
    <row r="50" spans="1:16">
      <c r="A50" s="161" t="s">
        <v>65</v>
      </c>
      <c r="B50" s="161" t="e">
        <f>NA()</f>
        <v>#N/A</v>
      </c>
      <c r="C50" s="161">
        <f>IF(ISNUMBER('(9)実質公債費比率（分子）の構造'!K$53),'(9)実質公債費比率（分子）の構造'!K$53,NA())</f>
        <v>2238</v>
      </c>
      <c r="D50" s="161" t="e">
        <f>NA()</f>
        <v>#N/A</v>
      </c>
      <c r="E50" s="161" t="e">
        <f>NA()</f>
        <v>#N/A</v>
      </c>
      <c r="F50" s="161">
        <f>IF(ISNUMBER('(9)実質公債費比率（分子）の構造'!L$53),'(9)実質公債費比率（分子）の構造'!L$53,NA())</f>
        <v>3656</v>
      </c>
      <c r="G50" s="161" t="e">
        <f>NA()</f>
        <v>#N/A</v>
      </c>
      <c r="H50" s="161" t="e">
        <f>NA()</f>
        <v>#N/A</v>
      </c>
      <c r="I50" s="161">
        <f>IF(ISNUMBER('(9)実質公債費比率（分子）の構造'!M$53),'(9)実質公債費比率（分子）の構造'!M$53,NA())</f>
        <v>2611</v>
      </c>
      <c r="J50" s="161" t="e">
        <f>NA()</f>
        <v>#N/A</v>
      </c>
      <c r="K50" s="161" t="e">
        <f>NA()</f>
        <v>#N/A</v>
      </c>
      <c r="L50" s="161">
        <f>IF(ISNUMBER('(9)実質公債費比率（分子）の構造'!N$53),'(9)実質公債費比率（分子）の構造'!N$53,NA())</f>
        <v>2481</v>
      </c>
      <c r="M50" s="161" t="e">
        <f>NA()</f>
        <v>#N/A</v>
      </c>
      <c r="N50" s="161" t="e">
        <f>NA()</f>
        <v>#N/A</v>
      </c>
      <c r="O50" s="161">
        <f>IF(ISNUMBER('(9)実質公債費比率（分子）の構造'!O$53),'(9)実質公債費比率（分子）の構造'!O$53,NA())</f>
        <v>2407</v>
      </c>
      <c r="P50" s="161" t="e">
        <f>NA()</f>
        <v>#N/A</v>
      </c>
    </row>
    <row r="53" spans="1:16">
      <c r="A53" s="129" t="s">
        <v>66</v>
      </c>
    </row>
    <row r="54" spans="1:16">
      <c r="A54" s="160"/>
      <c r="B54" s="160" t="str">
        <f>'(10)将来負担比率（分子）の構造'!I$40</f>
        <v>H25</v>
      </c>
      <c r="C54" s="160"/>
      <c r="D54" s="160"/>
      <c r="E54" s="160" t="str">
        <f>'(10)将来負担比率（分子）の構造'!J$40</f>
        <v>H26</v>
      </c>
      <c r="F54" s="160"/>
      <c r="G54" s="160"/>
      <c r="H54" s="160" t="str">
        <f>'(10)将来負担比率（分子）の構造'!K$40</f>
        <v>H27</v>
      </c>
      <c r="I54" s="160"/>
      <c r="J54" s="160"/>
      <c r="K54" s="160" t="str">
        <f>'(10)将来負担比率（分子）の構造'!L$40</f>
        <v>H28</v>
      </c>
      <c r="L54" s="160"/>
      <c r="M54" s="160"/>
      <c r="N54" s="160" t="str">
        <f>'(10)将来負担比率（分子）の構造'!M$40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'(10)将来負担比率（分子）の構造'!I$52</f>
        <v>64100</v>
      </c>
      <c r="E56" s="160"/>
      <c r="F56" s="160"/>
      <c r="G56" s="160">
        <f>'(10)将来負担比率（分子）の構造'!J$52</f>
        <v>64737</v>
      </c>
      <c r="H56" s="160"/>
      <c r="I56" s="160"/>
      <c r="J56" s="160">
        <f>'(10)将来負担比率（分子）の構造'!K$52</f>
        <v>65428</v>
      </c>
      <c r="K56" s="160"/>
      <c r="L56" s="160"/>
      <c r="M56" s="160">
        <f>'(10)将来負担比率（分子）の構造'!L$52</f>
        <v>65409</v>
      </c>
      <c r="N56" s="160"/>
      <c r="O56" s="160"/>
      <c r="P56" s="160">
        <f>'(10)将来負担比率（分子）の構造'!M$52</f>
        <v>65226</v>
      </c>
    </row>
    <row r="57" spans="1:16">
      <c r="A57" s="160" t="s">
        <v>36</v>
      </c>
      <c r="B57" s="160"/>
      <c r="C57" s="160"/>
      <c r="D57" s="160">
        <f>'(10)将来負担比率（分子）の構造'!I$51</f>
        <v>20006</v>
      </c>
      <c r="E57" s="160"/>
      <c r="F57" s="160"/>
      <c r="G57" s="160">
        <f>'(10)将来負担比率（分子）の構造'!J$51</f>
        <v>19006</v>
      </c>
      <c r="H57" s="160"/>
      <c r="I57" s="160"/>
      <c r="J57" s="160">
        <f>'(10)将来負担比率（分子）の構造'!K$51</f>
        <v>16517</v>
      </c>
      <c r="K57" s="160"/>
      <c r="L57" s="160"/>
      <c r="M57" s="160">
        <f>'(10)将来負担比率（分子）の構造'!L$51</f>
        <v>15768</v>
      </c>
      <c r="N57" s="160"/>
      <c r="O57" s="160"/>
      <c r="P57" s="160">
        <f>'(10)将来負担比率（分子）の構造'!M$51</f>
        <v>14984</v>
      </c>
    </row>
    <row r="58" spans="1:16">
      <c r="A58" s="160" t="s">
        <v>35</v>
      </c>
      <c r="B58" s="160"/>
      <c r="C58" s="160"/>
      <c r="D58" s="160">
        <f>'(10)将来負担比率（分子）の構造'!I$50</f>
        <v>10245</v>
      </c>
      <c r="E58" s="160"/>
      <c r="F58" s="160"/>
      <c r="G58" s="160">
        <f>'(10)将来負担比率（分子）の構造'!J$50</f>
        <v>11376</v>
      </c>
      <c r="H58" s="160"/>
      <c r="I58" s="160"/>
      <c r="J58" s="160">
        <f>'(10)将来負担比率（分子）の構造'!K$50</f>
        <v>12258</v>
      </c>
      <c r="K58" s="160"/>
      <c r="L58" s="160"/>
      <c r="M58" s="160">
        <f>'(10)将来負担比率（分子）の構造'!L$50</f>
        <v>13588</v>
      </c>
      <c r="N58" s="160"/>
      <c r="O58" s="160"/>
      <c r="P58" s="160">
        <f>'(10)将来負担比率（分子）の構造'!M$50</f>
        <v>16103</v>
      </c>
    </row>
    <row r="59" spans="1:16">
      <c r="A59" s="160" t="s">
        <v>33</v>
      </c>
      <c r="B59" s="160" t="str">
        <f>'(10)将来負担比率（分子）の構造'!I$49</f>
        <v>-</v>
      </c>
      <c r="C59" s="160"/>
      <c r="D59" s="160"/>
      <c r="E59" s="160" t="str">
        <f>'(10)将来負担比率（分子）の構造'!J$49</f>
        <v>-</v>
      </c>
      <c r="F59" s="160"/>
      <c r="G59" s="160"/>
      <c r="H59" s="160" t="str">
        <f>'(10)将来負担比率（分子）の構造'!K$49</f>
        <v>-</v>
      </c>
      <c r="I59" s="160"/>
      <c r="J59" s="160"/>
      <c r="K59" s="160" t="str">
        <f>'(10)将来負担比率（分子）の構造'!L$49</f>
        <v>-</v>
      </c>
      <c r="L59" s="160"/>
      <c r="M59" s="160"/>
      <c r="N59" s="160" t="str">
        <f>'(10)将来負担比率（分子）の構造'!M$49</f>
        <v>-</v>
      </c>
      <c r="O59" s="160"/>
      <c r="P59" s="160"/>
    </row>
    <row r="60" spans="1:16">
      <c r="A60" s="160" t="s">
        <v>32</v>
      </c>
      <c r="B60" s="160" t="str">
        <f>'(10)将来負担比率（分子）の構造'!I$48</f>
        <v>-</v>
      </c>
      <c r="C60" s="160"/>
      <c r="D60" s="160"/>
      <c r="E60" s="160" t="str">
        <f>'(10)将来負担比率（分子）の構造'!J$48</f>
        <v>-</v>
      </c>
      <c r="F60" s="160"/>
      <c r="G60" s="160"/>
      <c r="H60" s="160" t="str">
        <f>'(10)将来負担比率（分子）の構造'!K$48</f>
        <v>-</v>
      </c>
      <c r="I60" s="160"/>
      <c r="J60" s="160"/>
      <c r="K60" s="160" t="str">
        <f>'(10)将来負担比率（分子）の構造'!L$48</f>
        <v>-</v>
      </c>
      <c r="L60" s="160"/>
      <c r="M60" s="160"/>
      <c r="N60" s="160" t="str">
        <f>'(10)将来負担比率（分子）の構造'!M$48</f>
        <v>-</v>
      </c>
      <c r="O60" s="160"/>
      <c r="P60" s="160"/>
    </row>
    <row r="61" spans="1:16">
      <c r="A61" s="160" t="s">
        <v>30</v>
      </c>
      <c r="B61" s="160">
        <f>'(10)将来負担比率（分子）の構造'!I$46</f>
        <v>91</v>
      </c>
      <c r="C61" s="160"/>
      <c r="D61" s="160"/>
      <c r="E61" s="160">
        <f>'(10)将来負担比率（分子）の構造'!J$46</f>
        <v>48</v>
      </c>
      <c r="F61" s="160"/>
      <c r="G61" s="160"/>
      <c r="H61" s="160">
        <f>'(10)将来負担比率（分子）の構造'!K$46</f>
        <v>40</v>
      </c>
      <c r="I61" s="160"/>
      <c r="J61" s="160"/>
      <c r="K61" s="160">
        <f>'(10)将来負担比率（分子）の構造'!L$46</f>
        <v>13</v>
      </c>
      <c r="L61" s="160"/>
      <c r="M61" s="160"/>
      <c r="N61" s="160">
        <f>'(10)将来負担比率（分子）の構造'!M$46</f>
        <v>20</v>
      </c>
      <c r="O61" s="160"/>
      <c r="P61" s="160"/>
    </row>
    <row r="62" spans="1:16">
      <c r="A62" s="160" t="s">
        <v>29</v>
      </c>
      <c r="B62" s="160">
        <f>'(10)将来負担比率（分子）の構造'!I$45</f>
        <v>7319</v>
      </c>
      <c r="C62" s="160"/>
      <c r="D62" s="160"/>
      <c r="E62" s="160">
        <f>'(10)将来負担比率（分子）の構造'!J$45</f>
        <v>7248</v>
      </c>
      <c r="F62" s="160"/>
      <c r="G62" s="160"/>
      <c r="H62" s="160">
        <f>'(10)将来負担比率（分子）の構造'!K$45</f>
        <v>6940</v>
      </c>
      <c r="I62" s="160"/>
      <c r="J62" s="160"/>
      <c r="K62" s="160">
        <f>'(10)将来負担比率（分子）の構造'!L$45</f>
        <v>6908</v>
      </c>
      <c r="L62" s="160"/>
      <c r="M62" s="160"/>
      <c r="N62" s="160">
        <f>'(10)将来負担比率（分子）の構造'!M$45</f>
        <v>7021</v>
      </c>
      <c r="O62" s="160"/>
      <c r="P62" s="160"/>
    </row>
    <row r="63" spans="1:16">
      <c r="A63" s="160" t="s">
        <v>28</v>
      </c>
      <c r="B63" s="160">
        <f>'(10)将来負担比率（分子）の構造'!I$44</f>
        <v>2316</v>
      </c>
      <c r="C63" s="160"/>
      <c r="D63" s="160"/>
      <c r="E63" s="160">
        <f>'(10)将来負担比率（分子）の構造'!J$44</f>
        <v>3477</v>
      </c>
      <c r="F63" s="160"/>
      <c r="G63" s="160"/>
      <c r="H63" s="160">
        <f>'(10)将来負担比率（分子）の構造'!K$44</f>
        <v>4493</v>
      </c>
      <c r="I63" s="160"/>
      <c r="J63" s="160"/>
      <c r="K63" s="160">
        <f>'(10)将来負担比率（分子）の構造'!L$44</f>
        <v>4171</v>
      </c>
      <c r="L63" s="160"/>
      <c r="M63" s="160"/>
      <c r="N63" s="160">
        <f>'(10)将来負担比率（分子）の構造'!M$44</f>
        <v>3848</v>
      </c>
      <c r="O63" s="160"/>
      <c r="P63" s="160"/>
    </row>
    <row r="64" spans="1:16">
      <c r="A64" s="160" t="s">
        <v>27</v>
      </c>
      <c r="B64" s="160">
        <f>'(10)将来負担比率（分子）の構造'!I$43</f>
        <v>27698</v>
      </c>
      <c r="C64" s="160"/>
      <c r="D64" s="160"/>
      <c r="E64" s="160">
        <f>'(10)将来負担比率（分子）の構造'!J$43</f>
        <v>26427</v>
      </c>
      <c r="F64" s="160"/>
      <c r="G64" s="160"/>
      <c r="H64" s="160">
        <f>'(10)将来負担比率（分子）の構造'!K$43</f>
        <v>24056</v>
      </c>
      <c r="I64" s="160"/>
      <c r="J64" s="160"/>
      <c r="K64" s="160">
        <f>'(10)将来負担比率（分子）の構造'!L$43</f>
        <v>22216</v>
      </c>
      <c r="L64" s="160"/>
      <c r="M64" s="160"/>
      <c r="N64" s="160">
        <f>'(10)将来負担比率（分子）の構造'!M$43</f>
        <v>21534</v>
      </c>
      <c r="O64" s="160"/>
      <c r="P64" s="160"/>
    </row>
    <row r="65" spans="1:16">
      <c r="A65" s="160" t="s">
        <v>26</v>
      </c>
      <c r="B65" s="160">
        <f>'(10)将来負担比率（分子）の構造'!I$42</f>
        <v>415</v>
      </c>
      <c r="C65" s="160"/>
      <c r="D65" s="160"/>
      <c r="E65" s="160">
        <f>'(10)将来負担比率（分子）の構造'!J$42</f>
        <v>389</v>
      </c>
      <c r="F65" s="160"/>
      <c r="G65" s="160"/>
      <c r="H65" s="160">
        <f>'(10)将来負担比率（分子）の構造'!K$42</f>
        <v>367</v>
      </c>
      <c r="I65" s="160"/>
      <c r="J65" s="160"/>
      <c r="K65" s="160">
        <f>'(10)将来負担比率（分子）の構造'!L$42</f>
        <v>350</v>
      </c>
      <c r="L65" s="160"/>
      <c r="M65" s="160"/>
      <c r="N65" s="160">
        <f>'(10)将来負担比率（分子）の構造'!M$42</f>
        <v>325</v>
      </c>
      <c r="O65" s="160"/>
      <c r="P65" s="160"/>
    </row>
    <row r="66" spans="1:16">
      <c r="A66" s="160" t="s">
        <v>25</v>
      </c>
      <c r="B66" s="160">
        <f>'(10)将来負担比率（分子）の構造'!I$41</f>
        <v>65461</v>
      </c>
      <c r="C66" s="160"/>
      <c r="D66" s="160"/>
      <c r="E66" s="160">
        <f>'(10)将来負担比率（分子）の構造'!J$41</f>
        <v>64472</v>
      </c>
      <c r="F66" s="160"/>
      <c r="G66" s="160"/>
      <c r="H66" s="160">
        <f>'(10)将来負担比率（分子）の構造'!K$41</f>
        <v>63239</v>
      </c>
      <c r="I66" s="160"/>
      <c r="J66" s="160"/>
      <c r="K66" s="160">
        <f>'(10)将来負担比率（分子）の構造'!L$41</f>
        <v>62815</v>
      </c>
      <c r="L66" s="160"/>
      <c r="M66" s="160"/>
      <c r="N66" s="160">
        <f>'(10)将来負担比率（分子）の構造'!M$41</f>
        <v>60984</v>
      </c>
      <c r="O66" s="160"/>
      <c r="P66" s="160"/>
    </row>
    <row r="67" spans="1:16">
      <c r="A67" s="160" t="s">
        <v>69</v>
      </c>
      <c r="B67" s="160" t="e">
        <f>NA()</f>
        <v>#N/A</v>
      </c>
      <c r="C67" s="160">
        <f>IF(ISNUMBER('(10)将来負担比率（分子）の構造'!I$53), IF('(10)将来負担比率（分子）の構造'!I$53 &lt; 0, 0, '(10)将来負担比率（分子）の構造'!I$53), NA())</f>
        <v>8949</v>
      </c>
      <c r="D67" s="160" t="e">
        <f>NA()</f>
        <v>#N/A</v>
      </c>
      <c r="E67" s="160" t="e">
        <f>NA()</f>
        <v>#N/A</v>
      </c>
      <c r="F67" s="160">
        <f>IF(ISNUMBER('(10)将来負担比率（分子）の構造'!J$53), IF('(10)将来負担比率（分子）の構造'!J$53 &lt; 0, 0, '(10)将来負担比率（分子）の構造'!J$53), NA())</f>
        <v>6941</v>
      </c>
      <c r="G67" s="160" t="e">
        <f>NA()</f>
        <v>#N/A</v>
      </c>
      <c r="H67" s="160" t="e">
        <f>NA()</f>
        <v>#N/A</v>
      </c>
      <c r="I67" s="160">
        <f>IF(ISNUMBER('(10)将来負担比率（分子）の構造'!K$53), IF('(10)将来負担比率（分子）の構造'!K$53 &lt; 0, 0, '(10)将来負担比率（分子）の構造'!K$53), NA())</f>
        <v>4933</v>
      </c>
      <c r="J67" s="160" t="e">
        <f>NA()</f>
        <v>#N/A</v>
      </c>
      <c r="K67" s="160" t="e">
        <f>NA()</f>
        <v>#N/A</v>
      </c>
      <c r="L67" s="160">
        <f>IF(ISNUMBER('(10)将来負担比率（分子）の構造'!L$53), IF('(10)将来負担比率（分子）の構造'!L$53 &lt; 0, 0, '(10)将来負担比率（分子）の構造'!L$53), NA())</f>
        <v>1709</v>
      </c>
      <c r="M67" s="160" t="e">
        <f>NA()</f>
        <v>#N/A</v>
      </c>
      <c r="N67" s="160" t="e">
        <f>NA()</f>
        <v>#N/A</v>
      </c>
      <c r="O67" s="160">
        <f>IF(ISNUMBER('(10)将来負担比率（分子）の構造'!M$53), IF('(10)将来負担比率（分子）の構造'!M$53 &lt; 0, 0, '(10)将来負担比率（分子）の構造'!M$53), NA())</f>
        <v>0</v>
      </c>
      <c r="P67" s="160" t="e">
        <f>NA()</f>
        <v>#N/A</v>
      </c>
    </row>
    <row r="70" spans="1:16">
      <c r="A70" s="162" t="s">
        <v>70</v>
      </c>
      <c r="B70" s="162"/>
      <c r="C70" s="162"/>
      <c r="D70" s="162"/>
      <c r="E70" s="162"/>
      <c r="F70" s="162"/>
    </row>
    <row r="71" spans="1:16">
      <c r="A71" s="163"/>
      <c r="B71" s="163" t="e">
        <f>#REF!</f>
        <v>#REF!</v>
      </c>
      <c r="C71" s="163" t="e">
        <f>#REF!</f>
        <v>#REF!</v>
      </c>
      <c r="D71" s="163" t="e">
        <f>#REF!</f>
        <v>#REF!</v>
      </c>
    </row>
    <row r="72" spans="1:16">
      <c r="A72" s="163" t="s">
        <v>71</v>
      </c>
      <c r="B72" s="164" t="e">
        <f>#REF!</f>
        <v>#REF!</v>
      </c>
      <c r="C72" s="164" t="e">
        <f>#REF!</f>
        <v>#REF!</v>
      </c>
      <c r="D72" s="164" t="e">
        <f>#REF!</f>
        <v>#REF!</v>
      </c>
    </row>
    <row r="73" spans="1:16">
      <c r="A73" s="163" t="s">
        <v>72</v>
      </c>
      <c r="B73" s="164" t="e">
        <f>#REF!</f>
        <v>#REF!</v>
      </c>
      <c r="C73" s="164" t="e">
        <f>#REF!</f>
        <v>#REF!</v>
      </c>
      <c r="D73" s="164" t="e">
        <f>#REF!</f>
        <v>#REF!</v>
      </c>
    </row>
    <row r="74" spans="1:16">
      <c r="A74" s="163" t="s">
        <v>73</v>
      </c>
      <c r="B74" s="164" t="e">
        <f>#REF!</f>
        <v>#REF!</v>
      </c>
      <c r="C74" s="164" t="e">
        <f>#REF!</f>
        <v>#REF!</v>
      </c>
      <c r="D74" s="164" t="e">
        <f>#REF!</f>
        <v>#REF!</v>
      </c>
    </row>
  </sheetData>
  <sheetProtection algorithmName="SHA-512" hashValue="pUEtkYn6jRgEF0v5abxmaKxKis4TWKaD0SvGSxS2mJgA+8sYaLKgdKY4UwvDQU50038qszUKpV6xCIYArjYQYA==" saltValue="dUB7jIop8GWJ8Fw90+D0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2" sqref="A2"/>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30352080</v>
      </c>
      <c r="S5" s="707"/>
      <c r="T5" s="707"/>
      <c r="U5" s="707"/>
      <c r="V5" s="707"/>
      <c r="W5" s="707"/>
      <c r="X5" s="707"/>
      <c r="Y5" s="753"/>
      <c r="Z5" s="771">
        <v>42.1</v>
      </c>
      <c r="AA5" s="771"/>
      <c r="AB5" s="771"/>
      <c r="AC5" s="771"/>
      <c r="AD5" s="772">
        <v>27568057</v>
      </c>
      <c r="AE5" s="772"/>
      <c r="AF5" s="772"/>
      <c r="AG5" s="772"/>
      <c r="AH5" s="772"/>
      <c r="AI5" s="772"/>
      <c r="AJ5" s="772"/>
      <c r="AK5" s="772"/>
      <c r="AL5" s="754">
        <v>71.8</v>
      </c>
      <c r="AM5" s="723"/>
      <c r="AN5" s="723"/>
      <c r="AO5" s="755"/>
      <c r="AP5" s="740" t="s">
        <v>221</v>
      </c>
      <c r="AQ5" s="741"/>
      <c r="AR5" s="741"/>
      <c r="AS5" s="741"/>
      <c r="AT5" s="741"/>
      <c r="AU5" s="741"/>
      <c r="AV5" s="741"/>
      <c r="AW5" s="741"/>
      <c r="AX5" s="741"/>
      <c r="AY5" s="741"/>
      <c r="AZ5" s="741"/>
      <c r="BA5" s="741"/>
      <c r="BB5" s="741"/>
      <c r="BC5" s="741"/>
      <c r="BD5" s="741"/>
      <c r="BE5" s="741"/>
      <c r="BF5" s="742"/>
      <c r="BG5" s="641">
        <v>27552225</v>
      </c>
      <c r="BH5" s="644"/>
      <c r="BI5" s="644"/>
      <c r="BJ5" s="644"/>
      <c r="BK5" s="644"/>
      <c r="BL5" s="644"/>
      <c r="BM5" s="644"/>
      <c r="BN5" s="645"/>
      <c r="BO5" s="703">
        <v>90.8</v>
      </c>
      <c r="BP5" s="703"/>
      <c r="BQ5" s="703"/>
      <c r="BR5" s="703"/>
      <c r="BS5" s="704">
        <v>348622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1345121</v>
      </c>
      <c r="S6" s="644"/>
      <c r="T6" s="644"/>
      <c r="U6" s="644"/>
      <c r="V6" s="644"/>
      <c r="W6" s="644"/>
      <c r="X6" s="644"/>
      <c r="Y6" s="645"/>
      <c r="Z6" s="703">
        <v>1.9</v>
      </c>
      <c r="AA6" s="703"/>
      <c r="AB6" s="703"/>
      <c r="AC6" s="703"/>
      <c r="AD6" s="704">
        <v>1345121</v>
      </c>
      <c r="AE6" s="704"/>
      <c r="AF6" s="704"/>
      <c r="AG6" s="704"/>
      <c r="AH6" s="704"/>
      <c r="AI6" s="704"/>
      <c r="AJ6" s="704"/>
      <c r="AK6" s="704"/>
      <c r="AL6" s="646">
        <v>3.5</v>
      </c>
      <c r="AM6" s="647"/>
      <c r="AN6" s="647"/>
      <c r="AO6" s="705"/>
      <c r="AP6" s="638" t="s">
        <v>226</v>
      </c>
      <c r="AQ6" s="639"/>
      <c r="AR6" s="639"/>
      <c r="AS6" s="639"/>
      <c r="AT6" s="639"/>
      <c r="AU6" s="639"/>
      <c r="AV6" s="639"/>
      <c r="AW6" s="639"/>
      <c r="AX6" s="639"/>
      <c r="AY6" s="639"/>
      <c r="AZ6" s="639"/>
      <c r="BA6" s="639"/>
      <c r="BB6" s="639"/>
      <c r="BC6" s="639"/>
      <c r="BD6" s="639"/>
      <c r="BE6" s="639"/>
      <c r="BF6" s="640"/>
      <c r="BG6" s="641">
        <v>27552225</v>
      </c>
      <c r="BH6" s="644"/>
      <c r="BI6" s="644"/>
      <c r="BJ6" s="644"/>
      <c r="BK6" s="644"/>
      <c r="BL6" s="644"/>
      <c r="BM6" s="644"/>
      <c r="BN6" s="645"/>
      <c r="BO6" s="703">
        <v>90.8</v>
      </c>
      <c r="BP6" s="703"/>
      <c r="BQ6" s="703"/>
      <c r="BR6" s="703"/>
      <c r="BS6" s="704">
        <v>348622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493873</v>
      </c>
      <c r="CS6" s="644"/>
      <c r="CT6" s="644"/>
      <c r="CU6" s="644"/>
      <c r="CV6" s="644"/>
      <c r="CW6" s="644"/>
      <c r="CX6" s="644"/>
      <c r="CY6" s="645"/>
      <c r="CZ6" s="754">
        <v>0.7</v>
      </c>
      <c r="DA6" s="723"/>
      <c r="DB6" s="723"/>
      <c r="DC6" s="757"/>
      <c r="DD6" s="649" t="s">
        <v>122</v>
      </c>
      <c r="DE6" s="644"/>
      <c r="DF6" s="644"/>
      <c r="DG6" s="644"/>
      <c r="DH6" s="644"/>
      <c r="DI6" s="644"/>
      <c r="DJ6" s="644"/>
      <c r="DK6" s="644"/>
      <c r="DL6" s="644"/>
      <c r="DM6" s="644"/>
      <c r="DN6" s="644"/>
      <c r="DO6" s="644"/>
      <c r="DP6" s="645"/>
      <c r="DQ6" s="649">
        <v>493873</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62165</v>
      </c>
      <c r="S7" s="644"/>
      <c r="T7" s="644"/>
      <c r="U7" s="644"/>
      <c r="V7" s="644"/>
      <c r="W7" s="644"/>
      <c r="X7" s="644"/>
      <c r="Y7" s="645"/>
      <c r="Z7" s="703">
        <v>0.1</v>
      </c>
      <c r="AA7" s="703"/>
      <c r="AB7" s="703"/>
      <c r="AC7" s="703"/>
      <c r="AD7" s="704">
        <v>62165</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13063352</v>
      </c>
      <c r="BH7" s="644"/>
      <c r="BI7" s="644"/>
      <c r="BJ7" s="644"/>
      <c r="BK7" s="644"/>
      <c r="BL7" s="644"/>
      <c r="BM7" s="644"/>
      <c r="BN7" s="645"/>
      <c r="BO7" s="703">
        <v>43</v>
      </c>
      <c r="BP7" s="703"/>
      <c r="BQ7" s="703"/>
      <c r="BR7" s="703"/>
      <c r="BS7" s="704">
        <v>348622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7288016</v>
      </c>
      <c r="CS7" s="644"/>
      <c r="CT7" s="644"/>
      <c r="CU7" s="644"/>
      <c r="CV7" s="644"/>
      <c r="CW7" s="644"/>
      <c r="CX7" s="644"/>
      <c r="CY7" s="645"/>
      <c r="CZ7" s="703">
        <v>10.3</v>
      </c>
      <c r="DA7" s="703"/>
      <c r="DB7" s="703"/>
      <c r="DC7" s="703"/>
      <c r="DD7" s="649">
        <v>86272</v>
      </c>
      <c r="DE7" s="644"/>
      <c r="DF7" s="644"/>
      <c r="DG7" s="644"/>
      <c r="DH7" s="644"/>
      <c r="DI7" s="644"/>
      <c r="DJ7" s="644"/>
      <c r="DK7" s="644"/>
      <c r="DL7" s="644"/>
      <c r="DM7" s="644"/>
      <c r="DN7" s="644"/>
      <c r="DO7" s="644"/>
      <c r="DP7" s="645"/>
      <c r="DQ7" s="649">
        <v>6593772</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223629</v>
      </c>
      <c r="S8" s="644"/>
      <c r="T8" s="644"/>
      <c r="U8" s="644"/>
      <c r="V8" s="644"/>
      <c r="W8" s="644"/>
      <c r="X8" s="644"/>
      <c r="Y8" s="645"/>
      <c r="Z8" s="703">
        <v>0.3</v>
      </c>
      <c r="AA8" s="703"/>
      <c r="AB8" s="703"/>
      <c r="AC8" s="703"/>
      <c r="AD8" s="704">
        <v>223629</v>
      </c>
      <c r="AE8" s="704"/>
      <c r="AF8" s="704"/>
      <c r="AG8" s="704"/>
      <c r="AH8" s="704"/>
      <c r="AI8" s="704"/>
      <c r="AJ8" s="704"/>
      <c r="AK8" s="704"/>
      <c r="AL8" s="646">
        <v>0.6</v>
      </c>
      <c r="AM8" s="647"/>
      <c r="AN8" s="647"/>
      <c r="AO8" s="705"/>
      <c r="AP8" s="638" t="s">
        <v>232</v>
      </c>
      <c r="AQ8" s="639"/>
      <c r="AR8" s="639"/>
      <c r="AS8" s="639"/>
      <c r="AT8" s="639"/>
      <c r="AU8" s="639"/>
      <c r="AV8" s="639"/>
      <c r="AW8" s="639"/>
      <c r="AX8" s="639"/>
      <c r="AY8" s="639"/>
      <c r="AZ8" s="639"/>
      <c r="BA8" s="639"/>
      <c r="BB8" s="639"/>
      <c r="BC8" s="639"/>
      <c r="BD8" s="639"/>
      <c r="BE8" s="639"/>
      <c r="BF8" s="640"/>
      <c r="BG8" s="641">
        <v>328582</v>
      </c>
      <c r="BH8" s="644"/>
      <c r="BI8" s="644"/>
      <c r="BJ8" s="644"/>
      <c r="BK8" s="644"/>
      <c r="BL8" s="644"/>
      <c r="BM8" s="644"/>
      <c r="BN8" s="645"/>
      <c r="BO8" s="703">
        <v>1.1000000000000001</v>
      </c>
      <c r="BP8" s="703"/>
      <c r="BQ8" s="703"/>
      <c r="BR8" s="703"/>
      <c r="BS8" s="649" t="s">
        <v>178</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31925492</v>
      </c>
      <c r="CS8" s="644"/>
      <c r="CT8" s="644"/>
      <c r="CU8" s="644"/>
      <c r="CV8" s="644"/>
      <c r="CW8" s="644"/>
      <c r="CX8" s="644"/>
      <c r="CY8" s="645"/>
      <c r="CZ8" s="703">
        <v>45.3</v>
      </c>
      <c r="DA8" s="703"/>
      <c r="DB8" s="703"/>
      <c r="DC8" s="703"/>
      <c r="DD8" s="649">
        <v>222051</v>
      </c>
      <c r="DE8" s="644"/>
      <c r="DF8" s="644"/>
      <c r="DG8" s="644"/>
      <c r="DH8" s="644"/>
      <c r="DI8" s="644"/>
      <c r="DJ8" s="644"/>
      <c r="DK8" s="644"/>
      <c r="DL8" s="644"/>
      <c r="DM8" s="644"/>
      <c r="DN8" s="644"/>
      <c r="DO8" s="644"/>
      <c r="DP8" s="645"/>
      <c r="DQ8" s="649">
        <v>14793896</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225739</v>
      </c>
      <c r="S9" s="644"/>
      <c r="T9" s="644"/>
      <c r="U9" s="644"/>
      <c r="V9" s="644"/>
      <c r="W9" s="644"/>
      <c r="X9" s="644"/>
      <c r="Y9" s="645"/>
      <c r="Z9" s="703">
        <v>0.3</v>
      </c>
      <c r="AA9" s="703"/>
      <c r="AB9" s="703"/>
      <c r="AC9" s="703"/>
      <c r="AD9" s="704">
        <v>225739</v>
      </c>
      <c r="AE9" s="704"/>
      <c r="AF9" s="704"/>
      <c r="AG9" s="704"/>
      <c r="AH9" s="704"/>
      <c r="AI9" s="704"/>
      <c r="AJ9" s="704"/>
      <c r="AK9" s="704"/>
      <c r="AL9" s="646">
        <v>0.6</v>
      </c>
      <c r="AM9" s="647"/>
      <c r="AN9" s="647"/>
      <c r="AO9" s="705"/>
      <c r="AP9" s="638" t="s">
        <v>235</v>
      </c>
      <c r="AQ9" s="639"/>
      <c r="AR9" s="639"/>
      <c r="AS9" s="639"/>
      <c r="AT9" s="639"/>
      <c r="AU9" s="639"/>
      <c r="AV9" s="639"/>
      <c r="AW9" s="639"/>
      <c r="AX9" s="639"/>
      <c r="AY9" s="639"/>
      <c r="AZ9" s="639"/>
      <c r="BA9" s="639"/>
      <c r="BB9" s="639"/>
      <c r="BC9" s="639"/>
      <c r="BD9" s="639"/>
      <c r="BE9" s="639"/>
      <c r="BF9" s="640"/>
      <c r="BG9" s="641">
        <v>10875668</v>
      </c>
      <c r="BH9" s="644"/>
      <c r="BI9" s="644"/>
      <c r="BJ9" s="644"/>
      <c r="BK9" s="644"/>
      <c r="BL9" s="644"/>
      <c r="BM9" s="644"/>
      <c r="BN9" s="645"/>
      <c r="BO9" s="703">
        <v>35.799999999999997</v>
      </c>
      <c r="BP9" s="703"/>
      <c r="BQ9" s="703"/>
      <c r="BR9" s="703"/>
      <c r="BS9" s="649" t="s">
        <v>236</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5058174</v>
      </c>
      <c r="CS9" s="644"/>
      <c r="CT9" s="644"/>
      <c r="CU9" s="644"/>
      <c r="CV9" s="644"/>
      <c r="CW9" s="644"/>
      <c r="CX9" s="644"/>
      <c r="CY9" s="645"/>
      <c r="CZ9" s="703">
        <v>7.2</v>
      </c>
      <c r="DA9" s="703"/>
      <c r="DB9" s="703"/>
      <c r="DC9" s="703"/>
      <c r="DD9" s="649">
        <v>44314</v>
      </c>
      <c r="DE9" s="644"/>
      <c r="DF9" s="644"/>
      <c r="DG9" s="644"/>
      <c r="DH9" s="644"/>
      <c r="DI9" s="644"/>
      <c r="DJ9" s="644"/>
      <c r="DK9" s="644"/>
      <c r="DL9" s="644"/>
      <c r="DM9" s="644"/>
      <c r="DN9" s="644"/>
      <c r="DO9" s="644"/>
      <c r="DP9" s="645"/>
      <c r="DQ9" s="649">
        <v>4742086</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236</v>
      </c>
      <c r="AA10" s="703"/>
      <c r="AB10" s="703"/>
      <c r="AC10" s="703"/>
      <c r="AD10" s="704" t="s">
        <v>122</v>
      </c>
      <c r="AE10" s="704"/>
      <c r="AF10" s="704"/>
      <c r="AG10" s="704"/>
      <c r="AH10" s="704"/>
      <c r="AI10" s="704"/>
      <c r="AJ10" s="704"/>
      <c r="AK10" s="704"/>
      <c r="AL10" s="646" t="s">
        <v>236</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597755</v>
      </c>
      <c r="BH10" s="644"/>
      <c r="BI10" s="644"/>
      <c r="BJ10" s="644"/>
      <c r="BK10" s="644"/>
      <c r="BL10" s="644"/>
      <c r="BM10" s="644"/>
      <c r="BN10" s="645"/>
      <c r="BO10" s="703">
        <v>2</v>
      </c>
      <c r="BP10" s="703"/>
      <c r="BQ10" s="703"/>
      <c r="BR10" s="703"/>
      <c r="BS10" s="649">
        <v>99499</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200732</v>
      </c>
      <c r="CS10" s="644"/>
      <c r="CT10" s="644"/>
      <c r="CU10" s="644"/>
      <c r="CV10" s="644"/>
      <c r="CW10" s="644"/>
      <c r="CX10" s="644"/>
      <c r="CY10" s="645"/>
      <c r="CZ10" s="703">
        <v>0.3</v>
      </c>
      <c r="DA10" s="703"/>
      <c r="DB10" s="703"/>
      <c r="DC10" s="703"/>
      <c r="DD10" s="649" t="s">
        <v>178</v>
      </c>
      <c r="DE10" s="644"/>
      <c r="DF10" s="644"/>
      <c r="DG10" s="644"/>
      <c r="DH10" s="644"/>
      <c r="DI10" s="644"/>
      <c r="DJ10" s="644"/>
      <c r="DK10" s="644"/>
      <c r="DL10" s="644"/>
      <c r="DM10" s="644"/>
      <c r="DN10" s="644"/>
      <c r="DO10" s="644"/>
      <c r="DP10" s="645"/>
      <c r="DQ10" s="649">
        <v>145219</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178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1261347</v>
      </c>
      <c r="BH11" s="644"/>
      <c r="BI11" s="644"/>
      <c r="BJ11" s="644"/>
      <c r="BK11" s="644"/>
      <c r="BL11" s="644"/>
      <c r="BM11" s="644"/>
      <c r="BN11" s="645"/>
      <c r="BO11" s="703">
        <v>4.2</v>
      </c>
      <c r="BP11" s="703"/>
      <c r="BQ11" s="703"/>
      <c r="BR11" s="703"/>
      <c r="BS11" s="649">
        <v>249123</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172425</v>
      </c>
      <c r="CS11" s="644"/>
      <c r="CT11" s="644"/>
      <c r="CU11" s="644"/>
      <c r="CV11" s="644"/>
      <c r="CW11" s="644"/>
      <c r="CX11" s="644"/>
      <c r="CY11" s="645"/>
      <c r="CZ11" s="703">
        <v>0.2</v>
      </c>
      <c r="DA11" s="703"/>
      <c r="DB11" s="703"/>
      <c r="DC11" s="703"/>
      <c r="DD11" s="649">
        <v>7162</v>
      </c>
      <c r="DE11" s="644"/>
      <c r="DF11" s="644"/>
      <c r="DG11" s="644"/>
      <c r="DH11" s="644"/>
      <c r="DI11" s="644"/>
      <c r="DJ11" s="644"/>
      <c r="DK11" s="644"/>
      <c r="DL11" s="644"/>
      <c r="DM11" s="644"/>
      <c r="DN11" s="644"/>
      <c r="DO11" s="644"/>
      <c r="DP11" s="645"/>
      <c r="DQ11" s="649">
        <v>127394</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3162531</v>
      </c>
      <c r="S12" s="644"/>
      <c r="T12" s="644"/>
      <c r="U12" s="644"/>
      <c r="V12" s="644"/>
      <c r="W12" s="644"/>
      <c r="X12" s="644"/>
      <c r="Y12" s="645"/>
      <c r="Z12" s="703">
        <v>4.4000000000000004</v>
      </c>
      <c r="AA12" s="703"/>
      <c r="AB12" s="703"/>
      <c r="AC12" s="703"/>
      <c r="AD12" s="704">
        <v>3162531</v>
      </c>
      <c r="AE12" s="704"/>
      <c r="AF12" s="704"/>
      <c r="AG12" s="704"/>
      <c r="AH12" s="704"/>
      <c r="AI12" s="704"/>
      <c r="AJ12" s="704"/>
      <c r="AK12" s="704"/>
      <c r="AL12" s="646">
        <v>8.1999999999999993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13074091</v>
      </c>
      <c r="BH12" s="644"/>
      <c r="BI12" s="644"/>
      <c r="BJ12" s="644"/>
      <c r="BK12" s="644"/>
      <c r="BL12" s="644"/>
      <c r="BM12" s="644"/>
      <c r="BN12" s="645"/>
      <c r="BO12" s="703">
        <v>43.1</v>
      </c>
      <c r="BP12" s="703"/>
      <c r="BQ12" s="703"/>
      <c r="BR12" s="703"/>
      <c r="BS12" s="649" t="s">
        <v>122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695981</v>
      </c>
      <c r="CS12" s="644"/>
      <c r="CT12" s="644"/>
      <c r="CU12" s="644"/>
      <c r="CV12" s="644"/>
      <c r="CW12" s="644"/>
      <c r="CX12" s="644"/>
      <c r="CY12" s="645"/>
      <c r="CZ12" s="703">
        <v>1</v>
      </c>
      <c r="DA12" s="703"/>
      <c r="DB12" s="703"/>
      <c r="DC12" s="703"/>
      <c r="DD12" s="649">
        <v>29290</v>
      </c>
      <c r="DE12" s="644"/>
      <c r="DF12" s="644"/>
      <c r="DG12" s="644"/>
      <c r="DH12" s="644"/>
      <c r="DI12" s="644"/>
      <c r="DJ12" s="644"/>
      <c r="DK12" s="644"/>
      <c r="DL12" s="644"/>
      <c r="DM12" s="644"/>
      <c r="DN12" s="644"/>
      <c r="DO12" s="644"/>
      <c r="DP12" s="645"/>
      <c r="DQ12" s="649">
        <v>322545</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236</v>
      </c>
      <c r="S13" s="644"/>
      <c r="T13" s="644"/>
      <c r="U13" s="644"/>
      <c r="V13" s="644"/>
      <c r="W13" s="644"/>
      <c r="X13" s="644"/>
      <c r="Y13" s="645"/>
      <c r="Z13" s="703" t="s">
        <v>236</v>
      </c>
      <c r="AA13" s="703"/>
      <c r="AB13" s="703"/>
      <c r="AC13" s="703"/>
      <c r="AD13" s="704" t="s">
        <v>236</v>
      </c>
      <c r="AE13" s="704"/>
      <c r="AF13" s="704"/>
      <c r="AG13" s="704"/>
      <c r="AH13" s="704"/>
      <c r="AI13" s="704"/>
      <c r="AJ13" s="704"/>
      <c r="AK13" s="704"/>
      <c r="AL13" s="646" t="s">
        <v>178</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12908110</v>
      </c>
      <c r="BH13" s="644"/>
      <c r="BI13" s="644"/>
      <c r="BJ13" s="644"/>
      <c r="BK13" s="644"/>
      <c r="BL13" s="644"/>
      <c r="BM13" s="644"/>
      <c r="BN13" s="645"/>
      <c r="BO13" s="703">
        <v>42.5</v>
      </c>
      <c r="BP13" s="703"/>
      <c r="BQ13" s="703"/>
      <c r="BR13" s="703"/>
      <c r="BS13" s="649" t="s">
        <v>236</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5746381</v>
      </c>
      <c r="CS13" s="644"/>
      <c r="CT13" s="644"/>
      <c r="CU13" s="644"/>
      <c r="CV13" s="644"/>
      <c r="CW13" s="644"/>
      <c r="CX13" s="644"/>
      <c r="CY13" s="645"/>
      <c r="CZ13" s="703">
        <v>8.1999999999999993</v>
      </c>
      <c r="DA13" s="703"/>
      <c r="DB13" s="703"/>
      <c r="DC13" s="703"/>
      <c r="DD13" s="649">
        <v>1463467</v>
      </c>
      <c r="DE13" s="644"/>
      <c r="DF13" s="644"/>
      <c r="DG13" s="644"/>
      <c r="DH13" s="644"/>
      <c r="DI13" s="644"/>
      <c r="DJ13" s="644"/>
      <c r="DK13" s="644"/>
      <c r="DL13" s="644"/>
      <c r="DM13" s="644"/>
      <c r="DN13" s="644"/>
      <c r="DO13" s="644"/>
      <c r="DP13" s="645"/>
      <c r="DQ13" s="649">
        <v>4205376</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236</v>
      </c>
      <c r="AE14" s="704"/>
      <c r="AF14" s="704"/>
      <c r="AG14" s="704"/>
      <c r="AH14" s="704"/>
      <c r="AI14" s="704"/>
      <c r="AJ14" s="704"/>
      <c r="AK14" s="704"/>
      <c r="AL14" s="646" t="s">
        <v>178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212962</v>
      </c>
      <c r="BH14" s="644"/>
      <c r="BI14" s="644"/>
      <c r="BJ14" s="644"/>
      <c r="BK14" s="644"/>
      <c r="BL14" s="644"/>
      <c r="BM14" s="644"/>
      <c r="BN14" s="645"/>
      <c r="BO14" s="703">
        <v>0.7</v>
      </c>
      <c r="BP14" s="703"/>
      <c r="BQ14" s="703"/>
      <c r="BR14" s="703"/>
      <c r="BS14" s="649" t="s">
        <v>122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1940775</v>
      </c>
      <c r="CS14" s="644"/>
      <c r="CT14" s="644"/>
      <c r="CU14" s="644"/>
      <c r="CV14" s="644"/>
      <c r="CW14" s="644"/>
      <c r="CX14" s="644"/>
      <c r="CY14" s="645"/>
      <c r="CZ14" s="703">
        <v>2.8</v>
      </c>
      <c r="DA14" s="703"/>
      <c r="DB14" s="703"/>
      <c r="DC14" s="703"/>
      <c r="DD14" s="649">
        <v>121558</v>
      </c>
      <c r="DE14" s="644"/>
      <c r="DF14" s="644"/>
      <c r="DG14" s="644"/>
      <c r="DH14" s="644"/>
      <c r="DI14" s="644"/>
      <c r="DJ14" s="644"/>
      <c r="DK14" s="644"/>
      <c r="DL14" s="644"/>
      <c r="DM14" s="644"/>
      <c r="DN14" s="644"/>
      <c r="DO14" s="644"/>
      <c r="DP14" s="645"/>
      <c r="DQ14" s="649">
        <v>1847098</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118784</v>
      </c>
      <c r="S15" s="644"/>
      <c r="T15" s="644"/>
      <c r="U15" s="644"/>
      <c r="V15" s="644"/>
      <c r="W15" s="644"/>
      <c r="X15" s="644"/>
      <c r="Y15" s="645"/>
      <c r="Z15" s="703">
        <v>0.2</v>
      </c>
      <c r="AA15" s="703"/>
      <c r="AB15" s="703"/>
      <c r="AC15" s="703"/>
      <c r="AD15" s="704">
        <v>118784</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1201820</v>
      </c>
      <c r="BH15" s="644"/>
      <c r="BI15" s="644"/>
      <c r="BJ15" s="644"/>
      <c r="BK15" s="644"/>
      <c r="BL15" s="644"/>
      <c r="BM15" s="644"/>
      <c r="BN15" s="645"/>
      <c r="BO15" s="703">
        <v>4</v>
      </c>
      <c r="BP15" s="703"/>
      <c r="BQ15" s="703"/>
      <c r="BR15" s="703"/>
      <c r="BS15" s="649" t="s">
        <v>122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9517366</v>
      </c>
      <c r="CS15" s="644"/>
      <c r="CT15" s="644"/>
      <c r="CU15" s="644"/>
      <c r="CV15" s="644"/>
      <c r="CW15" s="644"/>
      <c r="CX15" s="644"/>
      <c r="CY15" s="645"/>
      <c r="CZ15" s="703">
        <v>13.5</v>
      </c>
      <c r="DA15" s="703"/>
      <c r="DB15" s="703"/>
      <c r="DC15" s="703"/>
      <c r="DD15" s="649">
        <v>2559071</v>
      </c>
      <c r="DE15" s="644"/>
      <c r="DF15" s="644"/>
      <c r="DG15" s="644"/>
      <c r="DH15" s="644"/>
      <c r="DI15" s="644"/>
      <c r="DJ15" s="644"/>
      <c r="DK15" s="644"/>
      <c r="DL15" s="644"/>
      <c r="DM15" s="644"/>
      <c r="DN15" s="644"/>
      <c r="DO15" s="644"/>
      <c r="DP15" s="645"/>
      <c r="DQ15" s="649">
        <v>5874570</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236</v>
      </c>
      <c r="AA16" s="703"/>
      <c r="AB16" s="703"/>
      <c r="AC16" s="703"/>
      <c r="AD16" s="704" t="s">
        <v>236</v>
      </c>
      <c r="AE16" s="704"/>
      <c r="AF16" s="704"/>
      <c r="AG16" s="704"/>
      <c r="AH16" s="704"/>
      <c r="AI16" s="704"/>
      <c r="AJ16" s="704"/>
      <c r="AK16" s="704"/>
      <c r="AL16" s="646" t="s">
        <v>178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178</v>
      </c>
      <c r="BH16" s="644"/>
      <c r="BI16" s="644"/>
      <c r="BJ16" s="644"/>
      <c r="BK16" s="644"/>
      <c r="BL16" s="644"/>
      <c r="BM16" s="644"/>
      <c r="BN16" s="645"/>
      <c r="BO16" s="703" t="s">
        <v>122</v>
      </c>
      <c r="BP16" s="703"/>
      <c r="BQ16" s="703"/>
      <c r="BR16" s="703"/>
      <c r="BS16" s="649" t="s">
        <v>178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2618</v>
      </c>
      <c r="CS16" s="644"/>
      <c r="CT16" s="644"/>
      <c r="CU16" s="644"/>
      <c r="CV16" s="644"/>
      <c r="CW16" s="644"/>
      <c r="CX16" s="644"/>
      <c r="CY16" s="645"/>
      <c r="CZ16" s="703">
        <v>0</v>
      </c>
      <c r="DA16" s="703"/>
      <c r="DB16" s="703"/>
      <c r="DC16" s="703"/>
      <c r="DD16" s="649" t="s">
        <v>259</v>
      </c>
      <c r="DE16" s="644"/>
      <c r="DF16" s="644"/>
      <c r="DG16" s="644"/>
      <c r="DH16" s="644"/>
      <c r="DI16" s="644"/>
      <c r="DJ16" s="644"/>
      <c r="DK16" s="644"/>
      <c r="DL16" s="644"/>
      <c r="DM16" s="644"/>
      <c r="DN16" s="644"/>
      <c r="DO16" s="644"/>
      <c r="DP16" s="645"/>
      <c r="DQ16" s="649">
        <v>886</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145521</v>
      </c>
      <c r="S17" s="644"/>
      <c r="T17" s="644"/>
      <c r="U17" s="644"/>
      <c r="V17" s="644"/>
      <c r="W17" s="644"/>
      <c r="X17" s="644"/>
      <c r="Y17" s="645"/>
      <c r="Z17" s="703">
        <v>0.2</v>
      </c>
      <c r="AA17" s="703"/>
      <c r="AB17" s="703"/>
      <c r="AC17" s="703"/>
      <c r="AD17" s="704">
        <v>145521</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236</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7229189</v>
      </c>
      <c r="CS17" s="644"/>
      <c r="CT17" s="644"/>
      <c r="CU17" s="644"/>
      <c r="CV17" s="644"/>
      <c r="CW17" s="644"/>
      <c r="CX17" s="644"/>
      <c r="CY17" s="645"/>
      <c r="CZ17" s="703">
        <v>10.3</v>
      </c>
      <c r="DA17" s="703"/>
      <c r="DB17" s="703"/>
      <c r="DC17" s="703"/>
      <c r="DD17" s="649" t="s">
        <v>178</v>
      </c>
      <c r="DE17" s="644"/>
      <c r="DF17" s="644"/>
      <c r="DG17" s="644"/>
      <c r="DH17" s="644"/>
      <c r="DI17" s="644"/>
      <c r="DJ17" s="644"/>
      <c r="DK17" s="644"/>
      <c r="DL17" s="644"/>
      <c r="DM17" s="644"/>
      <c r="DN17" s="644"/>
      <c r="DO17" s="644"/>
      <c r="DP17" s="645"/>
      <c r="DQ17" s="649">
        <v>6911306</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5624569</v>
      </c>
      <c r="S18" s="644"/>
      <c r="T18" s="644"/>
      <c r="U18" s="644"/>
      <c r="V18" s="644"/>
      <c r="W18" s="644"/>
      <c r="X18" s="644"/>
      <c r="Y18" s="645"/>
      <c r="Z18" s="703">
        <v>7.8</v>
      </c>
      <c r="AA18" s="703"/>
      <c r="AB18" s="703"/>
      <c r="AC18" s="703"/>
      <c r="AD18" s="704">
        <v>5172865</v>
      </c>
      <c r="AE18" s="704"/>
      <c r="AF18" s="704"/>
      <c r="AG18" s="704"/>
      <c r="AH18" s="704"/>
      <c r="AI18" s="704"/>
      <c r="AJ18" s="704"/>
      <c r="AK18" s="704"/>
      <c r="AL18" s="646">
        <v>13.5</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178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v>209313</v>
      </c>
      <c r="CS18" s="644"/>
      <c r="CT18" s="644"/>
      <c r="CU18" s="644"/>
      <c r="CV18" s="644"/>
      <c r="CW18" s="644"/>
      <c r="CX18" s="644"/>
      <c r="CY18" s="645"/>
      <c r="CZ18" s="703">
        <v>0.3</v>
      </c>
      <c r="DA18" s="703"/>
      <c r="DB18" s="703"/>
      <c r="DC18" s="703"/>
      <c r="DD18" s="649" t="s">
        <v>122</v>
      </c>
      <c r="DE18" s="644"/>
      <c r="DF18" s="644"/>
      <c r="DG18" s="644"/>
      <c r="DH18" s="644"/>
      <c r="DI18" s="644"/>
      <c r="DJ18" s="644"/>
      <c r="DK18" s="644"/>
      <c r="DL18" s="644"/>
      <c r="DM18" s="644"/>
      <c r="DN18" s="644"/>
      <c r="DO18" s="644"/>
      <c r="DP18" s="645"/>
      <c r="DQ18" s="649">
        <v>209313</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5172865</v>
      </c>
      <c r="S19" s="644"/>
      <c r="T19" s="644"/>
      <c r="U19" s="644"/>
      <c r="V19" s="644"/>
      <c r="W19" s="644"/>
      <c r="X19" s="644"/>
      <c r="Y19" s="645"/>
      <c r="Z19" s="703">
        <v>7.2</v>
      </c>
      <c r="AA19" s="703"/>
      <c r="AB19" s="703"/>
      <c r="AC19" s="703"/>
      <c r="AD19" s="704">
        <v>5172865</v>
      </c>
      <c r="AE19" s="704"/>
      <c r="AF19" s="704"/>
      <c r="AG19" s="704"/>
      <c r="AH19" s="704"/>
      <c r="AI19" s="704"/>
      <c r="AJ19" s="704"/>
      <c r="AK19" s="704"/>
      <c r="AL19" s="646">
        <v>13.5</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2799855</v>
      </c>
      <c r="BH19" s="644"/>
      <c r="BI19" s="644"/>
      <c r="BJ19" s="644"/>
      <c r="BK19" s="644"/>
      <c r="BL19" s="644"/>
      <c r="BM19" s="644"/>
      <c r="BN19" s="645"/>
      <c r="BO19" s="703">
        <v>9.1999999999999993</v>
      </c>
      <c r="BP19" s="703"/>
      <c r="BQ19" s="703"/>
      <c r="BR19" s="703"/>
      <c r="BS19" s="649" t="s">
        <v>259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178</v>
      </c>
      <c r="DA19" s="703"/>
      <c r="DB19" s="703"/>
      <c r="DC19" s="703"/>
      <c r="DD19" s="649" t="s">
        <v>236</v>
      </c>
      <c r="DE19" s="644"/>
      <c r="DF19" s="644"/>
      <c r="DG19" s="644"/>
      <c r="DH19" s="644"/>
      <c r="DI19" s="644"/>
      <c r="DJ19" s="644"/>
      <c r="DK19" s="644"/>
      <c r="DL19" s="644"/>
      <c r="DM19" s="644"/>
      <c r="DN19" s="644"/>
      <c r="DO19" s="644"/>
      <c r="DP19" s="645"/>
      <c r="DQ19" s="649" t="s">
        <v>178</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451680</v>
      </c>
      <c r="S20" s="644"/>
      <c r="T20" s="644"/>
      <c r="U20" s="644"/>
      <c r="V20" s="644"/>
      <c r="W20" s="644"/>
      <c r="X20" s="644"/>
      <c r="Y20" s="645"/>
      <c r="Z20" s="703">
        <v>0.6</v>
      </c>
      <c r="AA20" s="703"/>
      <c r="AB20" s="703"/>
      <c r="AC20" s="703"/>
      <c r="AD20" s="704" t="s">
        <v>178</v>
      </c>
      <c r="AE20" s="704"/>
      <c r="AF20" s="704"/>
      <c r="AG20" s="704"/>
      <c r="AH20" s="704"/>
      <c r="AI20" s="704"/>
      <c r="AJ20" s="704"/>
      <c r="AK20" s="704"/>
      <c r="AL20" s="646" t="s">
        <v>178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2799855</v>
      </c>
      <c r="BH20" s="644"/>
      <c r="BI20" s="644"/>
      <c r="BJ20" s="644"/>
      <c r="BK20" s="644"/>
      <c r="BL20" s="644"/>
      <c r="BM20" s="644"/>
      <c r="BN20" s="645"/>
      <c r="BO20" s="703">
        <v>9.1999999999999993</v>
      </c>
      <c r="BP20" s="703"/>
      <c r="BQ20" s="703"/>
      <c r="BR20" s="703"/>
      <c r="BS20" s="649" t="s">
        <v>178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70480335</v>
      </c>
      <c r="CS20" s="644"/>
      <c r="CT20" s="644"/>
      <c r="CU20" s="644"/>
      <c r="CV20" s="644"/>
      <c r="CW20" s="644"/>
      <c r="CX20" s="644"/>
      <c r="CY20" s="645"/>
      <c r="CZ20" s="703">
        <v>100</v>
      </c>
      <c r="DA20" s="703"/>
      <c r="DB20" s="703"/>
      <c r="DC20" s="703"/>
      <c r="DD20" s="649">
        <v>4533185</v>
      </c>
      <c r="DE20" s="644"/>
      <c r="DF20" s="644"/>
      <c r="DG20" s="644"/>
      <c r="DH20" s="644"/>
      <c r="DI20" s="644"/>
      <c r="DJ20" s="644"/>
      <c r="DK20" s="644"/>
      <c r="DL20" s="644"/>
      <c r="DM20" s="644"/>
      <c r="DN20" s="644"/>
      <c r="DO20" s="644"/>
      <c r="DP20" s="645"/>
      <c r="DQ20" s="649">
        <v>46267334</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24</v>
      </c>
      <c r="S21" s="644"/>
      <c r="T21" s="644"/>
      <c r="U21" s="644"/>
      <c r="V21" s="644"/>
      <c r="W21" s="644"/>
      <c r="X21" s="644"/>
      <c r="Y21" s="645"/>
      <c r="Z21" s="703">
        <v>0</v>
      </c>
      <c r="AA21" s="703"/>
      <c r="AB21" s="703"/>
      <c r="AC21" s="703"/>
      <c r="AD21" s="704" t="s">
        <v>236</v>
      </c>
      <c r="AE21" s="704"/>
      <c r="AF21" s="704"/>
      <c r="AG21" s="704"/>
      <c r="AH21" s="704"/>
      <c r="AI21" s="704"/>
      <c r="AJ21" s="704"/>
      <c r="AK21" s="704"/>
      <c r="AL21" s="646" t="s">
        <v>236</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15832</v>
      </c>
      <c r="BH21" s="644"/>
      <c r="BI21" s="644"/>
      <c r="BJ21" s="644"/>
      <c r="BK21" s="644"/>
      <c r="BL21" s="644"/>
      <c r="BM21" s="644"/>
      <c r="BN21" s="645"/>
      <c r="BO21" s="703">
        <v>0.1</v>
      </c>
      <c r="BP21" s="703"/>
      <c r="BQ21" s="703"/>
      <c r="BR21" s="703"/>
      <c r="BS21" s="649" t="s">
        <v>178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41260139</v>
      </c>
      <c r="S22" s="644"/>
      <c r="T22" s="644"/>
      <c r="U22" s="644"/>
      <c r="V22" s="644"/>
      <c r="W22" s="644"/>
      <c r="X22" s="644"/>
      <c r="Y22" s="645"/>
      <c r="Z22" s="703">
        <v>57.3</v>
      </c>
      <c r="AA22" s="703"/>
      <c r="AB22" s="703"/>
      <c r="AC22" s="703"/>
      <c r="AD22" s="704">
        <v>38024412</v>
      </c>
      <c r="AE22" s="704"/>
      <c r="AF22" s="704"/>
      <c r="AG22" s="704"/>
      <c r="AH22" s="704"/>
      <c r="AI22" s="704"/>
      <c r="AJ22" s="704"/>
      <c r="AK22" s="704"/>
      <c r="AL22" s="646">
        <v>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28503</v>
      </c>
      <c r="S23" s="644"/>
      <c r="T23" s="644"/>
      <c r="U23" s="644"/>
      <c r="V23" s="644"/>
      <c r="W23" s="644"/>
      <c r="X23" s="644"/>
      <c r="Y23" s="645"/>
      <c r="Z23" s="703">
        <v>0</v>
      </c>
      <c r="AA23" s="703"/>
      <c r="AB23" s="703"/>
      <c r="AC23" s="703"/>
      <c r="AD23" s="704">
        <v>28503</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2784023</v>
      </c>
      <c r="BH23" s="644"/>
      <c r="BI23" s="644"/>
      <c r="BJ23" s="644"/>
      <c r="BK23" s="644"/>
      <c r="BL23" s="644"/>
      <c r="BM23" s="644"/>
      <c r="BN23" s="645"/>
      <c r="BO23" s="703">
        <v>9.1999999999999993</v>
      </c>
      <c r="BP23" s="703"/>
      <c r="BQ23" s="703"/>
      <c r="BR23" s="703"/>
      <c r="BS23" s="649" t="s">
        <v>236</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652862</v>
      </c>
      <c r="S24" s="644"/>
      <c r="T24" s="644"/>
      <c r="U24" s="644"/>
      <c r="V24" s="644"/>
      <c r="W24" s="644"/>
      <c r="X24" s="644"/>
      <c r="Y24" s="645"/>
      <c r="Z24" s="703">
        <v>0.9</v>
      </c>
      <c r="AA24" s="703"/>
      <c r="AB24" s="703"/>
      <c r="AC24" s="703"/>
      <c r="AD24" s="704" t="s">
        <v>178</v>
      </c>
      <c r="AE24" s="704"/>
      <c r="AF24" s="704"/>
      <c r="AG24" s="704"/>
      <c r="AH24" s="704"/>
      <c r="AI24" s="704"/>
      <c r="AJ24" s="704"/>
      <c r="AK24" s="704"/>
      <c r="AL24" s="646" t="s">
        <v>122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178</v>
      </c>
      <c r="BP24" s="703"/>
      <c r="BQ24" s="703"/>
      <c r="BR24" s="703"/>
      <c r="BS24" s="649" t="s">
        <v>236</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40490915</v>
      </c>
      <c r="CS24" s="707"/>
      <c r="CT24" s="707"/>
      <c r="CU24" s="707"/>
      <c r="CV24" s="707"/>
      <c r="CW24" s="707"/>
      <c r="CX24" s="707"/>
      <c r="CY24" s="753"/>
      <c r="CZ24" s="754">
        <v>57.4</v>
      </c>
      <c r="DA24" s="723"/>
      <c r="DB24" s="723"/>
      <c r="DC24" s="757"/>
      <c r="DD24" s="752">
        <v>24280829</v>
      </c>
      <c r="DE24" s="707"/>
      <c r="DF24" s="707"/>
      <c r="DG24" s="707"/>
      <c r="DH24" s="707"/>
      <c r="DI24" s="707"/>
      <c r="DJ24" s="707"/>
      <c r="DK24" s="753"/>
      <c r="DL24" s="752">
        <v>23754571</v>
      </c>
      <c r="DM24" s="707"/>
      <c r="DN24" s="707"/>
      <c r="DO24" s="707"/>
      <c r="DP24" s="707"/>
      <c r="DQ24" s="707"/>
      <c r="DR24" s="707"/>
      <c r="DS24" s="707"/>
      <c r="DT24" s="707"/>
      <c r="DU24" s="707"/>
      <c r="DV24" s="753"/>
      <c r="DW24" s="754">
        <v>57.1</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2028742</v>
      </c>
      <c r="S25" s="644"/>
      <c r="T25" s="644"/>
      <c r="U25" s="644"/>
      <c r="V25" s="644"/>
      <c r="W25" s="644"/>
      <c r="X25" s="644"/>
      <c r="Y25" s="645"/>
      <c r="Z25" s="703">
        <v>2.8</v>
      </c>
      <c r="AA25" s="703"/>
      <c r="AB25" s="703"/>
      <c r="AC25" s="703"/>
      <c r="AD25" s="704">
        <v>293399</v>
      </c>
      <c r="AE25" s="704"/>
      <c r="AF25" s="704"/>
      <c r="AG25" s="704"/>
      <c r="AH25" s="704"/>
      <c r="AI25" s="704"/>
      <c r="AJ25" s="704"/>
      <c r="AK25" s="704"/>
      <c r="AL25" s="646">
        <v>0.8</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236</v>
      </c>
      <c r="BP25" s="703"/>
      <c r="BQ25" s="703"/>
      <c r="BR25" s="703"/>
      <c r="BS25" s="649" t="s">
        <v>122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12117451</v>
      </c>
      <c r="CS25" s="642"/>
      <c r="CT25" s="642"/>
      <c r="CU25" s="642"/>
      <c r="CV25" s="642"/>
      <c r="CW25" s="642"/>
      <c r="CX25" s="642"/>
      <c r="CY25" s="643"/>
      <c r="CZ25" s="646">
        <v>17.2</v>
      </c>
      <c r="DA25" s="675"/>
      <c r="DB25" s="675"/>
      <c r="DC25" s="676"/>
      <c r="DD25" s="649">
        <v>10777204</v>
      </c>
      <c r="DE25" s="642"/>
      <c r="DF25" s="642"/>
      <c r="DG25" s="642"/>
      <c r="DH25" s="642"/>
      <c r="DI25" s="642"/>
      <c r="DJ25" s="642"/>
      <c r="DK25" s="643"/>
      <c r="DL25" s="649">
        <v>10664545</v>
      </c>
      <c r="DM25" s="642"/>
      <c r="DN25" s="642"/>
      <c r="DO25" s="642"/>
      <c r="DP25" s="642"/>
      <c r="DQ25" s="642"/>
      <c r="DR25" s="642"/>
      <c r="DS25" s="642"/>
      <c r="DT25" s="642"/>
      <c r="DU25" s="642"/>
      <c r="DV25" s="643"/>
      <c r="DW25" s="646">
        <v>25.6</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119229</v>
      </c>
      <c r="S26" s="644"/>
      <c r="T26" s="644"/>
      <c r="U26" s="644"/>
      <c r="V26" s="644"/>
      <c r="W26" s="644"/>
      <c r="X26" s="644"/>
      <c r="Y26" s="645"/>
      <c r="Z26" s="703">
        <v>0.2</v>
      </c>
      <c r="AA26" s="703"/>
      <c r="AB26" s="703"/>
      <c r="AC26" s="703"/>
      <c r="AD26" s="704" t="s">
        <v>236</v>
      </c>
      <c r="AE26" s="704"/>
      <c r="AF26" s="704"/>
      <c r="AG26" s="704"/>
      <c r="AH26" s="704"/>
      <c r="AI26" s="704"/>
      <c r="AJ26" s="704"/>
      <c r="AK26" s="704"/>
      <c r="AL26" s="646" t="s">
        <v>236</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236</v>
      </c>
      <c r="BH26" s="644"/>
      <c r="BI26" s="644"/>
      <c r="BJ26" s="644"/>
      <c r="BK26" s="644"/>
      <c r="BL26" s="644"/>
      <c r="BM26" s="644"/>
      <c r="BN26" s="645"/>
      <c r="BO26" s="703" t="s">
        <v>178</v>
      </c>
      <c r="BP26" s="703"/>
      <c r="BQ26" s="703"/>
      <c r="BR26" s="703"/>
      <c r="BS26" s="649" t="s">
        <v>236</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8046734</v>
      </c>
      <c r="CS26" s="644"/>
      <c r="CT26" s="644"/>
      <c r="CU26" s="644"/>
      <c r="CV26" s="644"/>
      <c r="CW26" s="644"/>
      <c r="CX26" s="644"/>
      <c r="CY26" s="645"/>
      <c r="CZ26" s="646">
        <v>11.4</v>
      </c>
      <c r="DA26" s="675"/>
      <c r="DB26" s="675"/>
      <c r="DC26" s="676"/>
      <c r="DD26" s="649">
        <v>7026748</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12660419</v>
      </c>
      <c r="S27" s="644"/>
      <c r="T27" s="644"/>
      <c r="U27" s="644"/>
      <c r="V27" s="644"/>
      <c r="W27" s="644"/>
      <c r="X27" s="644"/>
      <c r="Y27" s="645"/>
      <c r="Z27" s="703">
        <v>17.600000000000001</v>
      </c>
      <c r="AA27" s="703"/>
      <c r="AB27" s="703"/>
      <c r="AC27" s="703"/>
      <c r="AD27" s="704" t="s">
        <v>236</v>
      </c>
      <c r="AE27" s="704"/>
      <c r="AF27" s="704"/>
      <c r="AG27" s="704"/>
      <c r="AH27" s="704"/>
      <c r="AI27" s="704"/>
      <c r="AJ27" s="704"/>
      <c r="AK27" s="704"/>
      <c r="AL27" s="646" t="s">
        <v>178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30352080</v>
      </c>
      <c r="BH27" s="644"/>
      <c r="BI27" s="644"/>
      <c r="BJ27" s="644"/>
      <c r="BK27" s="644"/>
      <c r="BL27" s="644"/>
      <c r="BM27" s="644"/>
      <c r="BN27" s="645"/>
      <c r="BO27" s="703">
        <v>100</v>
      </c>
      <c r="BP27" s="703"/>
      <c r="BQ27" s="703"/>
      <c r="BR27" s="703"/>
      <c r="BS27" s="649">
        <v>348622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21144278</v>
      </c>
      <c r="CS27" s="642"/>
      <c r="CT27" s="642"/>
      <c r="CU27" s="642"/>
      <c r="CV27" s="642"/>
      <c r="CW27" s="642"/>
      <c r="CX27" s="642"/>
      <c r="CY27" s="643"/>
      <c r="CZ27" s="646">
        <v>30</v>
      </c>
      <c r="DA27" s="675"/>
      <c r="DB27" s="675"/>
      <c r="DC27" s="676"/>
      <c r="DD27" s="649">
        <v>6592322</v>
      </c>
      <c r="DE27" s="642"/>
      <c r="DF27" s="642"/>
      <c r="DG27" s="642"/>
      <c r="DH27" s="642"/>
      <c r="DI27" s="642"/>
      <c r="DJ27" s="642"/>
      <c r="DK27" s="643"/>
      <c r="DL27" s="649">
        <v>6193161</v>
      </c>
      <c r="DM27" s="642"/>
      <c r="DN27" s="642"/>
      <c r="DO27" s="642"/>
      <c r="DP27" s="642"/>
      <c r="DQ27" s="642"/>
      <c r="DR27" s="642"/>
      <c r="DS27" s="642"/>
      <c r="DT27" s="642"/>
      <c r="DU27" s="642"/>
      <c r="DV27" s="643"/>
      <c r="DW27" s="646">
        <v>14.9</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v>6110</v>
      </c>
      <c r="S28" s="644"/>
      <c r="T28" s="644"/>
      <c r="U28" s="644"/>
      <c r="V28" s="644"/>
      <c r="W28" s="644"/>
      <c r="X28" s="644"/>
      <c r="Y28" s="645"/>
      <c r="Z28" s="703">
        <v>0</v>
      </c>
      <c r="AA28" s="703"/>
      <c r="AB28" s="703"/>
      <c r="AC28" s="703"/>
      <c r="AD28" s="704">
        <v>6110</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7229186</v>
      </c>
      <c r="CS28" s="644"/>
      <c r="CT28" s="644"/>
      <c r="CU28" s="644"/>
      <c r="CV28" s="644"/>
      <c r="CW28" s="644"/>
      <c r="CX28" s="644"/>
      <c r="CY28" s="645"/>
      <c r="CZ28" s="646">
        <v>10.3</v>
      </c>
      <c r="DA28" s="675"/>
      <c r="DB28" s="675"/>
      <c r="DC28" s="676"/>
      <c r="DD28" s="649">
        <v>6911303</v>
      </c>
      <c r="DE28" s="644"/>
      <c r="DF28" s="644"/>
      <c r="DG28" s="644"/>
      <c r="DH28" s="644"/>
      <c r="DI28" s="644"/>
      <c r="DJ28" s="644"/>
      <c r="DK28" s="645"/>
      <c r="DL28" s="649">
        <v>6896865</v>
      </c>
      <c r="DM28" s="644"/>
      <c r="DN28" s="644"/>
      <c r="DO28" s="644"/>
      <c r="DP28" s="644"/>
      <c r="DQ28" s="644"/>
      <c r="DR28" s="644"/>
      <c r="DS28" s="644"/>
      <c r="DT28" s="644"/>
      <c r="DU28" s="644"/>
      <c r="DV28" s="645"/>
      <c r="DW28" s="646">
        <v>16.600000000000001</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4603051</v>
      </c>
      <c r="S29" s="644"/>
      <c r="T29" s="644"/>
      <c r="U29" s="644"/>
      <c r="V29" s="644"/>
      <c r="W29" s="644"/>
      <c r="X29" s="644"/>
      <c r="Y29" s="645"/>
      <c r="Z29" s="703">
        <v>6.4</v>
      </c>
      <c r="AA29" s="703"/>
      <c r="AB29" s="703"/>
      <c r="AC29" s="703"/>
      <c r="AD29" s="704" t="s">
        <v>259</v>
      </c>
      <c r="AE29" s="704"/>
      <c r="AF29" s="704"/>
      <c r="AG29" s="704"/>
      <c r="AH29" s="704"/>
      <c r="AI29" s="704"/>
      <c r="AJ29" s="704"/>
      <c r="AK29" s="704"/>
      <c r="AL29" s="646" t="s">
        <v>122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7228569</v>
      </c>
      <c r="CS29" s="642"/>
      <c r="CT29" s="642"/>
      <c r="CU29" s="642"/>
      <c r="CV29" s="642"/>
      <c r="CW29" s="642"/>
      <c r="CX29" s="642"/>
      <c r="CY29" s="643"/>
      <c r="CZ29" s="646">
        <v>10.3</v>
      </c>
      <c r="DA29" s="675"/>
      <c r="DB29" s="675"/>
      <c r="DC29" s="676"/>
      <c r="DD29" s="649">
        <v>6910686</v>
      </c>
      <c r="DE29" s="642"/>
      <c r="DF29" s="642"/>
      <c r="DG29" s="642"/>
      <c r="DH29" s="642"/>
      <c r="DI29" s="642"/>
      <c r="DJ29" s="642"/>
      <c r="DK29" s="643"/>
      <c r="DL29" s="649">
        <v>6896248</v>
      </c>
      <c r="DM29" s="642"/>
      <c r="DN29" s="642"/>
      <c r="DO29" s="642"/>
      <c r="DP29" s="642"/>
      <c r="DQ29" s="642"/>
      <c r="DR29" s="642"/>
      <c r="DS29" s="642"/>
      <c r="DT29" s="642"/>
      <c r="DU29" s="642"/>
      <c r="DV29" s="643"/>
      <c r="DW29" s="646">
        <v>16.600000000000001</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738937</v>
      </c>
      <c r="S30" s="644"/>
      <c r="T30" s="644"/>
      <c r="U30" s="644"/>
      <c r="V30" s="644"/>
      <c r="W30" s="644"/>
      <c r="X30" s="644"/>
      <c r="Y30" s="645"/>
      <c r="Z30" s="703">
        <v>1</v>
      </c>
      <c r="AA30" s="703"/>
      <c r="AB30" s="703"/>
      <c r="AC30" s="703"/>
      <c r="AD30" s="704">
        <v>27701</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99.3</v>
      </c>
      <c r="BH30" s="722"/>
      <c r="BI30" s="722"/>
      <c r="BJ30" s="722"/>
      <c r="BK30" s="722"/>
      <c r="BL30" s="722"/>
      <c r="BM30" s="723">
        <v>98</v>
      </c>
      <c r="BN30" s="722"/>
      <c r="BO30" s="722"/>
      <c r="BP30" s="722"/>
      <c r="BQ30" s="724"/>
      <c r="BR30" s="721">
        <v>99.3</v>
      </c>
      <c r="BS30" s="722"/>
      <c r="BT30" s="722"/>
      <c r="BU30" s="722"/>
      <c r="BV30" s="722"/>
      <c r="BW30" s="722"/>
      <c r="BX30" s="723">
        <v>97.7</v>
      </c>
      <c r="BY30" s="722"/>
      <c r="BZ30" s="722"/>
      <c r="CA30" s="722"/>
      <c r="CB30" s="724"/>
      <c r="CD30" s="727"/>
      <c r="CE30" s="728"/>
      <c r="CF30" s="685" t="s">
        <v>306</v>
      </c>
      <c r="CG30" s="682"/>
      <c r="CH30" s="682"/>
      <c r="CI30" s="682"/>
      <c r="CJ30" s="682"/>
      <c r="CK30" s="682"/>
      <c r="CL30" s="682"/>
      <c r="CM30" s="682"/>
      <c r="CN30" s="682"/>
      <c r="CO30" s="682"/>
      <c r="CP30" s="682"/>
      <c r="CQ30" s="683"/>
      <c r="CR30" s="641">
        <v>6679176</v>
      </c>
      <c r="CS30" s="644"/>
      <c r="CT30" s="644"/>
      <c r="CU30" s="644"/>
      <c r="CV30" s="644"/>
      <c r="CW30" s="644"/>
      <c r="CX30" s="644"/>
      <c r="CY30" s="645"/>
      <c r="CZ30" s="646">
        <v>9.5</v>
      </c>
      <c r="DA30" s="675"/>
      <c r="DB30" s="675"/>
      <c r="DC30" s="676"/>
      <c r="DD30" s="649">
        <v>6392765</v>
      </c>
      <c r="DE30" s="644"/>
      <c r="DF30" s="644"/>
      <c r="DG30" s="644"/>
      <c r="DH30" s="644"/>
      <c r="DI30" s="644"/>
      <c r="DJ30" s="644"/>
      <c r="DK30" s="645"/>
      <c r="DL30" s="649">
        <v>6378327</v>
      </c>
      <c r="DM30" s="644"/>
      <c r="DN30" s="644"/>
      <c r="DO30" s="644"/>
      <c r="DP30" s="644"/>
      <c r="DQ30" s="644"/>
      <c r="DR30" s="644"/>
      <c r="DS30" s="644"/>
      <c r="DT30" s="644"/>
      <c r="DU30" s="644"/>
      <c r="DV30" s="645"/>
      <c r="DW30" s="646">
        <v>15.3</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140988</v>
      </c>
      <c r="S31" s="644"/>
      <c r="T31" s="644"/>
      <c r="U31" s="644"/>
      <c r="V31" s="644"/>
      <c r="W31" s="644"/>
      <c r="X31" s="644"/>
      <c r="Y31" s="645"/>
      <c r="Z31" s="703">
        <v>0.2</v>
      </c>
      <c r="AA31" s="703"/>
      <c r="AB31" s="703"/>
      <c r="AC31" s="703"/>
      <c r="AD31" s="704" t="s">
        <v>259</v>
      </c>
      <c r="AE31" s="704"/>
      <c r="AF31" s="704"/>
      <c r="AG31" s="704"/>
      <c r="AH31" s="704"/>
      <c r="AI31" s="704"/>
      <c r="AJ31" s="704"/>
      <c r="AK31" s="704"/>
      <c r="AL31" s="646" t="s">
        <v>236</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99.1</v>
      </c>
      <c r="BH31" s="642"/>
      <c r="BI31" s="642"/>
      <c r="BJ31" s="642"/>
      <c r="BK31" s="642"/>
      <c r="BL31" s="642"/>
      <c r="BM31" s="647">
        <v>97.1</v>
      </c>
      <c r="BN31" s="720"/>
      <c r="BO31" s="720"/>
      <c r="BP31" s="720"/>
      <c r="BQ31" s="681"/>
      <c r="BR31" s="719">
        <v>99.1</v>
      </c>
      <c r="BS31" s="642"/>
      <c r="BT31" s="642"/>
      <c r="BU31" s="642"/>
      <c r="BV31" s="642"/>
      <c r="BW31" s="642"/>
      <c r="BX31" s="647">
        <v>96.7</v>
      </c>
      <c r="BY31" s="720"/>
      <c r="BZ31" s="720"/>
      <c r="CA31" s="720"/>
      <c r="CB31" s="681"/>
      <c r="CD31" s="727"/>
      <c r="CE31" s="728"/>
      <c r="CF31" s="685" t="s">
        <v>310</v>
      </c>
      <c r="CG31" s="682"/>
      <c r="CH31" s="682"/>
      <c r="CI31" s="682"/>
      <c r="CJ31" s="682"/>
      <c r="CK31" s="682"/>
      <c r="CL31" s="682"/>
      <c r="CM31" s="682"/>
      <c r="CN31" s="682"/>
      <c r="CO31" s="682"/>
      <c r="CP31" s="682"/>
      <c r="CQ31" s="683"/>
      <c r="CR31" s="641">
        <v>549393</v>
      </c>
      <c r="CS31" s="642"/>
      <c r="CT31" s="642"/>
      <c r="CU31" s="642"/>
      <c r="CV31" s="642"/>
      <c r="CW31" s="642"/>
      <c r="CX31" s="642"/>
      <c r="CY31" s="643"/>
      <c r="CZ31" s="646">
        <v>0.8</v>
      </c>
      <c r="DA31" s="675"/>
      <c r="DB31" s="675"/>
      <c r="DC31" s="676"/>
      <c r="DD31" s="649">
        <v>517921</v>
      </c>
      <c r="DE31" s="642"/>
      <c r="DF31" s="642"/>
      <c r="DG31" s="642"/>
      <c r="DH31" s="642"/>
      <c r="DI31" s="642"/>
      <c r="DJ31" s="642"/>
      <c r="DK31" s="643"/>
      <c r="DL31" s="649">
        <v>517921</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1030332</v>
      </c>
      <c r="S32" s="644"/>
      <c r="T32" s="644"/>
      <c r="U32" s="644"/>
      <c r="V32" s="644"/>
      <c r="W32" s="644"/>
      <c r="X32" s="644"/>
      <c r="Y32" s="645"/>
      <c r="Z32" s="703">
        <v>1.4</v>
      </c>
      <c r="AA32" s="703"/>
      <c r="AB32" s="703"/>
      <c r="AC32" s="703"/>
      <c r="AD32" s="704" t="s">
        <v>122</v>
      </c>
      <c r="AE32" s="704"/>
      <c r="AF32" s="704"/>
      <c r="AG32" s="704"/>
      <c r="AH32" s="704"/>
      <c r="AI32" s="704"/>
      <c r="AJ32" s="704"/>
      <c r="AK32" s="704"/>
      <c r="AL32" s="646" t="s">
        <v>259</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99.5</v>
      </c>
      <c r="BH32" s="657"/>
      <c r="BI32" s="657"/>
      <c r="BJ32" s="657"/>
      <c r="BK32" s="657"/>
      <c r="BL32" s="657"/>
      <c r="BM32" s="701">
        <v>98.6</v>
      </c>
      <c r="BN32" s="657"/>
      <c r="BO32" s="657"/>
      <c r="BP32" s="657"/>
      <c r="BQ32" s="694"/>
      <c r="BR32" s="718">
        <v>99.5</v>
      </c>
      <c r="BS32" s="657"/>
      <c r="BT32" s="657"/>
      <c r="BU32" s="657"/>
      <c r="BV32" s="657"/>
      <c r="BW32" s="657"/>
      <c r="BX32" s="701">
        <v>98.5</v>
      </c>
      <c r="BY32" s="657"/>
      <c r="BZ32" s="657"/>
      <c r="CA32" s="657"/>
      <c r="CB32" s="694"/>
      <c r="CD32" s="729"/>
      <c r="CE32" s="730"/>
      <c r="CF32" s="685" t="s">
        <v>313</v>
      </c>
      <c r="CG32" s="682"/>
      <c r="CH32" s="682"/>
      <c r="CI32" s="682"/>
      <c r="CJ32" s="682"/>
      <c r="CK32" s="682"/>
      <c r="CL32" s="682"/>
      <c r="CM32" s="682"/>
      <c r="CN32" s="682"/>
      <c r="CO32" s="682"/>
      <c r="CP32" s="682"/>
      <c r="CQ32" s="683"/>
      <c r="CR32" s="641">
        <v>617</v>
      </c>
      <c r="CS32" s="644"/>
      <c r="CT32" s="644"/>
      <c r="CU32" s="644"/>
      <c r="CV32" s="644"/>
      <c r="CW32" s="644"/>
      <c r="CX32" s="644"/>
      <c r="CY32" s="645"/>
      <c r="CZ32" s="646">
        <v>0</v>
      </c>
      <c r="DA32" s="675"/>
      <c r="DB32" s="675"/>
      <c r="DC32" s="676"/>
      <c r="DD32" s="649">
        <v>617</v>
      </c>
      <c r="DE32" s="644"/>
      <c r="DF32" s="644"/>
      <c r="DG32" s="644"/>
      <c r="DH32" s="644"/>
      <c r="DI32" s="644"/>
      <c r="DJ32" s="644"/>
      <c r="DK32" s="645"/>
      <c r="DL32" s="649">
        <v>617</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1857224</v>
      </c>
      <c r="S33" s="644"/>
      <c r="T33" s="644"/>
      <c r="U33" s="644"/>
      <c r="V33" s="644"/>
      <c r="W33" s="644"/>
      <c r="X33" s="644"/>
      <c r="Y33" s="645"/>
      <c r="Z33" s="703">
        <v>2.6</v>
      </c>
      <c r="AA33" s="703"/>
      <c r="AB33" s="703"/>
      <c r="AC33" s="703"/>
      <c r="AD33" s="704" t="s">
        <v>122</v>
      </c>
      <c r="AE33" s="704"/>
      <c r="AF33" s="704"/>
      <c r="AG33" s="704"/>
      <c r="AH33" s="704"/>
      <c r="AI33" s="704"/>
      <c r="AJ33" s="704"/>
      <c r="AK33" s="704"/>
      <c r="AL33" s="646" t="s">
        <v>178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25453617</v>
      </c>
      <c r="CS33" s="642"/>
      <c r="CT33" s="642"/>
      <c r="CU33" s="642"/>
      <c r="CV33" s="642"/>
      <c r="CW33" s="642"/>
      <c r="CX33" s="642"/>
      <c r="CY33" s="643"/>
      <c r="CZ33" s="646">
        <v>36.1</v>
      </c>
      <c r="DA33" s="675"/>
      <c r="DB33" s="675"/>
      <c r="DC33" s="676"/>
      <c r="DD33" s="649">
        <v>20827575</v>
      </c>
      <c r="DE33" s="642"/>
      <c r="DF33" s="642"/>
      <c r="DG33" s="642"/>
      <c r="DH33" s="642"/>
      <c r="DI33" s="642"/>
      <c r="DJ33" s="642"/>
      <c r="DK33" s="643"/>
      <c r="DL33" s="649">
        <v>15526817</v>
      </c>
      <c r="DM33" s="642"/>
      <c r="DN33" s="642"/>
      <c r="DO33" s="642"/>
      <c r="DP33" s="642"/>
      <c r="DQ33" s="642"/>
      <c r="DR33" s="642"/>
      <c r="DS33" s="642"/>
      <c r="DT33" s="642"/>
      <c r="DU33" s="642"/>
      <c r="DV33" s="643"/>
      <c r="DW33" s="646">
        <v>37.299999999999997</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1984207</v>
      </c>
      <c r="S34" s="644"/>
      <c r="T34" s="644"/>
      <c r="U34" s="644"/>
      <c r="V34" s="644"/>
      <c r="W34" s="644"/>
      <c r="X34" s="644"/>
      <c r="Y34" s="645"/>
      <c r="Z34" s="703">
        <v>2.8</v>
      </c>
      <c r="AA34" s="703"/>
      <c r="AB34" s="703"/>
      <c r="AC34" s="703"/>
      <c r="AD34" s="704">
        <v>19327</v>
      </c>
      <c r="AE34" s="704"/>
      <c r="AF34" s="704"/>
      <c r="AG34" s="704"/>
      <c r="AH34" s="704"/>
      <c r="AI34" s="704"/>
      <c r="AJ34" s="704"/>
      <c r="AK34" s="704"/>
      <c r="AL34" s="646">
        <v>0.1</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9150068</v>
      </c>
      <c r="CS34" s="644"/>
      <c r="CT34" s="644"/>
      <c r="CU34" s="644"/>
      <c r="CV34" s="644"/>
      <c r="CW34" s="644"/>
      <c r="CX34" s="644"/>
      <c r="CY34" s="645"/>
      <c r="CZ34" s="646">
        <v>13</v>
      </c>
      <c r="DA34" s="675"/>
      <c r="DB34" s="675"/>
      <c r="DC34" s="676"/>
      <c r="DD34" s="649">
        <v>6763182</v>
      </c>
      <c r="DE34" s="644"/>
      <c r="DF34" s="644"/>
      <c r="DG34" s="644"/>
      <c r="DH34" s="644"/>
      <c r="DI34" s="644"/>
      <c r="DJ34" s="644"/>
      <c r="DK34" s="645"/>
      <c r="DL34" s="649">
        <v>5864749</v>
      </c>
      <c r="DM34" s="644"/>
      <c r="DN34" s="644"/>
      <c r="DO34" s="644"/>
      <c r="DP34" s="644"/>
      <c r="DQ34" s="644"/>
      <c r="DR34" s="644"/>
      <c r="DS34" s="644"/>
      <c r="DT34" s="644"/>
      <c r="DU34" s="644"/>
      <c r="DV34" s="645"/>
      <c r="DW34" s="646">
        <v>14.1</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4941841</v>
      </c>
      <c r="S35" s="644"/>
      <c r="T35" s="644"/>
      <c r="U35" s="644"/>
      <c r="V35" s="644"/>
      <c r="W35" s="644"/>
      <c r="X35" s="644"/>
      <c r="Y35" s="645"/>
      <c r="Z35" s="703">
        <v>6.9</v>
      </c>
      <c r="AA35" s="703"/>
      <c r="AB35" s="703"/>
      <c r="AC35" s="703"/>
      <c r="AD35" s="704" t="s">
        <v>236</v>
      </c>
      <c r="AE35" s="704"/>
      <c r="AF35" s="704"/>
      <c r="AG35" s="704"/>
      <c r="AH35" s="704"/>
      <c r="AI35" s="704"/>
      <c r="AJ35" s="704"/>
      <c r="AK35" s="704"/>
      <c r="AL35" s="646" t="s">
        <v>236</v>
      </c>
      <c r="AM35" s="647"/>
      <c r="AN35" s="647"/>
      <c r="AO35" s="705"/>
      <c r="AP35" s="214"/>
      <c r="AQ35" s="709" t="s">
        <v>321</v>
      </c>
      <c r="AR35" s="710"/>
      <c r="AS35" s="710"/>
      <c r="AT35" s="710"/>
      <c r="AU35" s="710"/>
      <c r="AV35" s="710"/>
      <c r="AW35" s="710"/>
      <c r="AX35" s="710"/>
      <c r="AY35" s="711"/>
      <c r="AZ35" s="706">
        <v>10671467</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1475036</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333633</v>
      </c>
      <c r="CS35" s="642"/>
      <c r="CT35" s="642"/>
      <c r="CU35" s="642"/>
      <c r="CV35" s="642"/>
      <c r="CW35" s="642"/>
      <c r="CX35" s="642"/>
      <c r="CY35" s="643"/>
      <c r="CZ35" s="646">
        <v>0.5</v>
      </c>
      <c r="DA35" s="675"/>
      <c r="DB35" s="675"/>
      <c r="DC35" s="676"/>
      <c r="DD35" s="649">
        <v>293103</v>
      </c>
      <c r="DE35" s="642"/>
      <c r="DF35" s="642"/>
      <c r="DG35" s="642"/>
      <c r="DH35" s="642"/>
      <c r="DI35" s="642"/>
      <c r="DJ35" s="642"/>
      <c r="DK35" s="643"/>
      <c r="DL35" s="649">
        <v>288687</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122</v>
      </c>
      <c r="AA36" s="703"/>
      <c r="AB36" s="703"/>
      <c r="AC36" s="703"/>
      <c r="AD36" s="704" t="s">
        <v>236</v>
      </c>
      <c r="AE36" s="704"/>
      <c r="AF36" s="704"/>
      <c r="AG36" s="704"/>
      <c r="AH36" s="704"/>
      <c r="AI36" s="704"/>
      <c r="AJ36" s="704"/>
      <c r="AK36" s="704"/>
      <c r="AL36" s="646" t="s">
        <v>122</v>
      </c>
      <c r="AM36" s="647"/>
      <c r="AN36" s="647"/>
      <c r="AO36" s="705"/>
      <c r="AQ36" s="678" t="s">
        <v>325</v>
      </c>
      <c r="AR36" s="679"/>
      <c r="AS36" s="679"/>
      <c r="AT36" s="679"/>
      <c r="AU36" s="679"/>
      <c r="AV36" s="679"/>
      <c r="AW36" s="679"/>
      <c r="AX36" s="679"/>
      <c r="AY36" s="680"/>
      <c r="AZ36" s="641">
        <v>2026206</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161463</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6436982</v>
      </c>
      <c r="CS36" s="644"/>
      <c r="CT36" s="644"/>
      <c r="CU36" s="644"/>
      <c r="CV36" s="644"/>
      <c r="CW36" s="644"/>
      <c r="CX36" s="644"/>
      <c r="CY36" s="645"/>
      <c r="CZ36" s="646">
        <v>9.1</v>
      </c>
      <c r="DA36" s="675"/>
      <c r="DB36" s="675"/>
      <c r="DC36" s="676"/>
      <c r="DD36" s="649">
        <v>6133615</v>
      </c>
      <c r="DE36" s="644"/>
      <c r="DF36" s="644"/>
      <c r="DG36" s="644"/>
      <c r="DH36" s="644"/>
      <c r="DI36" s="644"/>
      <c r="DJ36" s="644"/>
      <c r="DK36" s="645"/>
      <c r="DL36" s="649">
        <v>4936353</v>
      </c>
      <c r="DM36" s="644"/>
      <c r="DN36" s="644"/>
      <c r="DO36" s="644"/>
      <c r="DP36" s="644"/>
      <c r="DQ36" s="644"/>
      <c r="DR36" s="644"/>
      <c r="DS36" s="644"/>
      <c r="DT36" s="644"/>
      <c r="DU36" s="644"/>
      <c r="DV36" s="645"/>
      <c r="DW36" s="646">
        <v>11.9</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3230141</v>
      </c>
      <c r="S37" s="644"/>
      <c r="T37" s="644"/>
      <c r="U37" s="644"/>
      <c r="V37" s="644"/>
      <c r="W37" s="644"/>
      <c r="X37" s="644"/>
      <c r="Y37" s="645"/>
      <c r="Z37" s="703">
        <v>4.5</v>
      </c>
      <c r="AA37" s="703"/>
      <c r="AB37" s="703"/>
      <c r="AC37" s="703"/>
      <c r="AD37" s="704" t="s">
        <v>178</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1357057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26293</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727118</v>
      </c>
      <c r="CS37" s="642"/>
      <c r="CT37" s="642"/>
      <c r="CU37" s="642"/>
      <c r="CV37" s="642"/>
      <c r="CW37" s="642"/>
      <c r="CX37" s="642"/>
      <c r="CY37" s="643"/>
      <c r="CZ37" s="646">
        <v>1</v>
      </c>
      <c r="DA37" s="675"/>
      <c r="DB37" s="675"/>
      <c r="DC37" s="676"/>
      <c r="DD37" s="649">
        <v>727118</v>
      </c>
      <c r="DE37" s="642"/>
      <c r="DF37" s="642"/>
      <c r="DG37" s="642"/>
      <c r="DH37" s="642"/>
      <c r="DI37" s="642"/>
      <c r="DJ37" s="642"/>
      <c r="DK37" s="643"/>
      <c r="DL37" s="649">
        <v>565922</v>
      </c>
      <c r="DM37" s="642"/>
      <c r="DN37" s="642"/>
      <c r="DO37" s="642"/>
      <c r="DP37" s="642"/>
      <c r="DQ37" s="642"/>
      <c r="DR37" s="642"/>
      <c r="DS37" s="642"/>
      <c r="DT37" s="642"/>
      <c r="DU37" s="642"/>
      <c r="DV37" s="643"/>
      <c r="DW37" s="646">
        <v>1.4</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72052584</v>
      </c>
      <c r="S38" s="693"/>
      <c r="T38" s="693"/>
      <c r="U38" s="693"/>
      <c r="V38" s="693"/>
      <c r="W38" s="693"/>
      <c r="X38" s="693"/>
      <c r="Y38" s="698"/>
      <c r="Z38" s="699">
        <v>100</v>
      </c>
      <c r="AA38" s="699"/>
      <c r="AB38" s="699"/>
      <c r="AC38" s="699"/>
      <c r="AD38" s="700">
        <v>38399452</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208977</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41700</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6872128</v>
      </c>
      <c r="CS38" s="644"/>
      <c r="CT38" s="644"/>
      <c r="CU38" s="644"/>
      <c r="CV38" s="644"/>
      <c r="CW38" s="644"/>
      <c r="CX38" s="644"/>
      <c r="CY38" s="645"/>
      <c r="CZ38" s="646">
        <v>9.8000000000000007</v>
      </c>
      <c r="DA38" s="675"/>
      <c r="DB38" s="675"/>
      <c r="DC38" s="676"/>
      <c r="DD38" s="649">
        <v>5469315</v>
      </c>
      <c r="DE38" s="644"/>
      <c r="DF38" s="644"/>
      <c r="DG38" s="644"/>
      <c r="DH38" s="644"/>
      <c r="DI38" s="644"/>
      <c r="DJ38" s="644"/>
      <c r="DK38" s="645"/>
      <c r="DL38" s="649">
        <v>4434628</v>
      </c>
      <c r="DM38" s="644"/>
      <c r="DN38" s="644"/>
      <c r="DO38" s="644"/>
      <c r="DP38" s="644"/>
      <c r="DQ38" s="644"/>
      <c r="DR38" s="644"/>
      <c r="DS38" s="644"/>
      <c r="DT38" s="644"/>
      <c r="DU38" s="644"/>
      <c r="DV38" s="645"/>
      <c r="DW38" s="646">
        <v>10.7</v>
      </c>
      <c r="DX38" s="675"/>
      <c r="DY38" s="675"/>
      <c r="DZ38" s="675"/>
      <c r="EA38" s="675"/>
      <c r="EB38" s="675"/>
      <c r="EC38" s="677"/>
    </row>
    <row r="39" spans="2:133" ht="11.25" customHeight="1">
      <c r="AQ39" s="678" t="s">
        <v>336</v>
      </c>
      <c r="AR39" s="679"/>
      <c r="AS39" s="679"/>
      <c r="AT39" s="679"/>
      <c r="AU39" s="679"/>
      <c r="AV39" s="679"/>
      <c r="AW39" s="679"/>
      <c r="AX39" s="679"/>
      <c r="AY39" s="680"/>
      <c r="AZ39" s="641">
        <v>205144</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95</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2194547</v>
      </c>
      <c r="CS39" s="642"/>
      <c r="CT39" s="642"/>
      <c r="CU39" s="642"/>
      <c r="CV39" s="642"/>
      <c r="CW39" s="642"/>
      <c r="CX39" s="642"/>
      <c r="CY39" s="643"/>
      <c r="CZ39" s="646">
        <v>3.1</v>
      </c>
      <c r="DA39" s="675"/>
      <c r="DB39" s="675"/>
      <c r="DC39" s="676"/>
      <c r="DD39" s="649">
        <v>2055913</v>
      </c>
      <c r="DE39" s="642"/>
      <c r="DF39" s="642"/>
      <c r="DG39" s="642"/>
      <c r="DH39" s="642"/>
      <c r="DI39" s="642"/>
      <c r="DJ39" s="642"/>
      <c r="DK39" s="643"/>
      <c r="DL39" s="649" t="s">
        <v>259</v>
      </c>
      <c r="DM39" s="642"/>
      <c r="DN39" s="642"/>
      <c r="DO39" s="642"/>
      <c r="DP39" s="642"/>
      <c r="DQ39" s="642"/>
      <c r="DR39" s="642"/>
      <c r="DS39" s="642"/>
      <c r="DT39" s="642"/>
      <c r="DU39" s="642"/>
      <c r="DV39" s="643"/>
      <c r="DW39" s="646" t="s">
        <v>236</v>
      </c>
      <c r="DX39" s="675"/>
      <c r="DY39" s="675"/>
      <c r="DZ39" s="675"/>
      <c r="EA39" s="675"/>
      <c r="EB39" s="675"/>
      <c r="EC39" s="677"/>
    </row>
    <row r="40" spans="2:133" ht="11.25" customHeight="1">
      <c r="AQ40" s="678" t="s">
        <v>340</v>
      </c>
      <c r="AR40" s="679"/>
      <c r="AS40" s="679"/>
      <c r="AT40" s="679"/>
      <c r="AU40" s="679"/>
      <c r="AV40" s="679"/>
      <c r="AW40" s="679"/>
      <c r="AX40" s="679"/>
      <c r="AY40" s="680"/>
      <c r="AZ40" s="641">
        <v>2693811</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116</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466259</v>
      </c>
      <c r="CS40" s="644"/>
      <c r="CT40" s="644"/>
      <c r="CU40" s="644"/>
      <c r="CV40" s="644"/>
      <c r="CW40" s="644"/>
      <c r="CX40" s="644"/>
      <c r="CY40" s="645"/>
      <c r="CZ40" s="646">
        <v>0.7</v>
      </c>
      <c r="DA40" s="675"/>
      <c r="DB40" s="675"/>
      <c r="DC40" s="676"/>
      <c r="DD40" s="649">
        <v>112447</v>
      </c>
      <c r="DE40" s="644"/>
      <c r="DF40" s="644"/>
      <c r="DG40" s="644"/>
      <c r="DH40" s="644"/>
      <c r="DI40" s="644"/>
      <c r="DJ40" s="644"/>
      <c r="DK40" s="645"/>
      <c r="DL40" s="649">
        <v>2400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343</v>
      </c>
      <c r="AR41" s="691"/>
      <c r="AS41" s="691"/>
      <c r="AT41" s="691"/>
      <c r="AU41" s="691"/>
      <c r="AV41" s="691"/>
      <c r="AW41" s="691"/>
      <c r="AX41" s="691"/>
      <c r="AY41" s="692"/>
      <c r="AZ41" s="656">
        <v>4180272</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324</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4535803</v>
      </c>
      <c r="CS42" s="644"/>
      <c r="CT42" s="644"/>
      <c r="CU42" s="644"/>
      <c r="CV42" s="644"/>
      <c r="CW42" s="644"/>
      <c r="CX42" s="644"/>
      <c r="CY42" s="645"/>
      <c r="CZ42" s="646">
        <v>6.4</v>
      </c>
      <c r="DA42" s="647"/>
      <c r="DB42" s="647"/>
      <c r="DC42" s="648"/>
      <c r="DD42" s="649">
        <v>1158930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52935</v>
      </c>
      <c r="CS43" s="642"/>
      <c r="CT43" s="642"/>
      <c r="CU43" s="642"/>
      <c r="CV43" s="642"/>
      <c r="CW43" s="642"/>
      <c r="CX43" s="642"/>
      <c r="CY43" s="643"/>
      <c r="CZ43" s="646">
        <v>0.1</v>
      </c>
      <c r="DA43" s="675"/>
      <c r="DB43" s="675"/>
      <c r="DC43" s="676"/>
      <c r="DD43" s="649">
        <v>52935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4533185</v>
      </c>
      <c r="CS44" s="644"/>
      <c r="CT44" s="644"/>
      <c r="CU44" s="644"/>
      <c r="CV44" s="644"/>
      <c r="CW44" s="644"/>
      <c r="CX44" s="644"/>
      <c r="CY44" s="645"/>
      <c r="CZ44" s="646">
        <v>6.4</v>
      </c>
      <c r="DA44" s="647"/>
      <c r="DB44" s="647"/>
      <c r="DC44" s="648"/>
      <c r="DD44" s="649">
        <v>1158044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2192468</v>
      </c>
      <c r="CS45" s="642"/>
      <c r="CT45" s="642"/>
      <c r="CU45" s="642"/>
      <c r="CV45" s="642"/>
      <c r="CW45" s="642"/>
      <c r="CX45" s="642"/>
      <c r="CY45" s="643"/>
      <c r="CZ45" s="646">
        <v>3.1</v>
      </c>
      <c r="DA45" s="675"/>
      <c r="DB45" s="675"/>
      <c r="DC45" s="676"/>
      <c r="DD45" s="649">
        <v>42031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2255221</v>
      </c>
      <c r="CS46" s="644"/>
      <c r="CT46" s="644"/>
      <c r="CU46" s="644"/>
      <c r="CV46" s="644"/>
      <c r="CW46" s="644"/>
      <c r="CX46" s="644"/>
      <c r="CY46" s="645"/>
      <c r="CZ46" s="646">
        <v>3.2</v>
      </c>
      <c r="DA46" s="647"/>
      <c r="DB46" s="647"/>
      <c r="DC46" s="648"/>
      <c r="DD46" s="649">
        <v>1094517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2618</v>
      </c>
      <c r="CS47" s="642"/>
      <c r="CT47" s="642"/>
      <c r="CU47" s="642"/>
      <c r="CV47" s="642"/>
      <c r="CW47" s="642"/>
      <c r="CX47" s="642"/>
      <c r="CY47" s="643"/>
      <c r="CZ47" s="646">
        <v>0</v>
      </c>
      <c r="DA47" s="675"/>
      <c r="DB47" s="675"/>
      <c r="DC47" s="676"/>
      <c r="DD47" s="649">
        <v>886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259</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70480335</v>
      </c>
      <c r="CS49" s="657"/>
      <c r="CT49" s="657"/>
      <c r="CU49" s="657"/>
      <c r="CV49" s="657"/>
      <c r="CW49" s="657"/>
      <c r="CX49" s="657"/>
      <c r="CY49" s="658"/>
      <c r="CZ49" s="659">
        <v>100</v>
      </c>
      <c r="DA49" s="660"/>
      <c r="DB49" s="660"/>
      <c r="DC49" s="661"/>
      <c r="DD49" s="662">
        <v>46267334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bAzCOqQsR5qPh/Ci5AfontGqveb51JXAv1sNWxURFqhAl2uN88dvVJBjQics6nMVH3JDot/livDZZ+crN8BUA==" saltValue="SAa0ROy09F6rYUMM1Noa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AU74" sqref="AU74:AY7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358</v>
      </c>
      <c r="DK2" s="1181"/>
      <c r="DL2" s="1181"/>
      <c r="DM2" s="1181"/>
      <c r="DN2" s="1181"/>
      <c r="DO2" s="1182"/>
      <c r="DP2" s="229"/>
      <c r="DQ2" s="1180" t="s">
        <v>359</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3"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8" t="s">
        <v>376</v>
      </c>
      <c r="DH5" s="1169"/>
      <c r="DI5" s="1169"/>
      <c r="DJ5" s="1169"/>
      <c r="DK5" s="1170"/>
      <c r="DL5" s="1168" t="s">
        <v>377</v>
      </c>
      <c r="DM5" s="1169"/>
      <c r="DN5" s="1169"/>
      <c r="DO5" s="1169"/>
      <c r="DP5" s="1170"/>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4">
        <v>73448</v>
      </c>
      <c r="R7" s="1175"/>
      <c r="S7" s="1175"/>
      <c r="T7" s="1175"/>
      <c r="U7" s="1175"/>
      <c r="V7" s="1175">
        <v>71879</v>
      </c>
      <c r="W7" s="1175"/>
      <c r="X7" s="1175"/>
      <c r="Y7" s="1175"/>
      <c r="Z7" s="1175"/>
      <c r="AA7" s="1175">
        <v>1569</v>
      </c>
      <c r="AB7" s="1175"/>
      <c r="AC7" s="1175"/>
      <c r="AD7" s="1175"/>
      <c r="AE7" s="1176"/>
      <c r="AF7" s="1177">
        <v>754</v>
      </c>
      <c r="AG7" s="1178"/>
      <c r="AH7" s="1178"/>
      <c r="AI7" s="1178"/>
      <c r="AJ7" s="1179"/>
      <c r="AK7" s="1161">
        <v>1230</v>
      </c>
      <c r="AL7" s="1162"/>
      <c r="AM7" s="1162"/>
      <c r="AN7" s="1162"/>
      <c r="AO7" s="1162"/>
      <c r="AP7" s="1162">
        <v>60984</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576</v>
      </c>
      <c r="BT7" s="1166"/>
      <c r="BU7" s="1166"/>
      <c r="BV7" s="1166"/>
      <c r="BW7" s="1166"/>
      <c r="BX7" s="1166"/>
      <c r="BY7" s="1166"/>
      <c r="BZ7" s="1166"/>
      <c r="CA7" s="1166"/>
      <c r="CB7" s="1166"/>
      <c r="CC7" s="1166"/>
      <c r="CD7" s="1166"/>
      <c r="CE7" s="1166"/>
      <c r="CF7" s="1166"/>
      <c r="CG7" s="1167"/>
      <c r="CH7" s="1157">
        <v>-4</v>
      </c>
      <c r="CI7" s="1158"/>
      <c r="CJ7" s="1158"/>
      <c r="CK7" s="1158"/>
      <c r="CL7" s="1159"/>
      <c r="CM7" s="1157">
        <v>587</v>
      </c>
      <c r="CN7" s="1158"/>
      <c r="CO7" s="1158"/>
      <c r="CP7" s="1158"/>
      <c r="CQ7" s="1159"/>
      <c r="CR7" s="1157">
        <v>30</v>
      </c>
      <c r="CS7" s="1158"/>
      <c r="CT7" s="1158"/>
      <c r="CU7" s="1158"/>
      <c r="CV7" s="1159"/>
      <c r="CW7" s="1157">
        <v>52</v>
      </c>
      <c r="CX7" s="1158"/>
      <c r="CY7" s="1158"/>
      <c r="CZ7" s="1158"/>
      <c r="DA7" s="1159"/>
      <c r="DB7" s="1157" t="s">
        <v>575</v>
      </c>
      <c r="DC7" s="1158"/>
      <c r="DD7" s="1158"/>
      <c r="DE7" s="1158"/>
      <c r="DF7" s="1159"/>
      <c r="DG7" s="1157" t="s">
        <v>575</v>
      </c>
      <c r="DH7" s="1158"/>
      <c r="DI7" s="1158"/>
      <c r="DJ7" s="1158"/>
      <c r="DK7" s="1159"/>
      <c r="DL7" s="1157" t="s">
        <v>575</v>
      </c>
      <c r="DM7" s="1158"/>
      <c r="DN7" s="1158"/>
      <c r="DO7" s="1158"/>
      <c r="DP7" s="1159"/>
      <c r="DQ7" s="1160" t="s">
        <v>581</v>
      </c>
      <c r="DR7" s="1158"/>
      <c r="DS7" s="1158"/>
      <c r="DT7" s="1158"/>
      <c r="DU7" s="1159"/>
      <c r="DV7" s="1185"/>
      <c r="DW7" s="1186"/>
      <c r="DX7" s="1186"/>
      <c r="DY7" s="1186"/>
      <c r="DZ7" s="1187"/>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31</v>
      </c>
      <c r="R8" s="1113"/>
      <c r="S8" s="1113"/>
      <c r="T8" s="1113"/>
      <c r="U8" s="1113"/>
      <c r="V8" s="1113">
        <v>31</v>
      </c>
      <c r="W8" s="1113"/>
      <c r="X8" s="1113"/>
      <c r="Y8" s="1113"/>
      <c r="Z8" s="1113"/>
      <c r="AA8" s="1113" t="s">
        <v>574</v>
      </c>
      <c r="AB8" s="1113"/>
      <c r="AC8" s="1113"/>
      <c r="AD8" s="1113"/>
      <c r="AE8" s="1114"/>
      <c r="AF8" s="1088">
        <v>0</v>
      </c>
      <c r="AG8" s="1089"/>
      <c r="AH8" s="1089"/>
      <c r="AI8" s="1089"/>
      <c r="AJ8" s="1090"/>
      <c r="AK8" s="1155"/>
      <c r="AL8" s="1156"/>
      <c r="AM8" s="1156"/>
      <c r="AN8" s="1156"/>
      <c r="AO8" s="1156"/>
      <c r="AP8" s="1156" t="s">
        <v>575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583</v>
      </c>
      <c r="BT8" s="1084"/>
      <c r="BU8" s="1084"/>
      <c r="BV8" s="1084"/>
      <c r="BW8" s="1084"/>
      <c r="BX8" s="1084"/>
      <c r="BY8" s="1084"/>
      <c r="BZ8" s="1084"/>
      <c r="CA8" s="1084"/>
      <c r="CB8" s="1084"/>
      <c r="CC8" s="1084"/>
      <c r="CD8" s="1084"/>
      <c r="CE8" s="1084"/>
      <c r="CF8" s="1084"/>
      <c r="CG8" s="1085"/>
      <c r="CH8" s="1058">
        <v>14</v>
      </c>
      <c r="CI8" s="1059"/>
      <c r="CJ8" s="1059"/>
      <c r="CK8" s="1059"/>
      <c r="CL8" s="1060"/>
      <c r="CM8" s="1058">
        <v>405</v>
      </c>
      <c r="CN8" s="1059"/>
      <c r="CO8" s="1059"/>
      <c r="CP8" s="1059"/>
      <c r="CQ8" s="1060"/>
      <c r="CR8" s="1058">
        <v>310</v>
      </c>
      <c r="CS8" s="1059"/>
      <c r="CT8" s="1059"/>
      <c r="CU8" s="1059"/>
      <c r="CV8" s="1060"/>
      <c r="CW8" s="1058">
        <v>93</v>
      </c>
      <c r="CX8" s="1059"/>
      <c r="CY8" s="1059"/>
      <c r="CZ8" s="1059"/>
      <c r="DA8" s="1060"/>
      <c r="DB8" s="1058" t="s">
        <v>579</v>
      </c>
      <c r="DC8" s="1059"/>
      <c r="DD8" s="1059"/>
      <c r="DE8" s="1059"/>
      <c r="DF8" s="1060"/>
      <c r="DG8" s="1058" t="s">
        <v>580</v>
      </c>
      <c r="DH8" s="1059"/>
      <c r="DI8" s="1059"/>
      <c r="DJ8" s="1059"/>
      <c r="DK8" s="1060"/>
      <c r="DL8" s="1058" t="s">
        <v>577</v>
      </c>
      <c r="DM8" s="1059"/>
      <c r="DN8" s="1059"/>
      <c r="DO8" s="1059"/>
      <c r="DP8" s="1060"/>
      <c r="DQ8" s="1058" t="s">
        <v>577</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584</v>
      </c>
      <c r="BT9" s="1084"/>
      <c r="BU9" s="1084"/>
      <c r="BV9" s="1084"/>
      <c r="BW9" s="1084"/>
      <c r="BX9" s="1084"/>
      <c r="BY9" s="1084"/>
      <c r="BZ9" s="1084"/>
      <c r="CA9" s="1084"/>
      <c r="CB9" s="1084"/>
      <c r="CC9" s="1084"/>
      <c r="CD9" s="1084"/>
      <c r="CE9" s="1084"/>
      <c r="CF9" s="1084"/>
      <c r="CG9" s="1085"/>
      <c r="CH9" s="1058">
        <v>15</v>
      </c>
      <c r="CI9" s="1059"/>
      <c r="CJ9" s="1059"/>
      <c r="CK9" s="1059"/>
      <c r="CL9" s="1060"/>
      <c r="CM9" s="1058">
        <v>658</v>
      </c>
      <c r="CN9" s="1059"/>
      <c r="CO9" s="1059"/>
      <c r="CP9" s="1059"/>
      <c r="CQ9" s="1060"/>
      <c r="CR9" s="1058">
        <v>359</v>
      </c>
      <c r="CS9" s="1059"/>
      <c r="CT9" s="1059"/>
      <c r="CU9" s="1059"/>
      <c r="CV9" s="1060"/>
      <c r="CW9" s="1058" t="s">
        <v>575</v>
      </c>
      <c r="CX9" s="1059"/>
      <c r="CY9" s="1059"/>
      <c r="CZ9" s="1059"/>
      <c r="DA9" s="1060"/>
      <c r="DB9" s="1058">
        <v>17</v>
      </c>
      <c r="DC9" s="1059"/>
      <c r="DD9" s="1059"/>
      <c r="DE9" s="1059"/>
      <c r="DF9" s="1060"/>
      <c r="DG9" s="1058" t="s">
        <v>577</v>
      </c>
      <c r="DH9" s="1059"/>
      <c r="DI9" s="1059"/>
      <c r="DJ9" s="1059"/>
      <c r="DK9" s="1060"/>
      <c r="DL9" s="1058" t="s">
        <v>577</v>
      </c>
      <c r="DM9" s="1059"/>
      <c r="DN9" s="1059"/>
      <c r="DO9" s="1059"/>
      <c r="DP9" s="1060"/>
      <c r="DQ9" s="1058" t="s">
        <v>577</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585</v>
      </c>
      <c r="BT10" s="1084"/>
      <c r="BU10" s="1084"/>
      <c r="BV10" s="1084"/>
      <c r="BW10" s="1084"/>
      <c r="BX10" s="1084"/>
      <c r="BY10" s="1084"/>
      <c r="BZ10" s="1084"/>
      <c r="CA10" s="1084"/>
      <c r="CB10" s="1084"/>
      <c r="CC10" s="1084"/>
      <c r="CD10" s="1084"/>
      <c r="CE10" s="1084"/>
      <c r="CF10" s="1084"/>
      <c r="CG10" s="1085"/>
      <c r="CH10" s="1058">
        <v>7</v>
      </c>
      <c r="CI10" s="1059"/>
      <c r="CJ10" s="1059"/>
      <c r="CK10" s="1059"/>
      <c r="CL10" s="1060"/>
      <c r="CM10" s="1058">
        <v>131</v>
      </c>
      <c r="CN10" s="1059"/>
      <c r="CO10" s="1059"/>
      <c r="CP10" s="1059"/>
      <c r="CQ10" s="1060"/>
      <c r="CR10" s="1058">
        <v>40</v>
      </c>
      <c r="CS10" s="1059"/>
      <c r="CT10" s="1059"/>
      <c r="CU10" s="1059"/>
      <c r="CV10" s="1060"/>
      <c r="CW10" s="1058" t="s">
        <v>578</v>
      </c>
      <c r="CX10" s="1059"/>
      <c r="CY10" s="1059"/>
      <c r="CZ10" s="1059"/>
      <c r="DA10" s="1060"/>
      <c r="DB10" s="1058" t="s">
        <v>575</v>
      </c>
      <c r="DC10" s="1059"/>
      <c r="DD10" s="1059"/>
      <c r="DE10" s="1059"/>
      <c r="DF10" s="1060"/>
      <c r="DG10" s="1058" t="s">
        <v>577</v>
      </c>
      <c r="DH10" s="1059"/>
      <c r="DI10" s="1059"/>
      <c r="DJ10" s="1059"/>
      <c r="DK10" s="1060"/>
      <c r="DL10" s="1058" t="s">
        <v>577</v>
      </c>
      <c r="DM10" s="1059"/>
      <c r="DN10" s="1059"/>
      <c r="DO10" s="1059"/>
      <c r="DP10" s="1060"/>
      <c r="DQ10" s="1058" t="s">
        <v>579</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586</v>
      </c>
      <c r="BT11" s="1084"/>
      <c r="BU11" s="1084"/>
      <c r="BV11" s="1084"/>
      <c r="BW11" s="1084"/>
      <c r="BX11" s="1084"/>
      <c r="BY11" s="1084"/>
      <c r="BZ11" s="1084"/>
      <c r="CA11" s="1084"/>
      <c r="CB11" s="1084"/>
      <c r="CC11" s="1084"/>
      <c r="CD11" s="1084"/>
      <c r="CE11" s="1084"/>
      <c r="CF11" s="1084"/>
      <c r="CG11" s="1085"/>
      <c r="CH11" s="1058" t="s">
        <v>575</v>
      </c>
      <c r="CI11" s="1059"/>
      <c r="CJ11" s="1059"/>
      <c r="CK11" s="1059"/>
      <c r="CL11" s="1060"/>
      <c r="CM11" s="1058" t="s">
        <v>575</v>
      </c>
      <c r="CN11" s="1059"/>
      <c r="CO11" s="1059"/>
      <c r="CP11" s="1059"/>
      <c r="CQ11" s="1060"/>
      <c r="CR11" s="1058">
        <v>30</v>
      </c>
      <c r="CS11" s="1059"/>
      <c r="CT11" s="1059"/>
      <c r="CU11" s="1059"/>
      <c r="CV11" s="1060"/>
      <c r="CW11" s="1058" t="s">
        <v>577</v>
      </c>
      <c r="CX11" s="1059"/>
      <c r="CY11" s="1059"/>
      <c r="CZ11" s="1059"/>
      <c r="DA11" s="1060"/>
      <c r="DB11" s="1058" t="s">
        <v>577</v>
      </c>
      <c r="DC11" s="1059"/>
      <c r="DD11" s="1059"/>
      <c r="DE11" s="1059"/>
      <c r="DF11" s="1060"/>
      <c r="DG11" s="1058" t="s">
        <v>580</v>
      </c>
      <c r="DH11" s="1059"/>
      <c r="DI11" s="1059"/>
      <c r="DJ11" s="1059"/>
      <c r="DK11" s="1060"/>
      <c r="DL11" s="1058" t="s">
        <v>577</v>
      </c>
      <c r="DM11" s="1059"/>
      <c r="DN11" s="1059"/>
      <c r="DO11" s="1059"/>
      <c r="DP11" s="1060"/>
      <c r="DQ11" s="1058" t="s">
        <v>577</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587</v>
      </c>
      <c r="BT12" s="1084"/>
      <c r="BU12" s="1084"/>
      <c r="BV12" s="1084"/>
      <c r="BW12" s="1084"/>
      <c r="BX12" s="1084"/>
      <c r="BY12" s="1084"/>
      <c r="BZ12" s="1084"/>
      <c r="CA12" s="1084"/>
      <c r="CB12" s="1084"/>
      <c r="CC12" s="1084"/>
      <c r="CD12" s="1084"/>
      <c r="CE12" s="1084"/>
      <c r="CF12" s="1084"/>
      <c r="CG12" s="1085"/>
      <c r="CH12" s="1058" t="s">
        <v>577</v>
      </c>
      <c r="CI12" s="1059"/>
      <c r="CJ12" s="1059"/>
      <c r="CK12" s="1059"/>
      <c r="CL12" s="1060"/>
      <c r="CM12" s="1058" t="s">
        <v>577</v>
      </c>
      <c r="CN12" s="1059"/>
      <c r="CO12" s="1059"/>
      <c r="CP12" s="1059"/>
      <c r="CQ12" s="1060"/>
      <c r="CR12" s="1058">
        <v>250</v>
      </c>
      <c r="CS12" s="1059"/>
      <c r="CT12" s="1059"/>
      <c r="CU12" s="1059"/>
      <c r="CV12" s="1060"/>
      <c r="CW12" s="1058" t="s">
        <v>577</v>
      </c>
      <c r="CX12" s="1059"/>
      <c r="CY12" s="1059"/>
      <c r="CZ12" s="1059"/>
      <c r="DA12" s="1060"/>
      <c r="DB12" s="1058" t="s">
        <v>580</v>
      </c>
      <c r="DC12" s="1059"/>
      <c r="DD12" s="1059"/>
      <c r="DE12" s="1059"/>
      <c r="DF12" s="1060"/>
      <c r="DG12" s="1058" t="s">
        <v>582</v>
      </c>
      <c r="DH12" s="1059"/>
      <c r="DI12" s="1059"/>
      <c r="DJ12" s="1059"/>
      <c r="DK12" s="1060"/>
      <c r="DL12" s="1058" t="s">
        <v>577</v>
      </c>
      <c r="DM12" s="1059"/>
      <c r="DN12" s="1059"/>
      <c r="DO12" s="1059"/>
      <c r="DP12" s="1060"/>
      <c r="DQ12" s="1058" t="s">
        <v>582</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588</v>
      </c>
      <c r="BT13" s="1084"/>
      <c r="BU13" s="1084"/>
      <c r="BV13" s="1084"/>
      <c r="BW13" s="1084"/>
      <c r="BX13" s="1084"/>
      <c r="BY13" s="1084"/>
      <c r="BZ13" s="1084"/>
      <c r="CA13" s="1084"/>
      <c r="CB13" s="1084"/>
      <c r="CC13" s="1084"/>
      <c r="CD13" s="1084"/>
      <c r="CE13" s="1084"/>
      <c r="CF13" s="1084"/>
      <c r="CG13" s="1085"/>
      <c r="CH13" s="1058">
        <v>-26</v>
      </c>
      <c r="CI13" s="1059"/>
      <c r="CJ13" s="1059"/>
      <c r="CK13" s="1059"/>
      <c r="CL13" s="1060"/>
      <c r="CM13" s="1058">
        <v>2197</v>
      </c>
      <c r="CN13" s="1059"/>
      <c r="CO13" s="1059"/>
      <c r="CP13" s="1059"/>
      <c r="CQ13" s="1060"/>
      <c r="CR13" s="1058">
        <v>4</v>
      </c>
      <c r="CS13" s="1059"/>
      <c r="CT13" s="1059"/>
      <c r="CU13" s="1059"/>
      <c r="CV13" s="1060"/>
      <c r="CW13" s="1058" t="s">
        <v>577</v>
      </c>
      <c r="CX13" s="1059"/>
      <c r="CY13" s="1059"/>
      <c r="CZ13" s="1059"/>
      <c r="DA13" s="1060"/>
      <c r="DB13" s="1058" t="s">
        <v>577</v>
      </c>
      <c r="DC13" s="1059"/>
      <c r="DD13" s="1059"/>
      <c r="DE13" s="1059"/>
      <c r="DF13" s="1060"/>
      <c r="DG13" s="1058" t="s">
        <v>582</v>
      </c>
      <c r="DH13" s="1059"/>
      <c r="DI13" s="1059"/>
      <c r="DJ13" s="1059"/>
      <c r="DK13" s="1060"/>
      <c r="DL13" s="1058">
        <v>54</v>
      </c>
      <c r="DM13" s="1059"/>
      <c r="DN13" s="1059"/>
      <c r="DO13" s="1059"/>
      <c r="DP13" s="1060"/>
      <c r="DQ13" s="1058">
        <v>5</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72052</v>
      </c>
      <c r="R23" s="1138"/>
      <c r="S23" s="1138"/>
      <c r="T23" s="1138"/>
      <c r="U23" s="1138"/>
      <c r="V23" s="1138">
        <v>70480</v>
      </c>
      <c r="W23" s="1138"/>
      <c r="X23" s="1138"/>
      <c r="Y23" s="1138"/>
      <c r="Z23" s="1138"/>
      <c r="AA23" s="1138">
        <v>1572</v>
      </c>
      <c r="AB23" s="1138"/>
      <c r="AC23" s="1138"/>
      <c r="AD23" s="1138"/>
      <c r="AE23" s="1139"/>
      <c r="AF23" s="1140">
        <v>754</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25237</v>
      </c>
      <c r="R28" s="1123"/>
      <c r="S28" s="1123"/>
      <c r="T28" s="1123"/>
      <c r="U28" s="1123"/>
      <c r="V28" s="1123">
        <v>23762</v>
      </c>
      <c r="W28" s="1123"/>
      <c r="X28" s="1123"/>
      <c r="Y28" s="1123"/>
      <c r="Z28" s="1123"/>
      <c r="AA28" s="1123">
        <v>1475</v>
      </c>
      <c r="AB28" s="1123"/>
      <c r="AC28" s="1123"/>
      <c r="AD28" s="1123"/>
      <c r="AE28" s="1124"/>
      <c r="AF28" s="1125">
        <v>1475</v>
      </c>
      <c r="AG28" s="1123"/>
      <c r="AH28" s="1123"/>
      <c r="AI28" s="1123"/>
      <c r="AJ28" s="1126"/>
      <c r="AK28" s="1127">
        <v>2694</v>
      </c>
      <c r="AL28" s="1115"/>
      <c r="AM28" s="1115"/>
      <c r="AN28" s="1115"/>
      <c r="AO28" s="1115"/>
      <c r="AP28" s="1115" t="s">
        <v>575</v>
      </c>
      <c r="AQ28" s="1115"/>
      <c r="AR28" s="1115"/>
      <c r="AS28" s="1115"/>
      <c r="AT28" s="1115"/>
      <c r="AU28" s="1115" t="s">
        <v>575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13029</v>
      </c>
      <c r="R29" s="1113"/>
      <c r="S29" s="1113"/>
      <c r="T29" s="1113"/>
      <c r="U29" s="1113"/>
      <c r="V29" s="1113">
        <v>12917</v>
      </c>
      <c r="W29" s="1113"/>
      <c r="X29" s="1113"/>
      <c r="Y29" s="1113"/>
      <c r="Z29" s="1113"/>
      <c r="AA29" s="1113">
        <v>112</v>
      </c>
      <c r="AB29" s="1113"/>
      <c r="AC29" s="1113"/>
      <c r="AD29" s="1113"/>
      <c r="AE29" s="1114"/>
      <c r="AF29" s="1088">
        <v>112</v>
      </c>
      <c r="AG29" s="1089"/>
      <c r="AH29" s="1089"/>
      <c r="AI29" s="1089"/>
      <c r="AJ29" s="1090"/>
      <c r="AK29" s="1049">
        <v>2083</v>
      </c>
      <c r="AL29" s="1040"/>
      <c r="AM29" s="1040"/>
      <c r="AN29" s="1040"/>
      <c r="AO29" s="1040"/>
      <c r="AP29" s="1040" t="s">
        <v>579</v>
      </c>
      <c r="AQ29" s="1040"/>
      <c r="AR29" s="1040"/>
      <c r="AS29" s="1040"/>
      <c r="AT29" s="1040"/>
      <c r="AU29" s="1040" t="s">
        <v>577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2646</v>
      </c>
      <c r="R30" s="1113"/>
      <c r="S30" s="1113"/>
      <c r="T30" s="1113"/>
      <c r="U30" s="1113"/>
      <c r="V30" s="1113">
        <v>2641</v>
      </c>
      <c r="W30" s="1113"/>
      <c r="X30" s="1113"/>
      <c r="Y30" s="1113"/>
      <c r="Z30" s="1113"/>
      <c r="AA30" s="1113">
        <v>5</v>
      </c>
      <c r="AB30" s="1113"/>
      <c r="AC30" s="1113"/>
      <c r="AD30" s="1113"/>
      <c r="AE30" s="1114"/>
      <c r="AF30" s="1088">
        <v>5</v>
      </c>
      <c r="AG30" s="1089"/>
      <c r="AH30" s="1089"/>
      <c r="AI30" s="1089"/>
      <c r="AJ30" s="1090"/>
      <c r="AK30" s="1049">
        <v>482</v>
      </c>
      <c r="AL30" s="1040"/>
      <c r="AM30" s="1040"/>
      <c r="AN30" s="1040"/>
      <c r="AO30" s="1040"/>
      <c r="AP30" s="1040" t="s">
        <v>579</v>
      </c>
      <c r="AQ30" s="1040"/>
      <c r="AR30" s="1040"/>
      <c r="AS30" s="1040"/>
      <c r="AT30" s="1040"/>
      <c r="AU30" s="1040" t="s">
        <v>582</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13</v>
      </c>
      <c r="R31" s="1113"/>
      <c r="S31" s="1113"/>
      <c r="T31" s="1113"/>
      <c r="U31" s="1113"/>
      <c r="V31" s="1113">
        <v>13</v>
      </c>
      <c r="W31" s="1113"/>
      <c r="X31" s="1113"/>
      <c r="Y31" s="1113"/>
      <c r="Z31" s="1113"/>
      <c r="AA31" s="1113" t="s">
        <v>575</v>
      </c>
      <c r="AB31" s="1113"/>
      <c r="AC31" s="1113"/>
      <c r="AD31" s="1113"/>
      <c r="AE31" s="1114"/>
      <c r="AF31" s="1088">
        <v>0</v>
      </c>
      <c r="AG31" s="1089"/>
      <c r="AH31" s="1089"/>
      <c r="AI31" s="1089"/>
      <c r="AJ31" s="1090"/>
      <c r="AK31" s="1049">
        <v>12</v>
      </c>
      <c r="AL31" s="1040"/>
      <c r="AM31" s="1040"/>
      <c r="AN31" s="1040"/>
      <c r="AO31" s="1040"/>
      <c r="AP31" s="1040" t="s">
        <v>582</v>
      </c>
      <c r="AQ31" s="1040"/>
      <c r="AR31" s="1040"/>
      <c r="AS31" s="1040"/>
      <c r="AT31" s="1040"/>
      <c r="AU31" s="1040" t="s">
        <v>582</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3708</v>
      </c>
      <c r="R32" s="1113"/>
      <c r="S32" s="1113"/>
      <c r="T32" s="1113"/>
      <c r="U32" s="1113"/>
      <c r="V32" s="1113">
        <v>3364</v>
      </c>
      <c r="W32" s="1113"/>
      <c r="X32" s="1113"/>
      <c r="Y32" s="1113"/>
      <c r="Z32" s="1113"/>
      <c r="AA32" s="1113">
        <v>344</v>
      </c>
      <c r="AB32" s="1113"/>
      <c r="AC32" s="1113"/>
      <c r="AD32" s="1113"/>
      <c r="AE32" s="1114"/>
      <c r="AF32" s="1088">
        <v>1856</v>
      </c>
      <c r="AG32" s="1089"/>
      <c r="AH32" s="1089"/>
      <c r="AI32" s="1089"/>
      <c r="AJ32" s="1090"/>
      <c r="AK32" s="1049">
        <v>205</v>
      </c>
      <c r="AL32" s="1040"/>
      <c r="AM32" s="1040"/>
      <c r="AN32" s="1040"/>
      <c r="AO32" s="1040"/>
      <c r="AP32" s="1040">
        <v>12755</v>
      </c>
      <c r="AQ32" s="1040"/>
      <c r="AR32" s="1040"/>
      <c r="AS32" s="1040"/>
      <c r="AT32" s="1040"/>
      <c r="AU32" s="1040">
        <v>1645</v>
      </c>
      <c r="AV32" s="1040"/>
      <c r="AW32" s="1040"/>
      <c r="AX32" s="1040"/>
      <c r="AY32" s="1040"/>
      <c r="AZ32" s="1111"/>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352</v>
      </c>
      <c r="R33" s="1113"/>
      <c r="S33" s="1113"/>
      <c r="T33" s="1113"/>
      <c r="U33" s="1113"/>
      <c r="V33" s="1113">
        <v>285</v>
      </c>
      <c r="W33" s="1113"/>
      <c r="X33" s="1113"/>
      <c r="Y33" s="1113"/>
      <c r="Z33" s="1113"/>
      <c r="AA33" s="1113">
        <v>67</v>
      </c>
      <c r="AB33" s="1113"/>
      <c r="AC33" s="1113"/>
      <c r="AD33" s="1113"/>
      <c r="AE33" s="1114"/>
      <c r="AF33" s="1088">
        <v>1108</v>
      </c>
      <c r="AG33" s="1089"/>
      <c r="AH33" s="1089"/>
      <c r="AI33" s="1089"/>
      <c r="AJ33" s="1090"/>
      <c r="AK33" s="1049">
        <v>2</v>
      </c>
      <c r="AL33" s="1040"/>
      <c r="AM33" s="1040"/>
      <c r="AN33" s="1040"/>
      <c r="AO33" s="1040"/>
      <c r="AP33" s="1040">
        <v>497</v>
      </c>
      <c r="AQ33" s="1040"/>
      <c r="AR33" s="1040"/>
      <c r="AS33" s="1040"/>
      <c r="AT33" s="1040"/>
      <c r="AU33" s="1040">
        <v>4</v>
      </c>
      <c r="AV33" s="1040"/>
      <c r="AW33" s="1040"/>
      <c r="AX33" s="1040"/>
      <c r="AY33" s="1040"/>
      <c r="AZ33" s="1111"/>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402</v>
      </c>
      <c r="C34" s="1107"/>
      <c r="D34" s="1107"/>
      <c r="E34" s="1107"/>
      <c r="F34" s="1107"/>
      <c r="G34" s="1107"/>
      <c r="H34" s="1107"/>
      <c r="I34" s="1107"/>
      <c r="J34" s="1107"/>
      <c r="K34" s="1107"/>
      <c r="L34" s="1107"/>
      <c r="M34" s="1107"/>
      <c r="N34" s="1107"/>
      <c r="O34" s="1107"/>
      <c r="P34" s="1108"/>
      <c r="Q34" s="1112">
        <v>2300</v>
      </c>
      <c r="R34" s="1113"/>
      <c r="S34" s="1113"/>
      <c r="T34" s="1113"/>
      <c r="U34" s="1113"/>
      <c r="V34" s="1113">
        <v>2282</v>
      </c>
      <c r="W34" s="1113"/>
      <c r="X34" s="1113"/>
      <c r="Y34" s="1113"/>
      <c r="Z34" s="1113"/>
      <c r="AA34" s="1113">
        <v>18</v>
      </c>
      <c r="AB34" s="1113"/>
      <c r="AC34" s="1113"/>
      <c r="AD34" s="1113"/>
      <c r="AE34" s="1114"/>
      <c r="AF34" s="1088">
        <v>898</v>
      </c>
      <c r="AG34" s="1089"/>
      <c r="AH34" s="1089"/>
      <c r="AI34" s="1089"/>
      <c r="AJ34" s="1090"/>
      <c r="AK34" s="1049">
        <v>209</v>
      </c>
      <c r="AL34" s="1040"/>
      <c r="AM34" s="1040"/>
      <c r="AN34" s="1040"/>
      <c r="AO34" s="1040"/>
      <c r="AP34" s="1040">
        <v>401</v>
      </c>
      <c r="AQ34" s="1040"/>
      <c r="AR34" s="1040"/>
      <c r="AS34" s="1040"/>
      <c r="AT34" s="1040"/>
      <c r="AU34" s="1040">
        <v>135</v>
      </c>
      <c r="AV34" s="1040"/>
      <c r="AW34" s="1040"/>
      <c r="AX34" s="1040"/>
      <c r="AY34" s="1040"/>
      <c r="AZ34" s="1111"/>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404</v>
      </c>
      <c r="C35" s="1107"/>
      <c r="D35" s="1107"/>
      <c r="E35" s="1107"/>
      <c r="F35" s="1107"/>
      <c r="G35" s="1107"/>
      <c r="H35" s="1107"/>
      <c r="I35" s="1107"/>
      <c r="J35" s="1107"/>
      <c r="K35" s="1107"/>
      <c r="L35" s="1107"/>
      <c r="M35" s="1107"/>
      <c r="N35" s="1107"/>
      <c r="O35" s="1107"/>
      <c r="P35" s="1108"/>
      <c r="Q35" s="1112">
        <v>11914</v>
      </c>
      <c r="R35" s="1113"/>
      <c r="S35" s="1113"/>
      <c r="T35" s="1113"/>
      <c r="U35" s="1113"/>
      <c r="V35" s="1113">
        <v>12015</v>
      </c>
      <c r="W35" s="1113"/>
      <c r="X35" s="1113"/>
      <c r="Y35" s="1113"/>
      <c r="Z35" s="1113"/>
      <c r="AA35" s="1113">
        <v>-101</v>
      </c>
      <c r="AB35" s="1113"/>
      <c r="AC35" s="1113"/>
      <c r="AD35" s="1113"/>
      <c r="AE35" s="1114"/>
      <c r="AF35" s="1088">
        <v>512</v>
      </c>
      <c r="AG35" s="1089"/>
      <c r="AH35" s="1089"/>
      <c r="AI35" s="1089"/>
      <c r="AJ35" s="1090"/>
      <c r="AK35" s="1049">
        <v>1357</v>
      </c>
      <c r="AL35" s="1040"/>
      <c r="AM35" s="1040"/>
      <c r="AN35" s="1040"/>
      <c r="AO35" s="1040"/>
      <c r="AP35" s="1040">
        <v>2802</v>
      </c>
      <c r="AQ35" s="1040"/>
      <c r="AR35" s="1040"/>
      <c r="AS35" s="1040"/>
      <c r="AT35" s="1040"/>
      <c r="AU35" s="1040">
        <v>2553</v>
      </c>
      <c r="AV35" s="1040"/>
      <c r="AW35" s="1040"/>
      <c r="AX35" s="1040"/>
      <c r="AY35" s="1040"/>
      <c r="AZ35" s="1111"/>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406</v>
      </c>
      <c r="C36" s="1107"/>
      <c r="D36" s="1107"/>
      <c r="E36" s="1107"/>
      <c r="F36" s="1107"/>
      <c r="G36" s="1107"/>
      <c r="H36" s="1107"/>
      <c r="I36" s="1107"/>
      <c r="J36" s="1107"/>
      <c r="K36" s="1107"/>
      <c r="L36" s="1107"/>
      <c r="M36" s="1107"/>
      <c r="N36" s="1107"/>
      <c r="O36" s="1107"/>
      <c r="P36" s="1108"/>
      <c r="Q36" s="1112">
        <v>4769</v>
      </c>
      <c r="R36" s="1113"/>
      <c r="S36" s="1113"/>
      <c r="T36" s="1113"/>
      <c r="U36" s="1113"/>
      <c r="V36" s="1113">
        <v>4358</v>
      </c>
      <c r="W36" s="1113"/>
      <c r="X36" s="1113"/>
      <c r="Y36" s="1113"/>
      <c r="Z36" s="1113"/>
      <c r="AA36" s="1113">
        <v>411</v>
      </c>
      <c r="AB36" s="1113"/>
      <c r="AC36" s="1113"/>
      <c r="AD36" s="1113"/>
      <c r="AE36" s="1114"/>
      <c r="AF36" s="1088">
        <v>524</v>
      </c>
      <c r="AG36" s="1089"/>
      <c r="AH36" s="1089"/>
      <c r="AI36" s="1089"/>
      <c r="AJ36" s="1090"/>
      <c r="AK36" s="1049">
        <v>2026</v>
      </c>
      <c r="AL36" s="1040"/>
      <c r="AM36" s="1040"/>
      <c r="AN36" s="1040"/>
      <c r="AO36" s="1040"/>
      <c r="AP36" s="1040">
        <v>32385</v>
      </c>
      <c r="AQ36" s="1040"/>
      <c r="AR36" s="1040"/>
      <c r="AS36" s="1040"/>
      <c r="AT36" s="1040"/>
      <c r="AU36" s="1040">
        <v>17196</v>
      </c>
      <c r="AV36" s="1040"/>
      <c r="AW36" s="1040"/>
      <c r="AX36" s="1040"/>
      <c r="AY36" s="1040"/>
      <c r="AZ36" s="1111"/>
      <c r="BA36" s="1111"/>
      <c r="BB36" s="1111"/>
      <c r="BC36" s="1111"/>
      <c r="BD36" s="1111"/>
      <c r="BE36" s="1101" t="s">
        <v>403</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407</v>
      </c>
      <c r="C37" s="1107"/>
      <c r="D37" s="1107"/>
      <c r="E37" s="1107"/>
      <c r="F37" s="1107"/>
      <c r="G37" s="1107"/>
      <c r="H37" s="1107"/>
      <c r="I37" s="1107"/>
      <c r="J37" s="1107"/>
      <c r="K37" s="1107"/>
      <c r="L37" s="1107"/>
      <c r="M37" s="1107"/>
      <c r="N37" s="1107"/>
      <c r="O37" s="1107"/>
      <c r="P37" s="1108"/>
      <c r="Q37" s="1112">
        <v>11030</v>
      </c>
      <c r="R37" s="1113"/>
      <c r="S37" s="1113"/>
      <c r="T37" s="1113"/>
      <c r="U37" s="1113"/>
      <c r="V37" s="1113">
        <v>10931</v>
      </c>
      <c r="W37" s="1113"/>
      <c r="X37" s="1113"/>
      <c r="Y37" s="1113"/>
      <c r="Z37" s="1113"/>
      <c r="AA37" s="1113">
        <v>99</v>
      </c>
      <c r="AB37" s="1113"/>
      <c r="AC37" s="1113"/>
      <c r="AD37" s="1113"/>
      <c r="AE37" s="1114"/>
      <c r="AF37" s="1088">
        <v>594</v>
      </c>
      <c r="AG37" s="1089"/>
      <c r="AH37" s="1089"/>
      <c r="AI37" s="1089"/>
      <c r="AJ37" s="1090"/>
      <c r="AK37" s="1049" t="s">
        <v>579</v>
      </c>
      <c r="AL37" s="1040"/>
      <c r="AM37" s="1040"/>
      <c r="AN37" s="1040"/>
      <c r="AO37" s="1040"/>
      <c r="AP37" s="1040">
        <v>143</v>
      </c>
      <c r="AQ37" s="1040"/>
      <c r="AR37" s="1040"/>
      <c r="AS37" s="1040"/>
      <c r="AT37" s="1040"/>
      <c r="AU37" s="1040" t="s">
        <v>575</v>
      </c>
      <c r="AV37" s="1040"/>
      <c r="AW37" s="1040"/>
      <c r="AX37" s="1040"/>
      <c r="AY37" s="1040"/>
      <c r="AZ37" s="1111"/>
      <c r="BA37" s="1111"/>
      <c r="BB37" s="1111"/>
      <c r="BC37" s="1111"/>
      <c r="BD37" s="1111"/>
      <c r="BE37" s="1101" t="s">
        <v>403</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7084</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389</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589</v>
      </c>
      <c r="C68" s="1055"/>
      <c r="D68" s="1055"/>
      <c r="E68" s="1055"/>
      <c r="F68" s="1055"/>
      <c r="G68" s="1055"/>
      <c r="H68" s="1055"/>
      <c r="I68" s="1055"/>
      <c r="J68" s="1055"/>
      <c r="K68" s="1055"/>
      <c r="L68" s="1055"/>
      <c r="M68" s="1055"/>
      <c r="N68" s="1055"/>
      <c r="O68" s="1055"/>
      <c r="P68" s="1056"/>
      <c r="Q68" s="1057">
        <v>289</v>
      </c>
      <c r="R68" s="1051"/>
      <c r="S68" s="1051"/>
      <c r="T68" s="1051"/>
      <c r="U68" s="1051"/>
      <c r="V68" s="1051">
        <v>267</v>
      </c>
      <c r="W68" s="1051"/>
      <c r="X68" s="1051"/>
      <c r="Y68" s="1051"/>
      <c r="Z68" s="1051"/>
      <c r="AA68" s="1051">
        <v>22</v>
      </c>
      <c r="AB68" s="1051"/>
      <c r="AC68" s="1051"/>
      <c r="AD68" s="1051"/>
      <c r="AE68" s="1051"/>
      <c r="AF68" s="1051">
        <v>22</v>
      </c>
      <c r="AG68" s="1051"/>
      <c r="AH68" s="1051"/>
      <c r="AI68" s="1051"/>
      <c r="AJ68" s="1051"/>
      <c r="AK68" s="1051">
        <v>4</v>
      </c>
      <c r="AL68" s="1051"/>
      <c r="AM68" s="1051"/>
      <c r="AN68" s="1051"/>
      <c r="AO68" s="1051"/>
      <c r="AP68" s="1051">
        <v>166</v>
      </c>
      <c r="AQ68" s="1051"/>
      <c r="AR68" s="1051"/>
      <c r="AS68" s="1051"/>
      <c r="AT68" s="1051"/>
      <c r="AU68" s="1051" t="s">
        <v>575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590</v>
      </c>
      <c r="C69" s="1044"/>
      <c r="D69" s="1044"/>
      <c r="E69" s="1044"/>
      <c r="F69" s="1044"/>
      <c r="G69" s="1044"/>
      <c r="H69" s="1044"/>
      <c r="I69" s="1044"/>
      <c r="J69" s="1044"/>
      <c r="K69" s="1044"/>
      <c r="L69" s="1044"/>
      <c r="M69" s="1044"/>
      <c r="N69" s="1044"/>
      <c r="O69" s="1044"/>
      <c r="P69" s="1045"/>
      <c r="Q69" s="1046">
        <v>502</v>
      </c>
      <c r="R69" s="1040"/>
      <c r="S69" s="1040"/>
      <c r="T69" s="1040"/>
      <c r="U69" s="1040"/>
      <c r="V69" s="1040">
        <v>368</v>
      </c>
      <c r="W69" s="1040"/>
      <c r="X69" s="1040"/>
      <c r="Y69" s="1040"/>
      <c r="Z69" s="1040"/>
      <c r="AA69" s="1040">
        <v>134</v>
      </c>
      <c r="AB69" s="1040"/>
      <c r="AC69" s="1040"/>
      <c r="AD69" s="1040"/>
      <c r="AE69" s="1040"/>
      <c r="AF69" s="1040">
        <v>134</v>
      </c>
      <c r="AG69" s="1040"/>
      <c r="AH69" s="1040"/>
      <c r="AI69" s="1040"/>
      <c r="AJ69" s="1040"/>
      <c r="AK69" s="1040">
        <v>231</v>
      </c>
      <c r="AL69" s="1040"/>
      <c r="AM69" s="1040"/>
      <c r="AN69" s="1040"/>
      <c r="AO69" s="1040"/>
      <c r="AP69" s="1040" t="s">
        <v>575</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591</v>
      </c>
      <c r="C70" s="1044"/>
      <c r="D70" s="1044"/>
      <c r="E70" s="1044"/>
      <c r="F70" s="1044"/>
      <c r="G70" s="1044"/>
      <c r="H70" s="1044"/>
      <c r="I70" s="1044"/>
      <c r="J70" s="1044"/>
      <c r="K70" s="1044"/>
      <c r="L70" s="1044"/>
      <c r="M70" s="1044"/>
      <c r="N70" s="1044"/>
      <c r="O70" s="1044"/>
      <c r="P70" s="1045"/>
      <c r="Q70" s="1046">
        <v>746051</v>
      </c>
      <c r="R70" s="1040"/>
      <c r="S70" s="1040"/>
      <c r="T70" s="1040"/>
      <c r="U70" s="1040"/>
      <c r="V70" s="1040">
        <v>728183</v>
      </c>
      <c r="W70" s="1040"/>
      <c r="X70" s="1040"/>
      <c r="Y70" s="1040"/>
      <c r="Z70" s="1040"/>
      <c r="AA70" s="1040">
        <v>17868</v>
      </c>
      <c r="AB70" s="1040"/>
      <c r="AC70" s="1040"/>
      <c r="AD70" s="1040"/>
      <c r="AE70" s="1040"/>
      <c r="AF70" s="1040">
        <v>17868</v>
      </c>
      <c r="AG70" s="1040"/>
      <c r="AH70" s="1040"/>
      <c r="AI70" s="1040"/>
      <c r="AJ70" s="1040"/>
      <c r="AK70" s="1040">
        <v>6780</v>
      </c>
      <c r="AL70" s="1040"/>
      <c r="AM70" s="1040"/>
      <c r="AN70" s="1040"/>
      <c r="AO70" s="1040"/>
      <c r="AP70" s="1040" t="s">
        <v>593</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592</v>
      </c>
      <c r="C71" s="1044"/>
      <c r="D71" s="1044"/>
      <c r="E71" s="1044"/>
      <c r="F71" s="1044"/>
      <c r="G71" s="1044"/>
      <c r="H71" s="1044"/>
      <c r="I71" s="1044"/>
      <c r="J71" s="1044"/>
      <c r="K71" s="1044"/>
      <c r="L71" s="1044"/>
      <c r="M71" s="1044"/>
      <c r="N71" s="1044"/>
      <c r="O71" s="1044"/>
      <c r="P71" s="1045"/>
      <c r="Q71" s="1046">
        <v>4662</v>
      </c>
      <c r="R71" s="1040"/>
      <c r="S71" s="1040"/>
      <c r="T71" s="1040"/>
      <c r="U71" s="1040"/>
      <c r="V71" s="1040">
        <v>3913</v>
      </c>
      <c r="W71" s="1040"/>
      <c r="X71" s="1040"/>
      <c r="Y71" s="1040"/>
      <c r="Z71" s="1040"/>
      <c r="AA71" s="1040">
        <v>749</v>
      </c>
      <c r="AB71" s="1040"/>
      <c r="AC71" s="1040"/>
      <c r="AD71" s="1040"/>
      <c r="AE71" s="1040"/>
      <c r="AF71" s="1040">
        <v>749</v>
      </c>
      <c r="AG71" s="1040"/>
      <c r="AH71" s="1040"/>
      <c r="AI71" s="1040"/>
      <c r="AJ71" s="1040"/>
      <c r="AK71" s="1040">
        <v>2075</v>
      </c>
      <c r="AL71" s="1040"/>
      <c r="AM71" s="1040"/>
      <c r="AN71" s="1040"/>
      <c r="AO71" s="1040"/>
      <c r="AP71" s="1040">
        <v>11984</v>
      </c>
      <c r="AQ71" s="1040"/>
      <c r="AR71" s="1040"/>
      <c r="AS71" s="1040"/>
      <c r="AT71" s="1040"/>
      <c r="AU71" s="1040">
        <v>3829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300</v>
      </c>
      <c r="AG109" s="963"/>
      <c r="AH109" s="963"/>
      <c r="AI109" s="963"/>
      <c r="AJ109" s="964"/>
      <c r="AK109" s="965" t="s">
        <v>299</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300</v>
      </c>
      <c r="BW109" s="963"/>
      <c r="BX109" s="963"/>
      <c r="BY109" s="963"/>
      <c r="BZ109" s="964"/>
      <c r="CA109" s="965" t="s">
        <v>299</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300</v>
      </c>
      <c r="DM109" s="963"/>
      <c r="DN109" s="963"/>
      <c r="DO109" s="963"/>
      <c r="DP109" s="964"/>
      <c r="DQ109" s="965" t="s">
        <v>299</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7148181</v>
      </c>
      <c r="AB110" s="956"/>
      <c r="AC110" s="956"/>
      <c r="AD110" s="956"/>
      <c r="AE110" s="957"/>
      <c r="AF110" s="958">
        <v>7240557</v>
      </c>
      <c r="AG110" s="956"/>
      <c r="AH110" s="956"/>
      <c r="AI110" s="956"/>
      <c r="AJ110" s="957"/>
      <c r="AK110" s="958">
        <v>7305743</v>
      </c>
      <c r="AL110" s="956"/>
      <c r="AM110" s="956"/>
      <c r="AN110" s="956"/>
      <c r="AO110" s="957"/>
      <c r="AP110" s="959">
        <v>20.8</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63239097</v>
      </c>
      <c r="BR110" s="903"/>
      <c r="BS110" s="903"/>
      <c r="BT110" s="903"/>
      <c r="BU110" s="903"/>
      <c r="BV110" s="903">
        <v>62814902</v>
      </c>
      <c r="BW110" s="903"/>
      <c r="BX110" s="903"/>
      <c r="BY110" s="903"/>
      <c r="BZ110" s="903"/>
      <c r="CA110" s="903">
        <v>60983919</v>
      </c>
      <c r="CB110" s="903"/>
      <c r="CC110" s="903"/>
      <c r="CD110" s="903"/>
      <c r="CE110" s="903"/>
      <c r="CF110" s="927">
        <v>173.3</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122</v>
      </c>
      <c r="DM110" s="903"/>
      <c r="DN110" s="903"/>
      <c r="DO110" s="903"/>
      <c r="DP110" s="903"/>
      <c r="DQ110" s="903" t="s">
        <v>435</v>
      </c>
      <c r="DR110" s="903"/>
      <c r="DS110" s="903"/>
      <c r="DT110" s="903"/>
      <c r="DU110" s="903"/>
      <c r="DV110" s="904" t="s">
        <v>436</v>
      </c>
      <c r="DW110" s="904"/>
      <c r="DX110" s="904"/>
      <c r="DY110" s="904"/>
      <c r="DZ110" s="905"/>
    </row>
    <row r="111" spans="1:131" s="226" customFormat="1" ht="26.25" customHeight="1">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434</v>
      </c>
      <c r="AG111" s="984"/>
      <c r="AH111" s="984"/>
      <c r="AI111" s="984"/>
      <c r="AJ111" s="985"/>
      <c r="AK111" s="986" t="s">
        <v>122</v>
      </c>
      <c r="AL111" s="984"/>
      <c r="AM111" s="984"/>
      <c r="AN111" s="984"/>
      <c r="AO111" s="985"/>
      <c r="AP111" s="987" t="s">
        <v>434</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367390</v>
      </c>
      <c r="BR111" s="875"/>
      <c r="BS111" s="875"/>
      <c r="BT111" s="875"/>
      <c r="BU111" s="875"/>
      <c r="BV111" s="875">
        <v>350343</v>
      </c>
      <c r="BW111" s="875"/>
      <c r="BX111" s="875"/>
      <c r="BY111" s="875"/>
      <c r="BZ111" s="875"/>
      <c r="CA111" s="875">
        <v>325135</v>
      </c>
      <c r="CB111" s="875"/>
      <c r="CC111" s="875"/>
      <c r="CD111" s="875"/>
      <c r="CE111" s="875"/>
      <c r="CF111" s="936">
        <v>0.9</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434</v>
      </c>
      <c r="DM111" s="875"/>
      <c r="DN111" s="875"/>
      <c r="DO111" s="875"/>
      <c r="DP111" s="875"/>
      <c r="DQ111" s="875" t="s">
        <v>122</v>
      </c>
      <c r="DR111" s="875"/>
      <c r="DS111" s="875"/>
      <c r="DT111" s="875"/>
      <c r="DU111" s="875"/>
      <c r="DV111" s="852" t="s">
        <v>436</v>
      </c>
      <c r="DW111" s="852"/>
      <c r="DX111" s="852"/>
      <c r="DY111" s="852"/>
      <c r="DZ111" s="853"/>
    </row>
    <row r="112" spans="1:131" s="226" customFormat="1" ht="26.25" customHeight="1">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434</v>
      </c>
      <c r="AG112" s="838"/>
      <c r="AH112" s="838"/>
      <c r="AI112" s="838"/>
      <c r="AJ112" s="839"/>
      <c r="AK112" s="840" t="s">
        <v>434</v>
      </c>
      <c r="AL112" s="838"/>
      <c r="AM112" s="838"/>
      <c r="AN112" s="838"/>
      <c r="AO112" s="839"/>
      <c r="AP112" s="885" t="s">
        <v>436</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24056112</v>
      </c>
      <c r="BR112" s="875"/>
      <c r="BS112" s="875"/>
      <c r="BT112" s="875"/>
      <c r="BU112" s="875"/>
      <c r="BV112" s="875">
        <v>22216113</v>
      </c>
      <c r="BW112" s="875"/>
      <c r="BX112" s="875"/>
      <c r="BY112" s="875"/>
      <c r="BZ112" s="875"/>
      <c r="CA112" s="875">
        <v>21533949</v>
      </c>
      <c r="CB112" s="875"/>
      <c r="CC112" s="875"/>
      <c r="CD112" s="875"/>
      <c r="CE112" s="875"/>
      <c r="CF112" s="936">
        <v>61.2</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434</v>
      </c>
      <c r="DM112" s="875"/>
      <c r="DN112" s="875"/>
      <c r="DO112" s="875"/>
      <c r="DP112" s="875"/>
      <c r="DQ112" s="875" t="s">
        <v>434</v>
      </c>
      <c r="DR112" s="875"/>
      <c r="DS112" s="875"/>
      <c r="DT112" s="875"/>
      <c r="DU112" s="875"/>
      <c r="DV112" s="852" t="s">
        <v>436</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2499257</v>
      </c>
      <c r="AB113" s="984"/>
      <c r="AC113" s="984"/>
      <c r="AD113" s="984"/>
      <c r="AE113" s="985"/>
      <c r="AF113" s="986">
        <v>2542934</v>
      </c>
      <c r="AG113" s="984"/>
      <c r="AH113" s="984"/>
      <c r="AI113" s="984"/>
      <c r="AJ113" s="985"/>
      <c r="AK113" s="986">
        <v>2430274</v>
      </c>
      <c r="AL113" s="984"/>
      <c r="AM113" s="984"/>
      <c r="AN113" s="984"/>
      <c r="AO113" s="985"/>
      <c r="AP113" s="987">
        <v>6.9</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4493465</v>
      </c>
      <c r="BR113" s="875"/>
      <c r="BS113" s="875"/>
      <c r="BT113" s="875"/>
      <c r="BU113" s="875"/>
      <c r="BV113" s="875">
        <v>4171401</v>
      </c>
      <c r="BW113" s="875"/>
      <c r="BX113" s="875"/>
      <c r="BY113" s="875"/>
      <c r="BZ113" s="875"/>
      <c r="CA113" s="875">
        <v>3848496</v>
      </c>
      <c r="CB113" s="875"/>
      <c r="CC113" s="875"/>
      <c r="CD113" s="875"/>
      <c r="CE113" s="875"/>
      <c r="CF113" s="936">
        <v>10.9</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436</v>
      </c>
      <c r="DM113" s="838"/>
      <c r="DN113" s="838"/>
      <c r="DO113" s="838"/>
      <c r="DP113" s="839"/>
      <c r="DQ113" s="840" t="s">
        <v>436</v>
      </c>
      <c r="DR113" s="838"/>
      <c r="DS113" s="838"/>
      <c r="DT113" s="838"/>
      <c r="DU113" s="839"/>
      <c r="DV113" s="885" t="s">
        <v>436</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96299</v>
      </c>
      <c r="AB114" s="838"/>
      <c r="AC114" s="838"/>
      <c r="AD114" s="838"/>
      <c r="AE114" s="839"/>
      <c r="AF114" s="840">
        <v>229490</v>
      </c>
      <c r="AG114" s="838"/>
      <c r="AH114" s="838"/>
      <c r="AI114" s="838"/>
      <c r="AJ114" s="839"/>
      <c r="AK114" s="840">
        <v>209581</v>
      </c>
      <c r="AL114" s="838"/>
      <c r="AM114" s="838"/>
      <c r="AN114" s="838"/>
      <c r="AO114" s="839"/>
      <c r="AP114" s="885">
        <v>0.6</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6940321</v>
      </c>
      <c r="BR114" s="875"/>
      <c r="BS114" s="875"/>
      <c r="BT114" s="875"/>
      <c r="BU114" s="875"/>
      <c r="BV114" s="875">
        <v>6907646</v>
      </c>
      <c r="BW114" s="875"/>
      <c r="BX114" s="875"/>
      <c r="BY114" s="875"/>
      <c r="BZ114" s="875"/>
      <c r="CA114" s="875">
        <v>7020626</v>
      </c>
      <c r="CB114" s="875"/>
      <c r="CC114" s="875"/>
      <c r="CD114" s="875"/>
      <c r="CE114" s="875"/>
      <c r="CF114" s="936">
        <v>19.899999999999999</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384</v>
      </c>
      <c r="DH114" s="838"/>
      <c r="DI114" s="838"/>
      <c r="DJ114" s="838"/>
      <c r="DK114" s="839"/>
      <c r="DL114" s="840" t="s">
        <v>436</v>
      </c>
      <c r="DM114" s="838"/>
      <c r="DN114" s="838"/>
      <c r="DO114" s="838"/>
      <c r="DP114" s="839"/>
      <c r="DQ114" s="840" t="s">
        <v>434</v>
      </c>
      <c r="DR114" s="838"/>
      <c r="DS114" s="838"/>
      <c r="DT114" s="838"/>
      <c r="DU114" s="839"/>
      <c r="DV114" s="885" t="s">
        <v>122</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21839</v>
      </c>
      <c r="AB115" s="984"/>
      <c r="AC115" s="984"/>
      <c r="AD115" s="984"/>
      <c r="AE115" s="985"/>
      <c r="AF115" s="986">
        <v>21713</v>
      </c>
      <c r="AG115" s="984"/>
      <c r="AH115" s="984"/>
      <c r="AI115" s="984"/>
      <c r="AJ115" s="985"/>
      <c r="AK115" s="986">
        <v>21588</v>
      </c>
      <c r="AL115" s="984"/>
      <c r="AM115" s="984"/>
      <c r="AN115" s="984"/>
      <c r="AO115" s="985"/>
      <c r="AP115" s="987">
        <v>0.1</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v>39626</v>
      </c>
      <c r="BR115" s="875"/>
      <c r="BS115" s="875"/>
      <c r="BT115" s="875"/>
      <c r="BU115" s="875"/>
      <c r="BV115" s="875">
        <v>13090</v>
      </c>
      <c r="BW115" s="875"/>
      <c r="BX115" s="875"/>
      <c r="BY115" s="875"/>
      <c r="BZ115" s="875"/>
      <c r="CA115" s="875">
        <v>20079</v>
      </c>
      <c r="CB115" s="875"/>
      <c r="CC115" s="875"/>
      <c r="CD115" s="875"/>
      <c r="CE115" s="875"/>
      <c r="CF115" s="936">
        <v>0.1</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434</v>
      </c>
      <c r="DM115" s="838"/>
      <c r="DN115" s="838"/>
      <c r="DO115" s="838"/>
      <c r="DP115" s="839"/>
      <c r="DQ115" s="840" t="s">
        <v>434</v>
      </c>
      <c r="DR115" s="838"/>
      <c r="DS115" s="838"/>
      <c r="DT115" s="838"/>
      <c r="DU115" s="839"/>
      <c r="DV115" s="885" t="s">
        <v>434</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t="s">
        <v>436</v>
      </c>
      <c r="AG116" s="838"/>
      <c r="AH116" s="838"/>
      <c r="AI116" s="838"/>
      <c r="AJ116" s="839"/>
      <c r="AK116" s="840" t="s">
        <v>434</v>
      </c>
      <c r="AL116" s="838"/>
      <c r="AM116" s="838"/>
      <c r="AN116" s="838"/>
      <c r="AO116" s="839"/>
      <c r="AP116" s="885" t="s">
        <v>436</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434</v>
      </c>
      <c r="BR116" s="875"/>
      <c r="BS116" s="875"/>
      <c r="BT116" s="875"/>
      <c r="BU116" s="875"/>
      <c r="BV116" s="875" t="s">
        <v>434</v>
      </c>
      <c r="BW116" s="875"/>
      <c r="BX116" s="875"/>
      <c r="BY116" s="875"/>
      <c r="BZ116" s="875"/>
      <c r="CA116" s="875" t="s">
        <v>434</v>
      </c>
      <c r="CB116" s="875"/>
      <c r="CC116" s="875"/>
      <c r="CD116" s="875"/>
      <c r="CE116" s="875"/>
      <c r="CF116" s="936" t="s">
        <v>434</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434</v>
      </c>
      <c r="DH116" s="838"/>
      <c r="DI116" s="838"/>
      <c r="DJ116" s="838"/>
      <c r="DK116" s="839"/>
      <c r="DL116" s="840" t="s">
        <v>434</v>
      </c>
      <c r="DM116" s="838"/>
      <c r="DN116" s="838"/>
      <c r="DO116" s="838"/>
      <c r="DP116" s="839"/>
      <c r="DQ116" s="840" t="s">
        <v>434</v>
      </c>
      <c r="DR116" s="838"/>
      <c r="DS116" s="838"/>
      <c r="DT116" s="838"/>
      <c r="DU116" s="839"/>
      <c r="DV116" s="885" t="s">
        <v>434</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9765576</v>
      </c>
      <c r="AB117" s="970"/>
      <c r="AC117" s="970"/>
      <c r="AD117" s="970"/>
      <c r="AE117" s="971"/>
      <c r="AF117" s="972">
        <v>10034694</v>
      </c>
      <c r="AG117" s="970"/>
      <c r="AH117" s="970"/>
      <c r="AI117" s="970"/>
      <c r="AJ117" s="971"/>
      <c r="AK117" s="972">
        <v>9967186</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436</v>
      </c>
      <c r="BW117" s="875"/>
      <c r="BX117" s="875"/>
      <c r="BY117" s="875"/>
      <c r="BZ117" s="875"/>
      <c r="CA117" s="875" t="s">
        <v>436</v>
      </c>
      <c r="CB117" s="875"/>
      <c r="CC117" s="875"/>
      <c r="CD117" s="875"/>
      <c r="CE117" s="875"/>
      <c r="CF117" s="936" t="s">
        <v>436</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436</v>
      </c>
      <c r="DH117" s="838"/>
      <c r="DI117" s="838"/>
      <c r="DJ117" s="838"/>
      <c r="DK117" s="839"/>
      <c r="DL117" s="840" t="s">
        <v>459</v>
      </c>
      <c r="DM117" s="838"/>
      <c r="DN117" s="838"/>
      <c r="DO117" s="838"/>
      <c r="DP117" s="839"/>
      <c r="DQ117" s="840" t="s">
        <v>436</v>
      </c>
      <c r="DR117" s="838"/>
      <c r="DS117" s="838"/>
      <c r="DT117" s="838"/>
      <c r="DU117" s="839"/>
      <c r="DV117" s="885" t="s">
        <v>435</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300</v>
      </c>
      <c r="AG118" s="963"/>
      <c r="AH118" s="963"/>
      <c r="AI118" s="963"/>
      <c r="AJ118" s="964"/>
      <c r="AK118" s="965" t="s">
        <v>299</v>
      </c>
      <c r="AL118" s="963"/>
      <c r="AM118" s="963"/>
      <c r="AN118" s="963"/>
      <c r="AO118" s="964"/>
      <c r="AP118" s="966" t="s">
        <v>428</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436</v>
      </c>
      <c r="BR118" s="906"/>
      <c r="BS118" s="906"/>
      <c r="BT118" s="906"/>
      <c r="BU118" s="906"/>
      <c r="BV118" s="906" t="s">
        <v>436</v>
      </c>
      <c r="BW118" s="906"/>
      <c r="BX118" s="906"/>
      <c r="BY118" s="906"/>
      <c r="BZ118" s="906"/>
      <c r="CA118" s="906" t="s">
        <v>436</v>
      </c>
      <c r="CB118" s="906"/>
      <c r="CC118" s="906"/>
      <c r="CD118" s="906"/>
      <c r="CE118" s="906"/>
      <c r="CF118" s="936" t="s">
        <v>436</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436</v>
      </c>
      <c r="DH118" s="838"/>
      <c r="DI118" s="838"/>
      <c r="DJ118" s="838"/>
      <c r="DK118" s="839"/>
      <c r="DL118" s="840" t="s">
        <v>436</v>
      </c>
      <c r="DM118" s="838"/>
      <c r="DN118" s="838"/>
      <c r="DO118" s="838"/>
      <c r="DP118" s="839"/>
      <c r="DQ118" s="840" t="s">
        <v>436</v>
      </c>
      <c r="DR118" s="838"/>
      <c r="DS118" s="838"/>
      <c r="DT118" s="838"/>
      <c r="DU118" s="839"/>
      <c r="DV118" s="885" t="s">
        <v>436</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436</v>
      </c>
      <c r="AB119" s="956"/>
      <c r="AC119" s="956"/>
      <c r="AD119" s="956"/>
      <c r="AE119" s="957"/>
      <c r="AF119" s="958" t="s">
        <v>436</v>
      </c>
      <c r="AG119" s="956"/>
      <c r="AH119" s="956"/>
      <c r="AI119" s="956"/>
      <c r="AJ119" s="957"/>
      <c r="AK119" s="958" t="s">
        <v>436</v>
      </c>
      <c r="AL119" s="956"/>
      <c r="AM119" s="956"/>
      <c r="AN119" s="956"/>
      <c r="AO119" s="957"/>
      <c r="AP119" s="959" t="s">
        <v>436</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462</v>
      </c>
      <c r="BP119" s="939"/>
      <c r="BQ119" s="943">
        <v>99136011</v>
      </c>
      <c r="BR119" s="906"/>
      <c r="BS119" s="906"/>
      <c r="BT119" s="906"/>
      <c r="BU119" s="906"/>
      <c r="BV119" s="906">
        <v>96473495</v>
      </c>
      <c r="BW119" s="906"/>
      <c r="BX119" s="906"/>
      <c r="BY119" s="906"/>
      <c r="BZ119" s="906"/>
      <c r="CA119" s="906">
        <v>93732204</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367390</v>
      </c>
      <c r="DH119" s="821"/>
      <c r="DI119" s="821"/>
      <c r="DJ119" s="821"/>
      <c r="DK119" s="822"/>
      <c r="DL119" s="823">
        <v>350343</v>
      </c>
      <c r="DM119" s="821"/>
      <c r="DN119" s="821"/>
      <c r="DO119" s="821"/>
      <c r="DP119" s="822"/>
      <c r="DQ119" s="823">
        <v>325135</v>
      </c>
      <c r="DR119" s="821"/>
      <c r="DS119" s="821"/>
      <c r="DT119" s="821"/>
      <c r="DU119" s="822"/>
      <c r="DV119" s="909">
        <v>0.9</v>
      </c>
      <c r="DW119" s="910"/>
      <c r="DX119" s="910"/>
      <c r="DY119" s="910"/>
      <c r="DZ119" s="911"/>
    </row>
    <row r="120" spans="1:130" s="226" customFormat="1" ht="26.25" customHeight="1">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435</v>
      </c>
      <c r="AG120" s="838"/>
      <c r="AH120" s="838"/>
      <c r="AI120" s="838"/>
      <c r="AJ120" s="839"/>
      <c r="AK120" s="840" t="s">
        <v>435</v>
      </c>
      <c r="AL120" s="838"/>
      <c r="AM120" s="838"/>
      <c r="AN120" s="838"/>
      <c r="AO120" s="839"/>
      <c r="AP120" s="885" t="s">
        <v>436</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12258076</v>
      </c>
      <c r="BR120" s="903"/>
      <c r="BS120" s="903"/>
      <c r="BT120" s="903"/>
      <c r="BU120" s="903"/>
      <c r="BV120" s="903">
        <v>13588058</v>
      </c>
      <c r="BW120" s="903"/>
      <c r="BX120" s="903"/>
      <c r="BY120" s="903"/>
      <c r="BZ120" s="903"/>
      <c r="CA120" s="903">
        <v>16103332</v>
      </c>
      <c r="CB120" s="903"/>
      <c r="CC120" s="903"/>
      <c r="CD120" s="903"/>
      <c r="CE120" s="903"/>
      <c r="CF120" s="927">
        <v>45.8</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18925824</v>
      </c>
      <c r="DH120" s="903"/>
      <c r="DI120" s="903"/>
      <c r="DJ120" s="903"/>
      <c r="DK120" s="903"/>
      <c r="DL120" s="903">
        <v>17957536</v>
      </c>
      <c r="DM120" s="903"/>
      <c r="DN120" s="903"/>
      <c r="DO120" s="903"/>
      <c r="DP120" s="903"/>
      <c r="DQ120" s="903">
        <v>17196275</v>
      </c>
      <c r="DR120" s="903"/>
      <c r="DS120" s="903"/>
      <c r="DT120" s="903"/>
      <c r="DU120" s="903"/>
      <c r="DV120" s="904">
        <v>48.9</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435</v>
      </c>
      <c r="AG121" s="838"/>
      <c r="AH121" s="838"/>
      <c r="AI121" s="838"/>
      <c r="AJ121" s="839"/>
      <c r="AK121" s="840" t="s">
        <v>435</v>
      </c>
      <c r="AL121" s="838"/>
      <c r="AM121" s="838"/>
      <c r="AN121" s="838"/>
      <c r="AO121" s="839"/>
      <c r="AP121" s="885" t="s">
        <v>435</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16516927</v>
      </c>
      <c r="BR121" s="875"/>
      <c r="BS121" s="875"/>
      <c r="BT121" s="875"/>
      <c r="BU121" s="875"/>
      <c r="BV121" s="875">
        <v>15767975</v>
      </c>
      <c r="BW121" s="875"/>
      <c r="BX121" s="875"/>
      <c r="BY121" s="875"/>
      <c r="BZ121" s="875"/>
      <c r="CA121" s="875">
        <v>14984134</v>
      </c>
      <c r="CB121" s="875"/>
      <c r="CC121" s="875"/>
      <c r="CD121" s="875"/>
      <c r="CE121" s="875"/>
      <c r="CF121" s="936">
        <v>42.6</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3079421</v>
      </c>
      <c r="DH121" s="875"/>
      <c r="DI121" s="875"/>
      <c r="DJ121" s="875"/>
      <c r="DK121" s="875"/>
      <c r="DL121" s="875">
        <v>2624360</v>
      </c>
      <c r="DM121" s="875"/>
      <c r="DN121" s="875"/>
      <c r="DO121" s="875"/>
      <c r="DP121" s="875"/>
      <c r="DQ121" s="875">
        <v>2552822</v>
      </c>
      <c r="DR121" s="875"/>
      <c r="DS121" s="875"/>
      <c r="DT121" s="875"/>
      <c r="DU121" s="875"/>
      <c r="DV121" s="852">
        <v>7.3</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435</v>
      </c>
      <c r="AB122" s="838"/>
      <c r="AC122" s="838"/>
      <c r="AD122" s="838"/>
      <c r="AE122" s="839"/>
      <c r="AF122" s="840" t="s">
        <v>435</v>
      </c>
      <c r="AG122" s="838"/>
      <c r="AH122" s="838"/>
      <c r="AI122" s="838"/>
      <c r="AJ122" s="839"/>
      <c r="AK122" s="840" t="s">
        <v>435</v>
      </c>
      <c r="AL122" s="838"/>
      <c r="AM122" s="838"/>
      <c r="AN122" s="838"/>
      <c r="AO122" s="839"/>
      <c r="AP122" s="885" t="s">
        <v>435</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65427527</v>
      </c>
      <c r="BR122" s="906"/>
      <c r="BS122" s="906"/>
      <c r="BT122" s="906"/>
      <c r="BU122" s="906"/>
      <c r="BV122" s="906">
        <v>65408587</v>
      </c>
      <c r="BW122" s="906"/>
      <c r="BX122" s="906"/>
      <c r="BY122" s="906"/>
      <c r="BZ122" s="906"/>
      <c r="CA122" s="906">
        <v>65225911</v>
      </c>
      <c r="CB122" s="906"/>
      <c r="CC122" s="906"/>
      <c r="CD122" s="906"/>
      <c r="CE122" s="906"/>
      <c r="CF122" s="907">
        <v>185.3</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1808347</v>
      </c>
      <c r="DH122" s="875"/>
      <c r="DI122" s="875"/>
      <c r="DJ122" s="875"/>
      <c r="DK122" s="875"/>
      <c r="DL122" s="875">
        <v>1513937</v>
      </c>
      <c r="DM122" s="875"/>
      <c r="DN122" s="875"/>
      <c r="DO122" s="875"/>
      <c r="DP122" s="875"/>
      <c r="DQ122" s="875">
        <v>1645447</v>
      </c>
      <c r="DR122" s="875"/>
      <c r="DS122" s="875"/>
      <c r="DT122" s="875"/>
      <c r="DU122" s="875"/>
      <c r="DV122" s="852">
        <v>4.7</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11291</v>
      </c>
      <c r="AB123" s="838"/>
      <c r="AC123" s="838"/>
      <c r="AD123" s="838"/>
      <c r="AE123" s="839"/>
      <c r="AF123" s="840">
        <v>11165</v>
      </c>
      <c r="AG123" s="838"/>
      <c r="AH123" s="838"/>
      <c r="AI123" s="838"/>
      <c r="AJ123" s="839"/>
      <c r="AK123" s="840">
        <v>11040</v>
      </c>
      <c r="AL123" s="838"/>
      <c r="AM123" s="838"/>
      <c r="AN123" s="838"/>
      <c r="AO123" s="839"/>
      <c r="AP123" s="885">
        <v>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473</v>
      </c>
      <c r="BP123" s="939"/>
      <c r="BQ123" s="893">
        <v>94202530</v>
      </c>
      <c r="BR123" s="894"/>
      <c r="BS123" s="894"/>
      <c r="BT123" s="894"/>
      <c r="BU123" s="894"/>
      <c r="BV123" s="894">
        <v>94764620</v>
      </c>
      <c r="BW123" s="894"/>
      <c r="BX123" s="894"/>
      <c r="BY123" s="894"/>
      <c r="BZ123" s="894"/>
      <c r="CA123" s="894">
        <v>96313377</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v>95337</v>
      </c>
      <c r="DH123" s="838"/>
      <c r="DI123" s="838"/>
      <c r="DJ123" s="838"/>
      <c r="DK123" s="839"/>
      <c r="DL123" s="840">
        <v>120280</v>
      </c>
      <c r="DM123" s="838"/>
      <c r="DN123" s="838"/>
      <c r="DO123" s="838"/>
      <c r="DP123" s="839"/>
      <c r="DQ123" s="840">
        <v>135426</v>
      </c>
      <c r="DR123" s="838"/>
      <c r="DS123" s="838"/>
      <c r="DT123" s="838"/>
      <c r="DU123" s="839"/>
      <c r="DV123" s="885">
        <v>0.4</v>
      </c>
      <c r="DW123" s="886"/>
      <c r="DX123" s="886"/>
      <c r="DY123" s="886"/>
      <c r="DZ123" s="887"/>
    </row>
    <row r="124" spans="1:130" s="226" customFormat="1" ht="26.25" customHeight="1" thickBot="1">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384</v>
      </c>
      <c r="AB124" s="838"/>
      <c r="AC124" s="838"/>
      <c r="AD124" s="838"/>
      <c r="AE124" s="839"/>
      <c r="AF124" s="840" t="s">
        <v>384</v>
      </c>
      <c r="AG124" s="838"/>
      <c r="AH124" s="838"/>
      <c r="AI124" s="838"/>
      <c r="AJ124" s="839"/>
      <c r="AK124" s="840" t="s">
        <v>384</v>
      </c>
      <c r="AL124" s="838"/>
      <c r="AM124" s="838"/>
      <c r="AN124" s="838"/>
      <c r="AO124" s="839"/>
      <c r="AP124" s="885" t="s">
        <v>384</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14.3</v>
      </c>
      <c r="BR124" s="892"/>
      <c r="BS124" s="892"/>
      <c r="BT124" s="892"/>
      <c r="BU124" s="892"/>
      <c r="BV124" s="892">
        <v>4.9000000000000004</v>
      </c>
      <c r="BW124" s="892"/>
      <c r="BX124" s="892"/>
      <c r="BY124" s="892"/>
      <c r="BZ124" s="892"/>
      <c r="CA124" s="892" t="s">
        <v>384</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v>147183</v>
      </c>
      <c r="DH124" s="821"/>
      <c r="DI124" s="821"/>
      <c r="DJ124" s="821"/>
      <c r="DK124" s="822"/>
      <c r="DL124" s="823" t="s">
        <v>436</v>
      </c>
      <c r="DM124" s="821"/>
      <c r="DN124" s="821"/>
      <c r="DO124" s="821"/>
      <c r="DP124" s="822"/>
      <c r="DQ124" s="823">
        <v>3979</v>
      </c>
      <c r="DR124" s="821"/>
      <c r="DS124" s="821"/>
      <c r="DT124" s="821"/>
      <c r="DU124" s="822"/>
      <c r="DV124" s="909">
        <v>0</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436</v>
      </c>
      <c r="AB125" s="838"/>
      <c r="AC125" s="838"/>
      <c r="AD125" s="838"/>
      <c r="AE125" s="839"/>
      <c r="AF125" s="840" t="s">
        <v>436</v>
      </c>
      <c r="AG125" s="838"/>
      <c r="AH125" s="838"/>
      <c r="AI125" s="838"/>
      <c r="AJ125" s="839"/>
      <c r="AK125" s="840" t="s">
        <v>477</v>
      </c>
      <c r="AL125" s="838"/>
      <c r="AM125" s="838"/>
      <c r="AN125" s="838"/>
      <c r="AO125" s="839"/>
      <c r="AP125" s="885" t="s">
        <v>436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436</v>
      </c>
      <c r="DH125" s="903"/>
      <c r="DI125" s="903"/>
      <c r="DJ125" s="903"/>
      <c r="DK125" s="903"/>
      <c r="DL125" s="903" t="s">
        <v>436</v>
      </c>
      <c r="DM125" s="903"/>
      <c r="DN125" s="903"/>
      <c r="DO125" s="903"/>
      <c r="DP125" s="903"/>
      <c r="DQ125" s="903" t="s">
        <v>436</v>
      </c>
      <c r="DR125" s="903"/>
      <c r="DS125" s="903"/>
      <c r="DT125" s="903"/>
      <c r="DU125" s="903"/>
      <c r="DV125" s="904" t="s">
        <v>477</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10548</v>
      </c>
      <c r="AB126" s="838"/>
      <c r="AC126" s="838"/>
      <c r="AD126" s="838"/>
      <c r="AE126" s="839"/>
      <c r="AF126" s="840">
        <v>10548</v>
      </c>
      <c r="AG126" s="838"/>
      <c r="AH126" s="838"/>
      <c r="AI126" s="838"/>
      <c r="AJ126" s="839"/>
      <c r="AK126" s="840">
        <v>10548</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436</v>
      </c>
      <c r="DH126" s="875"/>
      <c r="DI126" s="875"/>
      <c r="DJ126" s="875"/>
      <c r="DK126" s="875"/>
      <c r="DL126" s="875" t="s">
        <v>481</v>
      </c>
      <c r="DM126" s="875"/>
      <c r="DN126" s="875"/>
      <c r="DO126" s="875"/>
      <c r="DP126" s="875"/>
      <c r="DQ126" s="875" t="s">
        <v>436</v>
      </c>
      <c r="DR126" s="875"/>
      <c r="DS126" s="875"/>
      <c r="DT126" s="875"/>
      <c r="DU126" s="875"/>
      <c r="DV126" s="852" t="s">
        <v>436</v>
      </c>
      <c r="DW126" s="852"/>
      <c r="DX126" s="852"/>
      <c r="DY126" s="852"/>
      <c r="DZ126" s="853"/>
    </row>
    <row r="127" spans="1:130" s="226" customFormat="1" ht="26.25" customHeight="1">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477</v>
      </c>
      <c r="AB127" s="838"/>
      <c r="AC127" s="838"/>
      <c r="AD127" s="838"/>
      <c r="AE127" s="839"/>
      <c r="AF127" s="840" t="s">
        <v>436</v>
      </c>
      <c r="AG127" s="838"/>
      <c r="AH127" s="838"/>
      <c r="AI127" s="838"/>
      <c r="AJ127" s="839"/>
      <c r="AK127" s="840" t="s">
        <v>436</v>
      </c>
      <c r="AL127" s="838"/>
      <c r="AM127" s="838"/>
      <c r="AN127" s="838"/>
      <c r="AO127" s="839"/>
      <c r="AP127" s="885" t="s">
        <v>481</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436</v>
      </c>
      <c r="DH127" s="875"/>
      <c r="DI127" s="875"/>
      <c r="DJ127" s="875"/>
      <c r="DK127" s="875"/>
      <c r="DL127" s="875" t="s">
        <v>384</v>
      </c>
      <c r="DM127" s="875"/>
      <c r="DN127" s="875"/>
      <c r="DO127" s="875"/>
      <c r="DP127" s="875"/>
      <c r="DQ127" s="875" t="s">
        <v>481</v>
      </c>
      <c r="DR127" s="875"/>
      <c r="DS127" s="875"/>
      <c r="DT127" s="875"/>
      <c r="DU127" s="875"/>
      <c r="DV127" s="852" t="s">
        <v>436</v>
      </c>
      <c r="DW127" s="852"/>
      <c r="DX127" s="852"/>
      <c r="DY127" s="852"/>
      <c r="DZ127" s="853"/>
    </row>
    <row r="128" spans="1:130" s="226" customFormat="1" ht="26.25" customHeight="1" thickBot="1">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1988473</v>
      </c>
      <c r="AB128" s="859"/>
      <c r="AC128" s="859"/>
      <c r="AD128" s="859"/>
      <c r="AE128" s="860"/>
      <c r="AF128" s="861">
        <v>2255391</v>
      </c>
      <c r="AG128" s="859"/>
      <c r="AH128" s="859"/>
      <c r="AI128" s="859"/>
      <c r="AJ128" s="860"/>
      <c r="AK128" s="861">
        <v>2202955</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384</v>
      </c>
      <c r="BG128" s="845"/>
      <c r="BH128" s="845"/>
      <c r="BI128" s="845"/>
      <c r="BJ128" s="845"/>
      <c r="BK128" s="845"/>
      <c r="BL128" s="868"/>
      <c r="BM128" s="844">
        <v>11.44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v>39626</v>
      </c>
      <c r="DH128" s="849"/>
      <c r="DI128" s="849"/>
      <c r="DJ128" s="849"/>
      <c r="DK128" s="849"/>
      <c r="DL128" s="849">
        <v>13090</v>
      </c>
      <c r="DM128" s="849"/>
      <c r="DN128" s="849"/>
      <c r="DO128" s="849"/>
      <c r="DP128" s="849"/>
      <c r="DQ128" s="849">
        <v>20079</v>
      </c>
      <c r="DR128" s="849"/>
      <c r="DS128" s="849"/>
      <c r="DT128" s="849"/>
      <c r="DU128" s="849"/>
      <c r="DV128" s="850">
        <v>0.1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39545241</v>
      </c>
      <c r="AB129" s="838"/>
      <c r="AC129" s="838"/>
      <c r="AD129" s="838"/>
      <c r="AE129" s="839"/>
      <c r="AF129" s="840">
        <v>40030324</v>
      </c>
      <c r="AG129" s="838"/>
      <c r="AH129" s="838"/>
      <c r="AI129" s="838"/>
      <c r="AJ129" s="839"/>
      <c r="AK129" s="840">
        <v>40550291</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477</v>
      </c>
      <c r="BG129" s="828"/>
      <c r="BH129" s="828"/>
      <c r="BI129" s="828"/>
      <c r="BJ129" s="828"/>
      <c r="BK129" s="828"/>
      <c r="BL129" s="829"/>
      <c r="BM129" s="827">
        <v>16.440000000000001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5166651</v>
      </c>
      <c r="AB130" s="838"/>
      <c r="AC130" s="838"/>
      <c r="AD130" s="838"/>
      <c r="AE130" s="839"/>
      <c r="AF130" s="840">
        <v>5298920</v>
      </c>
      <c r="AG130" s="838"/>
      <c r="AH130" s="838"/>
      <c r="AI130" s="838"/>
      <c r="AJ130" s="839"/>
      <c r="AK130" s="840">
        <v>5358686</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7.1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34378590</v>
      </c>
      <c r="AB131" s="821"/>
      <c r="AC131" s="821"/>
      <c r="AD131" s="821"/>
      <c r="AE131" s="822"/>
      <c r="AF131" s="823">
        <v>34731404</v>
      </c>
      <c r="AG131" s="821"/>
      <c r="AH131" s="821"/>
      <c r="AI131" s="821"/>
      <c r="AJ131" s="822"/>
      <c r="AK131" s="823">
        <v>35191605</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t="s">
        <v>481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7.59324917</v>
      </c>
      <c r="AB132" s="801"/>
      <c r="AC132" s="801"/>
      <c r="AD132" s="801"/>
      <c r="AE132" s="802"/>
      <c r="AF132" s="803">
        <v>7.1416142709999999</v>
      </c>
      <c r="AG132" s="801"/>
      <c r="AH132" s="801"/>
      <c r="AI132" s="801"/>
      <c r="AJ132" s="802"/>
      <c r="AK132" s="803">
        <v>6.8355649019999998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8.4</v>
      </c>
      <c r="AB133" s="780"/>
      <c r="AC133" s="780"/>
      <c r="AD133" s="780"/>
      <c r="AE133" s="781"/>
      <c r="AF133" s="779">
        <v>8.5</v>
      </c>
      <c r="AG133" s="780"/>
      <c r="AH133" s="780"/>
      <c r="AI133" s="780"/>
      <c r="AJ133" s="781"/>
      <c r="AK133" s="779">
        <v>7.1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NbOyWSO/Oj7pasHbUCp9r8wMuT3g9ehZeT9VVIE/+oYCberqYx9DsaXCaklip7swoeZ6alITVZaUGQs+g5VKQ==" saltValue="Thr9KgfTroLaYR8S0ts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37" zoomScaleNormal="85" zoomScaleSheetLayoutView="100" workbookViewId="0">
      <selection activeCell="AS73" sqref="AS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HGlFDg9ztFRaail50EqMUcVju1kyYhXU3Gyq1v8QeiQzihQKHTI1GoFTJY5kA4r+lkXDQMhsrD0ioKZILBcYA==" saltValue="s5q3NVM2tueTu6rCVsYn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H37"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GY2qQdKHd60HtBgOYRiTkENZ361wgRWsQE9haS8u7CSCo9POwF8i962FXdsdgxmodWzc9taJlHc3emwBG2pdQ==" saltValue="u3B6zmS6ddEOH/9gBQ/i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election activeCell="AK57" sqref="AK57"/>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510</v>
      </c>
      <c r="AL9" s="1208"/>
      <c r="AM9" s="1208"/>
      <c r="AN9" s="1209"/>
      <c r="AO9" s="292">
        <v>12117451</v>
      </c>
      <c r="AP9" s="292">
        <v>59930</v>
      </c>
      <c r="AQ9" s="293">
        <v>56117</v>
      </c>
      <c r="AR9" s="294">
        <v>6.8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511</v>
      </c>
      <c r="AL10" s="1208"/>
      <c r="AM10" s="1208"/>
      <c r="AN10" s="1209"/>
      <c r="AO10" s="295">
        <v>695189</v>
      </c>
      <c r="AP10" s="295">
        <v>3438</v>
      </c>
      <c r="AQ10" s="296">
        <v>3759</v>
      </c>
      <c r="AR10" s="297">
        <v>-8.5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512</v>
      </c>
      <c r="AL11" s="1208"/>
      <c r="AM11" s="1208"/>
      <c r="AN11" s="1209"/>
      <c r="AO11" s="295">
        <v>138602</v>
      </c>
      <c r="AP11" s="295">
        <v>685</v>
      </c>
      <c r="AQ11" s="296">
        <v>1477</v>
      </c>
      <c r="AR11" s="297">
        <v>-53.6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513</v>
      </c>
      <c r="AL12" s="1208"/>
      <c r="AM12" s="1208"/>
      <c r="AN12" s="1209"/>
      <c r="AO12" s="295">
        <v>326073</v>
      </c>
      <c r="AP12" s="295">
        <v>1613</v>
      </c>
      <c r="AQ12" s="296">
        <v>889</v>
      </c>
      <c r="AR12" s="297">
        <v>81.400000000000006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514</v>
      </c>
      <c r="AL13" s="1208"/>
      <c r="AM13" s="1208"/>
      <c r="AN13" s="1209"/>
      <c r="AO13" s="295" t="s">
        <v>515</v>
      </c>
      <c r="AP13" s="295" t="s">
        <v>515</v>
      </c>
      <c r="AQ13" s="296">
        <v>18</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516</v>
      </c>
      <c r="AL14" s="1208"/>
      <c r="AM14" s="1208"/>
      <c r="AN14" s="1209"/>
      <c r="AO14" s="295">
        <v>338115</v>
      </c>
      <c r="AP14" s="295">
        <v>1672</v>
      </c>
      <c r="AQ14" s="296">
        <v>2517</v>
      </c>
      <c r="AR14" s="297">
        <v>-33.6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517</v>
      </c>
      <c r="AL15" s="1208"/>
      <c r="AM15" s="1208"/>
      <c r="AN15" s="1209"/>
      <c r="AO15" s="295">
        <v>52935</v>
      </c>
      <c r="AP15" s="295">
        <v>262</v>
      </c>
      <c r="AQ15" s="296">
        <v>1398</v>
      </c>
      <c r="AR15" s="297">
        <v>-81.3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518</v>
      </c>
      <c r="AL16" s="1211"/>
      <c r="AM16" s="1211"/>
      <c r="AN16" s="1212"/>
      <c r="AO16" s="295">
        <v>-561189</v>
      </c>
      <c r="AP16" s="295">
        <v>-2776</v>
      </c>
      <c r="AQ16" s="296">
        <v>-4107</v>
      </c>
      <c r="AR16" s="297">
        <v>-32.4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181</v>
      </c>
      <c r="AL17" s="1211"/>
      <c r="AM17" s="1211"/>
      <c r="AN17" s="1212"/>
      <c r="AO17" s="295">
        <v>13107176</v>
      </c>
      <c r="AP17" s="295">
        <v>64825</v>
      </c>
      <c r="AQ17" s="296">
        <v>62068</v>
      </c>
      <c r="AR17" s="297">
        <v>4.4000000000000004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523</v>
      </c>
      <c r="AL21" s="1205"/>
      <c r="AM21" s="1205"/>
      <c r="AN21" s="1206"/>
      <c r="AO21" s="307">
        <v>6.3</v>
      </c>
      <c r="AP21" s="308">
        <v>6.06</v>
      </c>
      <c r="AQ21" s="309">
        <v>0.24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524</v>
      </c>
      <c r="AL22" s="1205"/>
      <c r="AM22" s="1205"/>
      <c r="AN22" s="1206"/>
      <c r="AO22" s="312">
        <v>100.5</v>
      </c>
      <c r="AP22" s="313">
        <v>100.6</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529</v>
      </c>
      <c r="AL32" s="1196"/>
      <c r="AM32" s="1196"/>
      <c r="AN32" s="1197"/>
      <c r="AO32" s="322">
        <v>7305743</v>
      </c>
      <c r="AP32" s="322">
        <v>36133</v>
      </c>
      <c r="AQ32" s="323">
        <v>26789</v>
      </c>
      <c r="AR32" s="324">
        <v>34.9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530</v>
      </c>
      <c r="AL33" s="1196"/>
      <c r="AM33" s="1196"/>
      <c r="AN33" s="1197"/>
      <c r="AO33" s="322" t="s">
        <v>515</v>
      </c>
      <c r="AP33" s="322" t="s">
        <v>515</v>
      </c>
      <c r="AQ33" s="323">
        <v>12</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531</v>
      </c>
      <c r="AL34" s="1196"/>
      <c r="AM34" s="1196"/>
      <c r="AN34" s="1197"/>
      <c r="AO34" s="322" t="s">
        <v>515</v>
      </c>
      <c r="AP34" s="322" t="s">
        <v>515</v>
      </c>
      <c r="AQ34" s="323">
        <v>31</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532</v>
      </c>
      <c r="AL35" s="1196"/>
      <c r="AM35" s="1196"/>
      <c r="AN35" s="1197"/>
      <c r="AO35" s="322">
        <v>2430274</v>
      </c>
      <c r="AP35" s="322">
        <v>12020</v>
      </c>
      <c r="AQ35" s="323">
        <v>6601</v>
      </c>
      <c r="AR35" s="324">
        <v>82.1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533</v>
      </c>
      <c r="AL36" s="1196"/>
      <c r="AM36" s="1196"/>
      <c r="AN36" s="1197"/>
      <c r="AO36" s="322">
        <v>209581</v>
      </c>
      <c r="AP36" s="322">
        <v>1037</v>
      </c>
      <c r="AQ36" s="323">
        <v>691</v>
      </c>
      <c r="AR36" s="324">
        <v>50.1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534</v>
      </c>
      <c r="AL37" s="1196"/>
      <c r="AM37" s="1196"/>
      <c r="AN37" s="1197"/>
      <c r="AO37" s="322">
        <v>21588</v>
      </c>
      <c r="AP37" s="322">
        <v>107</v>
      </c>
      <c r="AQ37" s="323">
        <v>1718</v>
      </c>
      <c r="AR37" s="324">
        <v>-93.8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535</v>
      </c>
      <c r="AL38" s="1199"/>
      <c r="AM38" s="1199"/>
      <c r="AN38" s="1200"/>
      <c r="AO38" s="325" t="s">
        <v>515</v>
      </c>
      <c r="AP38" s="325" t="s">
        <v>515</v>
      </c>
      <c r="AQ38" s="326">
        <v>1</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536</v>
      </c>
      <c r="AL39" s="1199"/>
      <c r="AM39" s="1199"/>
      <c r="AN39" s="1200"/>
      <c r="AO39" s="322">
        <v>-2202955</v>
      </c>
      <c r="AP39" s="322">
        <v>-10895</v>
      </c>
      <c r="AQ39" s="323">
        <v>-7529</v>
      </c>
      <c r="AR39" s="324">
        <v>44.7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537</v>
      </c>
      <c r="AL40" s="1196"/>
      <c r="AM40" s="1196"/>
      <c r="AN40" s="1197"/>
      <c r="AO40" s="322">
        <v>-5358686</v>
      </c>
      <c r="AP40" s="322">
        <v>-26503</v>
      </c>
      <c r="AQ40" s="323">
        <v>-22018</v>
      </c>
      <c r="AR40" s="324">
        <v>20.399999999999999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294</v>
      </c>
      <c r="AL41" s="1202"/>
      <c r="AM41" s="1202"/>
      <c r="AN41" s="1203"/>
      <c r="AO41" s="322">
        <v>2405545</v>
      </c>
      <c r="AP41" s="322">
        <v>11897</v>
      </c>
      <c r="AQ41" s="323">
        <v>6294</v>
      </c>
      <c r="AR41" s="324">
        <v>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505</v>
      </c>
      <c r="AN49" s="1190" t="s">
        <v>541</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5088614</v>
      </c>
      <c r="AN51" s="344">
        <v>25221</v>
      </c>
      <c r="AO51" s="345">
        <v>65.5</v>
      </c>
      <c r="AP51" s="346">
        <v>43141</v>
      </c>
      <c r="AQ51" s="347">
        <v>9.4</v>
      </c>
      <c r="AR51" s="348">
        <v>56.1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2689126</v>
      </c>
      <c r="AN52" s="352">
        <v>13328</v>
      </c>
      <c r="AO52" s="353">
        <v>6.8</v>
      </c>
      <c r="AP52" s="354">
        <v>21887</v>
      </c>
      <c r="AQ52" s="355">
        <v>-2.4</v>
      </c>
      <c r="AR52" s="356">
        <v>9.1999999999999993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6651555</v>
      </c>
      <c r="AN53" s="344">
        <v>32943</v>
      </c>
      <c r="AO53" s="345">
        <v>30.6</v>
      </c>
      <c r="AP53" s="346">
        <v>45117</v>
      </c>
      <c r="AQ53" s="347">
        <v>4.5999999999999996</v>
      </c>
      <c r="AR53" s="348">
        <v>26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4508673</v>
      </c>
      <c r="AN54" s="352">
        <v>22330</v>
      </c>
      <c r="AO54" s="353">
        <v>67.5</v>
      </c>
      <c r="AP54" s="354">
        <v>25589</v>
      </c>
      <c r="AQ54" s="355">
        <v>16.899999999999999</v>
      </c>
      <c r="AR54" s="356">
        <v>50.6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4629421</v>
      </c>
      <c r="AN55" s="344">
        <v>22914</v>
      </c>
      <c r="AO55" s="345">
        <v>-30.4</v>
      </c>
      <c r="AP55" s="346">
        <v>39951</v>
      </c>
      <c r="AQ55" s="347">
        <v>-11.5</v>
      </c>
      <c r="AR55" s="348">
        <v>-18.899999999999999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3934187</v>
      </c>
      <c r="AN56" s="352">
        <v>19473</v>
      </c>
      <c r="AO56" s="353">
        <v>-12.8</v>
      </c>
      <c r="AP56" s="354">
        <v>22555</v>
      </c>
      <c r="AQ56" s="355">
        <v>-11.9</v>
      </c>
      <c r="AR56" s="356">
        <v>-0.9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7162750</v>
      </c>
      <c r="AN57" s="344">
        <v>35483</v>
      </c>
      <c r="AO57" s="345">
        <v>54.9</v>
      </c>
      <c r="AP57" s="346">
        <v>39893</v>
      </c>
      <c r="AQ57" s="347">
        <v>-0.1</v>
      </c>
      <c r="AR57" s="348">
        <v>55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5211508</v>
      </c>
      <c r="AN58" s="352">
        <v>25817</v>
      </c>
      <c r="AO58" s="353">
        <v>32.6</v>
      </c>
      <c r="AP58" s="354">
        <v>26170</v>
      </c>
      <c r="AQ58" s="355">
        <v>16</v>
      </c>
      <c r="AR58" s="356">
        <v>16.600000000000001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4533185</v>
      </c>
      <c r="AN59" s="344">
        <v>22420</v>
      </c>
      <c r="AO59" s="345">
        <v>-36.799999999999997</v>
      </c>
      <c r="AP59" s="346">
        <v>41080</v>
      </c>
      <c r="AQ59" s="347">
        <v>3</v>
      </c>
      <c r="AR59" s="348">
        <v>-39.799999999999997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2255221</v>
      </c>
      <c r="AN60" s="352">
        <v>11154</v>
      </c>
      <c r="AO60" s="353">
        <v>-56.8</v>
      </c>
      <c r="AP60" s="354">
        <v>27265</v>
      </c>
      <c r="AQ60" s="355">
        <v>4.2</v>
      </c>
      <c r="AR60" s="356">
        <v>-61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5613105</v>
      </c>
      <c r="AN61" s="359">
        <v>27796</v>
      </c>
      <c r="AO61" s="360">
        <v>16.8</v>
      </c>
      <c r="AP61" s="361">
        <v>41836</v>
      </c>
      <c r="AQ61" s="362">
        <v>1.1000000000000001</v>
      </c>
      <c r="AR61" s="348">
        <v>15.7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3719743</v>
      </c>
      <c r="AN62" s="352">
        <v>18420</v>
      </c>
      <c r="AO62" s="353">
        <v>7.5</v>
      </c>
      <c r="AP62" s="354">
        <v>24693</v>
      </c>
      <c r="AQ62" s="355">
        <v>4.5999999999999996</v>
      </c>
      <c r="AR62" s="356">
        <v>2.9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zHhNJMUdA4DxQ90wqpFufMjWGEDV8JoeBoFZ3jMLvms09su7tVANRs8FimibCMw062px4LT8BEhMFY5Vq7QZw==" saltValue="WYLE0Y8ThHj2Ktocmpta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AE116" sqref="AE11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0Iycr34j8+f/+xjiDGKf8uW/SLf+X4IAdEXd4d+X1CUvdCZqCNcVk7l0IO5QisM5JXl/v2Y8lOkq0O8Hxmmcg==" saltValue="J2Q51qlETIm0djgVqv2M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0" zoomScaleNormal="100" zoomScaleSheetLayoutView="55" workbookViewId="0">
      <selection activeCell="AH116" sqref="AH11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p3sGID02qBMaCm1ZGTfRyEO6wMvCTO7UjibfEs1aWeaYe6BvZJJo8M+UvmQoRioHJMPar898r1ies0SaEpncw==" saltValue="mjTrQ0OJvHj6KhDVtUjS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3" t="s">
        <v>3</v>
      </c>
      <c r="D47" s="1213"/>
      <c r="E47" s="1214"/>
      <c r="F47" s="11">
        <v>16.23</v>
      </c>
      <c r="G47" s="12">
        <v>16.72</v>
      </c>
      <c r="H47" s="12">
        <v>17.73</v>
      </c>
      <c r="I47" s="12">
        <v>19.25</v>
      </c>
      <c r="J47" s="13">
        <v>18.77</v>
      </c>
    </row>
    <row r="48" spans="2:10" ht="57.75" customHeight="1">
      <c r="B48" s="14"/>
      <c r="C48" s="1215" t="s">
        <v>4</v>
      </c>
      <c r="D48" s="1215"/>
      <c r="E48" s="1216"/>
      <c r="F48" s="15">
        <v>1.9</v>
      </c>
      <c r="G48" s="16">
        <v>2.02</v>
      </c>
      <c r="H48" s="16">
        <v>1.79</v>
      </c>
      <c r="I48" s="16">
        <v>1.44</v>
      </c>
      <c r="J48" s="17">
        <v>1.86</v>
      </c>
    </row>
    <row r="49" spans="2:10" ht="57.75" customHeight="1" thickBot="1">
      <c r="B49" s="18"/>
      <c r="C49" s="1217" t="s">
        <v>5</v>
      </c>
      <c r="D49" s="1217"/>
      <c r="E49" s="1218"/>
      <c r="F49" s="19">
        <v>2.2400000000000002</v>
      </c>
      <c r="G49" s="20">
        <v>1</v>
      </c>
      <c r="H49" s="20">
        <v>1.92</v>
      </c>
      <c r="I49" s="20">
        <v>1.92</v>
      </c>
      <c r="J49" s="21">
        <v>0.23</v>
      </c>
    </row>
    <row r="50" spans="2:10" ht="13.5" customHeight="1"/>
    <row r="51" spans="2:10" ht="13.5" hidden="1" customHeight="1"/>
    <row r="52" spans="2:10" ht="13.5" hidden="1" customHeight="1"/>
    <row r="53" spans="2:10" ht="13.5" hidden="1" customHeight="1"/>
  </sheetData>
  <sheetProtection algorithmName="SHA-512" hashValue="/rEUYhjlaGX/wpKKC6Cre+Hf6QjJY0w34FzSOoq0qaHDb6H+oKDZPQbYKNOFGxbwG9UPNYRNS+fHWxyCsg9MfQ==" saltValue="lklM/VXwo2vymlUognNk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(1)普通会計の状況</vt:lpstr>
      <vt:lpstr>(2)各会計、関係団体の財政状況及び健全化判断比率</vt:lpstr>
      <vt:lpstr>(3)財政比較分析表</vt:lpstr>
      <vt:lpstr>(4)-1経常経費分析表（経常収支比率の分析）</vt:lpstr>
      <vt:lpstr>(4)-2常経費分析表（人件費・公債費・普通建設事業費の分析）</vt:lpstr>
      <vt:lpstr>(5)性質別歳出決算分析表（住民一人当たりのコスト）</vt:lpstr>
      <vt:lpstr>(6)目的別歳出決算分析表（住民一人当たりのコスト）</vt:lpstr>
      <vt:lpstr>(7)実質収支比率等に係る経年分析</vt:lpstr>
      <vt:lpstr>(8)連結実質赤字比率に係る赤字・黒字の構成分析</vt:lpstr>
      <vt:lpstr>(9)実質公債費比率（分子）の構造</vt:lpstr>
      <vt:lpstr>(10)将来負担比率（分子）の構造</vt:lpstr>
      <vt:lpstr>(11)基金残高に係る経年分析</vt:lpstr>
      <vt:lpstr>（12）公会計指標分析・財政指標組合せ分析表</vt:lpstr>
      <vt:lpstr>（13）施設類型別ストック情報分析表①</vt:lpstr>
      <vt:lpstr>（14）施設類型別ストック情報分析表②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2019-10-28T02:56:16Z</cp:lastPrinted>
  <dcterms:created xsi:type="dcterms:W3CDTF">2019-02-14T03:47:39Z</dcterms:created>
  <dcterms:modified xsi:type="dcterms:W3CDTF">2019-10-28T02:56:23Z</dcterms:modified>
</cp:coreProperties>
</file>