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<sst xmlns="http://schemas.openxmlformats.org/spreadsheetml/2006/main" count="1048" uniqueCount="609">
  <si>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</si>
  <si>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</si>
  <si>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</si>
  <si>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</si>
  <si>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</si>
  <si>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</si>
  <si>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</si>
  <si>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</si>
  <si>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</si>
  <si>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</si>
  <si>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</si>
  <si>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</si>
  <si>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</si>
  <si>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</si>
  <si>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</si>
  <si>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</si>
  <si>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</si>
  <si>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</si>
  <si>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</si>
  <si>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</si>
  <si>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</si>
  <si>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</si>
  <si>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</si>
  <si>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</si>
  <si>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</si>
  <si>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</si>
  <si>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</si>
  <si>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</si>
  <si>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</si>
  <si>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</si>
  <si>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</si>
  <si>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</si>
  <si>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</si>
  <si>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</si>
  <si>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</si>
  <si>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</si>
  <si>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</si>
  <si>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</si>
  <si>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</si>
  <si>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</si>
  <si>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</si>
  <si>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</si>
  <si>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</si>
  <si>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</si>
  <si>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</si>
  <si>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</si>
  <si>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</si>
  <si>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</si>
  <si>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</si>
  <si>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</si>
  <si>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</si>
  <si>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</si>
  <si>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</si>
  <si>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</si>
  <si>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</si>
  <si>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</si>
  <si>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</si>
  <si>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</si>
  <si>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</si>
  <si>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</si>
  <si>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</si>
  <si>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</si>
  <si>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</si>
  <si>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</si>
  <si>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</si>
  <si>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</si>
  <si>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</si>
  <si>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</si>
  <si>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</si>
  <si>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</si>
  <si>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</si>
  <si>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</si>
  <si>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</si>
  <si>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</si>
  <si>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</si>
  <si>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</si>
  <si>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</si>
  <si>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</si>
  <si>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</si>
  <si>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</si>
  <si>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</si>
  <si>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</si>
  <si>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</si>
  <si>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</si>
  <si>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</si>
  <si>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</si>
  <si>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</si>
  <si>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</si>
  <si>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</si>
  <si>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</si>
  <si>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</si>
  <si>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新温泉町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</si>
  <si>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</si>
  <si>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</si>
  <si>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</si>
  <si>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</si>
  <si>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</si>
  <si>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</si>
  <si>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</si>
  <si>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</si>
  <si>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</si>
  <si>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</si>
  <si>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</si>
  <si>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</si>
  <si>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</si>
  <si>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</si>
  <si>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</si>
  <si>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</si>
  <si>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</si>
  <si>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</si>
  <si>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</si>
  <si>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</si>
  <si>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</si>
  <si>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</si>
  <si>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</si>
  <si>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</si>
  <si>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</si>
  <si>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</si>
  <si>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</si>
  <si>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</si>
  <si>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</si>
  <si>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</si>
  <si>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</si>
  <si>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</si>
  <si>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</si>
  <si>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</si>
  <si>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</si>
  <si>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</si>
  <si>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</si>
  <si>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</si>
  <si>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</si>
  <si>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</si>
  <si>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</si>
  <si>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</si>
  <si>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</si>
  <si>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</si>
  <si>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</si>
  <si>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</si>
  <si>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</si>
  <si>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</si>
  <si>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</si>
  <si>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</si>
  <si>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</si>
  <si>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</si>
  <si>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</si>
  <si>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</si>
  <si>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</si>
  <si>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</si>
  <si>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</si>
  <si>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</si>
  <si>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</si>
  <si>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</si>
  <si>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</si>
  <si>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</si>
  <si>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</si>
  <si>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</si>
  <si>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</si>
  <si>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</si>
  <si>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</si>
  <si>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</si>
  <si>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</si>
  <si>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</si>
  <si>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</si>
  <si>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</si>
  <si>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</si>
  <si>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</si>
  <si>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</si>
  <si>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</si>
  <si>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</si>
  <si>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</si>
  <si>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</si>
  <si>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</si>
  <si>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</si>
  <si>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</si>
  <si>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</si>
  <si>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</si>
  <si>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</si>
  <si>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</si>
  <si>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</si>
  <si>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</si>
  <si>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</si>
  <si>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</si>
  <si>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</si>
  <si>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</si>
  <si>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</si>
  <si>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</si>
  <si>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</si>
  <si>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</si>
  <si>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</si>
  <si>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</si>
  <si>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</si>
  <si>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</si>
  <si>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</si>
  <si>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</si>
  <si>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</si>
  <si>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</si>
  <si>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</si>
  <si>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</si>
  <si>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</si>
  <si>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</si>
  <si>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</si>
  <si>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</si>
  <si>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</si>
  <si>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</si>
  <si>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</si>
  <si>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</si>
  <si>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</si>
  <si>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</si>
  <si>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兵庫県新温泉町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</si>
  <si>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</si>
  <si>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</si>
  <si>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</si>
  <si>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</si>
  <si>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</si>
  <si>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</si>
  <si>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</si>
  <si>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</si>
  <si>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</si>
  <si>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</si>
  <si>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</si>
  <si>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</si>
  <si>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</si>
  <si>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</si>
  <si>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</si>
  <si>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</si>
  <si>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</si>
  <si>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</si>
  <si>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</si>
  <si>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</si>
  <si>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</si>
  <si>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</si>
  <si>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</si>
  <si>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</si>
  <si>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</si>
  <si>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</si>
  <si>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</si>
  <si>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</si>
  <si>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</si>
  <si>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</si>
  <si>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</si>
  <si>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</si>
  <si>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</si>
  <si>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</si>
  <si>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</si>
  <si>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</si>
  <si>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</si>
  <si>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</si>
  <si>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</si>
  <si>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</si>
  <si>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</si>
  <si>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</si>
  <si>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</si>
  <si>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</si>
  <si>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</si>
  <si>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</si>
  <si>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</si>
  <si>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</si>
  <si>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</si>
  <si>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</si>
  <si>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</si>
  <si>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</si>
  <si>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</si>
  <si>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</si>
  <si>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</si>
  <si>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</si>
  <si>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</si>
  <si>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</si>
  <si>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</si>
  <si>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</si>
  <si>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</si>
  <si>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</si>
  <si>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</si>
  <si>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</si>
  <si>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</si>
  <si>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</si>
  <si>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</si>
  <si>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</si>
  <si>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</si>
  <si>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</si>
  <si>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</si>
  <si>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</si>
  <si>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</si>
  <si>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</si>
  <si>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</si>
  <si>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</si>
  <si>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</si>
  <si>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</si>
  <si>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</si>
  <si>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</si>
  <si>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</si>
  <si>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</si>
  <si>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</si>
  <si>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</si>
  <si>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</si>
  <si>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</si>
  <si>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</si>
  <si>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</si>
  <si>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</si>
  <si>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</si>
  <si>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</si>
  <si>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</si>
  <si>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</si>
  <si>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</si>
  <si>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</si>
  <si>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</si>
  <si>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</si>
  <si>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</si>
  <si>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</si>
  <si>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</si>
  <si>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</si>
  <si>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</si>
  <si>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</si>
  <si>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</si>
  <si>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</si>
  <si>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</si>
  <si>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</si>
  <si>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</si>
  <si>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</si>
  <si>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</si>
  <si>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</si>
  <si>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</si>
  <si>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</si>
  <si>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</si>
  <si>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</si>
  <si>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</si>
  <si>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</si>
  <si>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</si>
  <si>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</si>
  <si>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</si>
  <si>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</si>
  <si>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</si>
  <si>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</si>
  <si>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</si>
  <si>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</si>
  <si>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</si>
  <si>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</si>
  <si>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</si>
  <si>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</si>
  <si>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</si>
  <si>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</si>
  <si>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</si>
  <si>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</si>
  <si>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</si>
  <si>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</si>
  <si>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</si>
  <si>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</si>
  <si>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</si>
  <si>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</si>
  <si>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</si>
  <si>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</si>
  <si>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</si>
  <si>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</si>
  <si>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</si>
  <si>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</si>
  <si>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</si>
  <si>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</si>
  <si>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</si>
  <si>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兵庫県新温泉町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</si>
  <si>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</si>
  <si>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</si>
  <si>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</si>
  <si>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</si>
  <si>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</si>
  <si>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</si>
  <si>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</si>
  <si>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</si>
  <si>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</si>
  <si>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</si>
  <si>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</si>
  <si>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</si>
  <si>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</si>
  <si>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</si>
  <si>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</si>
  <si>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</si>
  <si>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</si>
  <si>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</si>
  <si>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</si>
  <si>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</si>
  <si>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浜坂地区残土処分場事業特別会計</t>
    <phoneticPr fontId="5"/>
  </si>
  <si>
    <t>温泉地区残土処分場事業特別会計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</si>
  <si>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</si>
  <si>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</si>
  <si>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</si>
  <si>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</si>
  <si>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</si>
  <si>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</si>
  <si>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</si>
  <si>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</si>
  <si>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</si>
  <si>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</si>
  <si>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</si>
  <si>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</si>
  <si>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</si>
  <si>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</si>
  <si>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</si>
  <si>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</si>
  <si>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</si>
  <si>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後期高齢者医療特別会計</t>
    <phoneticPr fontId="5"/>
  </si>
  <si>
    <t>水道事業会計</t>
    <phoneticPr fontId="5"/>
  </si>
  <si>
    <t>法適用企業</t>
    <phoneticPr fontId="5"/>
  </si>
  <si>
    <t>下水道事業会計</t>
    <phoneticPr fontId="5"/>
  </si>
  <si>
    <t>法適用企業</t>
    <phoneticPr fontId="5"/>
  </si>
  <si>
    <t>公立浜坂病院事業会計</t>
    <phoneticPr fontId="5"/>
  </si>
  <si>
    <t>法適用企業</t>
    <phoneticPr fontId="5"/>
  </si>
  <si>
    <t>浜坂温泉配湯事業会計</t>
    <phoneticPr fontId="5"/>
  </si>
  <si>
    <t>七釜温泉配湯事業特別会計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</si>
  <si>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</si>
  <si>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</si>
  <si>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</si>
  <si>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</si>
  <si>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</si>
  <si>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</si>
  <si>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</si>
  <si>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</si>
  <si>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</si>
  <si>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</si>
  <si>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</si>
  <si>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</si>
  <si>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</si>
  <si>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</si>
  <si>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</si>
  <si>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</si>
  <si>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</si>
  <si>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</si>
  <si>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</si>
  <si>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</si>
  <si>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</si>
  <si>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</si>
  <si>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</si>
  <si>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</si>
  <si>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</si>
  <si>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</si>
  <si>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</si>
  <si>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</si>
  <si>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</si>
  <si>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</si>
  <si>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</si>
  <si>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</si>
  <si>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</si>
  <si>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</si>
  <si>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</si>
  <si>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</si>
  <si>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</si>
  <si>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</si>
  <si>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</si>
  <si>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</si>
  <si>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</si>
  <si>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</si>
  <si>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</si>
  <si>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</si>
  <si>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</si>
  <si>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</si>
  <si>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</si>
  <si>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</si>
  <si>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</si>
  <si>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</si>
  <si>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</si>
  <si>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</si>
  <si>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</si>
  <si>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</si>
  <si>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</si>
  <si>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</si>
  <si>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</si>
  <si>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</si>
  <si>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</si>
  <si>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</si>
  <si>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</si>
  <si>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</si>
  <si>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</si>
  <si>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</si>
  <si>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</si>
  <si>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</si>
  <si>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公立浜坂病院事業会計</t>
    <phoneticPr fontId="5"/>
  </si>
  <si>
    <t>(Ｆ)</t>
    <phoneticPr fontId="5"/>
  </si>
  <si>
    <t>国民健康保険事業特別会計（直診勘定）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</si>
  <si>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</si>
  <si>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</si>
  <si>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</si>
  <si>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</si>
  <si>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</si>
  <si>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</si>
  <si>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</si>
  <si>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</si>
  <si>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</si>
  <si>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</si>
  <si>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</si>
  <si>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</si>
  <si>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</si>
  <si>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</si>
  <si>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</si>
  <si>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</si>
  <si>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</si>
  <si>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</si>
  <si>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</si>
  <si>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</si>
  <si>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</si>
  <si>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</si>
  <si>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</si>
  <si>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</si>
  <si>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</si>
  <si>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</si>
  <si>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</si>
  <si>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</si>
  <si>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</si>
  <si>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</si>
  <si>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</si>
  <si>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</si>
  <si>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</si>
  <si>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</si>
  <si>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</si>
  <si>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</si>
  <si>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</si>
  <si>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</si>
  <si>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</si>
  <si>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</si>
  <si>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</si>
  <si>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</si>
  <si>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</si>
  <si>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</si>
  <si>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</si>
  <si>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</si>
  <si>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</si>
  <si>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</si>
  <si>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</si>
  <si>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</si>
  <si>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</si>
  <si>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</si>
  <si>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</si>
  <si>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</si>
  <si>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</si>
  <si>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</si>
  <si>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</si>
  <si>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</si>
  <si>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</si>
  <si>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</si>
  <si>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</si>
  <si>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</si>
  <si>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</si>
  <si>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</si>
  <si>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</si>
  <si>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</si>
  <si>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</si>
  <si>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</si>
  <si>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</si>
  <si>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</si>
  <si>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</si>
  <si>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</si>
  <si>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</si>
  <si>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</si>
  <si>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</si>
  <si>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</si>
  <si>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</si>
  <si>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</si>
  <si>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</si>
  <si>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</si>
  <si>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</si>
  <si>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</si>
  <si>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</si>
  <si>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</si>
  <si>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</si>
  <si>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6.95</t>
  </si>
  <si>
    <t>▲ 7.45</t>
  </si>
  <si>
    <t>▲ 10.41</t>
  </si>
  <si>
    <t>浜坂地区残土処分場事業特別会計</t>
  </si>
  <si>
    <t>▲ 0.00</t>
  </si>
  <si>
    <t>▲ 1.29</t>
  </si>
  <si>
    <t>水道事業会計</t>
  </si>
  <si>
    <t>浜坂温泉配湯事業会計</t>
  </si>
  <si>
    <t>下水道事業会計</t>
  </si>
  <si>
    <t>国民健康保険事業特別会計（事業勘定）</t>
  </si>
  <si>
    <t>温泉地区残土処分場事業特別会計</t>
  </si>
  <si>
    <t>介護保険事業特別会計（保険事業勘定）</t>
  </si>
  <si>
    <t>公立浜坂病院事業会計</t>
  </si>
  <si>
    <t>▲ 1.92</t>
  </si>
  <si>
    <t>▲ 2.39</t>
  </si>
  <si>
    <t>▲ 2.68</t>
  </si>
  <si>
    <t>その他会計（赤字）</t>
  </si>
  <si>
    <t>その他会計（黒字）</t>
  </si>
  <si>
    <t>地域振興基金</t>
    <phoneticPr fontId="11"/>
  </si>
  <si>
    <t>下タ山公共建設残土処分場基金</t>
    <phoneticPr fontId="11"/>
  </si>
  <si>
    <t>十字谷残土処分場整備基金</t>
    <phoneticPr fontId="11"/>
  </si>
  <si>
    <t>ふるさとづくり基金</t>
    <phoneticPr fontId="11"/>
  </si>
  <si>
    <t>ふるさと水と土対策基金</t>
    <phoneticPr fontId="11"/>
  </si>
  <si>
    <t>美方郡広域事務組合（一般会計）</t>
  </si>
  <si>
    <t>美方郡広域事務組合（農業共済）</t>
  </si>
  <si>
    <t>但馬広域行政事務組合</t>
  </si>
  <si>
    <t>北但広域行政事務組合</t>
  </si>
  <si>
    <t>兵庫県市町村職員退職手当組合</t>
  </si>
  <si>
    <t>兵庫県市町交通災害共済組合</t>
  </si>
  <si>
    <t>兵庫県町議会議員公務災害補償組合</t>
  </si>
  <si>
    <t>兵庫県後期高齢者医療広域連合（一般会計）</t>
  </si>
  <si>
    <t>兵庫県後期高齢者医療広域連合（特別会計）</t>
  </si>
  <si>
    <t>株式会社湯村温泉愛宕山観光</t>
  </si>
  <si>
    <t>株式会社温泉町夢公社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</si>
  <si>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</si>
  <si>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</si>
  <si>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</si>
  <si>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</si>
  <si>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</si>
  <si>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</si>
  <si>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</si>
  <si>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</si>
  <si>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</si>
  <si>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</si>
  <si>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</si>
  <si>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将来負担比率、実質公債費比率は、いずれも近年減少傾向にある。その要因は、収支見通し（財政計画）に基づく計画的な地方債の発行、交付税算入率の高い地方債の発行等によるものである。
　しかし、平成29年度の新温泉町の将来負担比率は76.8ポイントとなっており、類似団体の32.8ポイントを44.0ポイント上回っており、さらに、実質公債費比率は10.8ポイントとなっており、類似団体の9.1ポイントを1.7ポイント上回っており、将来負担比率、実質公債費比率ともに高い水準にある。
　今後も引き続き地方債の発行抑制と交付税算入率の高い地方債の発行に努める。</t>
    <phoneticPr fontId="2"/>
  </si>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</sst>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75972</c:v>
                </c:pt>
                <c:pt idx="3">
                  <c:v>78903</c:v>
                </c:pt>
                <c:pt idx="4">
                  <c:v>82993</c:v>
                </c:pt>
              </c:numCache>
            </c:numRef>
          </c:val>
          <c:smooth val="0"/>
          <c:extLst xmlns:c16r2="http://schemas.microsoft.com/office/drawing/2015/06/chart">
            <c:ext xmlns:c16="http://schemas.microsoft.com/office/drawing/2014/chart" uri="{C3380CC4-5D6E-409C-BE32-E72D297353CC}">
              <c16:uniqueId val="{00000000-8B82-48EF-971B-3266037E4C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114806</c:v>
                </c:pt>
                <c:pt idx="1">
                  <c:v>68945</c:v>
                </c:pt>
                <c:pt idx="2">
                  <c:v>62837</c:v>
                </c:pt>
                <c:pt idx="3">
                  <c:v>62005</c:v>
                </c:pt>
                <c:pt idx="4">
                  <c:v>98742</c:v>
                </c:pt>
              </c:numCache>
            </c:numRef>
          </c:val>
          <c:smooth val="0"/>
          <c:extLst xmlns:c16r2="http://schemas.microsoft.com/office/drawing/2015/06/chart">
            <c:ext xmlns:c16="http://schemas.microsoft.com/office/drawing/2014/chart" uri="{C3380CC4-5D6E-409C-BE32-E72D297353CC}">
              <c16:uniqueId val="{00000001-8B82-48EF-971B-3266037E4CF7}"/>
            </c:ext>
          </c:extLst>
        </c:ser>
        <c:dLbls>
          <c:showLegendKey val="0"/>
          <c:showVal val="0"/>
          <c:showCatName val="0"/>
          <c:showSerName val="0"/>
          <c:showPercent val="0"/>
          <c:showBubbleSize val="0"/>
        </c:dLbls>
        <c:marker val="1"/>
        <c:smooth val="0"/>
        <c:axId val="55538432"/>
        <c:axId val="55540352"/>
      </c:lineChart>
      <c:catAx>
        <c:axId val="55538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540352"/>
        <c:crosses val="autoZero"/>
        <c:auto val="1"/>
        <c:lblAlgn val="ctr"/>
        <c:lblOffset val="100"/>
        <c:tickLblSkip val="1"/>
        <c:tickMarkSkip val="1"/>
        <c:noMultiLvlLbl val="0"/>
      </c:catAx>
      <c:valAx>
        <c:axId val="555403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53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7.32</c:v>
                </c:pt>
                <c:pt idx="1">
                  <c:v>0.52</c:v>
                </c:pt>
                <c:pt idx="2">
                  <c:v>6.57</c:v>
                </c:pt>
                <c:pt idx="3">
                  <c:v>8.07</c:v>
                </c:pt>
                <c:pt idx="4">
                  <c:v>0.39</c:v>
                </c:pt>
              </c:numCache>
            </c:numRef>
          </c:val>
          <c:extLst xmlns:c16r2="http://schemas.microsoft.com/office/drawing/2015/06/chart">
            <c:ext xmlns:c16="http://schemas.microsoft.com/office/drawing/2014/chart" uri="{C3380CC4-5D6E-409C-BE32-E72D297353CC}">
              <c16:uniqueId val="{00000000-77DF-45A6-B775-549FCDF084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26.65</c:v>
                </c:pt>
                <c:pt idx="1">
                  <c:v>34.119999999999997</c:v>
                </c:pt>
                <c:pt idx="2">
                  <c:v>34.369999999999997</c:v>
                </c:pt>
                <c:pt idx="3">
                  <c:v>33.1</c:v>
                </c:pt>
                <c:pt idx="4">
                  <c:v>35.36</c:v>
                </c:pt>
              </c:numCache>
            </c:numRef>
          </c:val>
          <c:extLst xmlns:c16r2="http://schemas.microsoft.com/office/drawing/2015/06/chart">
            <c:ext xmlns:c16="http://schemas.microsoft.com/office/drawing/2014/chart" uri="{C3380CC4-5D6E-409C-BE32-E72D297353CC}">
              <c16:uniqueId val="{00000001-77DF-45A6-B775-549FCDF08495}"/>
            </c:ext>
          </c:extLst>
        </c:ser>
        <c:dLbls>
          <c:showLegendKey val="0"/>
          <c:showVal val="0"/>
          <c:showCatName val="0"/>
          <c:showSerName val="0"/>
          <c:showPercent val="0"/>
          <c:showBubbleSize val="0"/>
        </c:dLbls>
        <c:gapWidth val="250"/>
        <c:overlap val="100"/>
        <c:axId val="250603392"/>
        <c:axId val="25093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0.59</c:v>
                </c:pt>
                <c:pt idx="1">
                  <c:v>-6.95</c:v>
                </c:pt>
                <c:pt idx="2">
                  <c:v>6.1</c:v>
                </c:pt>
                <c:pt idx="3">
                  <c:v>-7.45</c:v>
                </c:pt>
                <c:pt idx="4">
                  <c:v>-10.41</c:v>
                </c:pt>
              </c:numCache>
            </c:numRef>
          </c:val>
          <c:smooth val="0"/>
          <c:extLst xmlns:c16r2="http://schemas.microsoft.com/office/drawing/2015/06/chart">
            <c:ext xmlns:c16="http://schemas.microsoft.com/office/drawing/2014/chart" uri="{C3380CC4-5D6E-409C-BE32-E72D297353CC}">
              <c16:uniqueId val="{00000002-77DF-45A6-B775-549FCDF08495}"/>
            </c:ext>
          </c:extLst>
        </c:ser>
        <c:dLbls>
          <c:showLegendKey val="0"/>
          <c:showVal val="0"/>
          <c:showCatName val="0"/>
          <c:showSerName val="0"/>
          <c:showPercent val="0"/>
          <c:showBubbleSize val="0"/>
        </c:dLbls>
        <c:marker val="1"/>
        <c:smooth val="0"/>
        <c:axId val="250603392"/>
        <c:axId val="250937344"/>
      </c:lineChart>
      <c:catAx>
        <c:axId val="25060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0937344"/>
        <c:crosses val="autoZero"/>
        <c:auto val="1"/>
        <c:lblAlgn val="ctr"/>
        <c:lblOffset val="100"/>
        <c:tickLblSkip val="1"/>
        <c:tickMarkSkip val="1"/>
        <c:noMultiLvlLbl val="0"/>
      </c:catAx>
      <c:valAx>
        <c:axId val="25093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60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6.84</c:v>
                </c:pt>
                <c:pt idx="2">
                  <c:v>#N/A</c:v>
                </c:pt>
                <c:pt idx="3">
                  <c:v>0.71</c:v>
                </c:pt>
                <c:pt idx="4">
                  <c:v>#N/A</c:v>
                </c:pt>
                <c:pt idx="5">
                  <c:v>7.19</c:v>
                </c:pt>
                <c:pt idx="6">
                  <c:v>#N/A</c:v>
                </c:pt>
                <c:pt idx="7">
                  <c:v>8.16</c:v>
                </c:pt>
                <c:pt idx="8">
                  <c:v>#N/A</c:v>
                </c:pt>
                <c:pt idx="9">
                  <c:v>0.34</c:v>
                </c:pt>
              </c:numCache>
            </c:numRef>
          </c:val>
          <c:extLst xmlns:c16r2="http://schemas.microsoft.com/office/drawing/2015/06/chart">
            <c:ext xmlns:c16="http://schemas.microsoft.com/office/drawing/2014/chart" uri="{C3380CC4-5D6E-409C-BE32-E72D297353CC}">
              <c16:uniqueId val="{00000000-DD5A-44FC-B383-F1060BB2A2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D5A-44FC-B383-F1060BB2A2F9}"/>
            </c:ext>
          </c:extLst>
        </c:ser>
        <c:ser>
          <c:idx val="2"/>
          <c:order val="2"/>
          <c:tx>
            <c:strRef>
              <c:f>データシート!$A$29</c:f>
              <c:strCache>
                <c:ptCount val="1"/>
                <c:pt idx="0">
                  <c:v>公立浜坂病院事業会計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1.92</c:v>
                </c:pt>
                <c:pt idx="1">
                  <c:v>#N/A</c:v>
                </c:pt>
                <c:pt idx="2">
                  <c:v>2.39</c:v>
                </c:pt>
                <c:pt idx="3">
                  <c:v>#N/A</c:v>
                </c:pt>
                <c:pt idx="4">
                  <c:v>2.68</c:v>
                </c:pt>
                <c:pt idx="5">
                  <c:v>#N/A</c:v>
                </c:pt>
                <c:pt idx="6">
                  <c:v>#N/A</c:v>
                </c:pt>
                <c:pt idx="7">
                  <c:v>0.78</c:v>
                </c:pt>
                <c:pt idx="8">
                  <c:v>#N/A</c:v>
                </c:pt>
                <c:pt idx="9">
                  <c:v>0.8</c:v>
                </c:pt>
              </c:numCache>
            </c:numRef>
          </c:val>
          <c:extLst xmlns:c16r2="http://schemas.microsoft.com/office/drawing/2015/06/chart">
            <c:ext xmlns:c16="http://schemas.microsoft.com/office/drawing/2014/chart" uri="{C3380CC4-5D6E-409C-BE32-E72D297353CC}">
              <c16:uniqueId val="{00000002-DD5A-44FC-B383-F1060BB2A2F9}"/>
            </c:ext>
          </c:extLst>
        </c:ser>
        <c:ser>
          <c:idx val="3"/>
          <c:order val="3"/>
          <c:tx>
            <c:strRef>
              <c:f>データシート!$A$30</c:f>
              <c:strCache>
                <c:ptCount val="1"/>
                <c:pt idx="0">
                  <c:v>介護保険事業特別会計（保険事業勘定）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0.41</c:v>
                </c:pt>
                <c:pt idx="2">
                  <c:v>#N/A</c:v>
                </c:pt>
                <c:pt idx="3">
                  <c:v>0.03</c:v>
                </c:pt>
                <c:pt idx="4">
                  <c:v>#N/A</c:v>
                </c:pt>
                <c:pt idx="5">
                  <c:v>0.84</c:v>
                </c:pt>
                <c:pt idx="6">
                  <c:v>#N/A</c:v>
                </c:pt>
                <c:pt idx="7">
                  <c:v>0.66</c:v>
                </c:pt>
                <c:pt idx="8">
                  <c:v>#N/A</c:v>
                </c:pt>
                <c:pt idx="9">
                  <c:v>0.89</c:v>
                </c:pt>
              </c:numCache>
            </c:numRef>
          </c:val>
          <c:extLst xmlns:c16r2="http://schemas.microsoft.com/office/drawing/2015/06/chart">
            <c:ext xmlns:c16="http://schemas.microsoft.com/office/drawing/2014/chart" uri="{C3380CC4-5D6E-409C-BE32-E72D297353CC}">
              <c16:uniqueId val="{00000003-DD5A-44FC-B383-F1060BB2A2F9}"/>
            </c:ext>
          </c:extLst>
        </c:ser>
        <c:ser>
          <c:idx val="4"/>
          <c:order val="4"/>
          <c:tx>
            <c:strRef>
              <c:f>データシート!$A$31</c:f>
              <c:strCache>
                <c:ptCount val="1"/>
                <c:pt idx="0">
                  <c:v>温泉地区残土処分場事業特別会計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0.08</c:v>
                </c:pt>
                <c:pt idx="4">
                  <c:v>#N/A</c:v>
                </c:pt>
                <c:pt idx="5">
                  <c:v>0</c:v>
                </c:pt>
                <c:pt idx="6">
                  <c:v>#N/A</c:v>
                </c:pt>
                <c:pt idx="7">
                  <c:v>0</c:v>
                </c:pt>
                <c:pt idx="8">
                  <c:v>#N/A</c:v>
                </c:pt>
                <c:pt idx="9">
                  <c:v>1.41</c:v>
                </c:pt>
              </c:numCache>
            </c:numRef>
          </c:val>
          <c:extLst xmlns:c16r2="http://schemas.microsoft.com/office/drawing/2015/06/chart">
            <c:ext xmlns:c16="http://schemas.microsoft.com/office/drawing/2014/chart" uri="{C3380CC4-5D6E-409C-BE32-E72D297353CC}">
              <c16:uniqueId val="{00000004-DD5A-44FC-B383-F1060BB2A2F9}"/>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0.76</c:v>
                </c:pt>
                <c:pt idx="4">
                  <c:v>#N/A</c:v>
                </c:pt>
                <c:pt idx="5">
                  <c:v>0.79</c:v>
                </c:pt>
                <c:pt idx="6">
                  <c:v>#N/A</c:v>
                </c:pt>
                <c:pt idx="7">
                  <c:v>1.04</c:v>
                </c:pt>
                <c:pt idx="8">
                  <c:v>#N/A</c:v>
                </c:pt>
                <c:pt idx="9">
                  <c:v>1.88</c:v>
                </c:pt>
              </c:numCache>
            </c:numRef>
          </c:val>
          <c:extLst xmlns:c16r2="http://schemas.microsoft.com/office/drawing/2015/06/chart">
            <c:ext xmlns:c16="http://schemas.microsoft.com/office/drawing/2014/chart" uri="{C3380CC4-5D6E-409C-BE32-E72D297353CC}">
              <c16:uniqueId val="{00000005-DD5A-44FC-B383-F1060BB2A2F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2.12</c:v>
                </c:pt>
                <c:pt idx="8">
                  <c:v>#N/A</c:v>
                </c:pt>
                <c:pt idx="9">
                  <c:v>2.2999999999999998</c:v>
                </c:pt>
              </c:numCache>
            </c:numRef>
          </c:val>
          <c:extLst xmlns:c16r2="http://schemas.microsoft.com/office/drawing/2015/06/chart">
            <c:ext xmlns:c16="http://schemas.microsoft.com/office/drawing/2014/chart" uri="{C3380CC4-5D6E-409C-BE32-E72D297353CC}">
              <c16:uniqueId val="{00000006-DD5A-44FC-B383-F1060BB2A2F9}"/>
            </c:ext>
          </c:extLst>
        </c:ser>
        <c:ser>
          <c:idx val="7"/>
          <c:order val="7"/>
          <c:tx>
            <c:strRef>
              <c:f>データシート!$A$34</c:f>
              <c:strCache>
                <c:ptCount val="1"/>
                <c:pt idx="0">
                  <c:v>浜坂温泉配湯事業会計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4.42</c:v>
                </c:pt>
                <c:pt idx="2">
                  <c:v>#N/A</c:v>
                </c:pt>
                <c:pt idx="3">
                  <c:v>4.3600000000000003</c:v>
                </c:pt>
                <c:pt idx="4">
                  <c:v>#N/A</c:v>
                </c:pt>
                <c:pt idx="5">
                  <c:v>3.62</c:v>
                </c:pt>
                <c:pt idx="6">
                  <c:v>#N/A</c:v>
                </c:pt>
                <c:pt idx="7">
                  <c:v>3.43</c:v>
                </c:pt>
                <c:pt idx="8">
                  <c:v>#N/A</c:v>
                </c:pt>
                <c:pt idx="9">
                  <c:v>2.88</c:v>
                </c:pt>
              </c:numCache>
            </c:numRef>
          </c:val>
          <c:extLst xmlns:c16r2="http://schemas.microsoft.com/office/drawing/2015/06/chart">
            <c:ext xmlns:c16="http://schemas.microsoft.com/office/drawing/2014/chart" uri="{C3380CC4-5D6E-409C-BE32-E72D297353CC}">
              <c16:uniqueId val="{00000007-DD5A-44FC-B383-F1060BB2A2F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11.18</c:v>
                </c:pt>
                <c:pt idx="2">
                  <c:v>#N/A</c:v>
                </c:pt>
                <c:pt idx="3">
                  <c:v>10.95</c:v>
                </c:pt>
                <c:pt idx="4">
                  <c:v>#N/A</c:v>
                </c:pt>
                <c:pt idx="5">
                  <c:v>10.86</c:v>
                </c:pt>
                <c:pt idx="6">
                  <c:v>#N/A</c:v>
                </c:pt>
                <c:pt idx="7">
                  <c:v>11.15</c:v>
                </c:pt>
                <c:pt idx="8">
                  <c:v>#N/A</c:v>
                </c:pt>
                <c:pt idx="9">
                  <c:v>4.2300000000000004</c:v>
                </c:pt>
              </c:numCache>
            </c:numRef>
          </c:val>
          <c:extLst xmlns:c16r2="http://schemas.microsoft.com/office/drawing/2015/06/chart">
            <c:ext xmlns:c16="http://schemas.microsoft.com/office/drawing/2014/chart" uri="{C3380CC4-5D6E-409C-BE32-E72D297353CC}">
              <c16:uniqueId val="{00000008-DD5A-44FC-B383-F1060BB2A2F9}"/>
            </c:ext>
          </c:extLst>
        </c:ser>
        <c:ser>
          <c:idx val="9"/>
          <c:order val="9"/>
          <c:tx>
            <c:strRef>
              <c:f>データシート!$A$36</c:f>
              <c:strCache>
                <c:ptCount val="1"/>
                <c:pt idx="0">
                  <c:v>浜坂地区残土処分場事業特別会計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0.49</c:v>
                </c:pt>
                <c:pt idx="2">
                  <c:v>#N/A</c:v>
                </c:pt>
                <c:pt idx="3">
                  <c:v>0.05</c:v>
                </c:pt>
                <c:pt idx="4">
                  <c:v>#N/A</c:v>
                </c:pt>
                <c:pt idx="5">
                  <c:v>0</c:v>
                </c:pt>
                <c:pt idx="6">
                  <c:v>#N/A</c:v>
                </c:pt>
                <c:pt idx="7">
                  <c:v>0</c:v>
                </c:pt>
                <c:pt idx="8">
                  <c:v>1.29</c:v>
                </c:pt>
                <c:pt idx="9">
                  <c:v>#N/A</c:v>
                </c:pt>
              </c:numCache>
            </c:numRef>
          </c:val>
          <c:extLst xmlns:c16r2="http://schemas.microsoft.com/office/drawing/2015/06/chart">
            <c:ext xmlns:c16="http://schemas.microsoft.com/office/drawing/2014/chart" uri="{C3380CC4-5D6E-409C-BE32-E72D297353CC}">
              <c16:uniqueId val="{00000009-DD5A-44FC-B383-F1060BB2A2F9}"/>
            </c:ext>
          </c:extLst>
        </c:ser>
        <c:dLbls>
          <c:showLegendKey val="0"/>
          <c:showVal val="0"/>
          <c:showCatName val="0"/>
          <c:showSerName val="0"/>
          <c:showPercent val="0"/>
          <c:showBubbleSize val="0"/>
        </c:dLbls>
        <c:gapWidth val="150"/>
        <c:overlap val="100"/>
        <c:axId val="250675200"/>
        <c:axId val="250676736"/>
      </c:barChart>
      <c:catAx>
        <c:axId val="25067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676736"/>
        <c:crosses val="autoZero"/>
        <c:auto val="1"/>
        <c:lblAlgn val="ctr"/>
        <c:lblOffset val="100"/>
        <c:tickLblSkip val="1"/>
        <c:tickMarkSkip val="1"/>
        <c:noMultiLvlLbl val="0"/>
      </c:catAx>
      <c:valAx>
        <c:axId val="25067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675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1575</c:v>
                </c:pt>
                <c:pt idx="5">
                  <c:v>1547</c:v>
                </c:pt>
                <c:pt idx="8">
                  <c:v>1532</c:v>
                </c:pt>
                <c:pt idx="11">
                  <c:v>1439</c:v>
                </c:pt>
                <c:pt idx="14">
                  <c:v>1441</c:v>
                </c:pt>
              </c:numCache>
            </c:numRef>
          </c:val>
          <c:extLst xmlns:c16r2="http://schemas.microsoft.com/office/drawing/2015/06/chart">
            <c:ext xmlns:c16="http://schemas.microsoft.com/office/drawing/2014/chart" uri="{C3380CC4-5D6E-409C-BE32-E72D297353CC}">
              <c16:uniqueId val="{00000000-AAE6-4151-9F80-62432AA94E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AAE6-4151-9F80-62432AA94E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AAE6-4151-9F80-62432AA94E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4</c:v>
                </c:pt>
                <c:pt idx="6">
                  <c:v>3</c:v>
                </c:pt>
                <c:pt idx="9">
                  <c:v>1</c:v>
                </c:pt>
                <c:pt idx="12">
                  <c:v>0</c:v>
                </c:pt>
              </c:numCache>
            </c:numRef>
          </c:val>
          <c:extLst xmlns:c16r2="http://schemas.microsoft.com/office/drawing/2015/06/chart">
            <c:ext xmlns:c16="http://schemas.microsoft.com/office/drawing/2014/chart" uri="{C3380CC4-5D6E-409C-BE32-E72D297353CC}">
              <c16:uniqueId val="{00000003-AAE6-4151-9F80-62432AA94E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675</c:v>
                </c:pt>
                <c:pt idx="3">
                  <c:v>643</c:v>
                </c:pt>
                <c:pt idx="6">
                  <c:v>616</c:v>
                </c:pt>
                <c:pt idx="9">
                  <c:v>514</c:v>
                </c:pt>
                <c:pt idx="12">
                  <c:v>501</c:v>
                </c:pt>
              </c:numCache>
            </c:numRef>
          </c:val>
          <c:extLst xmlns:c16r2="http://schemas.microsoft.com/office/drawing/2015/06/chart">
            <c:ext xmlns:c16="http://schemas.microsoft.com/office/drawing/2014/chart" uri="{C3380CC4-5D6E-409C-BE32-E72D297353CC}">
              <c16:uniqueId val="{00000004-AAE6-4151-9F80-62432AA94E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E6-4151-9F80-62432AA94E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AE6-4151-9F80-62432AA94E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1691</c:v>
                </c:pt>
                <c:pt idx="3">
                  <c:v>1567</c:v>
                </c:pt>
                <c:pt idx="6">
                  <c:v>1539</c:v>
                </c:pt>
                <c:pt idx="9">
                  <c:v>1436</c:v>
                </c:pt>
                <c:pt idx="12">
                  <c:v>1433</c:v>
                </c:pt>
              </c:numCache>
            </c:numRef>
          </c:val>
          <c:extLst xmlns:c16r2="http://schemas.microsoft.com/office/drawing/2015/06/chart">
            <c:ext xmlns:c16="http://schemas.microsoft.com/office/drawing/2014/chart" uri="{C3380CC4-5D6E-409C-BE32-E72D297353CC}">
              <c16:uniqueId val="{00000007-AAE6-4151-9F80-62432AA94EFD}"/>
            </c:ext>
          </c:extLst>
        </c:ser>
        <c:dLbls>
          <c:showLegendKey val="0"/>
          <c:showVal val="0"/>
          <c:showCatName val="0"/>
          <c:showSerName val="0"/>
          <c:showPercent val="0"/>
          <c:showBubbleSize val="0"/>
        </c:dLbls>
        <c:gapWidth val="100"/>
        <c:overlap val="100"/>
        <c:axId val="226496512"/>
        <c:axId val="226498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801</c:v>
                </c:pt>
                <c:pt idx="2">
                  <c:v>#N/A</c:v>
                </c:pt>
                <c:pt idx="3">
                  <c:v>#N/A</c:v>
                </c:pt>
                <c:pt idx="4">
                  <c:v>669</c:v>
                </c:pt>
                <c:pt idx="5">
                  <c:v>#N/A</c:v>
                </c:pt>
                <c:pt idx="6">
                  <c:v>#N/A</c:v>
                </c:pt>
                <c:pt idx="7">
                  <c:v>627</c:v>
                </c:pt>
                <c:pt idx="8">
                  <c:v>#N/A</c:v>
                </c:pt>
                <c:pt idx="9">
                  <c:v>#N/A</c:v>
                </c:pt>
                <c:pt idx="10">
                  <c:v>513</c:v>
                </c:pt>
                <c:pt idx="11">
                  <c:v>#N/A</c:v>
                </c:pt>
                <c:pt idx="12">
                  <c:v>#N/A</c:v>
                </c:pt>
                <c:pt idx="13">
                  <c:v>494</c:v>
                </c:pt>
                <c:pt idx="14">
                  <c:v>#N/A</c:v>
                </c:pt>
              </c:numCache>
            </c:numRef>
          </c:val>
          <c:smooth val="0"/>
          <c:extLst xmlns:c16r2="http://schemas.microsoft.com/office/drawing/2015/06/chart">
            <c:ext xmlns:c16="http://schemas.microsoft.com/office/drawing/2014/chart" uri="{C3380CC4-5D6E-409C-BE32-E72D297353CC}">
              <c16:uniqueId val="{00000008-AAE6-4151-9F80-62432AA94EFD}"/>
            </c:ext>
          </c:extLst>
        </c:ser>
        <c:dLbls>
          <c:showLegendKey val="0"/>
          <c:showVal val="0"/>
          <c:showCatName val="0"/>
          <c:showSerName val="0"/>
          <c:showPercent val="0"/>
          <c:showBubbleSize val="0"/>
        </c:dLbls>
        <c:marker val="1"/>
        <c:smooth val="0"/>
        <c:axId val="226496512"/>
        <c:axId val="226498048"/>
      </c:lineChart>
      <c:catAx>
        <c:axId val="22649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498048"/>
        <c:crosses val="autoZero"/>
        <c:auto val="1"/>
        <c:lblAlgn val="ctr"/>
        <c:lblOffset val="100"/>
        <c:tickLblSkip val="1"/>
        <c:tickMarkSkip val="1"/>
        <c:noMultiLvlLbl val="0"/>
      </c:catAx>
      <c:valAx>
        <c:axId val="22649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49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13805</c:v>
                </c:pt>
                <c:pt idx="5">
                  <c:v>13232</c:v>
                </c:pt>
                <c:pt idx="8">
                  <c:v>13220</c:v>
                </c:pt>
                <c:pt idx="11">
                  <c:v>13270</c:v>
                </c:pt>
                <c:pt idx="14">
                  <c:v>13321</c:v>
                </c:pt>
              </c:numCache>
            </c:numRef>
          </c:val>
          <c:extLst xmlns:c16r2="http://schemas.microsoft.com/office/drawing/2015/06/chart">
            <c:ext xmlns:c16="http://schemas.microsoft.com/office/drawing/2014/chart" uri="{C3380CC4-5D6E-409C-BE32-E72D297353CC}">
              <c16:uniqueId val="{00000000-96EC-4392-9310-79383D6EDF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341</c:v>
                </c:pt>
                <c:pt idx="5">
                  <c:v>280</c:v>
                </c:pt>
                <c:pt idx="8">
                  <c:v>222</c:v>
                </c:pt>
                <c:pt idx="11">
                  <c:v>260</c:v>
                </c:pt>
                <c:pt idx="14">
                  <c:v>251</c:v>
                </c:pt>
              </c:numCache>
            </c:numRef>
          </c:val>
          <c:extLst xmlns:c16r2="http://schemas.microsoft.com/office/drawing/2015/06/chart">
            <c:ext xmlns:c16="http://schemas.microsoft.com/office/drawing/2014/chart" uri="{C3380CC4-5D6E-409C-BE32-E72D297353CC}">
              <c16:uniqueId val="{00000001-96EC-4392-9310-79383D6EDF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2319</c:v>
                </c:pt>
                <c:pt idx="5">
                  <c:v>2852</c:v>
                </c:pt>
                <c:pt idx="8">
                  <c:v>2791</c:v>
                </c:pt>
                <c:pt idx="11">
                  <c:v>2728</c:v>
                </c:pt>
                <c:pt idx="14">
                  <c:v>3034</c:v>
                </c:pt>
              </c:numCache>
            </c:numRef>
          </c:val>
          <c:extLst xmlns:c16r2="http://schemas.microsoft.com/office/drawing/2015/06/chart">
            <c:ext xmlns:c16="http://schemas.microsoft.com/office/drawing/2014/chart" uri="{C3380CC4-5D6E-409C-BE32-E72D297353CC}">
              <c16:uniqueId val="{00000002-96EC-4392-9310-79383D6EDF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6EC-4392-9310-79383D6EDF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6EC-4392-9310-79383D6EDF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6EC-4392-9310-79383D6EDF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1956</c:v>
                </c:pt>
                <c:pt idx="3">
                  <c:v>1842</c:v>
                </c:pt>
                <c:pt idx="6">
                  <c:v>1714</c:v>
                </c:pt>
                <c:pt idx="9">
                  <c:v>1531</c:v>
                </c:pt>
                <c:pt idx="12">
                  <c:v>1523</c:v>
                </c:pt>
              </c:numCache>
            </c:numRef>
          </c:val>
          <c:extLst xmlns:c16r2="http://schemas.microsoft.com/office/drawing/2015/06/chart">
            <c:ext xmlns:c16="http://schemas.microsoft.com/office/drawing/2014/chart" uri="{C3380CC4-5D6E-409C-BE32-E72D297353CC}">
              <c16:uniqueId val="{00000006-96EC-4392-9310-79383D6EDF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c:v>
                </c:pt>
                <c:pt idx="3">
                  <c:v>8</c:v>
                </c:pt>
                <c:pt idx="6">
                  <c:v>5</c:v>
                </c:pt>
                <c:pt idx="9">
                  <c:v>8</c:v>
                </c:pt>
                <c:pt idx="12">
                  <c:v>3</c:v>
                </c:pt>
              </c:numCache>
            </c:numRef>
          </c:val>
          <c:extLst xmlns:c16r2="http://schemas.microsoft.com/office/drawing/2015/06/chart">
            <c:ext xmlns:c16="http://schemas.microsoft.com/office/drawing/2014/chart" uri="{C3380CC4-5D6E-409C-BE32-E72D297353CC}">
              <c16:uniqueId val="{00000007-96EC-4392-9310-79383D6EDF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7374</c:v>
                </c:pt>
                <c:pt idx="3">
                  <c:v>6854</c:v>
                </c:pt>
                <c:pt idx="6">
                  <c:v>6381</c:v>
                </c:pt>
                <c:pt idx="9">
                  <c:v>5773</c:v>
                </c:pt>
                <c:pt idx="12">
                  <c:v>5077</c:v>
                </c:pt>
              </c:numCache>
            </c:numRef>
          </c:val>
          <c:extLst xmlns:c16r2="http://schemas.microsoft.com/office/drawing/2015/06/chart">
            <c:ext xmlns:c16="http://schemas.microsoft.com/office/drawing/2014/chart" uri="{C3380CC4-5D6E-409C-BE32-E72D297353CC}">
              <c16:uniqueId val="{00000008-96EC-4392-9310-79383D6EDF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c:v>
                </c:pt>
                <c:pt idx="3">
                  <c:v>4</c:v>
                </c:pt>
                <c:pt idx="6">
                  <c:v>4</c:v>
                </c:pt>
                <c:pt idx="9">
                  <c:v>3</c:v>
                </c:pt>
                <c:pt idx="12">
                  <c:v>3</c:v>
                </c:pt>
              </c:numCache>
            </c:numRef>
          </c:val>
          <c:extLst xmlns:c16r2="http://schemas.microsoft.com/office/drawing/2015/06/chart">
            <c:ext xmlns:c16="http://schemas.microsoft.com/office/drawing/2014/chart" uri="{C3380CC4-5D6E-409C-BE32-E72D297353CC}">
              <c16:uniqueId val="{00000009-96EC-4392-9310-79383D6EDF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13619</c:v>
                </c:pt>
                <c:pt idx="3">
                  <c:v>13243</c:v>
                </c:pt>
                <c:pt idx="6">
                  <c:v>13555</c:v>
                </c:pt>
                <c:pt idx="9">
                  <c:v>13708</c:v>
                </c:pt>
                <c:pt idx="12">
                  <c:v>13762</c:v>
                </c:pt>
              </c:numCache>
            </c:numRef>
          </c:val>
          <c:extLst xmlns:c16r2="http://schemas.microsoft.com/office/drawing/2015/06/chart">
            <c:ext xmlns:c16="http://schemas.microsoft.com/office/drawing/2014/chart" uri="{C3380CC4-5D6E-409C-BE32-E72D297353CC}">
              <c16:uniqueId val="{0000000A-96EC-4392-9310-79383D6EDFEE}"/>
            </c:ext>
          </c:extLst>
        </c:ser>
        <c:dLbls>
          <c:showLegendKey val="0"/>
          <c:showVal val="0"/>
          <c:showCatName val="0"/>
          <c:showSerName val="0"/>
          <c:showPercent val="0"/>
          <c:showBubbleSize val="0"/>
        </c:dLbls>
        <c:gapWidth val="100"/>
        <c:overlap val="100"/>
        <c:axId val="228239232"/>
        <c:axId val="228245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6497</c:v>
                </c:pt>
                <c:pt idx="2">
                  <c:v>#N/A</c:v>
                </c:pt>
                <c:pt idx="3">
                  <c:v>#N/A</c:v>
                </c:pt>
                <c:pt idx="4">
                  <c:v>5589</c:v>
                </c:pt>
                <c:pt idx="5">
                  <c:v>#N/A</c:v>
                </c:pt>
                <c:pt idx="6">
                  <c:v>#N/A</c:v>
                </c:pt>
                <c:pt idx="7">
                  <c:v>5426</c:v>
                </c:pt>
                <c:pt idx="8">
                  <c:v>#N/A</c:v>
                </c:pt>
                <c:pt idx="9">
                  <c:v>#N/A</c:v>
                </c:pt>
                <c:pt idx="10">
                  <c:v>4766</c:v>
                </c:pt>
                <c:pt idx="11">
                  <c:v>#N/A</c:v>
                </c:pt>
                <c:pt idx="12">
                  <c:v>#N/A</c:v>
                </c:pt>
                <c:pt idx="13">
                  <c:v>3762</c:v>
                </c:pt>
                <c:pt idx="14">
                  <c:v>#N/A</c:v>
                </c:pt>
              </c:numCache>
            </c:numRef>
          </c:val>
          <c:smooth val="0"/>
          <c:extLst xmlns:c16r2="http://schemas.microsoft.com/office/drawing/2015/06/chart">
            <c:ext xmlns:c16="http://schemas.microsoft.com/office/drawing/2014/chart" uri="{C3380CC4-5D6E-409C-BE32-E72D297353CC}">
              <c16:uniqueId val="{0000000B-96EC-4392-9310-79383D6EDFEE}"/>
            </c:ext>
          </c:extLst>
        </c:ser>
        <c:dLbls>
          <c:showLegendKey val="0"/>
          <c:showVal val="0"/>
          <c:showCatName val="0"/>
          <c:showSerName val="0"/>
          <c:showPercent val="0"/>
          <c:showBubbleSize val="0"/>
        </c:dLbls>
        <c:marker val="1"/>
        <c:smooth val="0"/>
        <c:axId val="228239232"/>
        <c:axId val="228245504"/>
      </c:lineChart>
      <c:catAx>
        <c:axId val="22823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8245504"/>
        <c:crosses val="autoZero"/>
        <c:auto val="1"/>
        <c:lblAlgn val="ctr"/>
        <c:lblOffset val="100"/>
        <c:tickLblSkip val="1"/>
        <c:tickMarkSkip val="1"/>
        <c:noMultiLvlLbl val="0"/>
      </c:catAx>
      <c:valAx>
        <c:axId val="22824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23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2255</c:v>
                </c:pt>
                <c:pt idx="1">
                  <c:v>2119</c:v>
                </c:pt>
                <c:pt idx="2">
                  <c:v>2218</c:v>
                </c:pt>
              </c:numCache>
            </c:numRef>
          </c:val>
          <c:extLst xmlns:c16r2="http://schemas.microsoft.com/office/drawing/2015/06/chart">
            <c:ext xmlns:c16="http://schemas.microsoft.com/office/drawing/2014/chart" uri="{C3380CC4-5D6E-409C-BE32-E72D297353CC}">
              <c16:uniqueId val="{00000000-AEAB-4A9D-BFEA-236B21234F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c:v>
                </c:pt>
                <c:pt idx="1">
                  <c:v>25</c:v>
                </c:pt>
                <c:pt idx="2">
                  <c:v>265</c:v>
                </c:pt>
              </c:numCache>
            </c:numRef>
          </c:val>
          <c:extLst xmlns:c16r2="http://schemas.microsoft.com/office/drawing/2015/06/chart">
            <c:ext xmlns:c16="http://schemas.microsoft.com/office/drawing/2014/chart" uri="{C3380CC4-5D6E-409C-BE32-E72D297353CC}">
              <c16:uniqueId val="{00000001-AEAB-4A9D-BFEA-236B21234F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576</c:v>
                </c:pt>
                <c:pt idx="1">
                  <c:v>781</c:v>
                </c:pt>
                <c:pt idx="2">
                  <c:v>847</c:v>
                </c:pt>
              </c:numCache>
            </c:numRef>
          </c:val>
          <c:extLst xmlns:c16r2="http://schemas.microsoft.com/office/drawing/2015/06/chart">
            <c:ext xmlns:c16="http://schemas.microsoft.com/office/drawing/2014/chart" uri="{C3380CC4-5D6E-409C-BE32-E72D297353CC}">
              <c16:uniqueId val="{00000002-AEAB-4A9D-BFEA-236B21234F65}"/>
            </c:ext>
          </c:extLst>
        </c:ser>
        <c:dLbls>
          <c:showLegendKey val="0"/>
          <c:showVal val="0"/>
          <c:showCatName val="0"/>
          <c:showSerName val="0"/>
          <c:showPercent val="0"/>
          <c:showBubbleSize val="0"/>
        </c:dLbls>
        <c:gapWidth val="120"/>
        <c:overlap val="100"/>
        <c:axId val="251386496"/>
        <c:axId val="228143488"/>
      </c:barChart>
      <c:catAx>
        <c:axId val="25138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8143488"/>
        <c:crosses val="autoZero"/>
        <c:auto val="1"/>
        <c:lblAlgn val="ctr"/>
        <c:lblOffset val="100"/>
        <c:tickLblSkip val="1"/>
        <c:tickMarkSkip val="1"/>
        <c:noMultiLvlLbl val="0"/>
      </c:catAx>
      <c:valAx>
        <c:axId val="228143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138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{CF83752D-6B3C-429F-BFFE-CC087321285B}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FAF-4DF9-9A5A-83107223869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{262DCE8C-BF4A-44B1-BDF7-9931B2A4B5EA}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AF-4DF9-9A5A-83107223869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{A1E176C0-B7D8-4244-8965-75EA3DE09D76}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AF-4DF9-9A5A-83107223869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{530BF190-6CA5-432A-B2AE-B84D2618442F}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AF-4DF9-9A5A-83107223869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{95F4A844-458D-4FD5-B285-6CBF4E2353D5}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AF-4DF9-9A5A-83107223869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{8D0C6930-1B85-4334-95CF-B0522DAE9DD2}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FAF-4DF9-9A5A-83107223869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{07213A87-3FCA-4586-ACE4-8368176510D4}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FAF-4DF9-9A5A-83107223869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{90B27594-3919-4E61-9E5B-E460265538B8}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FAF-4DF9-9A5A-83107223869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{13E512A8-B834-4A72-85EB-61ECD0C6A4E0}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FAF-4DF9-9A5A-8310722386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FAF-4DF9-9A5A-8310722386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{14AC69BB-15C6-48CA-965C-B4FE322DA644}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FAF-4DF9-9A5A-83107223869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{CA382968-44AD-4170-97D9-2324E0F39801}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AF-4DF9-9A5A-83107223869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{F69A38A3-7520-4558-907E-8BC45D024B6B}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AF-4DF9-9A5A-83107223869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{BA78F802-15CA-4AE4-B603-BBF420854B03}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AF-4DF9-9A5A-83107223869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{3431FF27-7452-4A30-97C7-33CE6DA79496}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AF-4DF9-9A5A-83107223869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{B67A1F93-3F5F-46AF-9659-FB0967A2F08E}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FAF-4DF9-9A5A-83107223869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{AC1BD846-BB8E-4CF0-9F87-6917C698C753}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FAF-4DF9-9A5A-83107223869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{CC9D1137-E36F-4ACF-BEDE-4C76AC5147CE}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FAF-4DF9-9A5A-83107223869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{19B6A206-F7A9-4D5F-AB10-BED1420DC017}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FAF-4DF9-9A5A-8310722386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1FAF-4DF9-9A5A-831072238695}"/>
            </c:ext>
          </c:extLst>
        </c:ser>
        <c:dLbls>
          <c:showLegendKey val="0"/>
          <c:showVal val="1"/>
          <c:showCatName val="0"/>
          <c:showSerName val="0"/>
          <c:showPercent val="0"/>
          <c:showBubbleSize val="0"/>
        </c:dLbls>
        <c:axId val="251213696"/>
        <c:axId val="251252736"/>
      </c:scatterChart>
      <c:valAx>
        <c:axId val="251213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252736"/>
        <c:crosses val="autoZero"/>
        <c:crossBetween val="midCat"/>
      </c:valAx>
      <c:valAx>
        <c:axId val="251252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213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{9FF78734-CBE0-4682-A503-635751D0EAAA}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3BF-42BD-B1D4-AC7820FC2F9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{FB3161C3-D328-413C-B5D6-45BBF0868463}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BF-42BD-B1D4-AC7820FC2F9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{E1C1D892-9DCE-4B42-9DC3-8708CA719CE1}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BF-42BD-B1D4-AC7820FC2F9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{D70B0FF3-D25C-4170-9B13-D459F69E713A}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BF-42BD-B1D4-AC7820FC2F9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{C7C5AB57-003A-4CE6-9F68-6EA4A0AB5F7D}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BF-42BD-B1D4-AC7820FC2F9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{91DA6E25-C419-42C9-A3BF-E2344DD3960F}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3BF-42BD-B1D4-AC7820FC2F9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{E7BA9143-CFBD-4D48-ABF4-9FF8BDD4D86D}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3BF-42BD-B1D4-AC7820FC2F9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{242EB20F-6AAD-44F4-9143-A24C9004EDFB}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3BF-42BD-B1D4-AC7820FC2F9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{E032D57B-65BE-416C-96DD-68EE73F85D31}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3BF-42BD-B1D4-AC7820FC2F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16.899999999999999</c:v>
                </c:pt>
                <c:pt idx="8">
                  <c:v>15.1</c:v>
                </c:pt>
                <c:pt idx="16">
                  <c:v>13.6</c:v>
                </c:pt>
                <c:pt idx="24">
                  <c:v>11.8</c:v>
                </c:pt>
                <c:pt idx="32">
                  <c:v>10.8</c:v>
                </c:pt>
              </c:numCache>
            </c:numRef>
          </c:xVal>
          <c:yVal>
            <c:numRef>
              <c:f>公会計指標分析・財政指標組合せ分析表!$BP$73:$DC$73</c:f>
              <c:numCache>
                <c:formatCode>#,##0.0;"▲ "#,##0.0</c:formatCode>
                <c:ptCount val="40"/>
                <c:pt idx="0">
                  <c:v>124.7</c:v>
                </c:pt>
                <c:pt idx="8">
                  <c:v>110</c:v>
                </c:pt>
                <c:pt idx="16">
                  <c:v>105.8</c:v>
                </c:pt>
                <c:pt idx="24">
                  <c:v>94.4</c:v>
                </c:pt>
                <c:pt idx="32">
                  <c:v>76.8</c:v>
                </c:pt>
              </c:numCache>
            </c:numRef>
          </c:yVal>
          <c:smooth val="0"/>
          <c:extLst xmlns:c16r2="http://schemas.microsoft.com/office/drawing/2015/06/chart">
            <c:ext xmlns:c16="http://schemas.microsoft.com/office/drawing/2014/chart" uri="{C3380CC4-5D6E-409C-BE32-E72D297353CC}">
              <c16:uniqueId val="{00000009-53BF-42BD-B1D4-AC7820FC2F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{F3FF9CA1-5D8E-45C9-A3F5-91B21D78F19B}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3BF-42BD-B1D4-AC7820FC2F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{BB2964F0-51D5-4611-8E10-649693DE91DF}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BF-42BD-B1D4-AC7820FC2F9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{D53812AC-F132-4EFC-A73B-5D82CA2DEC01}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BF-42BD-B1D4-AC7820FC2F9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{8AC3ABD1-C6B6-42F8-9D77-C8574C292E8B}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BF-42BD-B1D4-AC7820FC2F9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{6046FD97-AC8A-421D-9795-C0E217129880}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BF-42BD-B1D4-AC7820FC2F9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{A8A1DFAE-EE88-4292-B8E8-E25679C632C6}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3BF-42BD-B1D4-AC7820FC2F9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{89968C21-D91A-4C62-9391-0D3ECC7C4DB9}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3BF-42BD-B1D4-AC7820FC2F92}"/>
                </c:ext>
              </c:extLst>
            </c:dLbl>
            <c:dLbl>
              <c:idx val="24"/>
              <c:layout>
                <c:manualLayout>
                  <c:x val="-2.284182909234603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{CB9F2917-DAF4-427F-9E18-360F52B72F8A}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3BF-42BD-B1D4-AC7820FC2F92}"/>
                </c:ext>
              </c:extLst>
            </c:dLbl>
            <c:dLbl>
              <c:idx val="32"/>
              <c:layout>
                <c:manualLayout>
                  <c:x val="-4.0554154145875279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{FD8FDB3B-7588-4CCA-857A-7ECB84793091}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3BF-42BD-B1D4-AC7820FC2F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8.9</c:v>
                </c:pt>
                <c:pt idx="24">
                  <c:v>9.1999999999999993</c:v>
                </c:pt>
                <c:pt idx="32">
                  <c:v>9.1</c:v>
                </c:pt>
              </c:numCache>
            </c:numRef>
          </c:xVal>
          <c:yVal>
            <c:numRef>
              <c:f>公会計指標分析・財政指標組合せ分析表!$BP$77:$DC$77</c:f>
              <c:numCache>
                <c:formatCode>#,##0.0;"▲ "#,##0.0</c:formatCode>
                <c:ptCount val="40"/>
                <c:pt idx="0">
                  <c:v>54.6</c:v>
                </c:pt>
                <c:pt idx="8">
                  <c:v>48.7</c:v>
                </c:pt>
                <c:pt idx="16">
                  <c:v>13.1</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53BF-42BD-B1D4-AC7820FC2F92}"/>
            </c:ext>
          </c:extLst>
        </c:ser>
        <c:dLbls>
          <c:showLegendKey val="0"/>
          <c:showVal val="1"/>
          <c:showCatName val="0"/>
          <c:showSerName val="0"/>
          <c:showPercent val="0"/>
          <c:showBubbleSize val="0"/>
        </c:dLbls>
        <c:axId val="252044800"/>
        <c:axId val="252046720"/>
      </c:scatterChart>
      <c:valAx>
        <c:axId val="252044800"/>
        <c:scaling>
          <c:orientation val="minMax"/>
          <c:max val="17.600000000000001"/>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046720"/>
        <c:crosses val="autoZero"/>
        <c:crossBetween val="midCat"/>
      </c:valAx>
      <c:valAx>
        <c:axId val="25204672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20448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実質公債費比率（分子）の大半を占める元利償還は、地方債の発行額と連動している。地方債の元利償還は、平成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年度まで、年々減少傾向にある。</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公営企業債の元利償還金対する繰入額も、下水道事業に係る元利償還金の減少に伴い、年々減少傾向にある。</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これらに伴って、実質公債費比率の分子も年々減少傾向となっている。</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しかし、</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年度以降は北但広域ごみ処理施設や道の駅などに対する返済が始まるため、元利償還の額は増高する見込みであるため、実質公債費比率の分子も増加すると考えられる。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一般会計等に係る地方債の現在高は、平成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年度まで、新発債発行額の抑制により年々減少し、平成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年度末は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13,243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百万円（前年度対比▲</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376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百万円）となった。しかし、平成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年度中は北但広域ごみ処理施設建設事業の本格化に伴い多額の地方債を発行することとなり、平成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年度末は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13,555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百万円（前年度対比</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312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百万円増）となっている。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さらに、平成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年度も北但広域ごみ処理施設建設事業の最終年と同時に、道の駅整備事業により地方債の発行額が増高している。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公営企業債等繰入見込額（公営企業債等償還に係る一般会計負担見込額）は、平成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年度をピークに減少している。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さらに、退職者の補充抑制による職員数削減に伴う退職手当負担見込額も年々減少している。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一方で、将来負担比率算定上の分子から控除（マイナス）される充当可能基金現在高は、新残土処分場整備に係る基金の取り崩し、公立浜坂病院の経営改善補助金等の財源補てんのための財政調整基金の取り崩しにより、減少傾向となってい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総括すると、将来負担比率の分子は、一般会計等の地方債残高が増加したものの、公営企業債等繰入見込額（公営企業債等償還に係る一般会計負担見込額）が減少、さらに退職者の補充抑制による職員数削減に伴う退職手当負担見込額も減少し、分子が減少してい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将来負担比率の分子が減少したことにより、将来負担比率が前年度と比較し改善している。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兵庫県新温泉町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年度は前年度剰余金を活用して、財政調整基金に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百万円、減債基金へ</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千万円の積立を行い、また特定目的基金においても合併特例債を原資として地域振興基金に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億円の積立を行い。基金全体として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基金の使途の明確化を図りつつ、前年度剰余金を活用し、財政調整基金や減債基金等に積み立てていくことを予定している。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しかしながら、今後は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普通交付税の合併算定替による特例措置の適用期限終了や、人口減による歳入不足</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により基金全体として縮小する恐れがある。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地域振興基金は合併特例債を活用して基金積立を行い、将来、町で行う大型事業に対して充当を行う。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下タ山、十字谷残土処分場整備基金は、残土処分場使用料を財源として、次の残土処分場整備等に充当を行う。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地域振興基金は合併特例債が発行可能な平成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年度までに、これを財源として計画的に積立を行っている。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下タ山、十字谷残土処分場整備基金は、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事業が開始される浜坂道路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期工事に対応するため、新残土処分場整備のために取崩しを行っている。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合併特例債の発行期限である平成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は、基金積立可能額の範囲内で地域振興基金は増高するが、その他の特定目的基金は大きく変動する見込みはない。しかしながら、ふるさと納税を原資とする「ふるさとづくり基金」については、ふるさと納税の拡充によっては大きく増高する可能性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普通交付税の合併算定替による特例措置の適用期限終了や、人口減による歳入不足を見越し、剰余金を活用して</a:t>
          </a:r>
          <a:r>
            <a:rPr lang="en-US" altLang="ja-JP"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99,246</a:t>
          </a:r>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千円の積立を行った。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普通交付税の合併算定替による特例措置の適用期限終了や、人口減による歳入不足を見越し、今後も剰余金を活用して</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財政調整基金の積立を行う。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年度は、前年度剰余金を活用して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千万円を積立。交付税算入等、財源措置の無い公債費相当分を上限として積立を行った。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れまでは減債基金への積立はほとんど行わず、剰余金は財政調整基金へ積立していたが、今後、大型事業に伴う公債費や地方債残高の大幅な増が見込まれるため、剰余金を活用しながら減債基金の積立を計画的に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14,866
14,749
241.01
10,948,430
10,799,352
24,740
6,272,466
13,762,190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債務償還可能年数は、実質公債費比率や将来負担比率にも表れているように、近年の大型事業実施に伴う地方債残高の増により、類似団体と比較して、債務償還可能年数は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年上回っている。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69" name="テキスト ボックス 6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1" name="テキスト ボックス 7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77" name="直線コネクタ 76"/>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80"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81" name="直線コネクタ 80"/>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8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83" name="フローチャート: 判断 8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54680</xdr:rowOff>
    </xdr:from>
    <xdr:to>
      <xdr:col>76</xdr:col>
      <xdr:colOff>73025</xdr:colOff>
      <xdr:row>30</xdr:row>
      <xdr:rowOff>156280</xdr:rowOff>
    </xdr:to>
    <xdr:sp macro="" textlink="">
      <xdr:nvSpPr>
        <xdr:cNvPr id="89" name="楕円 88"/>
        <xdr:cNvSpPr/>
      </xdr:nvSpPr>
      <xdr:spPr>
        <a:xfrm>
          <a:off x="14744700" y="59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77557</xdr:rowOff>
    </xdr:from>
    <xdr:ext cx="340478" cy="259045"/>
    <xdr:sp macro="" textlink="">
      <xdr:nvSpPr>
        <xdr:cNvPr id="90" name="債務償還可能年数該当値テキスト"/>
        <xdr:cNvSpPr txBox="1"/>
      </xdr:nvSpPr>
      <xdr:spPr>
        <a:xfrm>
          <a:off x="14846300" y="5821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14,866
14,749
241.01
10,948,430
10,799,352
24,740
6,272,466
13,762,190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14,866
14,749
241.01
10,948,430
10,799,352
24,740
6,272,466
13,762,190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14,866
14,749
241.01
10,948,430
10,799,352
24,740
6,272,466
13,762,190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単年度財政力指数の推移は、平成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0.254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0.253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0.258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0.260</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0.258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0.251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となっている。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財政力指数は、当該年度以前</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カ年の平均値となっており、平成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年度と平成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年度の単年度財政力指数の相殺により、平成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0.259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から平成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0.256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へ</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0.003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％悪化した。</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月</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日からの消費税及び地方消費税率の引上げ（</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％から</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％に変更）に伴い、地方消費税交付金が増となり、財政力指数計算上の分子となる基準財政収入額の増に伴い、財政力指数が上昇（改善）した。</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人口の減少や全国平均を上回る高齢化率に加え、長引く景気低迷による個人・法人税の減収、地価の下落に伴う固定資産税の減収等により、税収増が見込めず財政基盤が弱い状況となっており、財政力指数は、類似団体平均を下回っている。今後も退職者の補充抑制など人件費の削減、投資的経費の抑制をはじめとした歳出削減、町税の徴収強化などの取組みを通じて、財政基盤の強化に努める。</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2" name="直線コネクタ 71"/>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5" name="直線コネクタ 74"/>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94721</xdr:rowOff>
    </xdr:to>
    <xdr:cxnSp macro="">
      <xdr:nvCxnSpPr>
        <xdr:cNvPr id="78" name="直線コネクタ 77"/>
        <xdr:cNvCxnSpPr/>
      </xdr:nvCxnSpPr>
      <xdr:spPr>
        <a:xfrm flipV="1">
          <a:off x="2336800" y="76284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94721</xdr:rowOff>
    </xdr:to>
    <xdr:cxnSp macro="">
      <xdr:nvCxnSpPr>
        <xdr:cNvPr id="81" name="直線コネクタ 80"/>
        <xdr:cNvCxnSpPr/>
      </xdr:nvCxnSpPr>
      <xdr:spPr>
        <a:xfrm>
          <a:off x="1447800" y="76284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4" name="フローチャート: 判断 83"/>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5" name="テキスト ボックス 84"/>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91" name="楕円 90"/>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2"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3" name="楕円 92"/>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4" name="テキスト ボックス 93"/>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5" name="楕円 94"/>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6" name="テキスト ボックス 95"/>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43921</xdr:rowOff>
    </xdr:from>
    <xdr:to>
      <xdr:col>11</xdr:col>
      <xdr:colOff>82550</xdr:colOff>
      <xdr:row>44</xdr:row>
      <xdr:rowOff>145521</xdr:rowOff>
    </xdr:to>
    <xdr:sp macro="" textlink="">
      <xdr:nvSpPr>
        <xdr:cNvPr id="97" name="楕円 96"/>
        <xdr:cNvSpPr/>
      </xdr:nvSpPr>
      <xdr:spPr>
        <a:xfrm>
          <a:off x="2286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130298</xdr:rowOff>
    </xdr:from>
    <xdr:ext cx="762000" cy="259045"/>
    <xdr:sp macro="" textlink="">
      <xdr:nvSpPr>
        <xdr:cNvPr id="98" name="テキスト ボックス 97"/>
        <xdr:cNvSpPr txBox="1"/>
      </xdr:nvSpPr>
      <xdr:spPr>
        <a:xfrm>
          <a:off x="1955800" y="76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9" name="楕円 98"/>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100" name="テキスト ボックス 99"/>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年度を計画期間とする第</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次新温泉町定員適正化計画に基づき、人件費は退職者の補充抑制により人件費削減（前年度比</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22,991</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千円減）を行っている。さらに、公債費は平成</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年度まで新規発行地方債を抑制してきたことにより減少（前年度比</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3,075</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千円減）となった。一方で、物件費及び補助費が増大したものの、経常経費充当一般財源総額では</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5,335,657</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千円（対前年比</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61,806</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千円減）となった。</a:t>
          </a:r>
        </a:p>
        <a:p>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　経常収支比率算定上の分母となる経常一般財源は、地方譲与税、各種交付金、普通交付税が減額となり、</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6,097,987</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千円（前年度比</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59,668</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千円減）となった。また、臨時財政対策債は、</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267,407</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千円（前年度比</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2,721</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千円増）となった。</a:t>
          </a:r>
        </a:p>
        <a:p>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　結果、分子、分母ともに減となったものの、わずかに経常収支比率を引き下げ、対前年度比</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％減（改善）の</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83.8</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％となった。</a:t>
          </a:r>
        </a:p>
        <a:p>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　経常収支比率は、類似団体と比較し</a:t>
          </a:r>
          <a:r>
            <a:rPr lang="en-US" altLang="ja-JP" sz="800">
              <a:solidFill>
                <a:schemeClr val="dk1"/>
              </a:solidFill>
              <a:effectLst/>
              <a:latin typeface="ＭＳ ゴシック" panose="020B0609070205080204" pitchFamily="49" charset="-128"/>
              <a:ea typeface="ＭＳ ゴシック" panose="020B0609070205080204" pitchFamily="49" charset="-128"/>
              <a:cs typeface="+mn-cs"/>
            </a:rPr>
            <a:t>4.0</a:t>
          </a:r>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％下回ったものの、今後も退職者の補充抑制など人件費の削減を行い、経常収支比率の改善を目指す｡</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84667</xdr:rowOff>
    </xdr:to>
    <xdr:cxnSp macro="">
      <xdr:nvCxnSpPr>
        <xdr:cNvPr id="135" name="直線コネクタ 134"/>
        <xdr:cNvCxnSpPr/>
      </xdr:nvCxnSpPr>
      <xdr:spPr>
        <a:xfrm flipV="1">
          <a:off x="4114800" y="106984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62</xdr:row>
      <xdr:rowOff>100754</xdr:rowOff>
    </xdr:to>
    <xdr:cxnSp macro="">
      <xdr:nvCxnSpPr>
        <xdr:cNvPr id="138" name="直線コネクタ 137"/>
        <xdr:cNvCxnSpPr/>
      </xdr:nvCxnSpPr>
      <xdr:spPr>
        <a:xfrm flipV="1">
          <a:off x="3225800" y="107145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63</xdr:row>
      <xdr:rowOff>154517</xdr:rowOff>
    </xdr:to>
    <xdr:cxnSp macro="">
      <xdr:nvCxnSpPr>
        <xdr:cNvPr id="141" name="直線コネクタ 140"/>
        <xdr:cNvCxnSpPr/>
      </xdr:nvCxnSpPr>
      <xdr:spPr>
        <a:xfrm flipV="1">
          <a:off x="2336800" y="10730654"/>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42" name="フローチャート: 判断 141"/>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43" name="テキスト ボックス 142"/>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63</xdr:row>
      <xdr:rowOff>154517</xdr:rowOff>
    </xdr:to>
    <xdr:cxnSp macro="">
      <xdr:nvCxnSpPr>
        <xdr:cNvPr id="144" name="直線コネクタ 143"/>
        <xdr:cNvCxnSpPr/>
      </xdr:nvCxnSpPr>
      <xdr:spPr>
        <a:xfrm>
          <a:off x="1447800" y="108593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5" name="フローチャート: 判断 144"/>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6" name="テキスト ボックス 145"/>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7" name="フローチャート: 判断 146"/>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8" name="テキスト ボックス 147"/>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4" name="楕円 153"/>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5"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33867</xdr:rowOff>
    </xdr:from>
    <xdr:to>
      <xdr:col>19</xdr:col>
      <xdr:colOff>184150</xdr:colOff>
      <xdr:row>62</xdr:row>
      <xdr:rowOff>135467</xdr:rowOff>
    </xdr:to>
    <xdr:sp macro="" textlink="">
      <xdr:nvSpPr>
        <xdr:cNvPr id="156" name="楕円 155"/>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145644</xdr:rowOff>
    </xdr:from>
    <xdr:ext cx="736600" cy="259045"/>
    <xdr:sp macro="" textlink="">
      <xdr:nvSpPr>
        <xdr:cNvPr id="157" name="テキスト ボックス 156"/>
        <xdr:cNvSpPr txBox="1"/>
      </xdr:nvSpPr>
      <xdr:spPr>
        <a:xfrm>
          <a:off x="3733800" y="1043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8" name="楕円 157"/>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59" name="テキスト ボックス 158"/>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60" name="楕円 159"/>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61" name="テキスト ボックス 160"/>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62" name="楕円 161"/>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118973</xdr:rowOff>
    </xdr:from>
    <xdr:ext cx="762000" cy="259045"/>
    <xdr:sp macro="" textlink="">
      <xdr:nvSpPr>
        <xdr:cNvPr id="163" name="テキスト ボックス 162"/>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人件費は、平成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年度を計画期間とする第</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次新温泉町定員適正化計画に基づき、人件費は退職者の補充抑制により人件費削減に取り組んでいる。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物件費は、道の駅開業に係る備品購入費等の増により、増高した。</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人口一人あたり人件費・物件費等の状況は、類似団体平均より依然として高い。職員の節約意識の向上、「もったいない運動」の推進、コスト意識の高揚、競争により経費削減を図る。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167396</xdr:rowOff>
    </xdr:from>
    <xdr:to>
      <xdr:col>23</xdr:col>
      <xdr:colOff>133350</xdr:colOff>
      <xdr:row>83</xdr:row>
      <xdr:rowOff>28311</xdr:rowOff>
    </xdr:to>
    <xdr:cxnSp macro="">
      <xdr:nvCxnSpPr>
        <xdr:cNvPr id="198" name="直線コネクタ 197"/>
        <xdr:cNvCxnSpPr/>
      </xdr:nvCxnSpPr>
      <xdr:spPr>
        <a:xfrm>
          <a:off x="4114800" y="14226296"/>
          <a:ext cx="8382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163057</xdr:rowOff>
    </xdr:from>
    <xdr:to>
      <xdr:col>19</xdr:col>
      <xdr:colOff>133350</xdr:colOff>
      <xdr:row>82</xdr:row>
      <xdr:rowOff>167396</xdr:rowOff>
    </xdr:to>
    <xdr:cxnSp macro="">
      <xdr:nvCxnSpPr>
        <xdr:cNvPr id="201" name="直線コネクタ 200"/>
        <xdr:cNvCxnSpPr/>
      </xdr:nvCxnSpPr>
      <xdr:spPr>
        <a:xfrm>
          <a:off x="3225800" y="14221957"/>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121991</xdr:rowOff>
    </xdr:from>
    <xdr:to>
      <xdr:col>15</xdr:col>
      <xdr:colOff>82550</xdr:colOff>
      <xdr:row>82</xdr:row>
      <xdr:rowOff>163057</xdr:rowOff>
    </xdr:to>
    <xdr:cxnSp macro="">
      <xdr:nvCxnSpPr>
        <xdr:cNvPr id="204" name="直線コネクタ 203"/>
        <xdr:cNvCxnSpPr/>
      </xdr:nvCxnSpPr>
      <xdr:spPr>
        <a:xfrm>
          <a:off x="2336800" y="14180891"/>
          <a:ext cx="889000" cy="4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5" name="フローチャート: 判断 204"/>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6" name="テキスト ボックス 205"/>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90368</xdr:rowOff>
    </xdr:from>
    <xdr:to>
      <xdr:col>11</xdr:col>
      <xdr:colOff>31750</xdr:colOff>
      <xdr:row>82</xdr:row>
      <xdr:rowOff>121991</xdr:rowOff>
    </xdr:to>
    <xdr:cxnSp macro="">
      <xdr:nvCxnSpPr>
        <xdr:cNvPr id="207" name="直線コネクタ 206"/>
        <xdr:cNvCxnSpPr/>
      </xdr:nvCxnSpPr>
      <xdr:spPr>
        <a:xfrm>
          <a:off x="1447800" y="1414926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50980</xdr:rowOff>
    </xdr:from>
    <xdr:to>
      <xdr:col>11</xdr:col>
      <xdr:colOff>82550</xdr:colOff>
      <xdr:row>81</xdr:row>
      <xdr:rowOff>152580</xdr:rowOff>
    </xdr:to>
    <xdr:sp macro="" textlink="">
      <xdr:nvSpPr>
        <xdr:cNvPr id="208" name="フローチャート: 判断 207"/>
        <xdr:cNvSpPr/>
      </xdr:nvSpPr>
      <xdr:spPr>
        <a:xfrm>
          <a:off x="2286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162757</xdr:rowOff>
    </xdr:from>
    <xdr:ext cx="762000" cy="259045"/>
    <xdr:sp macro="" textlink="">
      <xdr:nvSpPr>
        <xdr:cNvPr id="209" name="テキスト ボックス 208"/>
        <xdr:cNvSpPr txBox="1"/>
      </xdr:nvSpPr>
      <xdr:spPr>
        <a:xfrm>
          <a:off x="1955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6947</xdr:rowOff>
    </xdr:from>
    <xdr:to>
      <xdr:col>7</xdr:col>
      <xdr:colOff>31750</xdr:colOff>
      <xdr:row>81</xdr:row>
      <xdr:rowOff>108547</xdr:rowOff>
    </xdr:to>
    <xdr:sp macro="" textlink="">
      <xdr:nvSpPr>
        <xdr:cNvPr id="210" name="フローチャート: 判断 209"/>
        <xdr:cNvSpPr/>
      </xdr:nvSpPr>
      <xdr:spPr>
        <a:xfrm>
          <a:off x="1397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118724</xdr:rowOff>
    </xdr:from>
    <xdr:ext cx="762000" cy="259045"/>
    <xdr:sp macro="" textlink="">
      <xdr:nvSpPr>
        <xdr:cNvPr id="211" name="テキスト ボックス 210"/>
        <xdr:cNvSpPr txBox="1"/>
      </xdr:nvSpPr>
      <xdr:spPr>
        <a:xfrm>
          <a:off x="1066800" y="136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148961</xdr:rowOff>
    </xdr:from>
    <xdr:to>
      <xdr:col>23</xdr:col>
      <xdr:colOff>184150</xdr:colOff>
      <xdr:row>83</xdr:row>
      <xdr:rowOff>79111</xdr:rowOff>
    </xdr:to>
    <xdr:sp macro="" textlink="">
      <xdr:nvSpPr>
        <xdr:cNvPr id="217" name="楕円 216"/>
        <xdr:cNvSpPr/>
      </xdr:nvSpPr>
      <xdr:spPr>
        <a:xfrm>
          <a:off x="4902200" y="142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121038</xdr:rowOff>
    </xdr:from>
    <xdr:ext cx="762000" cy="259045"/>
    <xdr:sp macro="" textlink="">
      <xdr:nvSpPr>
        <xdr:cNvPr id="218" name="人件費・物件費等の状況該当値テキスト"/>
        <xdr:cNvSpPr txBox="1"/>
      </xdr:nvSpPr>
      <xdr:spPr>
        <a:xfrm>
          <a:off x="5041900" y="1417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116596</xdr:rowOff>
    </xdr:from>
    <xdr:to>
      <xdr:col>19</xdr:col>
      <xdr:colOff>184150</xdr:colOff>
      <xdr:row>83</xdr:row>
      <xdr:rowOff>46746</xdr:rowOff>
    </xdr:to>
    <xdr:sp macro="" textlink="">
      <xdr:nvSpPr>
        <xdr:cNvPr id="219" name="楕円 218"/>
        <xdr:cNvSpPr/>
      </xdr:nvSpPr>
      <xdr:spPr>
        <a:xfrm>
          <a:off x="4064000" y="1417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31523</xdr:rowOff>
    </xdr:from>
    <xdr:ext cx="736600" cy="259045"/>
    <xdr:sp macro="" textlink="">
      <xdr:nvSpPr>
        <xdr:cNvPr id="220" name="テキスト ボックス 219"/>
        <xdr:cNvSpPr txBox="1"/>
      </xdr:nvSpPr>
      <xdr:spPr>
        <a:xfrm>
          <a:off x="3733800" y="1426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112257</xdr:rowOff>
    </xdr:from>
    <xdr:to>
      <xdr:col>15</xdr:col>
      <xdr:colOff>133350</xdr:colOff>
      <xdr:row>83</xdr:row>
      <xdr:rowOff>42407</xdr:rowOff>
    </xdr:to>
    <xdr:sp macro="" textlink="">
      <xdr:nvSpPr>
        <xdr:cNvPr id="221" name="楕円 220"/>
        <xdr:cNvSpPr/>
      </xdr:nvSpPr>
      <xdr:spPr>
        <a:xfrm>
          <a:off x="3175000" y="141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27184</xdr:rowOff>
    </xdr:from>
    <xdr:ext cx="762000" cy="259045"/>
    <xdr:sp macro="" textlink="">
      <xdr:nvSpPr>
        <xdr:cNvPr id="222" name="テキスト ボックス 221"/>
        <xdr:cNvSpPr txBox="1"/>
      </xdr:nvSpPr>
      <xdr:spPr>
        <a:xfrm>
          <a:off x="2844800" y="142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71191</xdr:rowOff>
    </xdr:from>
    <xdr:to>
      <xdr:col>11</xdr:col>
      <xdr:colOff>82550</xdr:colOff>
      <xdr:row>83</xdr:row>
      <xdr:rowOff>1341</xdr:rowOff>
    </xdr:to>
    <xdr:sp macro="" textlink="">
      <xdr:nvSpPr>
        <xdr:cNvPr id="223" name="楕円 222"/>
        <xdr:cNvSpPr/>
      </xdr:nvSpPr>
      <xdr:spPr>
        <a:xfrm>
          <a:off x="2286000" y="1413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157568</xdr:rowOff>
    </xdr:from>
    <xdr:ext cx="762000" cy="259045"/>
    <xdr:sp macro="" textlink="">
      <xdr:nvSpPr>
        <xdr:cNvPr id="224" name="テキスト ボックス 223"/>
        <xdr:cNvSpPr txBox="1"/>
      </xdr:nvSpPr>
      <xdr:spPr>
        <a:xfrm>
          <a:off x="1955800" y="1421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39568</xdr:rowOff>
    </xdr:from>
    <xdr:to>
      <xdr:col>7</xdr:col>
      <xdr:colOff>31750</xdr:colOff>
      <xdr:row>82</xdr:row>
      <xdr:rowOff>141168</xdr:rowOff>
    </xdr:to>
    <xdr:sp macro="" textlink="">
      <xdr:nvSpPr>
        <xdr:cNvPr id="225" name="楕円 224"/>
        <xdr:cNvSpPr/>
      </xdr:nvSpPr>
      <xdr:spPr>
        <a:xfrm>
          <a:off x="1397000" y="140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125945</xdr:rowOff>
    </xdr:from>
    <xdr:ext cx="762000" cy="259045"/>
    <xdr:sp macro="" textlink="">
      <xdr:nvSpPr>
        <xdr:cNvPr id="226" name="テキスト ボックス 225"/>
        <xdr:cNvSpPr txBox="1"/>
      </xdr:nvSpPr>
      <xdr:spPr>
        <a:xfrm>
          <a:off x="1066800" y="1418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職員年代構成の変動により、本町のラスパイレス指数は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96.2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％となり、類似団体との比較でも、</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％下回っている。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今後も、計画的な職員採用に努め、職員構成の改善を図りつつ、ラスパイレス指数の増高抑制に努める。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58561</xdr:rowOff>
    </xdr:to>
    <xdr:cxnSp macro="">
      <xdr:nvCxnSpPr>
        <xdr:cNvPr id="260" name="直線コネクタ 259"/>
        <xdr:cNvCxnSpPr/>
      </xdr:nvCxnSpPr>
      <xdr:spPr>
        <a:xfrm>
          <a:off x="16179800" y="1463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58561</xdr:rowOff>
    </xdr:to>
    <xdr:cxnSp macro="">
      <xdr:nvCxnSpPr>
        <xdr:cNvPr id="263" name="直線コネクタ 262"/>
        <xdr:cNvCxnSpPr/>
      </xdr:nvCxnSpPr>
      <xdr:spPr>
        <a:xfrm>
          <a:off x="15290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31750</xdr:rowOff>
    </xdr:to>
    <xdr:cxnSp macro="">
      <xdr:nvCxnSpPr>
        <xdr:cNvPr id="266" name="直線コネクタ 265"/>
        <xdr:cNvCxnSpPr/>
      </xdr:nvCxnSpPr>
      <xdr:spPr>
        <a:xfrm flipV="1">
          <a:off x="14401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85</xdr:row>
      <xdr:rowOff>31750</xdr:rowOff>
    </xdr:to>
    <xdr:cxnSp macro="">
      <xdr:nvCxnSpPr>
        <xdr:cNvPr id="269" name="直線コネクタ 268"/>
        <xdr:cNvCxnSpPr/>
      </xdr:nvCxnSpPr>
      <xdr:spPr>
        <a:xfrm>
          <a:off x="13512800" y="144709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2" name="フローチャート: 判断 271"/>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3" name="テキスト ボックス 272"/>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9" name="楕円 278"/>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80" name="給与水準   （国との比較）該当値テキスト"/>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81" name="楕円 280"/>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2" name="テキスト ボックス 281"/>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3" name="楕円 282"/>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4" name="テキスト ボックス 283"/>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6" name="テキスト ボックス 285"/>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7" name="楕円 286"/>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130122</xdr:rowOff>
    </xdr:from>
    <xdr:ext cx="762000" cy="259045"/>
    <xdr:sp macro="" textlink="">
      <xdr:nvSpPr>
        <xdr:cNvPr id="288" name="テキスト ボックス 287"/>
        <xdr:cNvSpPr txBox="1"/>
      </xdr:nvSpPr>
      <xdr:spPr>
        <a:xfrm>
          <a:off x="13131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人口減少による類似団体区分の変更に伴い、人口</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1,000</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人あたり職員数は、類似団体内の平均値になっている。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ただし、人口減少や合併特例措置（合併算定替）の段階的縮減により普通交付税が減少しており、より効率的な行財政運営が求められているため、平成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年度を計画期間とする第</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次新温泉町定員適正化計画に基づき、職員数は退職者の補充抑制により削減していく。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96986</xdr:rowOff>
    </xdr:from>
    <xdr:to>
      <xdr:col>81</xdr:col>
      <xdr:colOff>44450</xdr:colOff>
      <xdr:row>60</xdr:row>
      <xdr:rowOff>113072</xdr:rowOff>
    </xdr:to>
    <xdr:cxnSp macro="">
      <xdr:nvCxnSpPr>
        <xdr:cNvPr id="323" name="直線コネクタ 322"/>
        <xdr:cNvCxnSpPr/>
      </xdr:nvCxnSpPr>
      <xdr:spPr>
        <a:xfrm>
          <a:off x="16179800" y="10383986"/>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92964</xdr:rowOff>
    </xdr:from>
    <xdr:to>
      <xdr:col>77</xdr:col>
      <xdr:colOff>44450</xdr:colOff>
      <xdr:row>60</xdr:row>
      <xdr:rowOff>96986</xdr:rowOff>
    </xdr:to>
    <xdr:cxnSp macro="">
      <xdr:nvCxnSpPr>
        <xdr:cNvPr id="326" name="直線コネクタ 325"/>
        <xdr:cNvCxnSpPr/>
      </xdr:nvCxnSpPr>
      <xdr:spPr>
        <a:xfrm>
          <a:off x="15290800" y="1037996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92964</xdr:rowOff>
    </xdr:from>
    <xdr:to>
      <xdr:col>72</xdr:col>
      <xdr:colOff>203200</xdr:colOff>
      <xdr:row>60</xdr:row>
      <xdr:rowOff>102616</xdr:rowOff>
    </xdr:to>
    <xdr:cxnSp macro="">
      <xdr:nvCxnSpPr>
        <xdr:cNvPr id="329" name="直線コネクタ 328"/>
        <xdr:cNvCxnSpPr/>
      </xdr:nvCxnSpPr>
      <xdr:spPr>
        <a:xfrm flipV="1">
          <a:off x="14401800" y="103799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59055</xdr:rowOff>
    </xdr:from>
    <xdr:to>
      <xdr:col>73</xdr:col>
      <xdr:colOff>44450</xdr:colOff>
      <xdr:row>60</xdr:row>
      <xdr:rowOff>160655</xdr:rowOff>
    </xdr:to>
    <xdr:sp macro="" textlink="">
      <xdr:nvSpPr>
        <xdr:cNvPr id="330" name="フローチャート: 判断 329"/>
        <xdr:cNvSpPr/>
      </xdr:nvSpPr>
      <xdr:spPr>
        <a:xfrm>
          <a:off x="15240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145432</xdr:rowOff>
    </xdr:from>
    <xdr:ext cx="762000" cy="259045"/>
    <xdr:sp macro="" textlink="">
      <xdr:nvSpPr>
        <xdr:cNvPr id="331" name="テキスト ボックス 330"/>
        <xdr:cNvSpPr txBox="1"/>
      </xdr:nvSpPr>
      <xdr:spPr>
        <a:xfrm>
          <a:off x="14909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102616</xdr:rowOff>
    </xdr:from>
    <xdr:to>
      <xdr:col>68</xdr:col>
      <xdr:colOff>152400</xdr:colOff>
      <xdr:row>60</xdr:row>
      <xdr:rowOff>148463</xdr:rowOff>
    </xdr:to>
    <xdr:cxnSp macro="">
      <xdr:nvCxnSpPr>
        <xdr:cNvPr id="332" name="直線コネクタ 331"/>
        <xdr:cNvCxnSpPr/>
      </xdr:nvCxnSpPr>
      <xdr:spPr>
        <a:xfrm flipV="1">
          <a:off x="13512800" y="10389616"/>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128355</xdr:rowOff>
    </xdr:from>
    <xdr:to>
      <xdr:col>68</xdr:col>
      <xdr:colOff>203200</xdr:colOff>
      <xdr:row>60</xdr:row>
      <xdr:rowOff>58505</xdr:rowOff>
    </xdr:to>
    <xdr:sp macro="" textlink="">
      <xdr:nvSpPr>
        <xdr:cNvPr id="333" name="フローチャート: 判断 332"/>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68682</xdr:rowOff>
    </xdr:from>
    <xdr:ext cx="762000" cy="259045"/>
    <xdr:sp macro="" textlink="">
      <xdr:nvSpPr>
        <xdr:cNvPr id="334" name="テキスト ボックス 333"/>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5" name="フローチャート: 判断 334"/>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36" name="テキスト ボックス 335"/>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62272</xdr:rowOff>
    </xdr:from>
    <xdr:to>
      <xdr:col>81</xdr:col>
      <xdr:colOff>95250</xdr:colOff>
      <xdr:row>60</xdr:row>
      <xdr:rowOff>163872</xdr:rowOff>
    </xdr:to>
    <xdr:sp macro="" textlink="">
      <xdr:nvSpPr>
        <xdr:cNvPr id="342" name="楕円 341"/>
        <xdr:cNvSpPr/>
      </xdr:nvSpPr>
      <xdr:spPr>
        <a:xfrm>
          <a:off x="16967200" y="103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78799</xdr:rowOff>
    </xdr:from>
    <xdr:ext cx="762000" cy="259045"/>
    <xdr:sp macro="" textlink="">
      <xdr:nvSpPr>
        <xdr:cNvPr id="343" name="定員管理の状況該当値テキスト"/>
        <xdr:cNvSpPr txBox="1"/>
      </xdr:nvSpPr>
      <xdr:spPr>
        <a:xfrm>
          <a:off x="17106900" y="1019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46186</xdr:rowOff>
    </xdr:from>
    <xdr:to>
      <xdr:col>77</xdr:col>
      <xdr:colOff>95250</xdr:colOff>
      <xdr:row>60</xdr:row>
      <xdr:rowOff>147786</xdr:rowOff>
    </xdr:to>
    <xdr:sp macro="" textlink="">
      <xdr:nvSpPr>
        <xdr:cNvPr id="344" name="楕円 343"/>
        <xdr:cNvSpPr/>
      </xdr:nvSpPr>
      <xdr:spPr>
        <a:xfrm>
          <a:off x="16129000" y="103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157963</xdr:rowOff>
    </xdr:from>
    <xdr:ext cx="736600" cy="259045"/>
    <xdr:sp macro="" textlink="">
      <xdr:nvSpPr>
        <xdr:cNvPr id="345" name="テキスト ボックス 344"/>
        <xdr:cNvSpPr txBox="1"/>
      </xdr:nvSpPr>
      <xdr:spPr>
        <a:xfrm>
          <a:off x="15798800" y="10102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42164</xdr:rowOff>
    </xdr:from>
    <xdr:to>
      <xdr:col>73</xdr:col>
      <xdr:colOff>44450</xdr:colOff>
      <xdr:row>60</xdr:row>
      <xdr:rowOff>143764</xdr:rowOff>
    </xdr:to>
    <xdr:sp macro="" textlink="">
      <xdr:nvSpPr>
        <xdr:cNvPr id="346" name="楕円 345"/>
        <xdr:cNvSpPr/>
      </xdr:nvSpPr>
      <xdr:spPr>
        <a:xfrm>
          <a:off x="15240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153941</xdr:rowOff>
    </xdr:from>
    <xdr:ext cx="762000" cy="259045"/>
    <xdr:sp macro="" textlink="">
      <xdr:nvSpPr>
        <xdr:cNvPr id="347" name="テキスト ボックス 346"/>
        <xdr:cNvSpPr txBox="1"/>
      </xdr:nvSpPr>
      <xdr:spPr>
        <a:xfrm>
          <a:off x="14909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51816</xdr:rowOff>
    </xdr:from>
    <xdr:to>
      <xdr:col>68</xdr:col>
      <xdr:colOff>203200</xdr:colOff>
      <xdr:row>60</xdr:row>
      <xdr:rowOff>153416</xdr:rowOff>
    </xdr:to>
    <xdr:sp macro="" textlink="">
      <xdr:nvSpPr>
        <xdr:cNvPr id="348" name="楕円 347"/>
        <xdr:cNvSpPr/>
      </xdr:nvSpPr>
      <xdr:spPr>
        <a:xfrm>
          <a:off x="14351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138193</xdr:rowOff>
    </xdr:from>
    <xdr:ext cx="762000" cy="259045"/>
    <xdr:sp macro="" textlink="">
      <xdr:nvSpPr>
        <xdr:cNvPr id="349" name="テキスト ボックス 348"/>
        <xdr:cNvSpPr txBox="1"/>
      </xdr:nvSpPr>
      <xdr:spPr>
        <a:xfrm>
          <a:off x="140208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97663</xdr:rowOff>
    </xdr:from>
    <xdr:to>
      <xdr:col>64</xdr:col>
      <xdr:colOff>152400</xdr:colOff>
      <xdr:row>61</xdr:row>
      <xdr:rowOff>27813</xdr:rowOff>
    </xdr:to>
    <xdr:sp macro="" textlink="">
      <xdr:nvSpPr>
        <xdr:cNvPr id="350" name="楕円 349"/>
        <xdr:cNvSpPr/>
      </xdr:nvSpPr>
      <xdr:spPr>
        <a:xfrm>
          <a:off x="13462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12590</xdr:rowOff>
    </xdr:from>
    <xdr:ext cx="762000" cy="259045"/>
    <xdr:sp macro="" textlink="">
      <xdr:nvSpPr>
        <xdr:cNvPr id="351" name="テキスト ボックス 350"/>
        <xdr:cNvSpPr txBox="1"/>
      </xdr:nvSpPr>
      <xdr:spPr>
        <a:xfrm>
          <a:off x="13131800" y="104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単年度実質公債費比率の推移は、平成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18.2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19.7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17.2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19.8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19.8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17.3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18.7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16.9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15.4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13.2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12.3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10.2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10.1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％となっている。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実質公債費比率の分子の基準値である公債費・元利償還金の額は、平成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年度まで地方債の発行を抑制したことに伴い年々減少し、実質公債費比率が改善している。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年度の実質公債費比率は、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か年平均で</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10.8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％（前年度比</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％減）となった。</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しかし、依然として類似団体と比較すると高率で、全国的に比較しても高率となっている。今後は、財政収支見通し（財政計画）に基づき投資的事業を計画的に必要最小限に抑え、公債費の縮減に努める。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133955</xdr:rowOff>
    </xdr:from>
    <xdr:to>
      <xdr:col>81</xdr:col>
      <xdr:colOff>44450</xdr:colOff>
      <xdr:row>43</xdr:row>
      <xdr:rowOff>129722</xdr:rowOff>
    </xdr:to>
    <xdr:cxnSp macro="">
      <xdr:nvCxnSpPr>
        <xdr:cNvPr id="383" name="直線コネクタ 382"/>
        <xdr:cNvCxnSpPr/>
      </xdr:nvCxnSpPr>
      <xdr:spPr>
        <a:xfrm flipV="1">
          <a:off x="17018000" y="61347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101799</xdr:rowOff>
    </xdr:from>
    <xdr:ext cx="762000" cy="259045"/>
    <xdr:sp macro="" textlink="">
      <xdr:nvSpPr>
        <xdr:cNvPr id="384"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129722</xdr:rowOff>
    </xdr:from>
    <xdr:to>
      <xdr:col>81</xdr:col>
      <xdr:colOff>133350</xdr:colOff>
      <xdr:row>43</xdr:row>
      <xdr:rowOff>129722</xdr:rowOff>
    </xdr:to>
    <xdr:cxnSp macro="">
      <xdr:nvCxnSpPr>
        <xdr:cNvPr id="385" name="直線コネクタ 384"/>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48882</xdr:rowOff>
    </xdr:from>
    <xdr:ext cx="762000" cy="259045"/>
    <xdr:sp macro="" textlink="">
      <xdr:nvSpPr>
        <xdr:cNvPr id="386" name="公債費負担の状況最大値テキスト"/>
        <xdr:cNvSpPr txBox="1"/>
      </xdr:nvSpPr>
      <xdr:spPr>
        <a:xfrm>
          <a:off x="17106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133955</xdr:rowOff>
    </xdr:from>
    <xdr:to>
      <xdr:col>81</xdr:col>
      <xdr:colOff>133350</xdr:colOff>
      <xdr:row>35</xdr:row>
      <xdr:rowOff>133955</xdr:rowOff>
    </xdr:to>
    <xdr:cxnSp macro="">
      <xdr:nvCxnSpPr>
        <xdr:cNvPr id="387" name="直線コネクタ 386"/>
        <xdr:cNvCxnSpPr/>
      </xdr:nvCxnSpPr>
      <xdr:spPr>
        <a:xfrm>
          <a:off x="16929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104926</xdr:rowOff>
    </xdr:to>
    <xdr:cxnSp macro="">
      <xdr:nvCxnSpPr>
        <xdr:cNvPr id="388" name="直線コネクタ 387"/>
        <xdr:cNvCxnSpPr/>
      </xdr:nvCxnSpPr>
      <xdr:spPr>
        <a:xfrm flipV="1">
          <a:off x="16179800" y="7019472"/>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9"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0" name="フローチャート: 判断 389"/>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42</xdr:row>
      <xdr:rowOff>140305</xdr:rowOff>
    </xdr:to>
    <xdr:cxnSp macro="">
      <xdr:nvCxnSpPr>
        <xdr:cNvPr id="391" name="直線コネクタ 390"/>
        <xdr:cNvCxnSpPr/>
      </xdr:nvCxnSpPr>
      <xdr:spPr>
        <a:xfrm flipV="1">
          <a:off x="15290800" y="713437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2" name="フローチャート: 判断 391"/>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3" name="テキスト ボックス 392"/>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140305</xdr:rowOff>
    </xdr:from>
    <xdr:to>
      <xdr:col>72</xdr:col>
      <xdr:colOff>203200</xdr:colOff>
      <xdr:row>43</xdr:row>
      <xdr:rowOff>141212</xdr:rowOff>
    </xdr:to>
    <xdr:cxnSp macro="">
      <xdr:nvCxnSpPr>
        <xdr:cNvPr id="394" name="直線コネクタ 393"/>
        <xdr:cNvCxnSpPr/>
      </xdr:nvCxnSpPr>
      <xdr:spPr>
        <a:xfrm flipV="1">
          <a:off x="14401800" y="734120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63802</xdr:rowOff>
    </xdr:from>
    <xdr:to>
      <xdr:col>73</xdr:col>
      <xdr:colOff>44450</xdr:colOff>
      <xdr:row>39</xdr:row>
      <xdr:rowOff>165402</xdr:rowOff>
    </xdr:to>
    <xdr:sp macro="" textlink="">
      <xdr:nvSpPr>
        <xdr:cNvPr id="395" name="フローチャート: 判断 394"/>
        <xdr:cNvSpPr/>
      </xdr:nvSpPr>
      <xdr:spPr>
        <a:xfrm>
          <a:off x="15240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4129</xdr:rowOff>
    </xdr:from>
    <xdr:ext cx="762000" cy="259045"/>
    <xdr:sp macro="" textlink="">
      <xdr:nvSpPr>
        <xdr:cNvPr id="396" name="テキスト ボックス 395"/>
        <xdr:cNvSpPr txBox="1"/>
      </xdr:nvSpPr>
      <xdr:spPr>
        <a:xfrm>
          <a:off x="14909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141212</xdr:rowOff>
    </xdr:from>
    <xdr:to>
      <xdr:col>68</xdr:col>
      <xdr:colOff>152400</xdr:colOff>
      <xdr:row>45</xdr:row>
      <xdr:rowOff>5141</xdr:rowOff>
    </xdr:to>
    <xdr:cxnSp macro="">
      <xdr:nvCxnSpPr>
        <xdr:cNvPr id="397" name="直線コネクタ 396"/>
        <xdr:cNvCxnSpPr/>
      </xdr:nvCxnSpPr>
      <xdr:spPr>
        <a:xfrm flipV="1">
          <a:off x="13512800" y="7513562"/>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64709</xdr:rowOff>
    </xdr:from>
    <xdr:to>
      <xdr:col>68</xdr:col>
      <xdr:colOff>203200</xdr:colOff>
      <xdr:row>40</xdr:row>
      <xdr:rowOff>166309</xdr:rowOff>
    </xdr:to>
    <xdr:sp macro="" textlink="">
      <xdr:nvSpPr>
        <xdr:cNvPr id="398" name="フローチャート: 判断 397"/>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5036</xdr:rowOff>
    </xdr:from>
    <xdr:ext cx="762000" cy="259045"/>
    <xdr:sp macro="" textlink="">
      <xdr:nvSpPr>
        <xdr:cNvPr id="399" name="テキスト ボックス 398"/>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0" name="フローチャート: 判断 399"/>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1" name="テキスト ボックス 400"/>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7" name="楕円 406"/>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08"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9" name="楕円 408"/>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10" name="テキスト ボックス 409"/>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89505</xdr:rowOff>
    </xdr:from>
    <xdr:to>
      <xdr:col>73</xdr:col>
      <xdr:colOff>44450</xdr:colOff>
      <xdr:row>43</xdr:row>
      <xdr:rowOff>19655</xdr:rowOff>
    </xdr:to>
    <xdr:sp macro="" textlink="">
      <xdr:nvSpPr>
        <xdr:cNvPr id="411" name="楕円 410"/>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4432</xdr:rowOff>
    </xdr:from>
    <xdr:ext cx="762000" cy="259045"/>
    <xdr:sp macro="" textlink="">
      <xdr:nvSpPr>
        <xdr:cNvPr id="412" name="テキスト ボックス 411"/>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90412</xdr:rowOff>
    </xdr:from>
    <xdr:to>
      <xdr:col>68</xdr:col>
      <xdr:colOff>203200</xdr:colOff>
      <xdr:row>44</xdr:row>
      <xdr:rowOff>20562</xdr:rowOff>
    </xdr:to>
    <xdr:sp macro="" textlink="">
      <xdr:nvSpPr>
        <xdr:cNvPr id="413" name="楕円 412"/>
        <xdr:cNvSpPr/>
      </xdr:nvSpPr>
      <xdr:spPr>
        <a:xfrm>
          <a:off x="14351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5339</xdr:rowOff>
    </xdr:from>
    <xdr:ext cx="762000" cy="259045"/>
    <xdr:sp macro="" textlink="">
      <xdr:nvSpPr>
        <xdr:cNvPr id="414" name="テキスト ボックス 413"/>
        <xdr:cNvSpPr txBox="1"/>
      </xdr:nvSpPr>
      <xdr:spPr>
        <a:xfrm>
          <a:off x="14020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125791</xdr:rowOff>
    </xdr:from>
    <xdr:to>
      <xdr:col>64</xdr:col>
      <xdr:colOff>152400</xdr:colOff>
      <xdr:row>45</xdr:row>
      <xdr:rowOff>55941</xdr:rowOff>
    </xdr:to>
    <xdr:sp macro="" textlink="">
      <xdr:nvSpPr>
        <xdr:cNvPr id="415" name="楕円 414"/>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40718</xdr:rowOff>
    </xdr:from>
    <xdr:ext cx="762000" cy="259045"/>
    <xdr:sp macro="" textlink="">
      <xdr:nvSpPr>
        <xdr:cNvPr id="416" name="テキスト ボックス 415"/>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将来負担額について、公営企業会計の地方債残高の減少と職員数削減に伴う退職手当支給予定額の減少により、前年度対比</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17.6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改善した。しかし、類似団体平均と比較すると高率であり、今後も、地方債の発行は、交付税算入率の高い起債にかかる事業を優先的に実施していくなど、後世代への負担を軽減しつつ、公債費充当可能基金の着実な積立てができるよう、計画的な財政運営、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3" name="直線コネクタ 442"/>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4"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5" name="直線コネクタ 444"/>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106274</xdr:rowOff>
    </xdr:from>
    <xdr:to>
      <xdr:col>81</xdr:col>
      <xdr:colOff>44450</xdr:colOff>
      <xdr:row>19</xdr:row>
      <xdr:rowOff>104699</xdr:rowOff>
    </xdr:to>
    <xdr:cxnSp macro="">
      <xdr:nvCxnSpPr>
        <xdr:cNvPr id="448" name="直線コネクタ 447"/>
        <xdr:cNvCxnSpPr/>
      </xdr:nvCxnSpPr>
      <xdr:spPr>
        <a:xfrm flipV="1">
          <a:off x="16179800" y="3192374"/>
          <a:ext cx="8382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9"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50" name="フローチャート: 判断 449"/>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104699</xdr:rowOff>
    </xdr:from>
    <xdr:to>
      <xdr:col>77</xdr:col>
      <xdr:colOff>44450</xdr:colOff>
      <xdr:row>20</xdr:row>
      <xdr:rowOff>43281</xdr:rowOff>
    </xdr:to>
    <xdr:cxnSp macro="">
      <xdr:nvCxnSpPr>
        <xdr:cNvPr id="451" name="直線コネクタ 450"/>
        <xdr:cNvCxnSpPr/>
      </xdr:nvCxnSpPr>
      <xdr:spPr>
        <a:xfrm flipV="1">
          <a:off x="15290800" y="3362249"/>
          <a:ext cx="889000" cy="1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2" name="フローチャート: 判断 451"/>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3" name="テキスト ボックス 452"/>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43281</xdr:rowOff>
    </xdr:from>
    <xdr:to>
      <xdr:col>72</xdr:col>
      <xdr:colOff>203200</xdr:colOff>
      <xdr:row>20</xdr:row>
      <xdr:rowOff>83820</xdr:rowOff>
    </xdr:to>
    <xdr:cxnSp macro="">
      <xdr:nvCxnSpPr>
        <xdr:cNvPr id="454" name="直線コネクタ 453"/>
        <xdr:cNvCxnSpPr/>
      </xdr:nvCxnSpPr>
      <xdr:spPr>
        <a:xfrm flipV="1">
          <a:off x="14401800" y="3472281"/>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126441</xdr:rowOff>
    </xdr:from>
    <xdr:to>
      <xdr:col>73</xdr:col>
      <xdr:colOff>44450</xdr:colOff>
      <xdr:row>15</xdr:row>
      <xdr:rowOff>56591</xdr:rowOff>
    </xdr:to>
    <xdr:sp macro="" textlink="">
      <xdr:nvSpPr>
        <xdr:cNvPr id="455" name="フローチャート: 判断 454"/>
        <xdr:cNvSpPr/>
      </xdr:nvSpPr>
      <xdr:spPr>
        <a:xfrm>
          <a:off x="15240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66768</xdr:rowOff>
    </xdr:from>
    <xdr:ext cx="762000" cy="259045"/>
    <xdr:sp macro="" textlink="">
      <xdr:nvSpPr>
        <xdr:cNvPr id="456" name="テキスト ボックス 455"/>
        <xdr:cNvSpPr txBox="1"/>
      </xdr:nvSpPr>
      <xdr:spPr>
        <a:xfrm>
          <a:off x="14909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83820</xdr:rowOff>
    </xdr:from>
    <xdr:to>
      <xdr:col>68</xdr:col>
      <xdr:colOff>152400</xdr:colOff>
      <xdr:row>21</xdr:row>
      <xdr:rowOff>54254</xdr:rowOff>
    </xdr:to>
    <xdr:cxnSp macro="">
      <xdr:nvCxnSpPr>
        <xdr:cNvPr id="457" name="直線コネクタ 456"/>
        <xdr:cNvCxnSpPr/>
      </xdr:nvCxnSpPr>
      <xdr:spPr>
        <a:xfrm flipV="1">
          <a:off x="13512800" y="3512820"/>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127152</xdr:rowOff>
    </xdr:from>
    <xdr:to>
      <xdr:col>68</xdr:col>
      <xdr:colOff>203200</xdr:colOff>
      <xdr:row>17</xdr:row>
      <xdr:rowOff>57302</xdr:rowOff>
    </xdr:to>
    <xdr:sp macro="" textlink="">
      <xdr:nvSpPr>
        <xdr:cNvPr id="458" name="フローチャート: 判断 457"/>
        <xdr:cNvSpPr/>
      </xdr:nvSpPr>
      <xdr:spPr>
        <a:xfrm>
          <a:off x="14351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67479</xdr:rowOff>
    </xdr:from>
    <xdr:ext cx="762000" cy="259045"/>
    <xdr:sp macro="" textlink="">
      <xdr:nvSpPr>
        <xdr:cNvPr id="459" name="テキスト ボックス 458"/>
        <xdr:cNvSpPr txBox="1"/>
      </xdr:nvSpPr>
      <xdr:spPr>
        <a:xfrm>
          <a:off x="14020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12649</xdr:rowOff>
    </xdr:from>
    <xdr:to>
      <xdr:col>64</xdr:col>
      <xdr:colOff>152400</xdr:colOff>
      <xdr:row>17</xdr:row>
      <xdr:rowOff>114249</xdr:rowOff>
    </xdr:to>
    <xdr:sp macro="" textlink="">
      <xdr:nvSpPr>
        <xdr:cNvPr id="460" name="フローチャート: 判断 459"/>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124426</xdr:rowOff>
    </xdr:from>
    <xdr:ext cx="762000" cy="259045"/>
    <xdr:sp macro="" textlink="">
      <xdr:nvSpPr>
        <xdr:cNvPr id="461" name="テキスト ボックス 460"/>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55474</xdr:rowOff>
    </xdr:from>
    <xdr:to>
      <xdr:col>81</xdr:col>
      <xdr:colOff>95250</xdr:colOff>
      <xdr:row>18</xdr:row>
      <xdr:rowOff>157074</xdr:rowOff>
    </xdr:to>
    <xdr:sp macro="" textlink="">
      <xdr:nvSpPr>
        <xdr:cNvPr id="467" name="楕円 466"/>
        <xdr:cNvSpPr/>
      </xdr:nvSpPr>
      <xdr:spPr>
        <a:xfrm>
          <a:off x="16967200" y="31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27551</xdr:rowOff>
    </xdr:from>
    <xdr:ext cx="762000" cy="259045"/>
    <xdr:sp macro="" textlink="">
      <xdr:nvSpPr>
        <xdr:cNvPr id="468" name="将来負担の状況該当値テキスト"/>
        <xdr:cNvSpPr txBox="1"/>
      </xdr:nvSpPr>
      <xdr:spPr>
        <a:xfrm>
          <a:off x="17106900" y="311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53899</xdr:rowOff>
    </xdr:from>
    <xdr:to>
      <xdr:col>77</xdr:col>
      <xdr:colOff>95250</xdr:colOff>
      <xdr:row>19</xdr:row>
      <xdr:rowOff>155499</xdr:rowOff>
    </xdr:to>
    <xdr:sp macro="" textlink="">
      <xdr:nvSpPr>
        <xdr:cNvPr id="469" name="楕円 468"/>
        <xdr:cNvSpPr/>
      </xdr:nvSpPr>
      <xdr:spPr>
        <a:xfrm>
          <a:off x="16129000" y="33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140276</xdr:rowOff>
    </xdr:from>
    <xdr:ext cx="736600" cy="259045"/>
    <xdr:sp macro="" textlink="">
      <xdr:nvSpPr>
        <xdr:cNvPr id="470" name="テキスト ボックス 469"/>
        <xdr:cNvSpPr txBox="1"/>
      </xdr:nvSpPr>
      <xdr:spPr>
        <a:xfrm>
          <a:off x="15798800" y="339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163931</xdr:rowOff>
    </xdr:from>
    <xdr:to>
      <xdr:col>73</xdr:col>
      <xdr:colOff>44450</xdr:colOff>
      <xdr:row>20</xdr:row>
      <xdr:rowOff>94081</xdr:rowOff>
    </xdr:to>
    <xdr:sp macro="" textlink="">
      <xdr:nvSpPr>
        <xdr:cNvPr id="471" name="楕円 470"/>
        <xdr:cNvSpPr/>
      </xdr:nvSpPr>
      <xdr:spPr>
        <a:xfrm>
          <a:off x="15240000" y="342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78858</xdr:rowOff>
    </xdr:from>
    <xdr:ext cx="762000" cy="259045"/>
    <xdr:sp macro="" textlink="">
      <xdr:nvSpPr>
        <xdr:cNvPr id="472" name="テキスト ボックス 471"/>
        <xdr:cNvSpPr txBox="1"/>
      </xdr:nvSpPr>
      <xdr:spPr>
        <a:xfrm>
          <a:off x="14909800" y="35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33020</xdr:rowOff>
    </xdr:from>
    <xdr:to>
      <xdr:col>68</xdr:col>
      <xdr:colOff>203200</xdr:colOff>
      <xdr:row>20</xdr:row>
      <xdr:rowOff>134620</xdr:rowOff>
    </xdr:to>
    <xdr:sp macro="" textlink="">
      <xdr:nvSpPr>
        <xdr:cNvPr id="473" name="楕円 472"/>
        <xdr:cNvSpPr/>
      </xdr:nvSpPr>
      <xdr:spPr>
        <a:xfrm>
          <a:off x="14351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119397</xdr:rowOff>
    </xdr:from>
    <xdr:ext cx="762000" cy="259045"/>
    <xdr:sp macro="" textlink="">
      <xdr:nvSpPr>
        <xdr:cNvPr id="474" name="テキスト ボックス 473"/>
        <xdr:cNvSpPr txBox="1"/>
      </xdr:nvSpPr>
      <xdr:spPr>
        <a:xfrm>
          <a:off x="14020800" y="35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3454</xdr:rowOff>
    </xdr:from>
    <xdr:to>
      <xdr:col>64</xdr:col>
      <xdr:colOff>152400</xdr:colOff>
      <xdr:row>21</xdr:row>
      <xdr:rowOff>105054</xdr:rowOff>
    </xdr:to>
    <xdr:sp macro="" textlink="">
      <xdr:nvSpPr>
        <xdr:cNvPr id="475" name="楕円 474"/>
        <xdr:cNvSpPr/>
      </xdr:nvSpPr>
      <xdr:spPr>
        <a:xfrm>
          <a:off x="13462000" y="36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89831</xdr:rowOff>
    </xdr:from>
    <xdr:ext cx="762000" cy="259045"/>
    <xdr:sp macro="" textlink="">
      <xdr:nvSpPr>
        <xdr:cNvPr id="476" name="テキスト ボックス 475"/>
        <xdr:cNvSpPr txBox="1"/>
      </xdr:nvSpPr>
      <xdr:spPr>
        <a:xfrm>
          <a:off x="13131800" y="369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14,866
14,749
241.01
10,948,430
10,799,352
24,740
6,272,466
13,762,190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人件費の経常収支比率は、退職者の補充抑制による人員削減等を行ってきたことにより、</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17.5</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％で、類似団体平均を</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5.2</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％下回っている。少子及び高齢化とともに、人口減少が続き、普通交付税を中心する一般財源が減少し、より効率的な行財政運営が求められるため、平成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年度を計画期間とする第</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次新温泉町定員適正化計画に基づき、人件費は退職者の補充抑制により人件費削減に努める。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35560</xdr:rowOff>
    </xdr:to>
    <xdr:cxnSp macro="">
      <xdr:nvCxnSpPr>
        <xdr:cNvPr id="66" name="直線コネクタ 65"/>
        <xdr:cNvCxnSpPr/>
      </xdr:nvCxnSpPr>
      <xdr:spPr>
        <a:xfrm flipV="1">
          <a:off x="3987800" y="5842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187325</xdr:colOff>
      <xdr:row>34</xdr:row>
      <xdr:rowOff>35560</xdr:rowOff>
    </xdr:to>
    <xdr:cxnSp macro="">
      <xdr:nvCxnSpPr>
        <xdr:cNvPr id="69" name="直線コネクタ 68"/>
        <xdr:cNvCxnSpPr/>
      </xdr:nvCxnSpPr>
      <xdr:spPr>
        <a:xfrm>
          <a:off x="3098800" y="585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27940</xdr:rowOff>
    </xdr:from>
    <xdr:to>
      <xdr:col>15</xdr:col>
      <xdr:colOff>98425</xdr:colOff>
      <xdr:row>35</xdr:row>
      <xdr:rowOff>39370</xdr:rowOff>
    </xdr:to>
    <xdr:cxnSp macro="">
      <xdr:nvCxnSpPr>
        <xdr:cNvPr id="72" name="直線コネクタ 71"/>
        <xdr:cNvCxnSpPr/>
      </xdr:nvCxnSpPr>
      <xdr:spPr>
        <a:xfrm flipV="1">
          <a:off x="2209800" y="58572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39370</xdr:rowOff>
    </xdr:to>
    <xdr:cxnSp macro="">
      <xdr:nvCxnSpPr>
        <xdr:cNvPr id="75" name="直線コネクタ 74"/>
        <xdr:cNvCxnSpPr/>
      </xdr:nvCxnSpPr>
      <xdr:spPr>
        <a:xfrm>
          <a:off x="1320800" y="603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149877</xdr:rowOff>
    </xdr:from>
    <xdr:ext cx="762000" cy="259045"/>
    <xdr:sp macro="" textlink="">
      <xdr:nvSpPr>
        <xdr:cNvPr id="86" name="人件費該当値テキスト"/>
        <xdr:cNvSpPr txBox="1"/>
      </xdr:nvSpPr>
      <xdr:spPr>
        <a:xfrm>
          <a:off x="4914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156210</xdr:rowOff>
    </xdr:from>
    <xdr:to>
      <xdr:col>20</xdr:col>
      <xdr:colOff>38100</xdr:colOff>
      <xdr:row>34</xdr:row>
      <xdr:rowOff>86360</xdr:rowOff>
    </xdr:to>
    <xdr:sp macro="" textlink="">
      <xdr:nvSpPr>
        <xdr:cNvPr id="87" name="楕円 86"/>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96537</xdr:rowOff>
    </xdr:from>
    <xdr:ext cx="736600" cy="259045"/>
    <xdr:sp macro="" textlink="">
      <xdr:nvSpPr>
        <xdr:cNvPr id="88" name="テキスト ボックス 87"/>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148590</xdr:rowOff>
    </xdr:from>
    <xdr:to>
      <xdr:col>15</xdr:col>
      <xdr:colOff>149225</xdr:colOff>
      <xdr:row>34</xdr:row>
      <xdr:rowOff>78740</xdr:rowOff>
    </xdr:to>
    <xdr:sp macro="" textlink="">
      <xdr:nvSpPr>
        <xdr:cNvPr id="89" name="楕円 88"/>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88917</xdr:rowOff>
    </xdr:from>
    <xdr:ext cx="762000" cy="259045"/>
    <xdr:sp macro="" textlink="">
      <xdr:nvSpPr>
        <xdr:cNvPr id="90" name="テキスト ボックス 89"/>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物件費の経常収支比率は、</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15.3</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％で、類似団体平均を</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％上回っている。職員の節約意識の啓発、競争によるコスト削減等により経常的経費の削減に取り組んできたが、平成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年度は、臨時職員に係る賃金等の増により、増高した。</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住民</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人当り物件費は類似団体平均と比較し高いため、委託事務の長期継続契約及び効率的な出張による旅費の削減、また「もったいない運動」による職員のさらなる節約意識の向上を図り、一層の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110671</xdr:rowOff>
    </xdr:to>
    <xdr:cxnSp macro="">
      <xdr:nvCxnSpPr>
        <xdr:cNvPr id="129" name="直線コネクタ 128"/>
        <xdr:cNvCxnSpPr/>
      </xdr:nvCxnSpPr>
      <xdr:spPr>
        <a:xfrm>
          <a:off x="15671800" y="2821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16</xdr:row>
      <xdr:rowOff>78014</xdr:rowOff>
    </xdr:to>
    <xdr:cxnSp macro="">
      <xdr:nvCxnSpPr>
        <xdr:cNvPr id="132" name="直線コネクタ 131"/>
        <xdr:cNvCxnSpPr/>
      </xdr:nvCxnSpPr>
      <xdr:spPr>
        <a:xfrm>
          <a:off x="14782800" y="25926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15</xdr:row>
      <xdr:rowOff>20864</xdr:rowOff>
    </xdr:to>
    <xdr:cxnSp macro="">
      <xdr:nvCxnSpPr>
        <xdr:cNvPr id="135" name="直線コネクタ 134"/>
        <xdr:cNvCxnSpPr/>
      </xdr:nvCxnSpPr>
      <xdr:spPr>
        <a:xfrm>
          <a:off x="13893800" y="2461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121756</xdr:rowOff>
    </xdr:from>
    <xdr:ext cx="762000" cy="259045"/>
    <xdr:sp macro="" textlink="">
      <xdr:nvSpPr>
        <xdr:cNvPr id="137" name="テキスト ボックス 136"/>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18143</xdr:rowOff>
    </xdr:from>
    <xdr:to>
      <xdr:col>69</xdr:col>
      <xdr:colOff>92075</xdr:colOff>
      <xdr:row>14</xdr:row>
      <xdr:rowOff>61686</xdr:rowOff>
    </xdr:to>
    <xdr:cxnSp macro="">
      <xdr:nvCxnSpPr>
        <xdr:cNvPr id="138" name="直線コネクタ 137"/>
        <xdr:cNvCxnSpPr/>
      </xdr:nvCxnSpPr>
      <xdr:spPr>
        <a:xfrm>
          <a:off x="13004800" y="2418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9" name="フローチャート: 判断 138"/>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40" name="テキスト ボックス 139"/>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41" name="フローチャート: 判断 140"/>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78213</xdr:rowOff>
    </xdr:from>
    <xdr:ext cx="762000" cy="259045"/>
    <xdr:sp macro="" textlink="">
      <xdr:nvSpPr>
        <xdr:cNvPr id="142" name="テキスト ボックス 141"/>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8" name="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31948</xdr:rowOff>
    </xdr:from>
    <xdr:ext cx="762000" cy="259045"/>
    <xdr:sp macro="" textlink="">
      <xdr:nvSpPr>
        <xdr:cNvPr id="149" name="物件費該当値テキスト"/>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51" name="テキスト ボックス 150"/>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4" name="楕円 153"/>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5" name="テキスト ボックス 154"/>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138793</xdr:rowOff>
    </xdr:from>
    <xdr:to>
      <xdr:col>65</xdr:col>
      <xdr:colOff>53975</xdr:colOff>
      <xdr:row>14</xdr:row>
      <xdr:rowOff>68943</xdr:rowOff>
    </xdr:to>
    <xdr:sp macro="" textlink="">
      <xdr:nvSpPr>
        <xdr:cNvPr id="156" name="楕円 155"/>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79120</xdr:rowOff>
    </xdr:from>
    <xdr:ext cx="762000" cy="259045"/>
    <xdr:sp macro="" textlink="">
      <xdr:nvSpPr>
        <xdr:cNvPr id="157" name="テキスト ボックス 156"/>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扶助費の経常収支比率は、</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5.4</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％で、類似団体平均を</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％下回っている。しかし、前年度対比では</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％増となっている。扶助費の増加は、財政硬直化にもつながるため、今後は、国・県補助扶助費の動向を見極めつつ、町単独扶助の見直し等により、扶助費の増高抑制に努める。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151493</xdr:rowOff>
    </xdr:to>
    <xdr:cxnSp macro="">
      <xdr:nvCxnSpPr>
        <xdr:cNvPr id="192" name="直線コネクタ 191"/>
        <xdr:cNvCxnSpPr/>
      </xdr:nvCxnSpPr>
      <xdr:spPr>
        <a:xfrm>
          <a:off x="3987800" y="9532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102507</xdr:rowOff>
    </xdr:to>
    <xdr:cxnSp macro="">
      <xdr:nvCxnSpPr>
        <xdr:cNvPr id="195" name="直線コネクタ 194"/>
        <xdr:cNvCxnSpPr/>
      </xdr:nvCxnSpPr>
      <xdr:spPr>
        <a:xfrm>
          <a:off x="3098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86178</xdr:rowOff>
    </xdr:to>
    <xdr:cxnSp macro="">
      <xdr:nvCxnSpPr>
        <xdr:cNvPr id="198" name="直線コネクタ 197"/>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55</xdr:row>
      <xdr:rowOff>37193</xdr:rowOff>
    </xdr:to>
    <xdr:cxnSp macro="">
      <xdr:nvCxnSpPr>
        <xdr:cNvPr id="201" name="直線コネクタ 200"/>
        <xdr:cNvCxnSpPr/>
      </xdr:nvCxnSpPr>
      <xdr:spPr>
        <a:xfrm>
          <a:off x="1320800" y="93363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3" name="テキスト ボックス 202"/>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4" name="フローチャート: 判断 203"/>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05" name="テキスト ボックス 204"/>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1" name="楕円 210"/>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2"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3" name="楕円 212"/>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4" name="テキスト ボックス 213"/>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17" name="楕円 216"/>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8" name="テキスト ボックス 217"/>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9" name="楕円 218"/>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20" name="テキスト ボックス 219"/>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その他の経常収支比率は、</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12.7</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％で、類似団体平均を</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％下回っている。平成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年度は、介護保険事業特別会計への繰出金の増（前年度比</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6.3</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％増）などにより、前年度比</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107950</xdr:rowOff>
    </xdr:from>
    <xdr:to>
      <xdr:col>82</xdr:col>
      <xdr:colOff>107950</xdr:colOff>
      <xdr:row>54</xdr:row>
      <xdr:rowOff>27940</xdr:rowOff>
    </xdr:to>
    <xdr:cxnSp macro="">
      <xdr:nvCxnSpPr>
        <xdr:cNvPr id="253" name="直線コネクタ 252"/>
        <xdr:cNvCxnSpPr/>
      </xdr:nvCxnSpPr>
      <xdr:spPr>
        <a:xfrm>
          <a:off x="15671800" y="91948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107950</xdr:rowOff>
    </xdr:from>
    <xdr:to>
      <xdr:col>78</xdr:col>
      <xdr:colOff>69850</xdr:colOff>
      <xdr:row>56</xdr:row>
      <xdr:rowOff>73660</xdr:rowOff>
    </xdr:to>
    <xdr:cxnSp macro="">
      <xdr:nvCxnSpPr>
        <xdr:cNvPr id="256" name="直線コネクタ 255"/>
        <xdr:cNvCxnSpPr/>
      </xdr:nvCxnSpPr>
      <xdr:spPr>
        <a:xfrm flipV="1">
          <a:off x="14782800" y="919480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157480</xdr:rowOff>
    </xdr:to>
    <xdr:cxnSp macro="">
      <xdr:nvCxnSpPr>
        <xdr:cNvPr id="259" name="直線コネクタ 258"/>
        <xdr:cNvCxnSpPr/>
      </xdr:nvCxnSpPr>
      <xdr:spPr>
        <a:xfrm flipV="1">
          <a:off x="13893800" y="967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60" name="フローチャート: 判断 259"/>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61" name="テキスト ボックス 260"/>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157480</xdr:rowOff>
    </xdr:to>
    <xdr:cxnSp macro="">
      <xdr:nvCxnSpPr>
        <xdr:cNvPr id="262" name="直線コネクタ 261"/>
        <xdr:cNvCxnSpPr/>
      </xdr:nvCxnSpPr>
      <xdr:spPr>
        <a:xfrm>
          <a:off x="13004800" y="9667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129540</xdr:rowOff>
    </xdr:from>
    <xdr:to>
      <xdr:col>69</xdr:col>
      <xdr:colOff>142875</xdr:colOff>
      <xdr:row>55</xdr:row>
      <xdr:rowOff>59690</xdr:rowOff>
    </xdr:to>
    <xdr:sp macro="" textlink="">
      <xdr:nvSpPr>
        <xdr:cNvPr id="263" name="フローチャート: 判断 262"/>
        <xdr:cNvSpPr/>
      </xdr:nvSpPr>
      <xdr:spPr>
        <a:xfrm>
          <a:off x="13843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64" name="テキスト ボックス 263"/>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65" name="フローチャート: 判断 264"/>
        <xdr:cNvSpPr/>
      </xdr:nvSpPr>
      <xdr:spPr>
        <a:xfrm>
          <a:off x="12954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66" name="テキスト ボックス 265"/>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148590</xdr:rowOff>
    </xdr:from>
    <xdr:to>
      <xdr:col>82</xdr:col>
      <xdr:colOff>158750</xdr:colOff>
      <xdr:row>54</xdr:row>
      <xdr:rowOff>78740</xdr:rowOff>
    </xdr:to>
    <xdr:sp macro="" textlink="">
      <xdr:nvSpPr>
        <xdr:cNvPr id="272" name="楕円 271"/>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165117</xdr:rowOff>
    </xdr:from>
    <xdr:ext cx="762000" cy="259045"/>
    <xdr:sp macro="" textlink="">
      <xdr:nvSpPr>
        <xdr:cNvPr id="273" name="その他該当値テキスト"/>
        <xdr:cNvSpPr txBox="1"/>
      </xdr:nvSpPr>
      <xdr:spPr>
        <a:xfrm>
          <a:off x="165989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57150</xdr:rowOff>
    </xdr:from>
    <xdr:to>
      <xdr:col>78</xdr:col>
      <xdr:colOff>120650</xdr:colOff>
      <xdr:row>53</xdr:row>
      <xdr:rowOff>158750</xdr:rowOff>
    </xdr:to>
    <xdr:sp macro="" textlink="">
      <xdr:nvSpPr>
        <xdr:cNvPr id="274" name="楕円 273"/>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168927</xdr:rowOff>
    </xdr:from>
    <xdr:ext cx="736600" cy="259045"/>
    <xdr:sp macro="" textlink="">
      <xdr:nvSpPr>
        <xdr:cNvPr id="275" name="テキスト ボックス 274"/>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6" name="楕円 275"/>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109237</xdr:rowOff>
    </xdr:from>
    <xdr:ext cx="762000" cy="259045"/>
    <xdr:sp macro="" textlink="">
      <xdr:nvSpPr>
        <xdr:cNvPr id="277" name="テキスト ボックス 276"/>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8" name="楕円 277"/>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79" name="テキスト ボックス 278"/>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80" name="楕円 279"/>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101617</xdr:rowOff>
    </xdr:from>
    <xdr:ext cx="762000" cy="259045"/>
    <xdr:sp macro="" textlink="">
      <xdr:nvSpPr>
        <xdr:cNvPr id="281" name="テキスト ボックス 280"/>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補助費等の経常収支比率は、</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11.4</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％で、類似団体平均を</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％下回っている。平成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年度は、前年度に引き続き公立浜坂病院事業会計に経営改善補助金を支出しているが、</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年度より補助金額が減少したため、前年度比</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％減となった。</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合併特例廃止に伴う普通交付税の段階的縮減が始まり、一般財源の経費削減を行う必要があるため、今後は、公営企業会計の中長期計画（経営戦略）を策定するなど、経営改善や事業見直し、補助団体等の自立を求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169454</xdr:rowOff>
    </xdr:from>
    <xdr:to>
      <xdr:col>82</xdr:col>
      <xdr:colOff>107950</xdr:colOff>
      <xdr:row>37</xdr:row>
      <xdr:rowOff>135164</xdr:rowOff>
    </xdr:to>
    <xdr:cxnSp macro="">
      <xdr:nvCxnSpPr>
        <xdr:cNvPr id="315" name="直線コネクタ 314"/>
        <xdr:cNvCxnSpPr/>
      </xdr:nvCxnSpPr>
      <xdr:spPr>
        <a:xfrm flipV="1">
          <a:off x="15671800" y="634165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19231</xdr:rowOff>
    </xdr:from>
    <xdr:to>
      <xdr:col>78</xdr:col>
      <xdr:colOff>69850</xdr:colOff>
      <xdr:row>37</xdr:row>
      <xdr:rowOff>135164</xdr:rowOff>
    </xdr:to>
    <xdr:cxnSp macro="">
      <xdr:nvCxnSpPr>
        <xdr:cNvPr id="318" name="直線コネクタ 317"/>
        <xdr:cNvCxnSpPr/>
      </xdr:nvCxnSpPr>
      <xdr:spPr>
        <a:xfrm>
          <a:off x="14782800" y="6191431"/>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19231</xdr:rowOff>
    </xdr:from>
    <xdr:to>
      <xdr:col>73</xdr:col>
      <xdr:colOff>180975</xdr:colOff>
      <xdr:row>36</xdr:row>
      <xdr:rowOff>38826</xdr:rowOff>
    </xdr:to>
    <xdr:cxnSp macro="">
      <xdr:nvCxnSpPr>
        <xdr:cNvPr id="321" name="直線コネクタ 320"/>
        <xdr:cNvCxnSpPr/>
      </xdr:nvCxnSpPr>
      <xdr:spPr>
        <a:xfrm flipV="1">
          <a:off x="13893800" y="6191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136616</xdr:rowOff>
    </xdr:from>
    <xdr:to>
      <xdr:col>74</xdr:col>
      <xdr:colOff>31750</xdr:colOff>
      <xdr:row>38</xdr:row>
      <xdr:rowOff>66766</xdr:rowOff>
    </xdr:to>
    <xdr:sp macro="" textlink="">
      <xdr:nvSpPr>
        <xdr:cNvPr id="322" name="フローチャート: 判断 321"/>
        <xdr:cNvSpPr/>
      </xdr:nvSpPr>
      <xdr:spPr>
        <a:xfrm>
          <a:off x="14732000" y="64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51543</xdr:rowOff>
    </xdr:from>
    <xdr:ext cx="762000" cy="259045"/>
    <xdr:sp macro="" textlink="">
      <xdr:nvSpPr>
        <xdr:cNvPr id="323" name="テキスト ボックス 322"/>
        <xdr:cNvSpPr txBox="1"/>
      </xdr:nvSpPr>
      <xdr:spPr>
        <a:xfrm>
          <a:off x="14401800" y="65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32294</xdr:rowOff>
    </xdr:from>
    <xdr:to>
      <xdr:col>69</xdr:col>
      <xdr:colOff>92075</xdr:colOff>
      <xdr:row>36</xdr:row>
      <xdr:rowOff>38826</xdr:rowOff>
    </xdr:to>
    <xdr:cxnSp macro="">
      <xdr:nvCxnSpPr>
        <xdr:cNvPr id="324" name="直線コネクタ 323"/>
        <xdr:cNvCxnSpPr/>
      </xdr:nvCxnSpPr>
      <xdr:spPr>
        <a:xfrm>
          <a:off x="13004800" y="6204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71301</xdr:rowOff>
    </xdr:from>
    <xdr:to>
      <xdr:col>69</xdr:col>
      <xdr:colOff>142875</xdr:colOff>
      <xdr:row>38</xdr:row>
      <xdr:rowOff>1451</xdr:rowOff>
    </xdr:to>
    <xdr:sp macro="" textlink="">
      <xdr:nvSpPr>
        <xdr:cNvPr id="325" name="フローチャート: 判断 324"/>
        <xdr:cNvSpPr/>
      </xdr:nvSpPr>
      <xdr:spPr>
        <a:xfrm>
          <a:off x="13843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157678</xdr:rowOff>
    </xdr:from>
    <xdr:ext cx="762000" cy="259045"/>
    <xdr:sp macro="" textlink="">
      <xdr:nvSpPr>
        <xdr:cNvPr id="326" name="テキスト ボックス 325"/>
        <xdr:cNvSpPr txBox="1"/>
      </xdr:nvSpPr>
      <xdr:spPr>
        <a:xfrm>
          <a:off x="13512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71301</xdr:rowOff>
    </xdr:from>
    <xdr:to>
      <xdr:col>65</xdr:col>
      <xdr:colOff>53975</xdr:colOff>
      <xdr:row>38</xdr:row>
      <xdr:rowOff>1451</xdr:rowOff>
    </xdr:to>
    <xdr:sp macro="" textlink="">
      <xdr:nvSpPr>
        <xdr:cNvPr id="327" name="フローチャート: 判断 326"/>
        <xdr:cNvSpPr/>
      </xdr:nvSpPr>
      <xdr:spPr>
        <a:xfrm>
          <a:off x="12954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157678</xdr:rowOff>
    </xdr:from>
    <xdr:ext cx="762000" cy="259045"/>
    <xdr:sp macro="" textlink="">
      <xdr:nvSpPr>
        <xdr:cNvPr id="328" name="テキスト ボックス 327"/>
        <xdr:cNvSpPr txBox="1"/>
      </xdr:nvSpPr>
      <xdr:spPr>
        <a:xfrm>
          <a:off x="12623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118654</xdr:rowOff>
    </xdr:from>
    <xdr:to>
      <xdr:col>82</xdr:col>
      <xdr:colOff>158750</xdr:colOff>
      <xdr:row>37</xdr:row>
      <xdr:rowOff>48804</xdr:rowOff>
    </xdr:to>
    <xdr:sp macro="" textlink="">
      <xdr:nvSpPr>
        <xdr:cNvPr id="334" name="楕円 333"/>
        <xdr:cNvSpPr/>
      </xdr:nvSpPr>
      <xdr:spPr>
        <a:xfrm>
          <a:off x="164592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135181</xdr:rowOff>
    </xdr:from>
    <xdr:ext cx="762000" cy="259045"/>
    <xdr:sp macro="" textlink="">
      <xdr:nvSpPr>
        <xdr:cNvPr id="335" name="補助費等該当値テキスト"/>
        <xdr:cNvSpPr txBox="1"/>
      </xdr:nvSpPr>
      <xdr:spPr>
        <a:xfrm>
          <a:off x="16598900" y="613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84364</xdr:rowOff>
    </xdr:from>
    <xdr:to>
      <xdr:col>78</xdr:col>
      <xdr:colOff>120650</xdr:colOff>
      <xdr:row>38</xdr:row>
      <xdr:rowOff>14514</xdr:rowOff>
    </xdr:to>
    <xdr:sp macro="" textlink="">
      <xdr:nvSpPr>
        <xdr:cNvPr id="336" name="楕円 335"/>
        <xdr:cNvSpPr/>
      </xdr:nvSpPr>
      <xdr:spPr>
        <a:xfrm>
          <a:off x="15621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24691</xdr:rowOff>
    </xdr:from>
    <xdr:ext cx="736600" cy="259045"/>
    <xdr:sp macro="" textlink="">
      <xdr:nvSpPr>
        <xdr:cNvPr id="337" name="テキスト ボックス 336"/>
        <xdr:cNvSpPr txBox="1"/>
      </xdr:nvSpPr>
      <xdr:spPr>
        <a:xfrm>
          <a:off x="15290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139881</xdr:rowOff>
    </xdr:from>
    <xdr:to>
      <xdr:col>74</xdr:col>
      <xdr:colOff>31750</xdr:colOff>
      <xdr:row>36</xdr:row>
      <xdr:rowOff>70031</xdr:rowOff>
    </xdr:to>
    <xdr:sp macro="" textlink="">
      <xdr:nvSpPr>
        <xdr:cNvPr id="338" name="楕円 337"/>
        <xdr:cNvSpPr/>
      </xdr:nvSpPr>
      <xdr:spPr>
        <a:xfrm>
          <a:off x="14732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80208</xdr:rowOff>
    </xdr:from>
    <xdr:ext cx="762000" cy="259045"/>
    <xdr:sp macro="" textlink="">
      <xdr:nvSpPr>
        <xdr:cNvPr id="339" name="テキスト ボックス 338"/>
        <xdr:cNvSpPr txBox="1"/>
      </xdr:nvSpPr>
      <xdr:spPr>
        <a:xfrm>
          <a:off x="14401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159476</xdr:rowOff>
    </xdr:from>
    <xdr:to>
      <xdr:col>69</xdr:col>
      <xdr:colOff>142875</xdr:colOff>
      <xdr:row>36</xdr:row>
      <xdr:rowOff>89626</xdr:rowOff>
    </xdr:to>
    <xdr:sp macro="" textlink="">
      <xdr:nvSpPr>
        <xdr:cNvPr id="340" name="楕円 339"/>
        <xdr:cNvSpPr/>
      </xdr:nvSpPr>
      <xdr:spPr>
        <a:xfrm>
          <a:off x="13843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41" name="テキスト ボックス 340"/>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42" name="楕円 341"/>
        <xdr:cNvSpPr/>
      </xdr:nvSpPr>
      <xdr:spPr>
        <a:xfrm>
          <a:off x="12954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93271</xdr:rowOff>
    </xdr:from>
    <xdr:ext cx="762000" cy="259045"/>
    <xdr:sp macro="" textlink="">
      <xdr:nvSpPr>
        <xdr:cNvPr id="343" name="テキスト ボックス 342"/>
        <xdr:cNvSpPr txBox="1"/>
      </xdr:nvSpPr>
      <xdr:spPr>
        <a:xfrm>
          <a:off x="12623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公債費の経常収支比率は、</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21.5</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％で、類似団体平均を</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5.6</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％、大きく上回っている。地方債の発行は、平成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まで、収支見通し（財政計画）に基づく計画的な事業実施と投資的事業の整理・平準化により新発債発行額を抑制してきた結果、公債費に係る経常収支比率は年々減少しつつある。今後、合併特例措置の終了する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までの間、認定こども園整備等大型事業が計画されている。しかし、本町の公債費は類似団体と比較し多額であるため、今後も収支見通し（財政計画）に基づき事業実施し、類似団体の平均程度の水準に近づけるよう努め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5842</xdr:rowOff>
    </xdr:from>
    <xdr:to>
      <xdr:col>24</xdr:col>
      <xdr:colOff>25400</xdr:colOff>
      <xdr:row>79</xdr:row>
      <xdr:rowOff>24130</xdr:rowOff>
    </xdr:to>
    <xdr:cxnSp macro="">
      <xdr:nvCxnSpPr>
        <xdr:cNvPr id="373" name="直線コネクタ 372"/>
        <xdr:cNvCxnSpPr/>
      </xdr:nvCxnSpPr>
      <xdr:spPr>
        <a:xfrm>
          <a:off x="3987800" y="135503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4" name="公債費平均値テキスト"/>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xdr:rowOff>
    </xdr:from>
    <xdr:to>
      <xdr:col>19</xdr:col>
      <xdr:colOff>187325</xdr:colOff>
      <xdr:row>79</xdr:row>
      <xdr:rowOff>33274</xdr:rowOff>
    </xdr:to>
    <xdr:cxnSp macro="">
      <xdr:nvCxnSpPr>
        <xdr:cNvPr id="376" name="直線コネクタ 375"/>
        <xdr:cNvCxnSpPr/>
      </xdr:nvCxnSpPr>
      <xdr:spPr>
        <a:xfrm flipV="1">
          <a:off x="3098800" y="13550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56135</xdr:rowOff>
    </xdr:to>
    <xdr:cxnSp macro="">
      <xdr:nvCxnSpPr>
        <xdr:cNvPr id="379" name="直線コネクタ 378"/>
        <xdr:cNvCxnSpPr/>
      </xdr:nvCxnSpPr>
      <xdr:spPr>
        <a:xfrm flipV="1">
          <a:off x="2209800" y="135778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0" name="フローチャート: 判断 379"/>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1" name="テキスト ボックス 380"/>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56135</xdr:rowOff>
    </xdr:from>
    <xdr:to>
      <xdr:col>11</xdr:col>
      <xdr:colOff>9525</xdr:colOff>
      <xdr:row>79</xdr:row>
      <xdr:rowOff>120142</xdr:rowOff>
    </xdr:to>
    <xdr:cxnSp macro="">
      <xdr:nvCxnSpPr>
        <xdr:cNvPr id="382" name="直線コネクタ 381"/>
        <xdr:cNvCxnSpPr/>
      </xdr:nvCxnSpPr>
      <xdr:spPr>
        <a:xfrm flipV="1">
          <a:off x="1320800" y="136006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83" name="フローチャート: 判断 382"/>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4" name="テキスト ボックス 383"/>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85" name="フローチャート: 判断 38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86" name="テキスト ボックス 38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92" name="楕円 391"/>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116857</xdr:rowOff>
    </xdr:from>
    <xdr:ext cx="762000" cy="259045"/>
    <xdr:sp macro="" textlink="">
      <xdr:nvSpPr>
        <xdr:cNvPr id="393"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126492</xdr:rowOff>
    </xdr:from>
    <xdr:to>
      <xdr:col>20</xdr:col>
      <xdr:colOff>38100</xdr:colOff>
      <xdr:row>79</xdr:row>
      <xdr:rowOff>56642</xdr:rowOff>
    </xdr:to>
    <xdr:sp macro="" textlink="">
      <xdr:nvSpPr>
        <xdr:cNvPr id="394" name="楕円 393"/>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41419</xdr:rowOff>
    </xdr:from>
    <xdr:ext cx="736600" cy="259045"/>
    <xdr:sp macro="" textlink="">
      <xdr:nvSpPr>
        <xdr:cNvPr id="395" name="テキスト ボックス 394"/>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153924</xdr:rowOff>
    </xdr:from>
    <xdr:to>
      <xdr:col>15</xdr:col>
      <xdr:colOff>149225</xdr:colOff>
      <xdr:row>79</xdr:row>
      <xdr:rowOff>84074</xdr:rowOff>
    </xdr:to>
    <xdr:sp macro="" textlink="">
      <xdr:nvSpPr>
        <xdr:cNvPr id="396" name="楕円 395"/>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68851</xdr:rowOff>
    </xdr:from>
    <xdr:ext cx="762000" cy="259045"/>
    <xdr:sp macro="" textlink="">
      <xdr:nvSpPr>
        <xdr:cNvPr id="397" name="テキスト ボックス 396"/>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5335</xdr:rowOff>
    </xdr:from>
    <xdr:to>
      <xdr:col>11</xdr:col>
      <xdr:colOff>60325</xdr:colOff>
      <xdr:row>79</xdr:row>
      <xdr:rowOff>106935</xdr:rowOff>
    </xdr:to>
    <xdr:sp macro="" textlink="">
      <xdr:nvSpPr>
        <xdr:cNvPr id="398" name="楕円 397"/>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91712</xdr:rowOff>
    </xdr:from>
    <xdr:ext cx="762000" cy="259045"/>
    <xdr:sp macro="" textlink="">
      <xdr:nvSpPr>
        <xdr:cNvPr id="399" name="テキスト ボックス 398"/>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69342</xdr:rowOff>
    </xdr:from>
    <xdr:to>
      <xdr:col>6</xdr:col>
      <xdr:colOff>171450</xdr:colOff>
      <xdr:row>79</xdr:row>
      <xdr:rowOff>170942</xdr:rowOff>
    </xdr:to>
    <xdr:sp macro="" textlink="">
      <xdr:nvSpPr>
        <xdr:cNvPr id="400" name="楕円 399"/>
        <xdr:cNvSpPr/>
      </xdr:nvSpPr>
      <xdr:spPr>
        <a:xfrm>
          <a:off x="1270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155719</xdr:rowOff>
    </xdr:from>
    <xdr:ext cx="762000" cy="259045"/>
    <xdr:sp macro="" textlink="">
      <xdr:nvSpPr>
        <xdr:cNvPr id="401" name="テキスト ボックス 400"/>
        <xdr:cNvSpPr txBox="1"/>
      </xdr:nvSpPr>
      <xdr:spPr>
        <a:xfrm>
          <a:off x="939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公債費以外の経常収支比率は、</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62.3</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％で、類似団体平均を</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9.6</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％下回っている。</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今後は、町税の徴収強化などの取組みを通じて経常一般財源の確保に努めつつ、歳出経常経費削減に努め、経常収支比率と財政基盤の安定・強化を図る。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3556</xdr:rowOff>
    </xdr:from>
    <xdr:to>
      <xdr:col>82</xdr:col>
      <xdr:colOff>107950</xdr:colOff>
      <xdr:row>74</xdr:row>
      <xdr:rowOff>30988</xdr:rowOff>
    </xdr:to>
    <xdr:cxnSp macro="">
      <xdr:nvCxnSpPr>
        <xdr:cNvPr id="432" name="直線コネクタ 431"/>
        <xdr:cNvCxnSpPr/>
      </xdr:nvCxnSpPr>
      <xdr:spPr>
        <a:xfrm flipV="1">
          <a:off x="15671800" y="126908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74</xdr:row>
      <xdr:rowOff>30988</xdr:rowOff>
    </xdr:to>
    <xdr:cxnSp macro="">
      <xdr:nvCxnSpPr>
        <xdr:cNvPr id="435" name="直線コネクタ 434"/>
        <xdr:cNvCxnSpPr/>
      </xdr:nvCxnSpPr>
      <xdr:spPr>
        <a:xfrm>
          <a:off x="14782800" y="127000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37" name="テキスト ボックス 436"/>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xdr:rowOff>
    </xdr:from>
    <xdr:to>
      <xdr:col>73</xdr:col>
      <xdr:colOff>180975</xdr:colOff>
      <xdr:row>74</xdr:row>
      <xdr:rowOff>117856</xdr:rowOff>
    </xdr:to>
    <xdr:cxnSp macro="">
      <xdr:nvCxnSpPr>
        <xdr:cNvPr id="438" name="直線コネクタ 437"/>
        <xdr:cNvCxnSpPr/>
      </xdr:nvCxnSpPr>
      <xdr:spPr>
        <a:xfrm flipV="1">
          <a:off x="13893800" y="127000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9" name="フローチャート: 判断 438"/>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40" name="テキスト ボックス 439"/>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170434</xdr:rowOff>
    </xdr:from>
    <xdr:to>
      <xdr:col>69</xdr:col>
      <xdr:colOff>92075</xdr:colOff>
      <xdr:row>74</xdr:row>
      <xdr:rowOff>117856</xdr:rowOff>
    </xdr:to>
    <xdr:cxnSp macro="">
      <xdr:nvCxnSpPr>
        <xdr:cNvPr id="441" name="直線コネクタ 440"/>
        <xdr:cNvCxnSpPr/>
      </xdr:nvCxnSpPr>
      <xdr:spPr>
        <a:xfrm>
          <a:off x="13004800" y="126862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2" name="フローチャート: 判断 441"/>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3" name="テキスト ボックス 442"/>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4" name="フローチャート: 判断 44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45" name="テキスト ボックス 444"/>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124206</xdr:rowOff>
    </xdr:from>
    <xdr:to>
      <xdr:col>82</xdr:col>
      <xdr:colOff>158750</xdr:colOff>
      <xdr:row>74</xdr:row>
      <xdr:rowOff>54356</xdr:rowOff>
    </xdr:to>
    <xdr:sp macro="" textlink="">
      <xdr:nvSpPr>
        <xdr:cNvPr id="451" name="楕円 450"/>
        <xdr:cNvSpPr/>
      </xdr:nvSpPr>
      <xdr:spPr>
        <a:xfrm>
          <a:off x="164592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32783</xdr:rowOff>
    </xdr:from>
    <xdr:ext cx="762000" cy="259045"/>
    <xdr:sp macro="" textlink="">
      <xdr:nvSpPr>
        <xdr:cNvPr id="452" name="公債費以外該当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151638</xdr:rowOff>
    </xdr:from>
    <xdr:to>
      <xdr:col>78</xdr:col>
      <xdr:colOff>120650</xdr:colOff>
      <xdr:row>74</xdr:row>
      <xdr:rowOff>81788</xdr:rowOff>
    </xdr:to>
    <xdr:sp macro="" textlink="">
      <xdr:nvSpPr>
        <xdr:cNvPr id="453" name="楕円 452"/>
        <xdr:cNvSpPr/>
      </xdr:nvSpPr>
      <xdr:spPr>
        <a:xfrm>
          <a:off x="15621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91965</xdr:rowOff>
    </xdr:from>
    <xdr:ext cx="736600" cy="259045"/>
    <xdr:sp macro="" textlink="">
      <xdr:nvSpPr>
        <xdr:cNvPr id="454" name="テキスト ボックス 453"/>
        <xdr:cNvSpPr txBox="1"/>
      </xdr:nvSpPr>
      <xdr:spPr>
        <a:xfrm>
          <a:off x="15290800" y="1243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133350</xdr:rowOff>
    </xdr:from>
    <xdr:to>
      <xdr:col>74</xdr:col>
      <xdr:colOff>31750</xdr:colOff>
      <xdr:row>74</xdr:row>
      <xdr:rowOff>63500</xdr:rowOff>
    </xdr:to>
    <xdr:sp macro="" textlink="">
      <xdr:nvSpPr>
        <xdr:cNvPr id="455" name="楕円 454"/>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73677</xdr:rowOff>
    </xdr:from>
    <xdr:ext cx="762000" cy="259045"/>
    <xdr:sp macro="" textlink="">
      <xdr:nvSpPr>
        <xdr:cNvPr id="456" name="テキスト ボックス 455"/>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67056</xdr:rowOff>
    </xdr:from>
    <xdr:to>
      <xdr:col>69</xdr:col>
      <xdr:colOff>142875</xdr:colOff>
      <xdr:row>74</xdr:row>
      <xdr:rowOff>168656</xdr:rowOff>
    </xdr:to>
    <xdr:sp macro="" textlink="">
      <xdr:nvSpPr>
        <xdr:cNvPr id="457" name="楕円 456"/>
        <xdr:cNvSpPr/>
      </xdr:nvSpPr>
      <xdr:spPr>
        <a:xfrm>
          <a:off x="13843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7383</xdr:rowOff>
    </xdr:from>
    <xdr:ext cx="762000" cy="259045"/>
    <xdr:sp macro="" textlink="">
      <xdr:nvSpPr>
        <xdr:cNvPr id="458" name="テキスト ボックス 457"/>
        <xdr:cNvSpPr txBox="1"/>
      </xdr:nvSpPr>
      <xdr:spPr>
        <a:xfrm>
          <a:off x="13512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119634</xdr:rowOff>
    </xdr:from>
    <xdr:to>
      <xdr:col>65</xdr:col>
      <xdr:colOff>53975</xdr:colOff>
      <xdr:row>74</xdr:row>
      <xdr:rowOff>49784</xdr:rowOff>
    </xdr:to>
    <xdr:sp macro="" textlink="">
      <xdr:nvSpPr>
        <xdr:cNvPr id="459" name="楕円 458"/>
        <xdr:cNvSpPr/>
      </xdr:nvSpPr>
      <xdr:spPr>
        <a:xfrm>
          <a:off x="12954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59961</xdr:rowOff>
    </xdr:from>
    <xdr:ext cx="762000" cy="259045"/>
    <xdr:sp macro="" textlink="">
      <xdr:nvSpPr>
        <xdr:cNvPr id="460" name="テキスト ボックス 459"/>
        <xdr:cNvSpPr txBox="1"/>
      </xdr:nvSpPr>
      <xdr:spPr>
        <a:xfrm>
          <a:off x="12623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38715</xdr:rowOff>
    </xdr:from>
    <xdr:to>
      <xdr:col>29</xdr:col>
      <xdr:colOff>127000</xdr:colOff>
      <xdr:row>17</xdr:row>
      <xdr:rowOff>49870</xdr:rowOff>
    </xdr:to>
    <xdr:cxnSp macro="">
      <xdr:nvCxnSpPr>
        <xdr:cNvPr id="50" name="直線コネクタ 49"/>
        <xdr:cNvCxnSpPr/>
      </xdr:nvCxnSpPr>
      <xdr:spPr bwMode="auto">
        <a:xfrm flipV="1">
          <a:off x="5003800" y="3000990"/>
          <a:ext cx="647700" cy="11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22278</xdr:rowOff>
    </xdr:from>
    <xdr:to>
      <xdr:col>26</xdr:col>
      <xdr:colOff>50800</xdr:colOff>
      <xdr:row>17</xdr:row>
      <xdr:rowOff>49870</xdr:rowOff>
    </xdr:to>
    <xdr:cxnSp macro="">
      <xdr:nvCxnSpPr>
        <xdr:cNvPr id="53" name="直線コネクタ 52"/>
        <xdr:cNvCxnSpPr/>
      </xdr:nvCxnSpPr>
      <xdr:spPr bwMode="auto">
        <a:xfrm>
          <a:off x="4305300" y="2984553"/>
          <a:ext cx="698500" cy="27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12982</xdr:rowOff>
    </xdr:from>
    <xdr:to>
      <xdr:col>22</xdr:col>
      <xdr:colOff>114300</xdr:colOff>
      <xdr:row>17</xdr:row>
      <xdr:rowOff>22278</xdr:rowOff>
    </xdr:to>
    <xdr:cxnSp macro="">
      <xdr:nvCxnSpPr>
        <xdr:cNvPr id="56" name="直線コネクタ 55"/>
        <xdr:cNvCxnSpPr/>
      </xdr:nvCxnSpPr>
      <xdr:spPr bwMode="auto">
        <a:xfrm>
          <a:off x="3606800" y="2975257"/>
          <a:ext cx="698500" cy="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12982</xdr:rowOff>
    </xdr:from>
    <xdr:to>
      <xdr:col>18</xdr:col>
      <xdr:colOff>177800</xdr:colOff>
      <xdr:row>17</xdr:row>
      <xdr:rowOff>29015</xdr:rowOff>
    </xdr:to>
    <xdr:cxnSp macro="">
      <xdr:nvCxnSpPr>
        <xdr:cNvPr id="59" name="直線コネクタ 58"/>
        <xdr:cNvCxnSpPr/>
      </xdr:nvCxnSpPr>
      <xdr:spPr bwMode="auto">
        <a:xfrm flipV="1">
          <a:off x="2908300" y="2975257"/>
          <a:ext cx="698500" cy="16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30091</xdr:rowOff>
    </xdr:from>
    <xdr:to>
      <xdr:col>19</xdr:col>
      <xdr:colOff>38100</xdr:colOff>
      <xdr:row>18</xdr:row>
      <xdr:rowOff>131691</xdr:rowOff>
    </xdr:to>
    <xdr:sp macro="" textlink="">
      <xdr:nvSpPr>
        <xdr:cNvPr id="60" name="フローチャート: 判断 59"/>
        <xdr:cNvSpPr/>
      </xdr:nvSpPr>
      <xdr:spPr bwMode="auto">
        <a:xfrm>
          <a:off x="3556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116468</xdr:rowOff>
    </xdr:from>
    <xdr:ext cx="762000" cy="259045"/>
    <xdr:sp macro="" textlink="">
      <xdr:nvSpPr>
        <xdr:cNvPr id="61" name="テキスト ボックス 60"/>
        <xdr:cNvSpPr txBox="1"/>
      </xdr:nvSpPr>
      <xdr:spPr>
        <a:xfrm>
          <a:off x="32258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45674</xdr:rowOff>
    </xdr:from>
    <xdr:to>
      <xdr:col>15</xdr:col>
      <xdr:colOff>101600</xdr:colOff>
      <xdr:row>18</xdr:row>
      <xdr:rowOff>147274</xdr:rowOff>
    </xdr:to>
    <xdr:sp macro="" textlink="">
      <xdr:nvSpPr>
        <xdr:cNvPr id="62" name="フローチャート: 判断 61"/>
        <xdr:cNvSpPr/>
      </xdr:nvSpPr>
      <xdr:spPr bwMode="auto">
        <a:xfrm>
          <a:off x="2857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132051</xdr:rowOff>
    </xdr:from>
    <xdr:ext cx="762000" cy="259045"/>
    <xdr:sp macro="" textlink="">
      <xdr:nvSpPr>
        <xdr:cNvPr id="63" name="テキスト ボックス 62"/>
        <xdr:cNvSpPr txBox="1"/>
      </xdr:nvSpPr>
      <xdr:spPr>
        <a:xfrm>
          <a:off x="2527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159365</xdr:rowOff>
    </xdr:from>
    <xdr:to>
      <xdr:col>29</xdr:col>
      <xdr:colOff>177800</xdr:colOff>
      <xdr:row>17</xdr:row>
      <xdr:rowOff>89515</xdr:rowOff>
    </xdr:to>
    <xdr:sp macro="" textlink="">
      <xdr:nvSpPr>
        <xdr:cNvPr id="69" name="楕円 68"/>
        <xdr:cNvSpPr/>
      </xdr:nvSpPr>
      <xdr:spPr bwMode="auto">
        <a:xfrm>
          <a:off x="5600700" y="295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4442</xdr:rowOff>
    </xdr:from>
    <xdr:ext cx="762000" cy="259045"/>
    <xdr:sp macro="" textlink="">
      <xdr:nvSpPr>
        <xdr:cNvPr id="70" name="人口1人当たり決算額の推移該当値テキスト130"/>
        <xdr:cNvSpPr txBox="1"/>
      </xdr:nvSpPr>
      <xdr:spPr>
        <a:xfrm>
          <a:off x="5740400" y="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170520</xdr:rowOff>
    </xdr:from>
    <xdr:to>
      <xdr:col>26</xdr:col>
      <xdr:colOff>101600</xdr:colOff>
      <xdr:row>17</xdr:row>
      <xdr:rowOff>100670</xdr:rowOff>
    </xdr:to>
    <xdr:sp macro="" textlink="">
      <xdr:nvSpPr>
        <xdr:cNvPr id="71" name="楕円 70"/>
        <xdr:cNvSpPr/>
      </xdr:nvSpPr>
      <xdr:spPr bwMode="auto">
        <a:xfrm>
          <a:off x="4953000" y="2961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110847</xdr:rowOff>
    </xdr:from>
    <xdr:ext cx="736600" cy="259045"/>
    <xdr:sp macro="" textlink="">
      <xdr:nvSpPr>
        <xdr:cNvPr id="72" name="テキスト ボックス 71"/>
        <xdr:cNvSpPr txBox="1"/>
      </xdr:nvSpPr>
      <xdr:spPr>
        <a:xfrm>
          <a:off x="4622800" y="2730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142928</xdr:rowOff>
    </xdr:from>
    <xdr:to>
      <xdr:col>22</xdr:col>
      <xdr:colOff>165100</xdr:colOff>
      <xdr:row>17</xdr:row>
      <xdr:rowOff>73078</xdr:rowOff>
    </xdr:to>
    <xdr:sp macro="" textlink="">
      <xdr:nvSpPr>
        <xdr:cNvPr id="73" name="楕円 72"/>
        <xdr:cNvSpPr/>
      </xdr:nvSpPr>
      <xdr:spPr bwMode="auto">
        <a:xfrm>
          <a:off x="4254500" y="293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83255</xdr:rowOff>
    </xdr:from>
    <xdr:ext cx="762000" cy="259045"/>
    <xdr:sp macro="" textlink="">
      <xdr:nvSpPr>
        <xdr:cNvPr id="74" name="テキスト ボックス 73"/>
        <xdr:cNvSpPr txBox="1"/>
      </xdr:nvSpPr>
      <xdr:spPr>
        <a:xfrm>
          <a:off x="3924300" y="270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133632</xdr:rowOff>
    </xdr:from>
    <xdr:to>
      <xdr:col>19</xdr:col>
      <xdr:colOff>38100</xdr:colOff>
      <xdr:row>17</xdr:row>
      <xdr:rowOff>63782</xdr:rowOff>
    </xdr:to>
    <xdr:sp macro="" textlink="">
      <xdr:nvSpPr>
        <xdr:cNvPr id="75" name="楕円 74"/>
        <xdr:cNvSpPr/>
      </xdr:nvSpPr>
      <xdr:spPr bwMode="auto">
        <a:xfrm>
          <a:off x="3556000" y="292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73959</xdr:rowOff>
    </xdr:from>
    <xdr:ext cx="762000" cy="259045"/>
    <xdr:sp macro="" textlink="">
      <xdr:nvSpPr>
        <xdr:cNvPr id="76" name="テキスト ボックス 75"/>
        <xdr:cNvSpPr txBox="1"/>
      </xdr:nvSpPr>
      <xdr:spPr>
        <a:xfrm>
          <a:off x="3225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149665</xdr:rowOff>
    </xdr:from>
    <xdr:to>
      <xdr:col>15</xdr:col>
      <xdr:colOff>101600</xdr:colOff>
      <xdr:row>17</xdr:row>
      <xdr:rowOff>79815</xdr:rowOff>
    </xdr:to>
    <xdr:sp macro="" textlink="">
      <xdr:nvSpPr>
        <xdr:cNvPr id="77" name="楕円 76"/>
        <xdr:cNvSpPr/>
      </xdr:nvSpPr>
      <xdr:spPr bwMode="auto">
        <a:xfrm>
          <a:off x="2857500" y="294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89992</xdr:rowOff>
    </xdr:from>
    <xdr:ext cx="762000" cy="259045"/>
    <xdr:sp macro="" textlink="">
      <xdr:nvSpPr>
        <xdr:cNvPr id="78" name="テキスト ボックス 77"/>
        <xdr:cNvSpPr txBox="1"/>
      </xdr:nvSpPr>
      <xdr:spPr>
        <a:xfrm>
          <a:off x="2527300" y="270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94607</xdr:rowOff>
    </xdr:from>
    <xdr:to>
      <xdr:col>29</xdr:col>
      <xdr:colOff>127000</xdr:colOff>
      <xdr:row>35</xdr:row>
      <xdr:rowOff>109695</xdr:rowOff>
    </xdr:to>
    <xdr:cxnSp macro="">
      <xdr:nvCxnSpPr>
        <xdr:cNvPr id="110" name="直線コネクタ 109"/>
        <xdr:cNvCxnSpPr/>
      </xdr:nvCxnSpPr>
      <xdr:spPr bwMode="auto">
        <a:xfrm>
          <a:off x="5003800" y="6704957"/>
          <a:ext cx="6477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283317</xdr:rowOff>
    </xdr:from>
    <xdr:to>
      <xdr:col>26</xdr:col>
      <xdr:colOff>50800</xdr:colOff>
      <xdr:row>35</xdr:row>
      <xdr:rowOff>94607</xdr:rowOff>
    </xdr:to>
    <xdr:cxnSp macro="">
      <xdr:nvCxnSpPr>
        <xdr:cNvPr id="113" name="直線コネクタ 112"/>
        <xdr:cNvCxnSpPr/>
      </xdr:nvCxnSpPr>
      <xdr:spPr bwMode="auto">
        <a:xfrm>
          <a:off x="4305300" y="6550767"/>
          <a:ext cx="698500" cy="154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244226</xdr:rowOff>
    </xdr:from>
    <xdr:to>
      <xdr:col>22</xdr:col>
      <xdr:colOff>114300</xdr:colOff>
      <xdr:row>34</xdr:row>
      <xdr:rowOff>283317</xdr:rowOff>
    </xdr:to>
    <xdr:cxnSp macro="">
      <xdr:nvCxnSpPr>
        <xdr:cNvPr id="116" name="直線コネクタ 115"/>
        <xdr:cNvCxnSpPr/>
      </xdr:nvCxnSpPr>
      <xdr:spPr bwMode="auto">
        <a:xfrm>
          <a:off x="3606800" y="6511676"/>
          <a:ext cx="698500" cy="39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301028</xdr:rowOff>
    </xdr:from>
    <xdr:to>
      <xdr:col>22</xdr:col>
      <xdr:colOff>165100</xdr:colOff>
      <xdr:row>36</xdr:row>
      <xdr:rowOff>59728</xdr:rowOff>
    </xdr:to>
    <xdr:sp macro="" textlink="">
      <xdr:nvSpPr>
        <xdr:cNvPr id="117" name="フローチャート: 判断 116"/>
        <xdr:cNvSpPr/>
      </xdr:nvSpPr>
      <xdr:spPr bwMode="auto">
        <a:xfrm>
          <a:off x="42545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44505</xdr:rowOff>
    </xdr:from>
    <xdr:ext cx="762000" cy="259045"/>
    <xdr:sp macro="" textlink="">
      <xdr:nvSpPr>
        <xdr:cNvPr id="118" name="テキスト ボックス 117"/>
        <xdr:cNvSpPr txBox="1"/>
      </xdr:nvSpPr>
      <xdr:spPr>
        <a:xfrm>
          <a:off x="3924300" y="699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70330</xdr:rowOff>
    </xdr:from>
    <xdr:to>
      <xdr:col>18</xdr:col>
      <xdr:colOff>177800</xdr:colOff>
      <xdr:row>34</xdr:row>
      <xdr:rowOff>244226</xdr:rowOff>
    </xdr:to>
    <xdr:cxnSp macro="">
      <xdr:nvCxnSpPr>
        <xdr:cNvPr id="119" name="直線コネクタ 118"/>
        <xdr:cNvCxnSpPr/>
      </xdr:nvCxnSpPr>
      <xdr:spPr bwMode="auto">
        <a:xfrm>
          <a:off x="2908300" y="6337780"/>
          <a:ext cx="698500" cy="173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0" name="フローチャート: 判断 119"/>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43751</xdr:rowOff>
    </xdr:from>
    <xdr:ext cx="762000" cy="259045"/>
    <xdr:sp macro="" textlink="">
      <xdr:nvSpPr>
        <xdr:cNvPr id="121" name="テキスト ボックス 120"/>
        <xdr:cNvSpPr txBox="1"/>
      </xdr:nvSpPr>
      <xdr:spPr>
        <a:xfrm>
          <a:off x="32258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2" name="フローチャート: 判断 121"/>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325592</xdr:rowOff>
    </xdr:from>
    <xdr:ext cx="762000" cy="259045"/>
    <xdr:sp macro="" textlink="">
      <xdr:nvSpPr>
        <xdr:cNvPr id="123" name="テキスト ボックス 122"/>
        <xdr:cNvSpPr txBox="1"/>
      </xdr:nvSpPr>
      <xdr:spPr>
        <a:xfrm>
          <a:off x="2527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58895</xdr:rowOff>
    </xdr:from>
    <xdr:to>
      <xdr:col>29</xdr:col>
      <xdr:colOff>177800</xdr:colOff>
      <xdr:row>35</xdr:row>
      <xdr:rowOff>160495</xdr:rowOff>
    </xdr:to>
    <xdr:sp macro="" textlink="">
      <xdr:nvSpPr>
        <xdr:cNvPr id="129" name="楕円 128"/>
        <xdr:cNvSpPr/>
      </xdr:nvSpPr>
      <xdr:spPr bwMode="auto">
        <a:xfrm>
          <a:off x="5600700" y="666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246872</xdr:rowOff>
    </xdr:from>
    <xdr:ext cx="762000" cy="259045"/>
    <xdr:sp macro="" textlink="">
      <xdr:nvSpPr>
        <xdr:cNvPr id="130" name="人口1人当たり決算額の推移該当値テキスト445"/>
        <xdr:cNvSpPr txBox="1"/>
      </xdr:nvSpPr>
      <xdr:spPr>
        <a:xfrm>
          <a:off x="5740400" y="651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43807</xdr:rowOff>
    </xdr:from>
    <xdr:to>
      <xdr:col>26</xdr:col>
      <xdr:colOff>101600</xdr:colOff>
      <xdr:row>35</xdr:row>
      <xdr:rowOff>145407</xdr:rowOff>
    </xdr:to>
    <xdr:sp macro="" textlink="">
      <xdr:nvSpPr>
        <xdr:cNvPr id="131" name="楕円 130"/>
        <xdr:cNvSpPr/>
      </xdr:nvSpPr>
      <xdr:spPr bwMode="auto">
        <a:xfrm>
          <a:off x="4953000" y="665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155584</xdr:rowOff>
    </xdr:from>
    <xdr:ext cx="736600" cy="259045"/>
    <xdr:sp macro="" textlink="">
      <xdr:nvSpPr>
        <xdr:cNvPr id="132" name="テキスト ボックス 131"/>
        <xdr:cNvSpPr txBox="1"/>
      </xdr:nvSpPr>
      <xdr:spPr>
        <a:xfrm>
          <a:off x="4622800" y="64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232517</xdr:rowOff>
    </xdr:from>
    <xdr:to>
      <xdr:col>22</xdr:col>
      <xdr:colOff>165100</xdr:colOff>
      <xdr:row>34</xdr:row>
      <xdr:rowOff>334117</xdr:rowOff>
    </xdr:to>
    <xdr:sp macro="" textlink="">
      <xdr:nvSpPr>
        <xdr:cNvPr id="133" name="楕円 132"/>
        <xdr:cNvSpPr/>
      </xdr:nvSpPr>
      <xdr:spPr bwMode="auto">
        <a:xfrm>
          <a:off x="4254500" y="649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1394</xdr:rowOff>
    </xdr:from>
    <xdr:ext cx="762000" cy="259045"/>
    <xdr:sp macro="" textlink="">
      <xdr:nvSpPr>
        <xdr:cNvPr id="134" name="テキスト ボックス 133"/>
        <xdr:cNvSpPr txBox="1"/>
      </xdr:nvSpPr>
      <xdr:spPr>
        <a:xfrm>
          <a:off x="3924300" y="626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193426</xdr:rowOff>
    </xdr:from>
    <xdr:to>
      <xdr:col>19</xdr:col>
      <xdr:colOff>38100</xdr:colOff>
      <xdr:row>34</xdr:row>
      <xdr:rowOff>295026</xdr:rowOff>
    </xdr:to>
    <xdr:sp macro="" textlink="">
      <xdr:nvSpPr>
        <xdr:cNvPr id="135" name="楕円 134"/>
        <xdr:cNvSpPr/>
      </xdr:nvSpPr>
      <xdr:spPr bwMode="auto">
        <a:xfrm>
          <a:off x="3556000" y="646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305203</xdr:rowOff>
    </xdr:from>
    <xdr:ext cx="762000" cy="259045"/>
    <xdr:sp macro="" textlink="">
      <xdr:nvSpPr>
        <xdr:cNvPr id="136" name="テキスト ボックス 135"/>
        <xdr:cNvSpPr txBox="1"/>
      </xdr:nvSpPr>
      <xdr:spPr>
        <a:xfrm>
          <a:off x="3225800" y="622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19530</xdr:rowOff>
    </xdr:from>
    <xdr:to>
      <xdr:col>15</xdr:col>
      <xdr:colOff>101600</xdr:colOff>
      <xdr:row>34</xdr:row>
      <xdr:rowOff>121130</xdr:rowOff>
    </xdr:to>
    <xdr:sp macro="" textlink="">
      <xdr:nvSpPr>
        <xdr:cNvPr id="137" name="楕円 136"/>
        <xdr:cNvSpPr/>
      </xdr:nvSpPr>
      <xdr:spPr bwMode="auto">
        <a:xfrm>
          <a:off x="2857500" y="6286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131307</xdr:rowOff>
    </xdr:from>
    <xdr:ext cx="762000" cy="259045"/>
    <xdr:sp macro="" textlink="">
      <xdr:nvSpPr>
        <xdr:cNvPr id="138" name="テキスト ボックス 137"/>
        <xdr:cNvSpPr txBox="1"/>
      </xdr:nvSpPr>
      <xdr:spPr>
        <a:xfrm>
          <a:off x="2527300" y="605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14,866
14,749
241.01
10,948,430
10,799,352
24,740
6,272,466
13,762,190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87798</xdr:rowOff>
    </xdr:from>
    <xdr:to>
      <xdr:col>24</xdr:col>
      <xdr:colOff>63500</xdr:colOff>
      <xdr:row>36</xdr:row>
      <xdr:rowOff>90665</xdr:rowOff>
    </xdr:to>
    <xdr:cxnSp macro="">
      <xdr:nvCxnSpPr>
        <xdr:cNvPr id="65" name="直線コネクタ 64"/>
        <xdr:cNvCxnSpPr/>
      </xdr:nvCxnSpPr>
      <xdr:spPr>
        <a:xfrm flipV="1">
          <a:off x="3797300" y="6259998"/>
          <a:ext cx="8382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60728</xdr:rowOff>
    </xdr:from>
    <xdr:to>
      <xdr:col>19</xdr:col>
      <xdr:colOff>177800</xdr:colOff>
      <xdr:row>36</xdr:row>
      <xdr:rowOff>90665</xdr:rowOff>
    </xdr:to>
    <xdr:cxnSp macro="">
      <xdr:nvCxnSpPr>
        <xdr:cNvPr id="68" name="直線コネクタ 67"/>
        <xdr:cNvCxnSpPr/>
      </xdr:nvCxnSpPr>
      <xdr:spPr>
        <a:xfrm>
          <a:off x="2908300" y="6232928"/>
          <a:ext cx="889000" cy="2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11598</xdr:rowOff>
    </xdr:from>
    <xdr:to>
      <xdr:col>15</xdr:col>
      <xdr:colOff>50800</xdr:colOff>
      <xdr:row>36</xdr:row>
      <xdr:rowOff>60728</xdr:rowOff>
    </xdr:to>
    <xdr:cxnSp macro="">
      <xdr:nvCxnSpPr>
        <xdr:cNvPr id="71" name="直線コネクタ 70"/>
        <xdr:cNvCxnSpPr/>
      </xdr:nvCxnSpPr>
      <xdr:spPr>
        <a:xfrm>
          <a:off x="2019300" y="6183798"/>
          <a:ext cx="889000" cy="4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44914</xdr:rowOff>
    </xdr:from>
    <xdr:to>
      <xdr:col>15</xdr:col>
      <xdr:colOff>101600</xdr:colOff>
      <xdr:row>36</xdr:row>
      <xdr:rowOff>146514</xdr:rowOff>
    </xdr:to>
    <xdr:sp macro="" textlink="">
      <xdr:nvSpPr>
        <xdr:cNvPr id="72" name="フローチャート: 判断 71"/>
        <xdr:cNvSpPr/>
      </xdr:nvSpPr>
      <xdr:spPr>
        <a:xfrm>
          <a:off x="2857500" y="6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137641</xdr:rowOff>
    </xdr:from>
    <xdr:ext cx="534377" cy="259045"/>
    <xdr:sp macro="" textlink="">
      <xdr:nvSpPr>
        <xdr:cNvPr id="73" name="テキスト ボックス 72"/>
        <xdr:cNvSpPr txBox="1"/>
      </xdr:nvSpPr>
      <xdr:spPr>
        <a:xfrm>
          <a:off x="2641111" y="6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168608</xdr:rowOff>
    </xdr:from>
    <xdr:to>
      <xdr:col>10</xdr:col>
      <xdr:colOff>114300</xdr:colOff>
      <xdr:row>36</xdr:row>
      <xdr:rowOff>11598</xdr:rowOff>
    </xdr:to>
    <xdr:cxnSp macro="">
      <xdr:nvCxnSpPr>
        <xdr:cNvPr id="74" name="直線コネクタ 73"/>
        <xdr:cNvCxnSpPr/>
      </xdr:nvCxnSpPr>
      <xdr:spPr>
        <a:xfrm>
          <a:off x="1130300" y="6169358"/>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147965</xdr:rowOff>
    </xdr:from>
    <xdr:to>
      <xdr:col>10</xdr:col>
      <xdr:colOff>165100</xdr:colOff>
      <xdr:row>37</xdr:row>
      <xdr:rowOff>78115</xdr:rowOff>
    </xdr:to>
    <xdr:sp macro="" textlink="">
      <xdr:nvSpPr>
        <xdr:cNvPr id="75" name="フローチャート: 判断 74"/>
        <xdr:cNvSpPr/>
      </xdr:nvSpPr>
      <xdr:spPr>
        <a:xfrm>
          <a:off x="1968500" y="632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69242</xdr:rowOff>
    </xdr:from>
    <xdr:ext cx="534377" cy="259045"/>
    <xdr:sp macro="" textlink="">
      <xdr:nvSpPr>
        <xdr:cNvPr id="76" name="テキスト ボックス 75"/>
        <xdr:cNvSpPr txBox="1"/>
      </xdr:nvSpPr>
      <xdr:spPr>
        <a:xfrm>
          <a:off x="1752111" y="641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155737</xdr:rowOff>
    </xdr:from>
    <xdr:to>
      <xdr:col>6</xdr:col>
      <xdr:colOff>38100</xdr:colOff>
      <xdr:row>37</xdr:row>
      <xdr:rowOff>85887</xdr:rowOff>
    </xdr:to>
    <xdr:sp macro="" textlink="">
      <xdr:nvSpPr>
        <xdr:cNvPr id="77" name="フローチャート: 判断 76"/>
        <xdr:cNvSpPr/>
      </xdr:nvSpPr>
      <xdr:spPr>
        <a:xfrm>
          <a:off x="1079500" y="63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77014</xdr:rowOff>
    </xdr:from>
    <xdr:ext cx="534377" cy="259045"/>
    <xdr:sp macro="" textlink="">
      <xdr:nvSpPr>
        <xdr:cNvPr id="78" name="テキスト ボックス 77"/>
        <xdr:cNvSpPr txBox="1"/>
      </xdr:nvSpPr>
      <xdr:spPr>
        <a:xfrm>
          <a:off x="863111" y="642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36998</xdr:rowOff>
    </xdr:from>
    <xdr:to>
      <xdr:col>24</xdr:col>
      <xdr:colOff>114300</xdr:colOff>
      <xdr:row>36</xdr:row>
      <xdr:rowOff>138598</xdr:rowOff>
    </xdr:to>
    <xdr:sp macro="" textlink="">
      <xdr:nvSpPr>
        <xdr:cNvPr id="84" name="楕円 83"/>
        <xdr:cNvSpPr/>
      </xdr:nvSpPr>
      <xdr:spPr>
        <a:xfrm>
          <a:off x="4584700" y="620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59875</xdr:rowOff>
    </xdr:from>
    <xdr:ext cx="534377" cy="259045"/>
    <xdr:sp macro="" textlink="">
      <xdr:nvSpPr>
        <xdr:cNvPr id="85" name="人件費該当値テキスト"/>
        <xdr:cNvSpPr txBox="1"/>
      </xdr:nvSpPr>
      <xdr:spPr>
        <a:xfrm>
          <a:off x="4686300" y="606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39865</xdr:rowOff>
    </xdr:from>
    <xdr:to>
      <xdr:col>20</xdr:col>
      <xdr:colOff>38100</xdr:colOff>
      <xdr:row>36</xdr:row>
      <xdr:rowOff>141465</xdr:rowOff>
    </xdr:to>
    <xdr:sp macro="" textlink="">
      <xdr:nvSpPr>
        <xdr:cNvPr id="86" name="楕円 85"/>
        <xdr:cNvSpPr/>
      </xdr:nvSpPr>
      <xdr:spPr>
        <a:xfrm>
          <a:off x="3746500" y="62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157992</xdr:rowOff>
    </xdr:from>
    <xdr:ext cx="534377" cy="259045"/>
    <xdr:sp macro="" textlink="">
      <xdr:nvSpPr>
        <xdr:cNvPr id="87" name="テキスト ボックス 86"/>
        <xdr:cNvSpPr txBox="1"/>
      </xdr:nvSpPr>
      <xdr:spPr>
        <a:xfrm>
          <a:off x="3530111" y="598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9928</xdr:rowOff>
    </xdr:from>
    <xdr:to>
      <xdr:col>15</xdr:col>
      <xdr:colOff>101600</xdr:colOff>
      <xdr:row>36</xdr:row>
      <xdr:rowOff>111528</xdr:rowOff>
    </xdr:to>
    <xdr:sp macro="" textlink="">
      <xdr:nvSpPr>
        <xdr:cNvPr id="88" name="楕円 87"/>
        <xdr:cNvSpPr/>
      </xdr:nvSpPr>
      <xdr:spPr>
        <a:xfrm>
          <a:off x="2857500" y="61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128055</xdr:rowOff>
    </xdr:from>
    <xdr:ext cx="534377" cy="259045"/>
    <xdr:sp macro="" textlink="">
      <xdr:nvSpPr>
        <xdr:cNvPr id="89" name="テキスト ボックス 88"/>
        <xdr:cNvSpPr txBox="1"/>
      </xdr:nvSpPr>
      <xdr:spPr>
        <a:xfrm>
          <a:off x="2641111" y="595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132248</xdr:rowOff>
    </xdr:from>
    <xdr:to>
      <xdr:col>10</xdr:col>
      <xdr:colOff>165100</xdr:colOff>
      <xdr:row>36</xdr:row>
      <xdr:rowOff>62398</xdr:rowOff>
    </xdr:to>
    <xdr:sp macro="" textlink="">
      <xdr:nvSpPr>
        <xdr:cNvPr id="90" name="楕円 89"/>
        <xdr:cNvSpPr/>
      </xdr:nvSpPr>
      <xdr:spPr>
        <a:xfrm>
          <a:off x="1968500" y="61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78925</xdr:rowOff>
    </xdr:from>
    <xdr:ext cx="534377" cy="259045"/>
    <xdr:sp macro="" textlink="">
      <xdr:nvSpPr>
        <xdr:cNvPr id="91" name="テキスト ボックス 90"/>
        <xdr:cNvSpPr txBox="1"/>
      </xdr:nvSpPr>
      <xdr:spPr>
        <a:xfrm>
          <a:off x="1752111" y="590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117808</xdr:rowOff>
    </xdr:from>
    <xdr:to>
      <xdr:col>6</xdr:col>
      <xdr:colOff>38100</xdr:colOff>
      <xdr:row>36</xdr:row>
      <xdr:rowOff>47958</xdr:rowOff>
    </xdr:to>
    <xdr:sp macro="" textlink="">
      <xdr:nvSpPr>
        <xdr:cNvPr id="92" name="楕円 91"/>
        <xdr:cNvSpPr/>
      </xdr:nvSpPr>
      <xdr:spPr>
        <a:xfrm>
          <a:off x="1079500" y="61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64485</xdr:rowOff>
    </xdr:from>
    <xdr:ext cx="534377" cy="259045"/>
    <xdr:sp macro="" textlink="">
      <xdr:nvSpPr>
        <xdr:cNvPr id="93" name="テキスト ボックス 92"/>
        <xdr:cNvSpPr txBox="1"/>
      </xdr:nvSpPr>
      <xdr:spPr>
        <a:xfrm>
          <a:off x="863111" y="589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74115</xdr:rowOff>
    </xdr:from>
    <xdr:to>
      <xdr:col>24</xdr:col>
      <xdr:colOff>63500</xdr:colOff>
      <xdr:row>56</xdr:row>
      <xdr:rowOff>106218</xdr:rowOff>
    </xdr:to>
    <xdr:cxnSp macro="">
      <xdr:nvCxnSpPr>
        <xdr:cNvPr id="123" name="直線コネクタ 122"/>
        <xdr:cNvCxnSpPr/>
      </xdr:nvCxnSpPr>
      <xdr:spPr>
        <a:xfrm flipV="1">
          <a:off x="3797300" y="9675315"/>
          <a:ext cx="838200" cy="3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45762</xdr:rowOff>
    </xdr:from>
    <xdr:ext cx="534377" cy="259045"/>
    <xdr:sp macro="" textlink="">
      <xdr:nvSpPr>
        <xdr:cNvPr id="124" name="物件費平均値テキスト"/>
        <xdr:cNvSpPr txBox="1"/>
      </xdr:nvSpPr>
      <xdr:spPr>
        <a:xfrm>
          <a:off x="4686300" y="9818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92753</xdr:rowOff>
    </xdr:from>
    <xdr:to>
      <xdr:col>19</xdr:col>
      <xdr:colOff>177800</xdr:colOff>
      <xdr:row>56</xdr:row>
      <xdr:rowOff>106218</xdr:rowOff>
    </xdr:to>
    <xdr:cxnSp macro="">
      <xdr:nvCxnSpPr>
        <xdr:cNvPr id="126" name="直線コネクタ 125"/>
        <xdr:cNvCxnSpPr/>
      </xdr:nvCxnSpPr>
      <xdr:spPr>
        <a:xfrm>
          <a:off x="2908300" y="9693953"/>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144030</xdr:rowOff>
    </xdr:from>
    <xdr:ext cx="534377" cy="259045"/>
    <xdr:sp macro="" textlink="">
      <xdr:nvSpPr>
        <xdr:cNvPr id="128" name="テキスト ボックス 127"/>
        <xdr:cNvSpPr txBox="1"/>
      </xdr:nvSpPr>
      <xdr:spPr>
        <a:xfrm>
          <a:off x="3530111" y="99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92753</xdr:rowOff>
    </xdr:from>
    <xdr:to>
      <xdr:col>15</xdr:col>
      <xdr:colOff>50800</xdr:colOff>
      <xdr:row>57</xdr:row>
      <xdr:rowOff>36754</xdr:rowOff>
    </xdr:to>
    <xdr:cxnSp macro="">
      <xdr:nvCxnSpPr>
        <xdr:cNvPr id="129" name="直線コネクタ 128"/>
        <xdr:cNvCxnSpPr/>
      </xdr:nvCxnSpPr>
      <xdr:spPr>
        <a:xfrm flipV="1">
          <a:off x="2019300" y="9693953"/>
          <a:ext cx="889000" cy="11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111028</xdr:rowOff>
    </xdr:from>
    <xdr:to>
      <xdr:col>15</xdr:col>
      <xdr:colOff>101600</xdr:colOff>
      <xdr:row>58</xdr:row>
      <xdr:rowOff>41178</xdr:rowOff>
    </xdr:to>
    <xdr:sp macro="" textlink="">
      <xdr:nvSpPr>
        <xdr:cNvPr id="130" name="フローチャート: 判断 129"/>
        <xdr:cNvSpPr/>
      </xdr:nvSpPr>
      <xdr:spPr>
        <a:xfrm>
          <a:off x="2857500" y="988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32305</xdr:rowOff>
    </xdr:from>
    <xdr:ext cx="534377" cy="259045"/>
    <xdr:sp macro="" textlink="">
      <xdr:nvSpPr>
        <xdr:cNvPr id="131" name="テキスト ボックス 130"/>
        <xdr:cNvSpPr txBox="1"/>
      </xdr:nvSpPr>
      <xdr:spPr>
        <a:xfrm>
          <a:off x="2641111" y="997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36754</xdr:rowOff>
    </xdr:from>
    <xdr:to>
      <xdr:col>10</xdr:col>
      <xdr:colOff>114300</xdr:colOff>
      <xdr:row>57</xdr:row>
      <xdr:rowOff>83175</xdr:rowOff>
    </xdr:to>
    <xdr:cxnSp macro="">
      <xdr:nvCxnSpPr>
        <xdr:cNvPr id="132" name="直線コネクタ 131"/>
        <xdr:cNvCxnSpPr/>
      </xdr:nvCxnSpPr>
      <xdr:spPr>
        <a:xfrm flipV="1">
          <a:off x="1130300" y="9809404"/>
          <a:ext cx="889000" cy="4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7420</xdr:rowOff>
    </xdr:from>
    <xdr:to>
      <xdr:col>10</xdr:col>
      <xdr:colOff>165100</xdr:colOff>
      <xdr:row>58</xdr:row>
      <xdr:rowOff>109020</xdr:rowOff>
    </xdr:to>
    <xdr:sp macro="" textlink="">
      <xdr:nvSpPr>
        <xdr:cNvPr id="133" name="フローチャート: 判断 132"/>
        <xdr:cNvSpPr/>
      </xdr:nvSpPr>
      <xdr:spPr>
        <a:xfrm>
          <a:off x="1968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100147</xdr:rowOff>
    </xdr:from>
    <xdr:ext cx="534377" cy="259045"/>
    <xdr:sp macro="" textlink="">
      <xdr:nvSpPr>
        <xdr:cNvPr id="134" name="テキスト ボックス 133"/>
        <xdr:cNvSpPr txBox="1"/>
      </xdr:nvSpPr>
      <xdr:spPr>
        <a:xfrm>
          <a:off x="1752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70582</xdr:rowOff>
    </xdr:from>
    <xdr:to>
      <xdr:col>6</xdr:col>
      <xdr:colOff>38100</xdr:colOff>
      <xdr:row>59</xdr:row>
      <xdr:rowOff>732</xdr:rowOff>
    </xdr:to>
    <xdr:sp macro="" textlink="">
      <xdr:nvSpPr>
        <xdr:cNvPr id="135" name="フローチャート: 判断 134"/>
        <xdr:cNvSpPr/>
      </xdr:nvSpPr>
      <xdr:spPr>
        <a:xfrm>
          <a:off x="1079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163309</xdr:rowOff>
    </xdr:from>
    <xdr:ext cx="534377" cy="259045"/>
    <xdr:sp macro="" textlink="">
      <xdr:nvSpPr>
        <xdr:cNvPr id="136" name="テキスト ボックス 135"/>
        <xdr:cNvSpPr txBox="1"/>
      </xdr:nvSpPr>
      <xdr:spPr>
        <a:xfrm>
          <a:off x="863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23315</xdr:rowOff>
    </xdr:from>
    <xdr:to>
      <xdr:col>24</xdr:col>
      <xdr:colOff>114300</xdr:colOff>
      <xdr:row>56</xdr:row>
      <xdr:rowOff>124915</xdr:rowOff>
    </xdr:to>
    <xdr:sp macro="" textlink="">
      <xdr:nvSpPr>
        <xdr:cNvPr id="142" name="楕円 141"/>
        <xdr:cNvSpPr/>
      </xdr:nvSpPr>
      <xdr:spPr>
        <a:xfrm>
          <a:off x="4584700" y="96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46192</xdr:rowOff>
    </xdr:from>
    <xdr:ext cx="599010" cy="259045"/>
    <xdr:sp macro="" textlink="">
      <xdr:nvSpPr>
        <xdr:cNvPr id="143" name="物件費該当値テキスト"/>
        <xdr:cNvSpPr txBox="1"/>
      </xdr:nvSpPr>
      <xdr:spPr>
        <a:xfrm>
          <a:off x="4686300" y="947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55418</xdr:rowOff>
    </xdr:from>
    <xdr:to>
      <xdr:col>20</xdr:col>
      <xdr:colOff>38100</xdr:colOff>
      <xdr:row>56</xdr:row>
      <xdr:rowOff>157018</xdr:rowOff>
    </xdr:to>
    <xdr:sp macro="" textlink="">
      <xdr:nvSpPr>
        <xdr:cNvPr id="144" name="楕円 143"/>
        <xdr:cNvSpPr/>
      </xdr:nvSpPr>
      <xdr:spPr>
        <a:xfrm>
          <a:off x="3746500" y="96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2095</xdr:rowOff>
    </xdr:from>
    <xdr:ext cx="599010" cy="259045"/>
    <xdr:sp macro="" textlink="">
      <xdr:nvSpPr>
        <xdr:cNvPr id="145" name="テキスト ボックス 144"/>
        <xdr:cNvSpPr txBox="1"/>
      </xdr:nvSpPr>
      <xdr:spPr>
        <a:xfrm>
          <a:off x="3497795" y="943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41953</xdr:rowOff>
    </xdr:from>
    <xdr:to>
      <xdr:col>15</xdr:col>
      <xdr:colOff>101600</xdr:colOff>
      <xdr:row>56</xdr:row>
      <xdr:rowOff>143553</xdr:rowOff>
    </xdr:to>
    <xdr:sp macro="" textlink="">
      <xdr:nvSpPr>
        <xdr:cNvPr id="146" name="楕円 145"/>
        <xdr:cNvSpPr/>
      </xdr:nvSpPr>
      <xdr:spPr>
        <a:xfrm>
          <a:off x="2857500" y="96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160080</xdr:rowOff>
    </xdr:from>
    <xdr:ext cx="599010" cy="259045"/>
    <xdr:sp macro="" textlink="">
      <xdr:nvSpPr>
        <xdr:cNvPr id="147" name="テキスト ボックス 146"/>
        <xdr:cNvSpPr txBox="1"/>
      </xdr:nvSpPr>
      <xdr:spPr>
        <a:xfrm>
          <a:off x="2608795" y="941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157404</xdr:rowOff>
    </xdr:from>
    <xdr:to>
      <xdr:col>10</xdr:col>
      <xdr:colOff>165100</xdr:colOff>
      <xdr:row>57</xdr:row>
      <xdr:rowOff>87554</xdr:rowOff>
    </xdr:to>
    <xdr:sp macro="" textlink="">
      <xdr:nvSpPr>
        <xdr:cNvPr id="148" name="楕円 147"/>
        <xdr:cNvSpPr/>
      </xdr:nvSpPr>
      <xdr:spPr>
        <a:xfrm>
          <a:off x="1968500" y="97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104081</xdr:rowOff>
    </xdr:from>
    <xdr:ext cx="534377" cy="259045"/>
    <xdr:sp macro="" textlink="">
      <xdr:nvSpPr>
        <xdr:cNvPr id="149" name="テキスト ボックス 148"/>
        <xdr:cNvSpPr txBox="1"/>
      </xdr:nvSpPr>
      <xdr:spPr>
        <a:xfrm>
          <a:off x="1752111" y="953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32375</xdr:rowOff>
    </xdr:from>
    <xdr:to>
      <xdr:col>6</xdr:col>
      <xdr:colOff>38100</xdr:colOff>
      <xdr:row>57</xdr:row>
      <xdr:rowOff>133975</xdr:rowOff>
    </xdr:to>
    <xdr:sp macro="" textlink="">
      <xdr:nvSpPr>
        <xdr:cNvPr id="150" name="楕円 149"/>
        <xdr:cNvSpPr/>
      </xdr:nvSpPr>
      <xdr:spPr>
        <a:xfrm>
          <a:off x="1079500" y="98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150502</xdr:rowOff>
    </xdr:from>
    <xdr:ext cx="534377" cy="259045"/>
    <xdr:sp macro="" textlink="">
      <xdr:nvSpPr>
        <xdr:cNvPr id="151" name="テキスト ボックス 150"/>
        <xdr:cNvSpPr txBox="1"/>
      </xdr:nvSpPr>
      <xdr:spPr>
        <a:xfrm>
          <a:off x="863111" y="958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6476</xdr:rowOff>
    </xdr:from>
    <xdr:to>
      <xdr:col>24</xdr:col>
      <xdr:colOff>63500</xdr:colOff>
      <xdr:row>78</xdr:row>
      <xdr:rowOff>62351</xdr:rowOff>
    </xdr:to>
    <xdr:cxnSp macro="">
      <xdr:nvCxnSpPr>
        <xdr:cNvPr id="182" name="直線コネクタ 181"/>
        <xdr:cNvCxnSpPr/>
      </xdr:nvCxnSpPr>
      <xdr:spPr>
        <a:xfrm flipV="1">
          <a:off x="3797300" y="13379576"/>
          <a:ext cx="838200" cy="5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3" name="維持補修費平均値テキスト"/>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62351</xdr:rowOff>
    </xdr:from>
    <xdr:to>
      <xdr:col>19</xdr:col>
      <xdr:colOff>177800</xdr:colOff>
      <xdr:row>79</xdr:row>
      <xdr:rowOff>10590</xdr:rowOff>
    </xdr:to>
    <xdr:cxnSp macro="">
      <xdr:nvCxnSpPr>
        <xdr:cNvPr id="185" name="直線コネクタ 184"/>
        <xdr:cNvCxnSpPr/>
      </xdr:nvCxnSpPr>
      <xdr:spPr>
        <a:xfrm flipV="1">
          <a:off x="2908300" y="13435451"/>
          <a:ext cx="889000" cy="11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20953</xdr:rowOff>
    </xdr:from>
    <xdr:ext cx="469744" cy="259045"/>
    <xdr:sp macro="" textlink="">
      <xdr:nvSpPr>
        <xdr:cNvPr id="187" name="テキスト ボックス 186"/>
        <xdr:cNvSpPr txBox="1"/>
      </xdr:nvSpPr>
      <xdr:spPr>
        <a:xfrm>
          <a:off x="3562428" y="135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162494</xdr:rowOff>
    </xdr:from>
    <xdr:to>
      <xdr:col>15</xdr:col>
      <xdr:colOff>50800</xdr:colOff>
      <xdr:row>79</xdr:row>
      <xdr:rowOff>10590</xdr:rowOff>
    </xdr:to>
    <xdr:cxnSp macro="">
      <xdr:nvCxnSpPr>
        <xdr:cNvPr id="188" name="直線コネクタ 187"/>
        <xdr:cNvCxnSpPr/>
      </xdr:nvCxnSpPr>
      <xdr:spPr>
        <a:xfrm>
          <a:off x="2019300" y="13535594"/>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141298</xdr:rowOff>
    </xdr:from>
    <xdr:to>
      <xdr:col>15</xdr:col>
      <xdr:colOff>101600</xdr:colOff>
      <xdr:row>79</xdr:row>
      <xdr:rowOff>71448</xdr:rowOff>
    </xdr:to>
    <xdr:sp macro="" textlink="">
      <xdr:nvSpPr>
        <xdr:cNvPr id="189" name="フローチャート: 判断 188"/>
        <xdr:cNvSpPr/>
      </xdr:nvSpPr>
      <xdr:spPr>
        <a:xfrm>
          <a:off x="2857500" y="135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62575</xdr:rowOff>
    </xdr:from>
    <xdr:ext cx="469744" cy="259045"/>
    <xdr:sp macro="" textlink="">
      <xdr:nvSpPr>
        <xdr:cNvPr id="190" name="テキスト ボックス 189"/>
        <xdr:cNvSpPr txBox="1"/>
      </xdr:nvSpPr>
      <xdr:spPr>
        <a:xfrm>
          <a:off x="2673428" y="1360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162494</xdr:rowOff>
    </xdr:from>
    <xdr:to>
      <xdr:col>10</xdr:col>
      <xdr:colOff>114300</xdr:colOff>
      <xdr:row>79</xdr:row>
      <xdr:rowOff>28567</xdr:rowOff>
    </xdr:to>
    <xdr:cxnSp macro="">
      <xdr:nvCxnSpPr>
        <xdr:cNvPr id="191" name="直線コネクタ 190"/>
        <xdr:cNvCxnSpPr/>
      </xdr:nvCxnSpPr>
      <xdr:spPr>
        <a:xfrm flipV="1">
          <a:off x="1130300" y="13535594"/>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137559</xdr:rowOff>
    </xdr:from>
    <xdr:to>
      <xdr:col>10</xdr:col>
      <xdr:colOff>165100</xdr:colOff>
      <xdr:row>79</xdr:row>
      <xdr:rowOff>67709</xdr:rowOff>
    </xdr:to>
    <xdr:sp macro="" textlink="">
      <xdr:nvSpPr>
        <xdr:cNvPr id="192" name="フローチャート: 判断 191"/>
        <xdr:cNvSpPr/>
      </xdr:nvSpPr>
      <xdr:spPr>
        <a:xfrm>
          <a:off x="1968500" y="1351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58836</xdr:rowOff>
    </xdr:from>
    <xdr:ext cx="469744" cy="259045"/>
    <xdr:sp macro="" textlink="">
      <xdr:nvSpPr>
        <xdr:cNvPr id="193" name="テキスト ボックス 192"/>
        <xdr:cNvSpPr txBox="1"/>
      </xdr:nvSpPr>
      <xdr:spPr>
        <a:xfrm>
          <a:off x="1784428" y="1360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146980</xdr:rowOff>
    </xdr:from>
    <xdr:to>
      <xdr:col>6</xdr:col>
      <xdr:colOff>38100</xdr:colOff>
      <xdr:row>79</xdr:row>
      <xdr:rowOff>77130</xdr:rowOff>
    </xdr:to>
    <xdr:sp macro="" textlink="">
      <xdr:nvSpPr>
        <xdr:cNvPr id="194" name="フローチャート: 判断 193"/>
        <xdr:cNvSpPr/>
      </xdr:nvSpPr>
      <xdr:spPr>
        <a:xfrm>
          <a:off x="1079500" y="135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93657</xdr:rowOff>
    </xdr:from>
    <xdr:ext cx="469744" cy="259045"/>
    <xdr:sp macro="" textlink="">
      <xdr:nvSpPr>
        <xdr:cNvPr id="195" name="テキスト ボックス 194"/>
        <xdr:cNvSpPr txBox="1"/>
      </xdr:nvSpPr>
      <xdr:spPr>
        <a:xfrm>
          <a:off x="895428" y="132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127126</xdr:rowOff>
    </xdr:from>
    <xdr:to>
      <xdr:col>24</xdr:col>
      <xdr:colOff>114300</xdr:colOff>
      <xdr:row>78</xdr:row>
      <xdr:rowOff>57276</xdr:rowOff>
    </xdr:to>
    <xdr:sp macro="" textlink="">
      <xdr:nvSpPr>
        <xdr:cNvPr id="201" name="楕円 200"/>
        <xdr:cNvSpPr/>
      </xdr:nvSpPr>
      <xdr:spPr>
        <a:xfrm>
          <a:off x="4584700" y="133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150003</xdr:rowOff>
    </xdr:from>
    <xdr:ext cx="534377" cy="259045"/>
    <xdr:sp macro="" textlink="">
      <xdr:nvSpPr>
        <xdr:cNvPr id="202" name="維持補修費該当値テキスト"/>
        <xdr:cNvSpPr txBox="1"/>
      </xdr:nvSpPr>
      <xdr:spPr>
        <a:xfrm>
          <a:off x="4686300" y="1318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11551</xdr:rowOff>
    </xdr:from>
    <xdr:to>
      <xdr:col>20</xdr:col>
      <xdr:colOff>38100</xdr:colOff>
      <xdr:row>78</xdr:row>
      <xdr:rowOff>113151</xdr:rowOff>
    </xdr:to>
    <xdr:sp macro="" textlink="">
      <xdr:nvSpPr>
        <xdr:cNvPr id="203" name="楕円 202"/>
        <xdr:cNvSpPr/>
      </xdr:nvSpPr>
      <xdr:spPr>
        <a:xfrm>
          <a:off x="3746500" y="133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129678</xdr:rowOff>
    </xdr:from>
    <xdr:ext cx="534377" cy="259045"/>
    <xdr:sp macro="" textlink="">
      <xdr:nvSpPr>
        <xdr:cNvPr id="204" name="テキスト ボックス 203"/>
        <xdr:cNvSpPr txBox="1"/>
      </xdr:nvSpPr>
      <xdr:spPr>
        <a:xfrm>
          <a:off x="3530111" y="131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131240</xdr:rowOff>
    </xdr:from>
    <xdr:to>
      <xdr:col>15</xdr:col>
      <xdr:colOff>101600</xdr:colOff>
      <xdr:row>79</xdr:row>
      <xdr:rowOff>61390</xdr:rowOff>
    </xdr:to>
    <xdr:sp macro="" textlink="">
      <xdr:nvSpPr>
        <xdr:cNvPr id="205" name="楕円 204"/>
        <xdr:cNvSpPr/>
      </xdr:nvSpPr>
      <xdr:spPr>
        <a:xfrm>
          <a:off x="2857500" y="135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77917</xdr:rowOff>
    </xdr:from>
    <xdr:ext cx="469744" cy="259045"/>
    <xdr:sp macro="" textlink="">
      <xdr:nvSpPr>
        <xdr:cNvPr id="206" name="テキスト ボックス 205"/>
        <xdr:cNvSpPr txBox="1"/>
      </xdr:nvSpPr>
      <xdr:spPr>
        <a:xfrm>
          <a:off x="2673428" y="1327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111694</xdr:rowOff>
    </xdr:from>
    <xdr:to>
      <xdr:col>10</xdr:col>
      <xdr:colOff>165100</xdr:colOff>
      <xdr:row>79</xdr:row>
      <xdr:rowOff>41844</xdr:rowOff>
    </xdr:to>
    <xdr:sp macro="" textlink="">
      <xdr:nvSpPr>
        <xdr:cNvPr id="207" name="楕円 206"/>
        <xdr:cNvSpPr/>
      </xdr:nvSpPr>
      <xdr:spPr>
        <a:xfrm>
          <a:off x="1968500" y="1348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58371</xdr:rowOff>
    </xdr:from>
    <xdr:ext cx="469744" cy="259045"/>
    <xdr:sp macro="" textlink="">
      <xdr:nvSpPr>
        <xdr:cNvPr id="208" name="テキスト ボックス 207"/>
        <xdr:cNvSpPr txBox="1"/>
      </xdr:nvSpPr>
      <xdr:spPr>
        <a:xfrm>
          <a:off x="1784428" y="1326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149217</xdr:rowOff>
    </xdr:from>
    <xdr:to>
      <xdr:col>6</xdr:col>
      <xdr:colOff>38100</xdr:colOff>
      <xdr:row>79</xdr:row>
      <xdr:rowOff>79367</xdr:rowOff>
    </xdr:to>
    <xdr:sp macro="" textlink="">
      <xdr:nvSpPr>
        <xdr:cNvPr id="209" name="楕円 208"/>
        <xdr:cNvSpPr/>
      </xdr:nvSpPr>
      <xdr:spPr>
        <a:xfrm>
          <a:off x="1079500" y="135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70494</xdr:rowOff>
    </xdr:from>
    <xdr:ext cx="469744" cy="259045"/>
    <xdr:sp macro="" textlink="">
      <xdr:nvSpPr>
        <xdr:cNvPr id="210" name="テキスト ボックス 209"/>
        <xdr:cNvSpPr txBox="1"/>
      </xdr:nvSpPr>
      <xdr:spPr>
        <a:xfrm>
          <a:off x="895428" y="1361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116439</xdr:rowOff>
    </xdr:from>
    <xdr:to>
      <xdr:col>24</xdr:col>
      <xdr:colOff>63500</xdr:colOff>
      <xdr:row>96</xdr:row>
      <xdr:rowOff>133262</xdr:rowOff>
    </xdr:to>
    <xdr:cxnSp macro="">
      <xdr:nvCxnSpPr>
        <xdr:cNvPr id="240" name="直線コネクタ 239"/>
        <xdr:cNvCxnSpPr/>
      </xdr:nvCxnSpPr>
      <xdr:spPr>
        <a:xfrm flipV="1">
          <a:off x="3797300" y="16575639"/>
          <a:ext cx="838200" cy="1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133262</xdr:rowOff>
    </xdr:from>
    <xdr:to>
      <xdr:col>19</xdr:col>
      <xdr:colOff>177800</xdr:colOff>
      <xdr:row>97</xdr:row>
      <xdr:rowOff>47270</xdr:rowOff>
    </xdr:to>
    <xdr:cxnSp macro="">
      <xdr:nvCxnSpPr>
        <xdr:cNvPr id="243" name="直線コネクタ 242"/>
        <xdr:cNvCxnSpPr/>
      </xdr:nvCxnSpPr>
      <xdr:spPr>
        <a:xfrm flipV="1">
          <a:off x="2908300" y="16592462"/>
          <a:ext cx="889000" cy="8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47270</xdr:rowOff>
    </xdr:from>
    <xdr:to>
      <xdr:col>15</xdr:col>
      <xdr:colOff>50800</xdr:colOff>
      <xdr:row>97</xdr:row>
      <xdr:rowOff>73616</xdr:rowOff>
    </xdr:to>
    <xdr:cxnSp macro="">
      <xdr:nvCxnSpPr>
        <xdr:cNvPr id="246" name="直線コネクタ 245"/>
        <xdr:cNvCxnSpPr/>
      </xdr:nvCxnSpPr>
      <xdr:spPr>
        <a:xfrm flipV="1">
          <a:off x="2019300" y="16677920"/>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29826</xdr:rowOff>
    </xdr:from>
    <xdr:to>
      <xdr:col>15</xdr:col>
      <xdr:colOff>101600</xdr:colOff>
      <xdr:row>96</xdr:row>
      <xdr:rowOff>131426</xdr:rowOff>
    </xdr:to>
    <xdr:sp macro="" textlink="">
      <xdr:nvSpPr>
        <xdr:cNvPr id="247" name="フローチャート: 判断 246"/>
        <xdr:cNvSpPr/>
      </xdr:nvSpPr>
      <xdr:spPr>
        <a:xfrm>
          <a:off x="2857500" y="1648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147953</xdr:rowOff>
    </xdr:from>
    <xdr:ext cx="534377" cy="259045"/>
    <xdr:sp macro="" textlink="">
      <xdr:nvSpPr>
        <xdr:cNvPr id="248" name="テキスト ボックス 247"/>
        <xdr:cNvSpPr txBox="1"/>
      </xdr:nvSpPr>
      <xdr:spPr>
        <a:xfrm>
          <a:off x="2641111" y="162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73616</xdr:rowOff>
    </xdr:from>
    <xdr:to>
      <xdr:col>10</xdr:col>
      <xdr:colOff>114300</xdr:colOff>
      <xdr:row>98</xdr:row>
      <xdr:rowOff>26848</xdr:rowOff>
    </xdr:to>
    <xdr:cxnSp macro="">
      <xdr:nvCxnSpPr>
        <xdr:cNvPr id="249" name="直線コネクタ 248"/>
        <xdr:cNvCxnSpPr/>
      </xdr:nvCxnSpPr>
      <xdr:spPr>
        <a:xfrm flipV="1">
          <a:off x="1130300" y="16704266"/>
          <a:ext cx="8890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123152</xdr:rowOff>
    </xdr:from>
    <xdr:to>
      <xdr:col>10</xdr:col>
      <xdr:colOff>165100</xdr:colOff>
      <xdr:row>97</xdr:row>
      <xdr:rowOff>53302</xdr:rowOff>
    </xdr:to>
    <xdr:sp macro="" textlink="">
      <xdr:nvSpPr>
        <xdr:cNvPr id="250" name="フローチャート: 判断 249"/>
        <xdr:cNvSpPr/>
      </xdr:nvSpPr>
      <xdr:spPr>
        <a:xfrm>
          <a:off x="1968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69829</xdr:rowOff>
    </xdr:from>
    <xdr:ext cx="534377" cy="259045"/>
    <xdr:sp macro="" textlink="">
      <xdr:nvSpPr>
        <xdr:cNvPr id="251" name="テキスト ボックス 250"/>
        <xdr:cNvSpPr txBox="1"/>
      </xdr:nvSpPr>
      <xdr:spPr>
        <a:xfrm>
          <a:off x="1752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56248</xdr:rowOff>
    </xdr:from>
    <xdr:to>
      <xdr:col>6</xdr:col>
      <xdr:colOff>38100</xdr:colOff>
      <xdr:row>97</xdr:row>
      <xdr:rowOff>157848</xdr:rowOff>
    </xdr:to>
    <xdr:sp macro="" textlink="">
      <xdr:nvSpPr>
        <xdr:cNvPr id="252" name="フローチャート: 判断 251"/>
        <xdr:cNvSpPr/>
      </xdr:nvSpPr>
      <xdr:spPr>
        <a:xfrm>
          <a:off x="1079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2925</xdr:rowOff>
    </xdr:from>
    <xdr:ext cx="534377" cy="259045"/>
    <xdr:sp macro="" textlink="">
      <xdr:nvSpPr>
        <xdr:cNvPr id="253" name="テキスト ボックス 252"/>
        <xdr:cNvSpPr txBox="1"/>
      </xdr:nvSpPr>
      <xdr:spPr>
        <a:xfrm>
          <a:off x="863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65639</xdr:rowOff>
    </xdr:from>
    <xdr:to>
      <xdr:col>24</xdr:col>
      <xdr:colOff>114300</xdr:colOff>
      <xdr:row>96</xdr:row>
      <xdr:rowOff>167239</xdr:rowOff>
    </xdr:to>
    <xdr:sp macro="" textlink="">
      <xdr:nvSpPr>
        <xdr:cNvPr id="259" name="楕円 258"/>
        <xdr:cNvSpPr/>
      </xdr:nvSpPr>
      <xdr:spPr>
        <a:xfrm>
          <a:off x="4584700" y="165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88516</xdr:rowOff>
    </xdr:from>
    <xdr:ext cx="534377" cy="259045"/>
    <xdr:sp macro="" textlink="">
      <xdr:nvSpPr>
        <xdr:cNvPr id="260" name="扶助費該当値テキスト"/>
        <xdr:cNvSpPr txBox="1"/>
      </xdr:nvSpPr>
      <xdr:spPr>
        <a:xfrm>
          <a:off x="4686300" y="1637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82462</xdr:rowOff>
    </xdr:from>
    <xdr:to>
      <xdr:col>20</xdr:col>
      <xdr:colOff>38100</xdr:colOff>
      <xdr:row>97</xdr:row>
      <xdr:rowOff>12612</xdr:rowOff>
    </xdr:to>
    <xdr:sp macro="" textlink="">
      <xdr:nvSpPr>
        <xdr:cNvPr id="261" name="楕円 260"/>
        <xdr:cNvSpPr/>
      </xdr:nvSpPr>
      <xdr:spPr>
        <a:xfrm>
          <a:off x="3746500" y="165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29139</xdr:rowOff>
    </xdr:from>
    <xdr:ext cx="534377" cy="259045"/>
    <xdr:sp macro="" textlink="">
      <xdr:nvSpPr>
        <xdr:cNvPr id="262" name="テキスト ボックス 261"/>
        <xdr:cNvSpPr txBox="1"/>
      </xdr:nvSpPr>
      <xdr:spPr>
        <a:xfrm>
          <a:off x="3530111" y="1631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167920</xdr:rowOff>
    </xdr:from>
    <xdr:to>
      <xdr:col>15</xdr:col>
      <xdr:colOff>101600</xdr:colOff>
      <xdr:row>97</xdr:row>
      <xdr:rowOff>98070</xdr:rowOff>
    </xdr:to>
    <xdr:sp macro="" textlink="">
      <xdr:nvSpPr>
        <xdr:cNvPr id="263" name="楕円 262"/>
        <xdr:cNvSpPr/>
      </xdr:nvSpPr>
      <xdr:spPr>
        <a:xfrm>
          <a:off x="2857500" y="166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89197</xdr:rowOff>
    </xdr:from>
    <xdr:ext cx="534377" cy="259045"/>
    <xdr:sp macro="" textlink="">
      <xdr:nvSpPr>
        <xdr:cNvPr id="264" name="テキスト ボックス 263"/>
        <xdr:cNvSpPr txBox="1"/>
      </xdr:nvSpPr>
      <xdr:spPr>
        <a:xfrm>
          <a:off x="2641111" y="167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22816</xdr:rowOff>
    </xdr:from>
    <xdr:to>
      <xdr:col>10</xdr:col>
      <xdr:colOff>165100</xdr:colOff>
      <xdr:row>97</xdr:row>
      <xdr:rowOff>124416</xdr:rowOff>
    </xdr:to>
    <xdr:sp macro="" textlink="">
      <xdr:nvSpPr>
        <xdr:cNvPr id="265" name="楕円 264"/>
        <xdr:cNvSpPr/>
      </xdr:nvSpPr>
      <xdr:spPr>
        <a:xfrm>
          <a:off x="1968500" y="166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115543</xdr:rowOff>
    </xdr:from>
    <xdr:ext cx="534377" cy="259045"/>
    <xdr:sp macro="" textlink="">
      <xdr:nvSpPr>
        <xdr:cNvPr id="266" name="テキスト ボックス 265"/>
        <xdr:cNvSpPr txBox="1"/>
      </xdr:nvSpPr>
      <xdr:spPr>
        <a:xfrm>
          <a:off x="1752111" y="1674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147498</xdr:rowOff>
    </xdr:from>
    <xdr:to>
      <xdr:col>6</xdr:col>
      <xdr:colOff>38100</xdr:colOff>
      <xdr:row>98</xdr:row>
      <xdr:rowOff>77648</xdr:rowOff>
    </xdr:to>
    <xdr:sp macro="" textlink="">
      <xdr:nvSpPr>
        <xdr:cNvPr id="267" name="楕円 266"/>
        <xdr:cNvSpPr/>
      </xdr:nvSpPr>
      <xdr:spPr>
        <a:xfrm>
          <a:off x="1079500" y="167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68775</xdr:rowOff>
    </xdr:from>
    <xdr:ext cx="534377" cy="259045"/>
    <xdr:sp macro="" textlink="">
      <xdr:nvSpPr>
        <xdr:cNvPr id="268" name="テキスト ボックス 267"/>
        <xdr:cNvSpPr txBox="1"/>
      </xdr:nvSpPr>
      <xdr:spPr>
        <a:xfrm>
          <a:off x="863111" y="168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43382</xdr:rowOff>
    </xdr:from>
    <xdr:to>
      <xdr:col>55</xdr:col>
      <xdr:colOff>0</xdr:colOff>
      <xdr:row>35</xdr:row>
      <xdr:rowOff>23626</xdr:rowOff>
    </xdr:to>
    <xdr:cxnSp macro="">
      <xdr:nvCxnSpPr>
        <xdr:cNvPr id="295" name="直線コネクタ 294"/>
        <xdr:cNvCxnSpPr/>
      </xdr:nvCxnSpPr>
      <xdr:spPr>
        <a:xfrm>
          <a:off x="9639300" y="5872682"/>
          <a:ext cx="838200" cy="15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43382</xdr:rowOff>
    </xdr:from>
    <xdr:to>
      <xdr:col>50</xdr:col>
      <xdr:colOff>114300</xdr:colOff>
      <xdr:row>34</xdr:row>
      <xdr:rowOff>170127</xdr:rowOff>
    </xdr:to>
    <xdr:cxnSp macro="">
      <xdr:nvCxnSpPr>
        <xdr:cNvPr id="298" name="直線コネクタ 297"/>
        <xdr:cNvCxnSpPr/>
      </xdr:nvCxnSpPr>
      <xdr:spPr>
        <a:xfrm flipV="1">
          <a:off x="8750300" y="5872682"/>
          <a:ext cx="889000" cy="1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170127</xdr:rowOff>
    </xdr:from>
    <xdr:to>
      <xdr:col>45</xdr:col>
      <xdr:colOff>177800</xdr:colOff>
      <xdr:row>35</xdr:row>
      <xdr:rowOff>127717</xdr:rowOff>
    </xdr:to>
    <xdr:cxnSp macro="">
      <xdr:nvCxnSpPr>
        <xdr:cNvPr id="301" name="直線コネクタ 300"/>
        <xdr:cNvCxnSpPr/>
      </xdr:nvCxnSpPr>
      <xdr:spPr>
        <a:xfrm flipV="1">
          <a:off x="7861300" y="5999427"/>
          <a:ext cx="889000" cy="12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302" name="フローチャート: 判断 301"/>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303" name="テキスト ボックス 302"/>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127717</xdr:rowOff>
    </xdr:from>
    <xdr:to>
      <xdr:col>41</xdr:col>
      <xdr:colOff>50800</xdr:colOff>
      <xdr:row>36</xdr:row>
      <xdr:rowOff>75687</xdr:rowOff>
    </xdr:to>
    <xdr:cxnSp macro="">
      <xdr:nvCxnSpPr>
        <xdr:cNvPr id="304" name="直線コネクタ 303"/>
        <xdr:cNvCxnSpPr/>
      </xdr:nvCxnSpPr>
      <xdr:spPr>
        <a:xfrm flipV="1">
          <a:off x="6972300" y="6128467"/>
          <a:ext cx="889000" cy="11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155528</xdr:rowOff>
    </xdr:from>
    <xdr:to>
      <xdr:col>41</xdr:col>
      <xdr:colOff>101600</xdr:colOff>
      <xdr:row>37</xdr:row>
      <xdr:rowOff>85678</xdr:rowOff>
    </xdr:to>
    <xdr:sp macro="" textlink="">
      <xdr:nvSpPr>
        <xdr:cNvPr id="305" name="フローチャート: 判断 304"/>
        <xdr:cNvSpPr/>
      </xdr:nvSpPr>
      <xdr:spPr>
        <a:xfrm>
          <a:off x="7810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76805</xdr:rowOff>
    </xdr:from>
    <xdr:ext cx="534377" cy="259045"/>
    <xdr:sp macro="" textlink="">
      <xdr:nvSpPr>
        <xdr:cNvPr id="306" name="テキスト ボックス 305"/>
        <xdr:cNvSpPr txBox="1"/>
      </xdr:nvSpPr>
      <xdr:spPr>
        <a:xfrm>
          <a:off x="7594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157741</xdr:rowOff>
    </xdr:from>
    <xdr:to>
      <xdr:col>36</xdr:col>
      <xdr:colOff>165100</xdr:colOff>
      <xdr:row>37</xdr:row>
      <xdr:rowOff>87891</xdr:rowOff>
    </xdr:to>
    <xdr:sp macro="" textlink="">
      <xdr:nvSpPr>
        <xdr:cNvPr id="307" name="フローチャート: 判断 306"/>
        <xdr:cNvSpPr/>
      </xdr:nvSpPr>
      <xdr:spPr>
        <a:xfrm>
          <a:off x="6921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79018</xdr:rowOff>
    </xdr:from>
    <xdr:ext cx="534377" cy="259045"/>
    <xdr:sp macro="" textlink="">
      <xdr:nvSpPr>
        <xdr:cNvPr id="308" name="テキスト ボックス 307"/>
        <xdr:cNvSpPr txBox="1"/>
      </xdr:nvSpPr>
      <xdr:spPr>
        <a:xfrm>
          <a:off x="6705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144276</xdr:rowOff>
    </xdr:from>
    <xdr:to>
      <xdr:col>55</xdr:col>
      <xdr:colOff>50800</xdr:colOff>
      <xdr:row>35</xdr:row>
      <xdr:rowOff>74426</xdr:rowOff>
    </xdr:to>
    <xdr:sp macro="" textlink="">
      <xdr:nvSpPr>
        <xdr:cNvPr id="314" name="楕円 313"/>
        <xdr:cNvSpPr/>
      </xdr:nvSpPr>
      <xdr:spPr>
        <a:xfrm>
          <a:off x="10426700" y="59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167153</xdr:rowOff>
    </xdr:from>
    <xdr:ext cx="599010" cy="259045"/>
    <xdr:sp macro="" textlink="">
      <xdr:nvSpPr>
        <xdr:cNvPr id="315" name="補助費等該当値テキスト"/>
        <xdr:cNvSpPr txBox="1"/>
      </xdr:nvSpPr>
      <xdr:spPr>
        <a:xfrm>
          <a:off x="10528300" y="582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164032</xdr:rowOff>
    </xdr:from>
    <xdr:to>
      <xdr:col>50</xdr:col>
      <xdr:colOff>165100</xdr:colOff>
      <xdr:row>34</xdr:row>
      <xdr:rowOff>94182</xdr:rowOff>
    </xdr:to>
    <xdr:sp macro="" textlink="">
      <xdr:nvSpPr>
        <xdr:cNvPr id="316" name="楕円 315"/>
        <xdr:cNvSpPr/>
      </xdr:nvSpPr>
      <xdr:spPr>
        <a:xfrm>
          <a:off x="9588500" y="58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110709</xdr:rowOff>
    </xdr:from>
    <xdr:ext cx="599010" cy="259045"/>
    <xdr:sp macro="" textlink="">
      <xdr:nvSpPr>
        <xdr:cNvPr id="317" name="テキスト ボックス 316"/>
        <xdr:cNvSpPr txBox="1"/>
      </xdr:nvSpPr>
      <xdr:spPr>
        <a:xfrm>
          <a:off x="9339795" y="559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119327</xdr:rowOff>
    </xdr:from>
    <xdr:to>
      <xdr:col>46</xdr:col>
      <xdr:colOff>38100</xdr:colOff>
      <xdr:row>35</xdr:row>
      <xdr:rowOff>49477</xdr:rowOff>
    </xdr:to>
    <xdr:sp macro="" textlink="">
      <xdr:nvSpPr>
        <xdr:cNvPr id="318" name="楕円 317"/>
        <xdr:cNvSpPr/>
      </xdr:nvSpPr>
      <xdr:spPr>
        <a:xfrm>
          <a:off x="8699500" y="59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66004</xdr:rowOff>
    </xdr:from>
    <xdr:ext cx="599010" cy="259045"/>
    <xdr:sp macro="" textlink="">
      <xdr:nvSpPr>
        <xdr:cNvPr id="319" name="テキスト ボックス 318"/>
        <xdr:cNvSpPr txBox="1"/>
      </xdr:nvSpPr>
      <xdr:spPr>
        <a:xfrm>
          <a:off x="8450795" y="57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76917</xdr:rowOff>
    </xdr:from>
    <xdr:to>
      <xdr:col>41</xdr:col>
      <xdr:colOff>101600</xdr:colOff>
      <xdr:row>36</xdr:row>
      <xdr:rowOff>7067</xdr:rowOff>
    </xdr:to>
    <xdr:sp macro="" textlink="">
      <xdr:nvSpPr>
        <xdr:cNvPr id="320" name="楕円 319"/>
        <xdr:cNvSpPr/>
      </xdr:nvSpPr>
      <xdr:spPr>
        <a:xfrm>
          <a:off x="7810500" y="60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23594</xdr:rowOff>
    </xdr:from>
    <xdr:ext cx="599010" cy="259045"/>
    <xdr:sp macro="" textlink="">
      <xdr:nvSpPr>
        <xdr:cNvPr id="321" name="テキスト ボックス 320"/>
        <xdr:cNvSpPr txBox="1"/>
      </xdr:nvSpPr>
      <xdr:spPr>
        <a:xfrm>
          <a:off x="7561795" y="585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24887</xdr:rowOff>
    </xdr:from>
    <xdr:to>
      <xdr:col>36</xdr:col>
      <xdr:colOff>165100</xdr:colOff>
      <xdr:row>36</xdr:row>
      <xdr:rowOff>126487</xdr:rowOff>
    </xdr:to>
    <xdr:sp macro="" textlink="">
      <xdr:nvSpPr>
        <xdr:cNvPr id="322" name="楕円 321"/>
        <xdr:cNvSpPr/>
      </xdr:nvSpPr>
      <xdr:spPr>
        <a:xfrm>
          <a:off x="6921500" y="61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143014</xdr:rowOff>
    </xdr:from>
    <xdr:ext cx="534377" cy="259045"/>
    <xdr:sp macro="" textlink="">
      <xdr:nvSpPr>
        <xdr:cNvPr id="323" name="テキスト ボックス 322"/>
        <xdr:cNvSpPr txBox="1"/>
      </xdr:nvSpPr>
      <xdr:spPr>
        <a:xfrm>
          <a:off x="6705111" y="597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94555</xdr:rowOff>
    </xdr:from>
    <xdr:to>
      <xdr:col>55</xdr:col>
      <xdr:colOff>0</xdr:colOff>
      <xdr:row>58</xdr:row>
      <xdr:rowOff>111351</xdr:rowOff>
    </xdr:to>
    <xdr:cxnSp macro="">
      <xdr:nvCxnSpPr>
        <xdr:cNvPr id="350" name="直線コネクタ 349"/>
        <xdr:cNvCxnSpPr/>
      </xdr:nvCxnSpPr>
      <xdr:spPr>
        <a:xfrm flipV="1">
          <a:off x="9639300" y="10038655"/>
          <a:ext cx="838200" cy="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1"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110971</xdr:rowOff>
    </xdr:from>
    <xdr:to>
      <xdr:col>50</xdr:col>
      <xdr:colOff>114300</xdr:colOff>
      <xdr:row>58</xdr:row>
      <xdr:rowOff>111351</xdr:rowOff>
    </xdr:to>
    <xdr:cxnSp macro="">
      <xdr:nvCxnSpPr>
        <xdr:cNvPr id="353" name="直線コネクタ 352"/>
        <xdr:cNvCxnSpPr/>
      </xdr:nvCxnSpPr>
      <xdr:spPr>
        <a:xfrm>
          <a:off x="8750300" y="10055071"/>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108179</xdr:rowOff>
    </xdr:from>
    <xdr:to>
      <xdr:col>45</xdr:col>
      <xdr:colOff>177800</xdr:colOff>
      <xdr:row>58</xdr:row>
      <xdr:rowOff>110971</xdr:rowOff>
    </xdr:to>
    <xdr:cxnSp macro="">
      <xdr:nvCxnSpPr>
        <xdr:cNvPr id="356" name="直線コネクタ 355"/>
        <xdr:cNvCxnSpPr/>
      </xdr:nvCxnSpPr>
      <xdr:spPr>
        <a:xfrm>
          <a:off x="7861300" y="10052279"/>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54166</xdr:rowOff>
    </xdr:from>
    <xdr:to>
      <xdr:col>46</xdr:col>
      <xdr:colOff>38100</xdr:colOff>
      <xdr:row>58</xdr:row>
      <xdr:rowOff>155766</xdr:rowOff>
    </xdr:to>
    <xdr:sp macro="" textlink="">
      <xdr:nvSpPr>
        <xdr:cNvPr id="357" name="フローチャート: 判断 356"/>
        <xdr:cNvSpPr/>
      </xdr:nvSpPr>
      <xdr:spPr>
        <a:xfrm>
          <a:off x="8699500" y="999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843</xdr:rowOff>
    </xdr:from>
    <xdr:ext cx="534377" cy="259045"/>
    <xdr:sp macro="" textlink="">
      <xdr:nvSpPr>
        <xdr:cNvPr id="358" name="テキスト ボックス 357"/>
        <xdr:cNvSpPr txBox="1"/>
      </xdr:nvSpPr>
      <xdr:spPr>
        <a:xfrm>
          <a:off x="8483111" y="977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87211</xdr:rowOff>
    </xdr:from>
    <xdr:to>
      <xdr:col>41</xdr:col>
      <xdr:colOff>50800</xdr:colOff>
      <xdr:row>58</xdr:row>
      <xdr:rowOff>108179</xdr:rowOff>
    </xdr:to>
    <xdr:cxnSp macro="">
      <xdr:nvCxnSpPr>
        <xdr:cNvPr id="359" name="直線コネクタ 358"/>
        <xdr:cNvCxnSpPr/>
      </xdr:nvCxnSpPr>
      <xdr:spPr>
        <a:xfrm>
          <a:off x="6972300" y="10031311"/>
          <a:ext cx="8890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49944</xdr:rowOff>
    </xdr:from>
    <xdr:to>
      <xdr:col>41</xdr:col>
      <xdr:colOff>101600</xdr:colOff>
      <xdr:row>58</xdr:row>
      <xdr:rowOff>151544</xdr:rowOff>
    </xdr:to>
    <xdr:sp macro="" textlink="">
      <xdr:nvSpPr>
        <xdr:cNvPr id="360" name="フローチャート: 判断 359"/>
        <xdr:cNvSpPr/>
      </xdr:nvSpPr>
      <xdr:spPr>
        <a:xfrm>
          <a:off x="7810500" y="99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168071</xdr:rowOff>
    </xdr:from>
    <xdr:ext cx="534377" cy="259045"/>
    <xdr:sp macro="" textlink="">
      <xdr:nvSpPr>
        <xdr:cNvPr id="361" name="テキスト ボックス 360"/>
        <xdr:cNvSpPr txBox="1"/>
      </xdr:nvSpPr>
      <xdr:spPr>
        <a:xfrm>
          <a:off x="7594111" y="97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54864</xdr:rowOff>
    </xdr:from>
    <xdr:to>
      <xdr:col>36</xdr:col>
      <xdr:colOff>165100</xdr:colOff>
      <xdr:row>58</xdr:row>
      <xdr:rowOff>156464</xdr:rowOff>
    </xdr:to>
    <xdr:sp macro="" textlink="">
      <xdr:nvSpPr>
        <xdr:cNvPr id="362" name="フローチャート: 判断 361"/>
        <xdr:cNvSpPr/>
      </xdr:nvSpPr>
      <xdr:spPr>
        <a:xfrm>
          <a:off x="6921500" y="999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147591</xdr:rowOff>
    </xdr:from>
    <xdr:ext cx="534377" cy="259045"/>
    <xdr:sp macro="" textlink="">
      <xdr:nvSpPr>
        <xdr:cNvPr id="363" name="テキスト ボックス 362"/>
        <xdr:cNvSpPr txBox="1"/>
      </xdr:nvSpPr>
      <xdr:spPr>
        <a:xfrm>
          <a:off x="6705111" y="100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43755</xdr:rowOff>
    </xdr:from>
    <xdr:to>
      <xdr:col>55</xdr:col>
      <xdr:colOff>50800</xdr:colOff>
      <xdr:row>58</xdr:row>
      <xdr:rowOff>145355</xdr:rowOff>
    </xdr:to>
    <xdr:sp macro="" textlink="">
      <xdr:nvSpPr>
        <xdr:cNvPr id="369" name="楕円 368"/>
        <xdr:cNvSpPr/>
      </xdr:nvSpPr>
      <xdr:spPr>
        <a:xfrm>
          <a:off x="10426700" y="99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3132</xdr:rowOff>
    </xdr:from>
    <xdr:ext cx="534377" cy="259045"/>
    <xdr:sp macro="" textlink="">
      <xdr:nvSpPr>
        <xdr:cNvPr id="370" name="普通建設事業費該当値テキスト"/>
        <xdr:cNvSpPr txBox="1"/>
      </xdr:nvSpPr>
      <xdr:spPr>
        <a:xfrm>
          <a:off x="10528300" y="977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60551</xdr:rowOff>
    </xdr:from>
    <xdr:to>
      <xdr:col>50</xdr:col>
      <xdr:colOff>165100</xdr:colOff>
      <xdr:row>58</xdr:row>
      <xdr:rowOff>162151</xdr:rowOff>
    </xdr:to>
    <xdr:sp macro="" textlink="">
      <xdr:nvSpPr>
        <xdr:cNvPr id="371" name="楕円 370"/>
        <xdr:cNvSpPr/>
      </xdr:nvSpPr>
      <xdr:spPr>
        <a:xfrm>
          <a:off x="9588500" y="1000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153278</xdr:rowOff>
    </xdr:from>
    <xdr:ext cx="534377" cy="259045"/>
    <xdr:sp macro="" textlink="">
      <xdr:nvSpPr>
        <xdr:cNvPr id="372" name="テキスト ボックス 371"/>
        <xdr:cNvSpPr txBox="1"/>
      </xdr:nvSpPr>
      <xdr:spPr>
        <a:xfrm>
          <a:off x="9372111" y="1009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60171</xdr:rowOff>
    </xdr:from>
    <xdr:to>
      <xdr:col>46</xdr:col>
      <xdr:colOff>38100</xdr:colOff>
      <xdr:row>58</xdr:row>
      <xdr:rowOff>161771</xdr:rowOff>
    </xdr:to>
    <xdr:sp macro="" textlink="">
      <xdr:nvSpPr>
        <xdr:cNvPr id="373" name="楕円 372"/>
        <xdr:cNvSpPr/>
      </xdr:nvSpPr>
      <xdr:spPr>
        <a:xfrm>
          <a:off x="8699500" y="1000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152898</xdr:rowOff>
    </xdr:from>
    <xdr:ext cx="534377" cy="259045"/>
    <xdr:sp macro="" textlink="">
      <xdr:nvSpPr>
        <xdr:cNvPr id="374" name="テキスト ボックス 373"/>
        <xdr:cNvSpPr txBox="1"/>
      </xdr:nvSpPr>
      <xdr:spPr>
        <a:xfrm>
          <a:off x="8483111" y="1009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57379</xdr:rowOff>
    </xdr:from>
    <xdr:to>
      <xdr:col>41</xdr:col>
      <xdr:colOff>101600</xdr:colOff>
      <xdr:row>58</xdr:row>
      <xdr:rowOff>158979</xdr:rowOff>
    </xdr:to>
    <xdr:sp macro="" textlink="">
      <xdr:nvSpPr>
        <xdr:cNvPr id="375" name="楕円 374"/>
        <xdr:cNvSpPr/>
      </xdr:nvSpPr>
      <xdr:spPr>
        <a:xfrm>
          <a:off x="7810500" y="1000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150106</xdr:rowOff>
    </xdr:from>
    <xdr:ext cx="534377" cy="259045"/>
    <xdr:sp macro="" textlink="">
      <xdr:nvSpPr>
        <xdr:cNvPr id="376" name="テキスト ボックス 375"/>
        <xdr:cNvSpPr txBox="1"/>
      </xdr:nvSpPr>
      <xdr:spPr>
        <a:xfrm>
          <a:off x="7594111" y="1009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36411</xdr:rowOff>
    </xdr:from>
    <xdr:to>
      <xdr:col>36</xdr:col>
      <xdr:colOff>165100</xdr:colOff>
      <xdr:row>58</xdr:row>
      <xdr:rowOff>138011</xdr:rowOff>
    </xdr:to>
    <xdr:sp macro="" textlink="">
      <xdr:nvSpPr>
        <xdr:cNvPr id="377" name="楕円 376"/>
        <xdr:cNvSpPr/>
      </xdr:nvSpPr>
      <xdr:spPr>
        <a:xfrm>
          <a:off x="6921500" y="998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154538</xdr:rowOff>
    </xdr:from>
    <xdr:ext cx="599010" cy="259045"/>
    <xdr:sp macro="" textlink="">
      <xdr:nvSpPr>
        <xdr:cNvPr id="378" name="テキスト ボックス 377"/>
        <xdr:cNvSpPr txBox="1"/>
      </xdr:nvSpPr>
      <xdr:spPr>
        <a:xfrm>
          <a:off x="6672795" y="975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155913</xdr:rowOff>
    </xdr:from>
    <xdr:to>
      <xdr:col>55</xdr:col>
      <xdr:colOff>0</xdr:colOff>
      <xdr:row>79</xdr:row>
      <xdr:rowOff>19075</xdr:rowOff>
    </xdr:to>
    <xdr:cxnSp macro="">
      <xdr:nvCxnSpPr>
        <xdr:cNvPr id="407" name="直線コネクタ 406"/>
        <xdr:cNvCxnSpPr/>
      </xdr:nvCxnSpPr>
      <xdr:spPr>
        <a:xfrm flipV="1">
          <a:off x="9639300" y="13529013"/>
          <a:ext cx="838200" cy="3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99173</xdr:rowOff>
    </xdr:from>
    <xdr:ext cx="534377" cy="259045"/>
    <xdr:sp macro="" textlink="">
      <xdr:nvSpPr>
        <xdr:cNvPr id="408" name="普通建設事業費 （ うち新規整備　）平均値テキスト"/>
        <xdr:cNvSpPr txBox="1"/>
      </xdr:nvSpPr>
      <xdr:spPr>
        <a:xfrm>
          <a:off x="10528300" y="1347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19075</xdr:rowOff>
    </xdr:from>
    <xdr:to>
      <xdr:col>50</xdr:col>
      <xdr:colOff>114300</xdr:colOff>
      <xdr:row>79</xdr:row>
      <xdr:rowOff>41252</xdr:rowOff>
    </xdr:to>
    <xdr:cxnSp macro="">
      <xdr:nvCxnSpPr>
        <xdr:cNvPr id="410" name="直線コネクタ 409"/>
        <xdr:cNvCxnSpPr/>
      </xdr:nvCxnSpPr>
      <xdr:spPr>
        <a:xfrm flipV="1">
          <a:off x="8750300" y="13563625"/>
          <a:ext cx="889000" cy="2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32218</xdr:rowOff>
    </xdr:from>
    <xdr:to>
      <xdr:col>45</xdr:col>
      <xdr:colOff>177800</xdr:colOff>
      <xdr:row>79</xdr:row>
      <xdr:rowOff>41252</xdr:rowOff>
    </xdr:to>
    <xdr:cxnSp macro="">
      <xdr:nvCxnSpPr>
        <xdr:cNvPr id="413" name="直線コネクタ 412"/>
        <xdr:cNvCxnSpPr/>
      </xdr:nvCxnSpPr>
      <xdr:spPr>
        <a:xfrm>
          <a:off x="7861300" y="13576768"/>
          <a:ext cx="8890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110809</xdr:rowOff>
    </xdr:from>
    <xdr:to>
      <xdr:col>46</xdr:col>
      <xdr:colOff>38100</xdr:colOff>
      <xdr:row>79</xdr:row>
      <xdr:rowOff>40959</xdr:rowOff>
    </xdr:to>
    <xdr:sp macro="" textlink="">
      <xdr:nvSpPr>
        <xdr:cNvPr id="414" name="フローチャート: 判断 413"/>
        <xdr:cNvSpPr/>
      </xdr:nvSpPr>
      <xdr:spPr>
        <a:xfrm>
          <a:off x="8699500" y="1348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57486</xdr:rowOff>
    </xdr:from>
    <xdr:ext cx="534377" cy="259045"/>
    <xdr:sp macro="" textlink="">
      <xdr:nvSpPr>
        <xdr:cNvPr id="415" name="テキスト ボックス 414"/>
        <xdr:cNvSpPr txBox="1"/>
      </xdr:nvSpPr>
      <xdr:spPr>
        <a:xfrm>
          <a:off x="8483111" y="132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88151</xdr:rowOff>
    </xdr:from>
    <xdr:to>
      <xdr:col>41</xdr:col>
      <xdr:colOff>101600</xdr:colOff>
      <xdr:row>79</xdr:row>
      <xdr:rowOff>18301</xdr:rowOff>
    </xdr:to>
    <xdr:sp macro="" textlink="">
      <xdr:nvSpPr>
        <xdr:cNvPr id="416" name="フローチャート: 判断 415"/>
        <xdr:cNvSpPr/>
      </xdr:nvSpPr>
      <xdr:spPr>
        <a:xfrm>
          <a:off x="7810500" y="134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34828</xdr:rowOff>
    </xdr:from>
    <xdr:ext cx="534377" cy="259045"/>
    <xdr:sp macro="" textlink="">
      <xdr:nvSpPr>
        <xdr:cNvPr id="417" name="テキスト ボックス 416"/>
        <xdr:cNvSpPr txBox="1"/>
      </xdr:nvSpPr>
      <xdr:spPr>
        <a:xfrm>
          <a:off x="7594111" y="132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105113</xdr:rowOff>
    </xdr:from>
    <xdr:to>
      <xdr:col>55</xdr:col>
      <xdr:colOff>50800</xdr:colOff>
      <xdr:row>79</xdr:row>
      <xdr:rowOff>35263</xdr:rowOff>
    </xdr:to>
    <xdr:sp macro="" textlink="">
      <xdr:nvSpPr>
        <xdr:cNvPr id="423" name="楕円 422"/>
        <xdr:cNvSpPr/>
      </xdr:nvSpPr>
      <xdr:spPr>
        <a:xfrm>
          <a:off x="10426700" y="134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64490</xdr:rowOff>
    </xdr:from>
    <xdr:ext cx="534377" cy="259045"/>
    <xdr:sp macro="" textlink="">
      <xdr:nvSpPr>
        <xdr:cNvPr id="424" name="普通建設事業費 （ うち新規整備　）該当値テキスト"/>
        <xdr:cNvSpPr txBox="1"/>
      </xdr:nvSpPr>
      <xdr:spPr>
        <a:xfrm>
          <a:off x="10528300" y="132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139725</xdr:rowOff>
    </xdr:from>
    <xdr:to>
      <xdr:col>50</xdr:col>
      <xdr:colOff>165100</xdr:colOff>
      <xdr:row>79</xdr:row>
      <xdr:rowOff>69875</xdr:rowOff>
    </xdr:to>
    <xdr:sp macro="" textlink="">
      <xdr:nvSpPr>
        <xdr:cNvPr id="425" name="楕円 424"/>
        <xdr:cNvSpPr/>
      </xdr:nvSpPr>
      <xdr:spPr>
        <a:xfrm>
          <a:off x="9588500" y="135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61002</xdr:rowOff>
    </xdr:from>
    <xdr:ext cx="534377" cy="259045"/>
    <xdr:sp macro="" textlink="">
      <xdr:nvSpPr>
        <xdr:cNvPr id="426" name="テキスト ボックス 425"/>
        <xdr:cNvSpPr txBox="1"/>
      </xdr:nvSpPr>
      <xdr:spPr>
        <a:xfrm>
          <a:off x="9372111" y="1360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161902</xdr:rowOff>
    </xdr:from>
    <xdr:to>
      <xdr:col>46</xdr:col>
      <xdr:colOff>38100</xdr:colOff>
      <xdr:row>79</xdr:row>
      <xdr:rowOff>92052</xdr:rowOff>
    </xdr:to>
    <xdr:sp macro="" textlink="">
      <xdr:nvSpPr>
        <xdr:cNvPr id="427" name="楕円 426"/>
        <xdr:cNvSpPr/>
      </xdr:nvSpPr>
      <xdr:spPr>
        <a:xfrm>
          <a:off x="8699500" y="135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83179</xdr:rowOff>
    </xdr:from>
    <xdr:ext cx="469744" cy="259045"/>
    <xdr:sp macro="" textlink="">
      <xdr:nvSpPr>
        <xdr:cNvPr id="428" name="テキスト ボックス 427"/>
        <xdr:cNvSpPr txBox="1"/>
      </xdr:nvSpPr>
      <xdr:spPr>
        <a:xfrm>
          <a:off x="8515428" y="1362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152868</xdr:rowOff>
    </xdr:from>
    <xdr:to>
      <xdr:col>41</xdr:col>
      <xdr:colOff>101600</xdr:colOff>
      <xdr:row>79</xdr:row>
      <xdr:rowOff>83018</xdr:rowOff>
    </xdr:to>
    <xdr:sp macro="" textlink="">
      <xdr:nvSpPr>
        <xdr:cNvPr id="429" name="楕円 428"/>
        <xdr:cNvSpPr/>
      </xdr:nvSpPr>
      <xdr:spPr>
        <a:xfrm>
          <a:off x="7810500" y="135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74145</xdr:rowOff>
    </xdr:from>
    <xdr:ext cx="469744" cy="259045"/>
    <xdr:sp macro="" textlink="">
      <xdr:nvSpPr>
        <xdr:cNvPr id="430" name="テキスト ボックス 429"/>
        <xdr:cNvSpPr txBox="1"/>
      </xdr:nvSpPr>
      <xdr:spPr>
        <a:xfrm>
          <a:off x="7626428" y="1361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82313</xdr:rowOff>
    </xdr:from>
    <xdr:to>
      <xdr:col>55</xdr:col>
      <xdr:colOff>0</xdr:colOff>
      <xdr:row>98</xdr:row>
      <xdr:rowOff>106744</xdr:rowOff>
    </xdr:to>
    <xdr:cxnSp macro="">
      <xdr:nvCxnSpPr>
        <xdr:cNvPr id="457" name="直線コネクタ 456"/>
        <xdr:cNvCxnSpPr/>
      </xdr:nvCxnSpPr>
      <xdr:spPr>
        <a:xfrm flipV="1">
          <a:off x="9639300" y="16884413"/>
          <a:ext cx="838200" cy="2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88841</xdr:rowOff>
    </xdr:from>
    <xdr:to>
      <xdr:col>50</xdr:col>
      <xdr:colOff>114300</xdr:colOff>
      <xdr:row>98</xdr:row>
      <xdr:rowOff>106744</xdr:rowOff>
    </xdr:to>
    <xdr:cxnSp macro="">
      <xdr:nvCxnSpPr>
        <xdr:cNvPr id="460" name="直線コネクタ 459"/>
        <xdr:cNvCxnSpPr/>
      </xdr:nvCxnSpPr>
      <xdr:spPr>
        <a:xfrm>
          <a:off x="8750300" y="16890941"/>
          <a:ext cx="889000" cy="1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84832</xdr:rowOff>
    </xdr:from>
    <xdr:to>
      <xdr:col>45</xdr:col>
      <xdr:colOff>177800</xdr:colOff>
      <xdr:row>98</xdr:row>
      <xdr:rowOff>88841</xdr:rowOff>
    </xdr:to>
    <xdr:cxnSp macro="">
      <xdr:nvCxnSpPr>
        <xdr:cNvPr id="463" name="直線コネクタ 462"/>
        <xdr:cNvCxnSpPr/>
      </xdr:nvCxnSpPr>
      <xdr:spPr>
        <a:xfrm>
          <a:off x="7861300" y="16886932"/>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55995</xdr:rowOff>
    </xdr:from>
    <xdr:to>
      <xdr:col>46</xdr:col>
      <xdr:colOff>38100</xdr:colOff>
      <xdr:row>98</xdr:row>
      <xdr:rowOff>157595</xdr:rowOff>
    </xdr:to>
    <xdr:sp macro="" textlink="">
      <xdr:nvSpPr>
        <xdr:cNvPr id="464" name="フローチャート: 判断 463"/>
        <xdr:cNvSpPr/>
      </xdr:nvSpPr>
      <xdr:spPr>
        <a:xfrm>
          <a:off x="8699500" y="168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148722</xdr:rowOff>
    </xdr:from>
    <xdr:ext cx="534377" cy="259045"/>
    <xdr:sp macro="" textlink="">
      <xdr:nvSpPr>
        <xdr:cNvPr id="465" name="テキスト ボックス 464"/>
        <xdr:cNvSpPr txBox="1"/>
      </xdr:nvSpPr>
      <xdr:spPr>
        <a:xfrm>
          <a:off x="8483111" y="1695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59950</xdr:rowOff>
    </xdr:from>
    <xdr:to>
      <xdr:col>41</xdr:col>
      <xdr:colOff>101600</xdr:colOff>
      <xdr:row>98</xdr:row>
      <xdr:rowOff>161550</xdr:rowOff>
    </xdr:to>
    <xdr:sp macro="" textlink="">
      <xdr:nvSpPr>
        <xdr:cNvPr id="466" name="フローチャート: 判断 465"/>
        <xdr:cNvSpPr/>
      </xdr:nvSpPr>
      <xdr:spPr>
        <a:xfrm>
          <a:off x="7810500" y="1686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152677</xdr:rowOff>
    </xdr:from>
    <xdr:ext cx="534377" cy="259045"/>
    <xdr:sp macro="" textlink="">
      <xdr:nvSpPr>
        <xdr:cNvPr id="467" name="テキスト ボックス 466"/>
        <xdr:cNvSpPr txBox="1"/>
      </xdr:nvSpPr>
      <xdr:spPr>
        <a:xfrm>
          <a:off x="7594111" y="169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31513</xdr:rowOff>
    </xdr:from>
    <xdr:to>
      <xdr:col>55</xdr:col>
      <xdr:colOff>50800</xdr:colOff>
      <xdr:row>98</xdr:row>
      <xdr:rowOff>133113</xdr:rowOff>
    </xdr:to>
    <xdr:sp macro="" textlink="">
      <xdr:nvSpPr>
        <xdr:cNvPr id="473" name="楕円 472"/>
        <xdr:cNvSpPr/>
      </xdr:nvSpPr>
      <xdr:spPr>
        <a:xfrm>
          <a:off x="10426700" y="1683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162340</xdr:rowOff>
    </xdr:from>
    <xdr:ext cx="534377" cy="259045"/>
    <xdr:sp macro="" textlink="">
      <xdr:nvSpPr>
        <xdr:cNvPr id="474" name="普通建設事業費 （ うち更新整備　）該当値テキスト"/>
        <xdr:cNvSpPr txBox="1"/>
      </xdr:nvSpPr>
      <xdr:spPr>
        <a:xfrm>
          <a:off x="10528300" y="1662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55944</xdr:rowOff>
    </xdr:from>
    <xdr:to>
      <xdr:col>50</xdr:col>
      <xdr:colOff>165100</xdr:colOff>
      <xdr:row>98</xdr:row>
      <xdr:rowOff>157544</xdr:rowOff>
    </xdr:to>
    <xdr:sp macro="" textlink="">
      <xdr:nvSpPr>
        <xdr:cNvPr id="475" name="楕円 474"/>
        <xdr:cNvSpPr/>
      </xdr:nvSpPr>
      <xdr:spPr>
        <a:xfrm>
          <a:off x="9588500" y="168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148671</xdr:rowOff>
    </xdr:from>
    <xdr:ext cx="534377" cy="259045"/>
    <xdr:sp macro="" textlink="">
      <xdr:nvSpPr>
        <xdr:cNvPr id="476" name="テキスト ボックス 475"/>
        <xdr:cNvSpPr txBox="1"/>
      </xdr:nvSpPr>
      <xdr:spPr>
        <a:xfrm>
          <a:off x="9372111" y="1695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38041</xdr:rowOff>
    </xdr:from>
    <xdr:to>
      <xdr:col>46</xdr:col>
      <xdr:colOff>38100</xdr:colOff>
      <xdr:row>98</xdr:row>
      <xdr:rowOff>139641</xdr:rowOff>
    </xdr:to>
    <xdr:sp macro="" textlink="">
      <xdr:nvSpPr>
        <xdr:cNvPr id="477" name="楕円 476"/>
        <xdr:cNvSpPr/>
      </xdr:nvSpPr>
      <xdr:spPr>
        <a:xfrm>
          <a:off x="8699500" y="168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156168</xdr:rowOff>
    </xdr:from>
    <xdr:ext cx="534377" cy="259045"/>
    <xdr:sp macro="" textlink="">
      <xdr:nvSpPr>
        <xdr:cNvPr id="478" name="テキスト ボックス 477"/>
        <xdr:cNvSpPr txBox="1"/>
      </xdr:nvSpPr>
      <xdr:spPr>
        <a:xfrm>
          <a:off x="8483111" y="166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34032</xdr:rowOff>
    </xdr:from>
    <xdr:to>
      <xdr:col>41</xdr:col>
      <xdr:colOff>101600</xdr:colOff>
      <xdr:row>98</xdr:row>
      <xdr:rowOff>135632</xdr:rowOff>
    </xdr:to>
    <xdr:sp macro="" textlink="">
      <xdr:nvSpPr>
        <xdr:cNvPr id="479" name="楕円 478"/>
        <xdr:cNvSpPr/>
      </xdr:nvSpPr>
      <xdr:spPr>
        <a:xfrm>
          <a:off x="7810500" y="168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152159</xdr:rowOff>
    </xdr:from>
    <xdr:ext cx="534377" cy="259045"/>
    <xdr:sp macro="" textlink="">
      <xdr:nvSpPr>
        <xdr:cNvPr id="480" name="テキスト ボックス 479"/>
        <xdr:cNvSpPr txBox="1"/>
      </xdr:nvSpPr>
      <xdr:spPr>
        <a:xfrm>
          <a:off x="7594111" y="166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45266</xdr:rowOff>
    </xdr:from>
    <xdr:to>
      <xdr:col>85</xdr:col>
      <xdr:colOff>127000</xdr:colOff>
      <xdr:row>39</xdr:row>
      <xdr:rowOff>98214</xdr:rowOff>
    </xdr:to>
    <xdr:cxnSp macro="">
      <xdr:nvCxnSpPr>
        <xdr:cNvPr id="511" name="直線コネクタ 510"/>
        <xdr:cNvCxnSpPr/>
      </xdr:nvCxnSpPr>
      <xdr:spPr>
        <a:xfrm flipV="1">
          <a:off x="15481300" y="6731816"/>
          <a:ext cx="838200" cy="5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145530</xdr:rowOff>
    </xdr:from>
    <xdr:ext cx="469744" cy="259045"/>
    <xdr:sp macro="" textlink="">
      <xdr:nvSpPr>
        <xdr:cNvPr id="512" name="災害復旧事業費平均値テキスト"/>
        <xdr:cNvSpPr txBox="1"/>
      </xdr:nvSpPr>
      <xdr:spPr>
        <a:xfrm>
          <a:off x="16370300" y="666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67560</xdr:rowOff>
    </xdr:from>
    <xdr:to>
      <xdr:col>81</xdr:col>
      <xdr:colOff>50800</xdr:colOff>
      <xdr:row>39</xdr:row>
      <xdr:rowOff>98214</xdr:rowOff>
    </xdr:to>
    <xdr:cxnSp macro="">
      <xdr:nvCxnSpPr>
        <xdr:cNvPr id="514" name="直線コネクタ 513"/>
        <xdr:cNvCxnSpPr/>
      </xdr:nvCxnSpPr>
      <xdr:spPr>
        <a:xfrm>
          <a:off x="14592300" y="6754110"/>
          <a:ext cx="889000" cy="3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79872</xdr:rowOff>
    </xdr:from>
    <xdr:to>
      <xdr:col>76</xdr:col>
      <xdr:colOff>114300</xdr:colOff>
      <xdr:row>39</xdr:row>
      <xdr:rowOff>67560</xdr:rowOff>
    </xdr:to>
    <xdr:cxnSp macro="">
      <xdr:nvCxnSpPr>
        <xdr:cNvPr id="517" name="直線コネクタ 516"/>
        <xdr:cNvCxnSpPr/>
      </xdr:nvCxnSpPr>
      <xdr:spPr>
        <a:xfrm>
          <a:off x="13703300" y="6594972"/>
          <a:ext cx="889000" cy="15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30345</xdr:rowOff>
    </xdr:from>
    <xdr:to>
      <xdr:col>76</xdr:col>
      <xdr:colOff>165100</xdr:colOff>
      <xdr:row>39</xdr:row>
      <xdr:rowOff>131945</xdr:rowOff>
    </xdr:to>
    <xdr:sp macro="" textlink="">
      <xdr:nvSpPr>
        <xdr:cNvPr id="518" name="フローチャート: 判断 517"/>
        <xdr:cNvSpPr/>
      </xdr:nvSpPr>
      <xdr:spPr>
        <a:xfrm>
          <a:off x="14541500" y="67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123072</xdr:rowOff>
    </xdr:from>
    <xdr:ext cx="469744" cy="259045"/>
    <xdr:sp macro="" textlink="">
      <xdr:nvSpPr>
        <xdr:cNvPr id="519" name="テキスト ボックス 518"/>
        <xdr:cNvSpPr txBox="1"/>
      </xdr:nvSpPr>
      <xdr:spPr>
        <a:xfrm>
          <a:off x="14357428" y="680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79872</xdr:rowOff>
    </xdr:from>
    <xdr:to>
      <xdr:col>71</xdr:col>
      <xdr:colOff>177800</xdr:colOff>
      <xdr:row>39</xdr:row>
      <xdr:rowOff>7188</xdr:rowOff>
    </xdr:to>
    <xdr:cxnSp macro="">
      <xdr:nvCxnSpPr>
        <xdr:cNvPr id="520" name="直線コネクタ 519"/>
        <xdr:cNvCxnSpPr/>
      </xdr:nvCxnSpPr>
      <xdr:spPr>
        <a:xfrm flipV="1">
          <a:off x="12814300" y="6594972"/>
          <a:ext cx="889000" cy="9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9652</xdr:rowOff>
    </xdr:from>
    <xdr:to>
      <xdr:col>72</xdr:col>
      <xdr:colOff>38100</xdr:colOff>
      <xdr:row>39</xdr:row>
      <xdr:rowOff>111252</xdr:rowOff>
    </xdr:to>
    <xdr:sp macro="" textlink="">
      <xdr:nvSpPr>
        <xdr:cNvPr id="521" name="フローチャート: 判断 520"/>
        <xdr:cNvSpPr/>
      </xdr:nvSpPr>
      <xdr:spPr>
        <a:xfrm>
          <a:off x="13652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102379</xdr:rowOff>
    </xdr:from>
    <xdr:ext cx="469744" cy="259045"/>
    <xdr:sp macro="" textlink="">
      <xdr:nvSpPr>
        <xdr:cNvPr id="522" name="テキスト ボックス 521"/>
        <xdr:cNvSpPr txBox="1"/>
      </xdr:nvSpPr>
      <xdr:spPr>
        <a:xfrm>
          <a:off x="13468428" y="678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11688</xdr:rowOff>
    </xdr:from>
    <xdr:to>
      <xdr:col>67</xdr:col>
      <xdr:colOff>101600</xdr:colOff>
      <xdr:row>39</xdr:row>
      <xdr:rowOff>113288</xdr:rowOff>
    </xdr:to>
    <xdr:sp macro="" textlink="">
      <xdr:nvSpPr>
        <xdr:cNvPr id="523" name="フローチャート: 判断 522"/>
        <xdr:cNvSpPr/>
      </xdr:nvSpPr>
      <xdr:spPr>
        <a:xfrm>
          <a:off x="12763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104415</xdr:rowOff>
    </xdr:from>
    <xdr:ext cx="469744" cy="259045"/>
    <xdr:sp macro="" textlink="">
      <xdr:nvSpPr>
        <xdr:cNvPr id="524" name="テキスト ボックス 523"/>
        <xdr:cNvSpPr txBox="1"/>
      </xdr:nvSpPr>
      <xdr:spPr>
        <a:xfrm>
          <a:off x="12579428" y="679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165916</xdr:rowOff>
    </xdr:from>
    <xdr:to>
      <xdr:col>85</xdr:col>
      <xdr:colOff>177800</xdr:colOff>
      <xdr:row>39</xdr:row>
      <xdr:rowOff>96066</xdr:rowOff>
    </xdr:to>
    <xdr:sp macro="" textlink="">
      <xdr:nvSpPr>
        <xdr:cNvPr id="530" name="楕円 529"/>
        <xdr:cNvSpPr/>
      </xdr:nvSpPr>
      <xdr:spPr>
        <a:xfrm>
          <a:off x="16268700" y="668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125293</xdr:rowOff>
    </xdr:from>
    <xdr:ext cx="469744" cy="259045"/>
    <xdr:sp macro="" textlink="">
      <xdr:nvSpPr>
        <xdr:cNvPr id="531" name="災害復旧事業費該当値テキスト"/>
        <xdr:cNvSpPr txBox="1"/>
      </xdr:nvSpPr>
      <xdr:spPr>
        <a:xfrm>
          <a:off x="16370300" y="64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47414</xdr:rowOff>
    </xdr:from>
    <xdr:to>
      <xdr:col>81</xdr:col>
      <xdr:colOff>101600</xdr:colOff>
      <xdr:row>39</xdr:row>
      <xdr:rowOff>149014</xdr:rowOff>
    </xdr:to>
    <xdr:sp macro="" textlink="">
      <xdr:nvSpPr>
        <xdr:cNvPr id="532" name="楕円 531"/>
        <xdr:cNvSpPr/>
      </xdr:nvSpPr>
      <xdr:spPr>
        <a:xfrm>
          <a:off x="15430500" y="67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140141</xdr:rowOff>
    </xdr:from>
    <xdr:ext cx="313932" cy="259045"/>
    <xdr:sp macro="" textlink="">
      <xdr:nvSpPr>
        <xdr:cNvPr id="533" name="テキスト ボックス 532"/>
        <xdr:cNvSpPr txBox="1"/>
      </xdr:nvSpPr>
      <xdr:spPr>
        <a:xfrm>
          <a:off x="15324333" y="6826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16760</xdr:rowOff>
    </xdr:from>
    <xdr:to>
      <xdr:col>76</xdr:col>
      <xdr:colOff>165100</xdr:colOff>
      <xdr:row>39</xdr:row>
      <xdr:rowOff>118360</xdr:rowOff>
    </xdr:to>
    <xdr:sp macro="" textlink="">
      <xdr:nvSpPr>
        <xdr:cNvPr id="534" name="楕円 533"/>
        <xdr:cNvSpPr/>
      </xdr:nvSpPr>
      <xdr:spPr>
        <a:xfrm>
          <a:off x="14541500" y="67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134887</xdr:rowOff>
    </xdr:from>
    <xdr:ext cx="469744" cy="259045"/>
    <xdr:sp macro="" textlink="">
      <xdr:nvSpPr>
        <xdr:cNvPr id="535" name="テキスト ボックス 534"/>
        <xdr:cNvSpPr txBox="1"/>
      </xdr:nvSpPr>
      <xdr:spPr>
        <a:xfrm>
          <a:off x="14357428" y="647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29072</xdr:rowOff>
    </xdr:from>
    <xdr:to>
      <xdr:col>72</xdr:col>
      <xdr:colOff>38100</xdr:colOff>
      <xdr:row>38</xdr:row>
      <xdr:rowOff>130672</xdr:rowOff>
    </xdr:to>
    <xdr:sp macro="" textlink="">
      <xdr:nvSpPr>
        <xdr:cNvPr id="536" name="楕円 535"/>
        <xdr:cNvSpPr/>
      </xdr:nvSpPr>
      <xdr:spPr>
        <a:xfrm>
          <a:off x="13652500" y="65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147199</xdr:rowOff>
    </xdr:from>
    <xdr:ext cx="534377" cy="259045"/>
    <xdr:sp macro="" textlink="">
      <xdr:nvSpPr>
        <xdr:cNvPr id="537" name="テキスト ボックス 536"/>
        <xdr:cNvSpPr txBox="1"/>
      </xdr:nvSpPr>
      <xdr:spPr>
        <a:xfrm>
          <a:off x="13436111" y="63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127838</xdr:rowOff>
    </xdr:from>
    <xdr:to>
      <xdr:col>67</xdr:col>
      <xdr:colOff>101600</xdr:colOff>
      <xdr:row>39</xdr:row>
      <xdr:rowOff>57988</xdr:rowOff>
    </xdr:to>
    <xdr:sp macro="" textlink="">
      <xdr:nvSpPr>
        <xdr:cNvPr id="538" name="楕円 537"/>
        <xdr:cNvSpPr/>
      </xdr:nvSpPr>
      <xdr:spPr>
        <a:xfrm>
          <a:off x="12763500" y="66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74515</xdr:rowOff>
    </xdr:from>
    <xdr:ext cx="469744" cy="259045"/>
    <xdr:sp macro="" textlink="">
      <xdr:nvSpPr>
        <xdr:cNvPr id="539" name="テキスト ボックス 538"/>
        <xdr:cNvSpPr txBox="1"/>
      </xdr:nvSpPr>
      <xdr:spPr>
        <a:xfrm>
          <a:off x="12579428" y="64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3" name="テキスト ボックス 552"/>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7" name="テキスト ボックス 556"/>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9" name="テキスト ボックス 558"/>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3" name="直線コネクタ 562"/>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4"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6"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7" name="直線コネクタ 56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9"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0" name="フローチャート: 判断 569"/>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2" name="フローチャート: 判断 571"/>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3" name="テキスト ボックス 572"/>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6" name="テキスト ボックス 575"/>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8" name="フローチャート: 判断 577"/>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9" name="テキスト ボックス 578"/>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0" name="フローチャート: 判断 579"/>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1" name="テキスト ボックス 580"/>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8"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0" name="テキスト ボックス 589"/>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2" name="テキスト ボックス 591"/>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4" name="テキスト ボックス 59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6" name="テキスト ボックス 59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20" name="直線コネクタ 619"/>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21"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22" name="直線コネクタ 621"/>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23"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24" name="直線コネクタ 623"/>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166987</xdr:rowOff>
    </xdr:from>
    <xdr:to>
      <xdr:col>85</xdr:col>
      <xdr:colOff>127000</xdr:colOff>
      <xdr:row>75</xdr:row>
      <xdr:rowOff>8903</xdr:rowOff>
    </xdr:to>
    <xdr:cxnSp macro="">
      <xdr:nvCxnSpPr>
        <xdr:cNvPr id="625" name="直線コネクタ 624"/>
        <xdr:cNvCxnSpPr/>
      </xdr:nvCxnSpPr>
      <xdr:spPr>
        <a:xfrm flipV="1">
          <a:off x="15481300" y="12854287"/>
          <a:ext cx="838200" cy="1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26" name="公債費平均値テキスト"/>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27" name="フローチャート: 判断 626"/>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142420</xdr:rowOff>
    </xdr:from>
    <xdr:to>
      <xdr:col>81</xdr:col>
      <xdr:colOff>50800</xdr:colOff>
      <xdr:row>75</xdr:row>
      <xdr:rowOff>8903</xdr:rowOff>
    </xdr:to>
    <xdr:cxnSp macro="">
      <xdr:nvCxnSpPr>
        <xdr:cNvPr id="628" name="直線コネクタ 627"/>
        <xdr:cNvCxnSpPr/>
      </xdr:nvCxnSpPr>
      <xdr:spPr>
        <a:xfrm>
          <a:off x="14592300" y="12829720"/>
          <a:ext cx="889000" cy="3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9" name="フローチャート: 判断 628"/>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139084</xdr:rowOff>
    </xdr:from>
    <xdr:ext cx="534377" cy="259045"/>
    <xdr:sp macro="" textlink="">
      <xdr:nvSpPr>
        <xdr:cNvPr id="630" name="テキスト ボックス 629"/>
        <xdr:cNvSpPr txBox="1"/>
      </xdr:nvSpPr>
      <xdr:spPr>
        <a:xfrm>
          <a:off x="15214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142420</xdr:rowOff>
    </xdr:from>
    <xdr:to>
      <xdr:col>76</xdr:col>
      <xdr:colOff>114300</xdr:colOff>
      <xdr:row>74</xdr:row>
      <xdr:rowOff>144196</xdr:rowOff>
    </xdr:to>
    <xdr:cxnSp macro="">
      <xdr:nvCxnSpPr>
        <xdr:cNvPr id="631" name="直線コネクタ 630"/>
        <xdr:cNvCxnSpPr/>
      </xdr:nvCxnSpPr>
      <xdr:spPr>
        <a:xfrm flipV="1">
          <a:off x="13703300" y="12829720"/>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32" name="フローチャート: 判断 631"/>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149965</xdr:rowOff>
    </xdr:from>
    <xdr:ext cx="534377" cy="259045"/>
    <xdr:sp macro="" textlink="">
      <xdr:nvSpPr>
        <xdr:cNvPr id="633" name="テキスト ボックス 632"/>
        <xdr:cNvSpPr txBox="1"/>
      </xdr:nvSpPr>
      <xdr:spPr>
        <a:xfrm>
          <a:off x="14325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98163</xdr:rowOff>
    </xdr:from>
    <xdr:to>
      <xdr:col>71</xdr:col>
      <xdr:colOff>177800</xdr:colOff>
      <xdr:row>74</xdr:row>
      <xdr:rowOff>144196</xdr:rowOff>
    </xdr:to>
    <xdr:cxnSp macro="">
      <xdr:nvCxnSpPr>
        <xdr:cNvPr id="634" name="直線コネクタ 633"/>
        <xdr:cNvCxnSpPr/>
      </xdr:nvCxnSpPr>
      <xdr:spPr>
        <a:xfrm>
          <a:off x="12814300" y="12785463"/>
          <a:ext cx="889000" cy="4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35" name="フローチャート: 判断 634"/>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12723</xdr:rowOff>
    </xdr:from>
    <xdr:ext cx="534377" cy="259045"/>
    <xdr:sp macro="" textlink="">
      <xdr:nvSpPr>
        <xdr:cNvPr id="636" name="テキスト ボックス 635"/>
        <xdr:cNvSpPr txBox="1"/>
      </xdr:nvSpPr>
      <xdr:spPr>
        <a:xfrm>
          <a:off x="13436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7" name="フローチャート: 判断 636"/>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167020</xdr:rowOff>
    </xdr:from>
    <xdr:ext cx="534377" cy="259045"/>
    <xdr:sp macro="" textlink="">
      <xdr:nvSpPr>
        <xdr:cNvPr id="638" name="テキスト ボックス 637"/>
        <xdr:cNvSpPr txBox="1"/>
      </xdr:nvSpPr>
      <xdr:spPr>
        <a:xfrm>
          <a:off x="12547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116187</xdr:rowOff>
    </xdr:from>
    <xdr:to>
      <xdr:col>85</xdr:col>
      <xdr:colOff>177800</xdr:colOff>
      <xdr:row>75</xdr:row>
      <xdr:rowOff>46337</xdr:rowOff>
    </xdr:to>
    <xdr:sp macro="" textlink="">
      <xdr:nvSpPr>
        <xdr:cNvPr id="644" name="楕円 643"/>
        <xdr:cNvSpPr/>
      </xdr:nvSpPr>
      <xdr:spPr>
        <a:xfrm>
          <a:off x="16268700" y="128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139064</xdr:rowOff>
    </xdr:from>
    <xdr:ext cx="534377" cy="259045"/>
    <xdr:sp macro="" textlink="">
      <xdr:nvSpPr>
        <xdr:cNvPr id="645" name="公債費該当値テキスト"/>
        <xdr:cNvSpPr txBox="1"/>
      </xdr:nvSpPr>
      <xdr:spPr>
        <a:xfrm>
          <a:off x="16370300" y="1265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129553</xdr:rowOff>
    </xdr:from>
    <xdr:to>
      <xdr:col>81</xdr:col>
      <xdr:colOff>101600</xdr:colOff>
      <xdr:row>75</xdr:row>
      <xdr:rowOff>59703</xdr:rowOff>
    </xdr:to>
    <xdr:sp macro="" textlink="">
      <xdr:nvSpPr>
        <xdr:cNvPr id="646" name="楕円 645"/>
        <xdr:cNvSpPr/>
      </xdr:nvSpPr>
      <xdr:spPr>
        <a:xfrm>
          <a:off x="15430500" y="128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76230</xdr:rowOff>
    </xdr:from>
    <xdr:ext cx="534377" cy="259045"/>
    <xdr:sp macro="" textlink="">
      <xdr:nvSpPr>
        <xdr:cNvPr id="647" name="テキスト ボックス 646"/>
        <xdr:cNvSpPr txBox="1"/>
      </xdr:nvSpPr>
      <xdr:spPr>
        <a:xfrm>
          <a:off x="15214111" y="1259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91620</xdr:rowOff>
    </xdr:from>
    <xdr:to>
      <xdr:col>76</xdr:col>
      <xdr:colOff>165100</xdr:colOff>
      <xdr:row>75</xdr:row>
      <xdr:rowOff>21770</xdr:rowOff>
    </xdr:to>
    <xdr:sp macro="" textlink="">
      <xdr:nvSpPr>
        <xdr:cNvPr id="648" name="楕円 647"/>
        <xdr:cNvSpPr/>
      </xdr:nvSpPr>
      <xdr:spPr>
        <a:xfrm>
          <a:off x="14541500" y="127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38297</xdr:rowOff>
    </xdr:from>
    <xdr:ext cx="534377" cy="259045"/>
    <xdr:sp macro="" textlink="">
      <xdr:nvSpPr>
        <xdr:cNvPr id="649" name="テキスト ボックス 648"/>
        <xdr:cNvSpPr txBox="1"/>
      </xdr:nvSpPr>
      <xdr:spPr>
        <a:xfrm>
          <a:off x="14325111" y="12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93396</xdr:rowOff>
    </xdr:from>
    <xdr:to>
      <xdr:col>72</xdr:col>
      <xdr:colOff>38100</xdr:colOff>
      <xdr:row>75</xdr:row>
      <xdr:rowOff>23546</xdr:rowOff>
    </xdr:to>
    <xdr:sp macro="" textlink="">
      <xdr:nvSpPr>
        <xdr:cNvPr id="650" name="楕円 649"/>
        <xdr:cNvSpPr/>
      </xdr:nvSpPr>
      <xdr:spPr>
        <a:xfrm>
          <a:off x="13652500" y="127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40073</xdr:rowOff>
    </xdr:from>
    <xdr:ext cx="534377" cy="259045"/>
    <xdr:sp macro="" textlink="">
      <xdr:nvSpPr>
        <xdr:cNvPr id="651" name="テキスト ボックス 650"/>
        <xdr:cNvSpPr txBox="1"/>
      </xdr:nvSpPr>
      <xdr:spPr>
        <a:xfrm>
          <a:off x="13436111" y="125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47363</xdr:rowOff>
    </xdr:from>
    <xdr:to>
      <xdr:col>67</xdr:col>
      <xdr:colOff>101600</xdr:colOff>
      <xdr:row>74</xdr:row>
      <xdr:rowOff>148963</xdr:rowOff>
    </xdr:to>
    <xdr:sp macro="" textlink="">
      <xdr:nvSpPr>
        <xdr:cNvPr id="652" name="楕円 651"/>
        <xdr:cNvSpPr/>
      </xdr:nvSpPr>
      <xdr:spPr>
        <a:xfrm>
          <a:off x="12763500" y="127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165490</xdr:rowOff>
    </xdr:from>
    <xdr:ext cx="599010" cy="259045"/>
    <xdr:sp macro="" textlink="">
      <xdr:nvSpPr>
        <xdr:cNvPr id="653" name="テキスト ボックス 652"/>
        <xdr:cNvSpPr txBox="1"/>
      </xdr:nvSpPr>
      <xdr:spPr>
        <a:xfrm>
          <a:off x="12514795" y="1250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77" name="直線コネクタ 676"/>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8"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9" name="直線コネクタ 678"/>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80"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81" name="直線コネクタ 680"/>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98499</xdr:rowOff>
    </xdr:from>
    <xdr:to>
      <xdr:col>85</xdr:col>
      <xdr:colOff>127000</xdr:colOff>
      <xdr:row>98</xdr:row>
      <xdr:rowOff>162640</xdr:rowOff>
    </xdr:to>
    <xdr:cxnSp macro="">
      <xdr:nvCxnSpPr>
        <xdr:cNvPr id="682" name="直線コネクタ 681"/>
        <xdr:cNvCxnSpPr/>
      </xdr:nvCxnSpPr>
      <xdr:spPr>
        <a:xfrm flipV="1">
          <a:off x="15481300" y="16900599"/>
          <a:ext cx="838200" cy="6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83"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84" name="フローチャート: 判断 683"/>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162640</xdr:rowOff>
    </xdr:from>
    <xdr:to>
      <xdr:col>81</xdr:col>
      <xdr:colOff>50800</xdr:colOff>
      <xdr:row>99</xdr:row>
      <xdr:rowOff>42838</xdr:rowOff>
    </xdr:to>
    <xdr:cxnSp macro="">
      <xdr:nvCxnSpPr>
        <xdr:cNvPr id="685" name="直線コネクタ 684"/>
        <xdr:cNvCxnSpPr/>
      </xdr:nvCxnSpPr>
      <xdr:spPr>
        <a:xfrm flipV="1">
          <a:off x="14592300" y="16964740"/>
          <a:ext cx="889000" cy="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86" name="フローチャート: 判断 685"/>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87" name="テキスト ボックス 686"/>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26414</xdr:rowOff>
    </xdr:from>
    <xdr:to>
      <xdr:col>76</xdr:col>
      <xdr:colOff>114300</xdr:colOff>
      <xdr:row>99</xdr:row>
      <xdr:rowOff>42838</xdr:rowOff>
    </xdr:to>
    <xdr:cxnSp macro="">
      <xdr:nvCxnSpPr>
        <xdr:cNvPr id="688" name="直線コネクタ 687"/>
        <xdr:cNvCxnSpPr/>
      </xdr:nvCxnSpPr>
      <xdr:spPr>
        <a:xfrm>
          <a:off x="13703300" y="16999964"/>
          <a:ext cx="889000" cy="1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66117</xdr:rowOff>
    </xdr:from>
    <xdr:to>
      <xdr:col>76</xdr:col>
      <xdr:colOff>165100</xdr:colOff>
      <xdr:row>98</xdr:row>
      <xdr:rowOff>167717</xdr:rowOff>
    </xdr:to>
    <xdr:sp macro="" textlink="">
      <xdr:nvSpPr>
        <xdr:cNvPr id="689" name="フローチャート: 判断 688"/>
        <xdr:cNvSpPr/>
      </xdr:nvSpPr>
      <xdr:spPr>
        <a:xfrm>
          <a:off x="14541500" y="1686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12794</xdr:rowOff>
    </xdr:from>
    <xdr:ext cx="534377" cy="259045"/>
    <xdr:sp macro="" textlink="">
      <xdr:nvSpPr>
        <xdr:cNvPr id="690" name="テキスト ボックス 689"/>
        <xdr:cNvSpPr txBox="1"/>
      </xdr:nvSpPr>
      <xdr:spPr>
        <a:xfrm>
          <a:off x="14325111" y="166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167948</xdr:rowOff>
    </xdr:from>
    <xdr:to>
      <xdr:col>71</xdr:col>
      <xdr:colOff>177800</xdr:colOff>
      <xdr:row>99</xdr:row>
      <xdr:rowOff>26414</xdr:rowOff>
    </xdr:to>
    <xdr:cxnSp macro="">
      <xdr:nvCxnSpPr>
        <xdr:cNvPr id="691" name="直線コネクタ 690"/>
        <xdr:cNvCxnSpPr/>
      </xdr:nvCxnSpPr>
      <xdr:spPr>
        <a:xfrm>
          <a:off x="12814300" y="16970048"/>
          <a:ext cx="889000" cy="2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82038</xdr:rowOff>
    </xdr:from>
    <xdr:to>
      <xdr:col>72</xdr:col>
      <xdr:colOff>38100</xdr:colOff>
      <xdr:row>99</xdr:row>
      <xdr:rowOff>12188</xdr:rowOff>
    </xdr:to>
    <xdr:sp macro="" textlink="">
      <xdr:nvSpPr>
        <xdr:cNvPr id="692" name="フローチャート: 判断 691"/>
        <xdr:cNvSpPr/>
      </xdr:nvSpPr>
      <xdr:spPr>
        <a:xfrm>
          <a:off x="13652500" y="16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28715</xdr:rowOff>
    </xdr:from>
    <xdr:ext cx="534377" cy="259045"/>
    <xdr:sp macro="" textlink="">
      <xdr:nvSpPr>
        <xdr:cNvPr id="693" name="テキスト ボックス 692"/>
        <xdr:cNvSpPr txBox="1"/>
      </xdr:nvSpPr>
      <xdr:spPr>
        <a:xfrm>
          <a:off x="13436111" y="16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85406</xdr:rowOff>
    </xdr:from>
    <xdr:to>
      <xdr:col>67</xdr:col>
      <xdr:colOff>101600</xdr:colOff>
      <xdr:row>99</xdr:row>
      <xdr:rowOff>15556</xdr:rowOff>
    </xdr:to>
    <xdr:sp macro="" textlink="">
      <xdr:nvSpPr>
        <xdr:cNvPr id="694" name="フローチャート: 判断 693"/>
        <xdr:cNvSpPr/>
      </xdr:nvSpPr>
      <xdr:spPr>
        <a:xfrm>
          <a:off x="12763500" y="168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32083</xdr:rowOff>
    </xdr:from>
    <xdr:ext cx="534377" cy="259045"/>
    <xdr:sp macro="" textlink="">
      <xdr:nvSpPr>
        <xdr:cNvPr id="695" name="テキスト ボックス 694"/>
        <xdr:cNvSpPr txBox="1"/>
      </xdr:nvSpPr>
      <xdr:spPr>
        <a:xfrm>
          <a:off x="12547111" y="166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47699</xdr:rowOff>
    </xdr:from>
    <xdr:to>
      <xdr:col>85</xdr:col>
      <xdr:colOff>177800</xdr:colOff>
      <xdr:row>98</xdr:row>
      <xdr:rowOff>149299</xdr:rowOff>
    </xdr:to>
    <xdr:sp macro="" textlink="">
      <xdr:nvSpPr>
        <xdr:cNvPr id="701" name="楕円 700"/>
        <xdr:cNvSpPr/>
      </xdr:nvSpPr>
      <xdr:spPr>
        <a:xfrm>
          <a:off x="16268700" y="1684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7076</xdr:rowOff>
    </xdr:from>
    <xdr:ext cx="534377" cy="259045"/>
    <xdr:sp macro="" textlink="">
      <xdr:nvSpPr>
        <xdr:cNvPr id="702" name="積立金該当値テキスト"/>
        <xdr:cNvSpPr txBox="1"/>
      </xdr:nvSpPr>
      <xdr:spPr>
        <a:xfrm>
          <a:off x="16370300" y="1663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111840</xdr:rowOff>
    </xdr:from>
    <xdr:to>
      <xdr:col>81</xdr:col>
      <xdr:colOff>101600</xdr:colOff>
      <xdr:row>99</xdr:row>
      <xdr:rowOff>41990</xdr:rowOff>
    </xdr:to>
    <xdr:sp macro="" textlink="">
      <xdr:nvSpPr>
        <xdr:cNvPr id="703" name="楕円 702"/>
        <xdr:cNvSpPr/>
      </xdr:nvSpPr>
      <xdr:spPr>
        <a:xfrm>
          <a:off x="15430500" y="1691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33117</xdr:rowOff>
    </xdr:from>
    <xdr:ext cx="534377" cy="259045"/>
    <xdr:sp macro="" textlink="">
      <xdr:nvSpPr>
        <xdr:cNvPr id="704" name="テキスト ボックス 703"/>
        <xdr:cNvSpPr txBox="1"/>
      </xdr:nvSpPr>
      <xdr:spPr>
        <a:xfrm>
          <a:off x="15214111" y="1700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163488</xdr:rowOff>
    </xdr:from>
    <xdr:to>
      <xdr:col>76</xdr:col>
      <xdr:colOff>165100</xdr:colOff>
      <xdr:row>99</xdr:row>
      <xdr:rowOff>93638</xdr:rowOff>
    </xdr:to>
    <xdr:sp macro="" textlink="">
      <xdr:nvSpPr>
        <xdr:cNvPr id="705" name="楕円 704"/>
        <xdr:cNvSpPr/>
      </xdr:nvSpPr>
      <xdr:spPr>
        <a:xfrm>
          <a:off x="14541500" y="1696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84765</xdr:rowOff>
    </xdr:from>
    <xdr:ext cx="378565" cy="259045"/>
    <xdr:sp macro="" textlink="">
      <xdr:nvSpPr>
        <xdr:cNvPr id="706" name="テキスト ボックス 705"/>
        <xdr:cNvSpPr txBox="1"/>
      </xdr:nvSpPr>
      <xdr:spPr>
        <a:xfrm>
          <a:off x="14403017" y="17058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147064</xdr:rowOff>
    </xdr:from>
    <xdr:to>
      <xdr:col>72</xdr:col>
      <xdr:colOff>38100</xdr:colOff>
      <xdr:row>99</xdr:row>
      <xdr:rowOff>77214</xdr:rowOff>
    </xdr:to>
    <xdr:sp macro="" textlink="">
      <xdr:nvSpPr>
        <xdr:cNvPr id="707" name="楕円 706"/>
        <xdr:cNvSpPr/>
      </xdr:nvSpPr>
      <xdr:spPr>
        <a:xfrm>
          <a:off x="13652500" y="169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68341</xdr:rowOff>
    </xdr:from>
    <xdr:ext cx="469744" cy="259045"/>
    <xdr:sp macro="" textlink="">
      <xdr:nvSpPr>
        <xdr:cNvPr id="708" name="テキスト ボックス 707"/>
        <xdr:cNvSpPr txBox="1"/>
      </xdr:nvSpPr>
      <xdr:spPr>
        <a:xfrm>
          <a:off x="13468428" y="1704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117148</xdr:rowOff>
    </xdr:from>
    <xdr:to>
      <xdr:col>67</xdr:col>
      <xdr:colOff>101600</xdr:colOff>
      <xdr:row>99</xdr:row>
      <xdr:rowOff>47298</xdr:rowOff>
    </xdr:to>
    <xdr:sp macro="" textlink="">
      <xdr:nvSpPr>
        <xdr:cNvPr id="709" name="楕円 708"/>
        <xdr:cNvSpPr/>
      </xdr:nvSpPr>
      <xdr:spPr>
        <a:xfrm>
          <a:off x="12763500" y="169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38425</xdr:rowOff>
    </xdr:from>
    <xdr:ext cx="534377" cy="259045"/>
    <xdr:sp macro="" textlink="">
      <xdr:nvSpPr>
        <xdr:cNvPr id="710" name="テキスト ボックス 709"/>
        <xdr:cNvSpPr txBox="1"/>
      </xdr:nvSpPr>
      <xdr:spPr>
        <a:xfrm>
          <a:off x="12547111" y="1701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36" name="直線コネクタ 735"/>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9"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40" name="直線コネクタ 739"/>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159294</xdr:rowOff>
    </xdr:from>
    <xdr:to>
      <xdr:col>116</xdr:col>
      <xdr:colOff>63500</xdr:colOff>
      <xdr:row>33</xdr:row>
      <xdr:rowOff>112812</xdr:rowOff>
    </xdr:to>
    <xdr:cxnSp macro="">
      <xdr:nvCxnSpPr>
        <xdr:cNvPr id="741" name="直線コネクタ 740"/>
        <xdr:cNvCxnSpPr/>
      </xdr:nvCxnSpPr>
      <xdr:spPr>
        <a:xfrm flipV="1">
          <a:off x="21323300" y="5645694"/>
          <a:ext cx="8382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132206</xdr:rowOff>
    </xdr:from>
    <xdr:ext cx="469744" cy="259045"/>
    <xdr:sp macro="" textlink="">
      <xdr:nvSpPr>
        <xdr:cNvPr id="742" name="投資及び出資金平均値テキスト"/>
        <xdr:cNvSpPr txBox="1"/>
      </xdr:nvSpPr>
      <xdr:spPr>
        <a:xfrm>
          <a:off x="22212300" y="647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43" name="フローチャート: 判断 742"/>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112812</xdr:rowOff>
    </xdr:from>
    <xdr:to>
      <xdr:col>111</xdr:col>
      <xdr:colOff>177800</xdr:colOff>
      <xdr:row>36</xdr:row>
      <xdr:rowOff>148191</xdr:rowOff>
    </xdr:to>
    <xdr:cxnSp macro="">
      <xdr:nvCxnSpPr>
        <xdr:cNvPr id="744" name="直線コネクタ 743"/>
        <xdr:cNvCxnSpPr/>
      </xdr:nvCxnSpPr>
      <xdr:spPr>
        <a:xfrm flipV="1">
          <a:off x="20434300" y="5770662"/>
          <a:ext cx="889000" cy="54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45" name="フローチャート: 判断 744"/>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10503</xdr:rowOff>
    </xdr:from>
    <xdr:ext cx="469744" cy="259045"/>
    <xdr:sp macro="" textlink="">
      <xdr:nvSpPr>
        <xdr:cNvPr id="746" name="テキスト ボックス 745"/>
        <xdr:cNvSpPr txBox="1"/>
      </xdr:nvSpPr>
      <xdr:spPr>
        <a:xfrm>
          <a:off x="21088428" y="65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148191</xdr:rowOff>
    </xdr:from>
    <xdr:to>
      <xdr:col>107</xdr:col>
      <xdr:colOff>50800</xdr:colOff>
      <xdr:row>37</xdr:row>
      <xdr:rowOff>7983</xdr:rowOff>
    </xdr:to>
    <xdr:cxnSp macro="">
      <xdr:nvCxnSpPr>
        <xdr:cNvPr id="747" name="直線コネクタ 746"/>
        <xdr:cNvCxnSpPr/>
      </xdr:nvCxnSpPr>
      <xdr:spPr>
        <a:xfrm flipV="1">
          <a:off x="19545300" y="6320391"/>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104684</xdr:rowOff>
    </xdr:from>
    <xdr:to>
      <xdr:col>107</xdr:col>
      <xdr:colOff>101600</xdr:colOff>
      <xdr:row>39</xdr:row>
      <xdr:rowOff>34834</xdr:rowOff>
    </xdr:to>
    <xdr:sp macro="" textlink="">
      <xdr:nvSpPr>
        <xdr:cNvPr id="748" name="フローチャート: 判断 747"/>
        <xdr:cNvSpPr/>
      </xdr:nvSpPr>
      <xdr:spPr>
        <a:xfrm>
          <a:off x="20383500" y="661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25961</xdr:rowOff>
    </xdr:from>
    <xdr:ext cx="469744" cy="259045"/>
    <xdr:sp macro="" textlink="">
      <xdr:nvSpPr>
        <xdr:cNvPr id="749" name="テキスト ボックス 748"/>
        <xdr:cNvSpPr txBox="1"/>
      </xdr:nvSpPr>
      <xdr:spPr>
        <a:xfrm>
          <a:off x="20199428"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7983</xdr:rowOff>
    </xdr:from>
    <xdr:to>
      <xdr:col>102</xdr:col>
      <xdr:colOff>114300</xdr:colOff>
      <xdr:row>37</xdr:row>
      <xdr:rowOff>92783</xdr:rowOff>
    </xdr:to>
    <xdr:cxnSp macro="">
      <xdr:nvCxnSpPr>
        <xdr:cNvPr id="750" name="直線コネクタ 749"/>
        <xdr:cNvCxnSpPr/>
      </xdr:nvCxnSpPr>
      <xdr:spPr>
        <a:xfrm flipV="1">
          <a:off x="18656300" y="6351633"/>
          <a:ext cx="889000" cy="8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110889</xdr:rowOff>
    </xdr:from>
    <xdr:to>
      <xdr:col>102</xdr:col>
      <xdr:colOff>165100</xdr:colOff>
      <xdr:row>39</xdr:row>
      <xdr:rowOff>41039</xdr:rowOff>
    </xdr:to>
    <xdr:sp macro="" textlink="">
      <xdr:nvSpPr>
        <xdr:cNvPr id="751" name="フローチャート: 判断 750"/>
        <xdr:cNvSpPr/>
      </xdr:nvSpPr>
      <xdr:spPr>
        <a:xfrm>
          <a:off x="19494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32166</xdr:rowOff>
    </xdr:from>
    <xdr:ext cx="378565" cy="259045"/>
    <xdr:sp macro="" textlink="">
      <xdr:nvSpPr>
        <xdr:cNvPr id="752" name="テキスト ボックス 751"/>
        <xdr:cNvSpPr txBox="1"/>
      </xdr:nvSpPr>
      <xdr:spPr>
        <a:xfrm>
          <a:off x="19356017" y="671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115788</xdr:rowOff>
    </xdr:from>
    <xdr:to>
      <xdr:col>98</xdr:col>
      <xdr:colOff>38100</xdr:colOff>
      <xdr:row>39</xdr:row>
      <xdr:rowOff>45938</xdr:rowOff>
    </xdr:to>
    <xdr:sp macro="" textlink="">
      <xdr:nvSpPr>
        <xdr:cNvPr id="753" name="フローチャート: 判断 752"/>
        <xdr:cNvSpPr/>
      </xdr:nvSpPr>
      <xdr:spPr>
        <a:xfrm>
          <a:off x="18605500" y="663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37065</xdr:rowOff>
    </xdr:from>
    <xdr:ext cx="378565" cy="259045"/>
    <xdr:sp macro="" textlink="">
      <xdr:nvSpPr>
        <xdr:cNvPr id="754" name="テキスト ボックス 753"/>
        <xdr:cNvSpPr txBox="1"/>
      </xdr:nvSpPr>
      <xdr:spPr>
        <a:xfrm>
          <a:off x="18467017" y="6723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108494</xdr:rowOff>
    </xdr:from>
    <xdr:to>
      <xdr:col>116</xdr:col>
      <xdr:colOff>114300</xdr:colOff>
      <xdr:row>33</xdr:row>
      <xdr:rowOff>38644</xdr:rowOff>
    </xdr:to>
    <xdr:sp macro="" textlink="">
      <xdr:nvSpPr>
        <xdr:cNvPr id="760" name="楕円 759"/>
        <xdr:cNvSpPr/>
      </xdr:nvSpPr>
      <xdr:spPr>
        <a:xfrm>
          <a:off x="221107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131371</xdr:rowOff>
    </xdr:from>
    <xdr:ext cx="534377" cy="259045"/>
    <xdr:sp macro="" textlink="">
      <xdr:nvSpPr>
        <xdr:cNvPr id="761" name="投資及び出資金該当値テキスト"/>
        <xdr:cNvSpPr txBox="1"/>
      </xdr:nvSpPr>
      <xdr:spPr>
        <a:xfrm>
          <a:off x="22212300" y="54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62012</xdr:rowOff>
    </xdr:from>
    <xdr:to>
      <xdr:col>112</xdr:col>
      <xdr:colOff>38100</xdr:colOff>
      <xdr:row>33</xdr:row>
      <xdr:rowOff>163612</xdr:rowOff>
    </xdr:to>
    <xdr:sp macro="" textlink="">
      <xdr:nvSpPr>
        <xdr:cNvPr id="762" name="楕円 761"/>
        <xdr:cNvSpPr/>
      </xdr:nvSpPr>
      <xdr:spPr>
        <a:xfrm>
          <a:off x="21272500" y="57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8689</xdr:rowOff>
    </xdr:from>
    <xdr:ext cx="469744" cy="259045"/>
    <xdr:sp macro="" textlink="">
      <xdr:nvSpPr>
        <xdr:cNvPr id="763" name="テキスト ボックス 762"/>
        <xdr:cNvSpPr txBox="1"/>
      </xdr:nvSpPr>
      <xdr:spPr>
        <a:xfrm>
          <a:off x="21088428" y="54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97391</xdr:rowOff>
    </xdr:from>
    <xdr:to>
      <xdr:col>107</xdr:col>
      <xdr:colOff>101600</xdr:colOff>
      <xdr:row>37</xdr:row>
      <xdr:rowOff>27541</xdr:rowOff>
    </xdr:to>
    <xdr:sp macro="" textlink="">
      <xdr:nvSpPr>
        <xdr:cNvPr id="764" name="楕円 763"/>
        <xdr:cNvSpPr/>
      </xdr:nvSpPr>
      <xdr:spPr>
        <a:xfrm>
          <a:off x="20383500" y="62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44068</xdr:rowOff>
    </xdr:from>
    <xdr:ext cx="469744" cy="259045"/>
    <xdr:sp macro="" textlink="">
      <xdr:nvSpPr>
        <xdr:cNvPr id="765" name="テキスト ボックス 764"/>
        <xdr:cNvSpPr txBox="1"/>
      </xdr:nvSpPr>
      <xdr:spPr>
        <a:xfrm>
          <a:off x="20199428" y="604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128633</xdr:rowOff>
    </xdr:from>
    <xdr:to>
      <xdr:col>102</xdr:col>
      <xdr:colOff>165100</xdr:colOff>
      <xdr:row>37</xdr:row>
      <xdr:rowOff>58783</xdr:rowOff>
    </xdr:to>
    <xdr:sp macro="" textlink="">
      <xdr:nvSpPr>
        <xdr:cNvPr id="766" name="楕円 765"/>
        <xdr:cNvSpPr/>
      </xdr:nvSpPr>
      <xdr:spPr>
        <a:xfrm>
          <a:off x="19494500" y="63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75310</xdr:rowOff>
    </xdr:from>
    <xdr:ext cx="469744" cy="259045"/>
    <xdr:sp macro="" textlink="">
      <xdr:nvSpPr>
        <xdr:cNvPr id="767" name="テキスト ボックス 766"/>
        <xdr:cNvSpPr txBox="1"/>
      </xdr:nvSpPr>
      <xdr:spPr>
        <a:xfrm>
          <a:off x="19310428" y="607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41983</xdr:rowOff>
    </xdr:from>
    <xdr:to>
      <xdr:col>98</xdr:col>
      <xdr:colOff>38100</xdr:colOff>
      <xdr:row>37</xdr:row>
      <xdr:rowOff>143583</xdr:rowOff>
    </xdr:to>
    <xdr:sp macro="" textlink="">
      <xdr:nvSpPr>
        <xdr:cNvPr id="768" name="楕円 767"/>
        <xdr:cNvSpPr/>
      </xdr:nvSpPr>
      <xdr:spPr>
        <a:xfrm>
          <a:off x="18605500" y="63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160110</xdr:rowOff>
    </xdr:from>
    <xdr:ext cx="469744" cy="259045"/>
    <xdr:sp macro="" textlink="">
      <xdr:nvSpPr>
        <xdr:cNvPr id="769" name="テキスト ボックス 768"/>
        <xdr:cNvSpPr txBox="1"/>
      </xdr:nvSpPr>
      <xdr:spPr>
        <a:xfrm>
          <a:off x="18421428" y="616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91" name="直線コネクタ 790"/>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94"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95" name="直線コネクタ 794"/>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144912</xdr:rowOff>
    </xdr:from>
    <xdr:to>
      <xdr:col>116</xdr:col>
      <xdr:colOff>63500</xdr:colOff>
      <xdr:row>56</xdr:row>
      <xdr:rowOff>163360</xdr:rowOff>
    </xdr:to>
    <xdr:cxnSp macro="">
      <xdr:nvCxnSpPr>
        <xdr:cNvPr id="796" name="直線コネクタ 795"/>
        <xdr:cNvCxnSpPr/>
      </xdr:nvCxnSpPr>
      <xdr:spPr>
        <a:xfrm flipV="1">
          <a:off x="21323300" y="9746112"/>
          <a:ext cx="8382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114533</xdr:rowOff>
    </xdr:from>
    <xdr:ext cx="469744" cy="259045"/>
    <xdr:sp macro="" textlink="">
      <xdr:nvSpPr>
        <xdr:cNvPr id="797" name="貸付金平均値テキスト"/>
        <xdr:cNvSpPr txBox="1"/>
      </xdr:nvSpPr>
      <xdr:spPr>
        <a:xfrm>
          <a:off x="22212300" y="988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8" name="フローチャート: 判断 797"/>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163360</xdr:rowOff>
    </xdr:from>
    <xdr:to>
      <xdr:col>111</xdr:col>
      <xdr:colOff>177800</xdr:colOff>
      <xdr:row>57</xdr:row>
      <xdr:rowOff>25149</xdr:rowOff>
    </xdr:to>
    <xdr:cxnSp macro="">
      <xdr:nvCxnSpPr>
        <xdr:cNvPr id="799" name="直線コネクタ 798"/>
        <xdr:cNvCxnSpPr/>
      </xdr:nvCxnSpPr>
      <xdr:spPr>
        <a:xfrm flipV="1">
          <a:off x="20434300" y="9764560"/>
          <a:ext cx="889000" cy="3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800" name="フローチャート: 判断 799"/>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45130</xdr:rowOff>
    </xdr:from>
    <xdr:ext cx="469744" cy="259045"/>
    <xdr:sp macro="" textlink="">
      <xdr:nvSpPr>
        <xdr:cNvPr id="801" name="テキスト ボックス 800"/>
        <xdr:cNvSpPr txBox="1"/>
      </xdr:nvSpPr>
      <xdr:spPr>
        <a:xfrm>
          <a:off x="21088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25149</xdr:rowOff>
    </xdr:from>
    <xdr:to>
      <xdr:col>107</xdr:col>
      <xdr:colOff>50800</xdr:colOff>
      <xdr:row>57</xdr:row>
      <xdr:rowOff>40465</xdr:rowOff>
    </xdr:to>
    <xdr:cxnSp macro="">
      <xdr:nvCxnSpPr>
        <xdr:cNvPr id="802" name="直線コネクタ 801"/>
        <xdr:cNvCxnSpPr/>
      </xdr:nvCxnSpPr>
      <xdr:spPr>
        <a:xfrm flipV="1">
          <a:off x="19545300" y="9797799"/>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28595</xdr:rowOff>
    </xdr:from>
    <xdr:to>
      <xdr:col>107</xdr:col>
      <xdr:colOff>101600</xdr:colOff>
      <xdr:row>58</xdr:row>
      <xdr:rowOff>130195</xdr:rowOff>
    </xdr:to>
    <xdr:sp macro="" textlink="">
      <xdr:nvSpPr>
        <xdr:cNvPr id="803" name="フローチャート: 判断 802"/>
        <xdr:cNvSpPr/>
      </xdr:nvSpPr>
      <xdr:spPr>
        <a:xfrm>
          <a:off x="20383500" y="99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121322</xdr:rowOff>
    </xdr:from>
    <xdr:ext cx="469744" cy="259045"/>
    <xdr:sp macro="" textlink="">
      <xdr:nvSpPr>
        <xdr:cNvPr id="804" name="テキスト ボックス 803"/>
        <xdr:cNvSpPr txBox="1"/>
      </xdr:nvSpPr>
      <xdr:spPr>
        <a:xfrm>
          <a:off x="20199428" y="1006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40465</xdr:rowOff>
    </xdr:from>
    <xdr:to>
      <xdr:col>102</xdr:col>
      <xdr:colOff>114300</xdr:colOff>
      <xdr:row>57</xdr:row>
      <xdr:rowOff>64902</xdr:rowOff>
    </xdr:to>
    <xdr:cxnSp macro="">
      <xdr:nvCxnSpPr>
        <xdr:cNvPr id="805" name="直線コネクタ 804"/>
        <xdr:cNvCxnSpPr/>
      </xdr:nvCxnSpPr>
      <xdr:spPr>
        <a:xfrm flipV="1">
          <a:off x="18656300" y="9813115"/>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48552</xdr:rowOff>
    </xdr:from>
    <xdr:to>
      <xdr:col>102</xdr:col>
      <xdr:colOff>165100</xdr:colOff>
      <xdr:row>58</xdr:row>
      <xdr:rowOff>150152</xdr:rowOff>
    </xdr:to>
    <xdr:sp macro="" textlink="">
      <xdr:nvSpPr>
        <xdr:cNvPr id="806" name="フローチャート: 判断 805"/>
        <xdr:cNvSpPr/>
      </xdr:nvSpPr>
      <xdr:spPr>
        <a:xfrm>
          <a:off x="19494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141279</xdr:rowOff>
    </xdr:from>
    <xdr:ext cx="469744" cy="259045"/>
    <xdr:sp macro="" textlink="">
      <xdr:nvSpPr>
        <xdr:cNvPr id="807" name="テキスト ボックス 806"/>
        <xdr:cNvSpPr txBox="1"/>
      </xdr:nvSpPr>
      <xdr:spPr>
        <a:xfrm>
          <a:off x="19310428" y="100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xdr:rowOff>
    </xdr:from>
    <xdr:to>
      <xdr:col>98</xdr:col>
      <xdr:colOff>38100</xdr:colOff>
      <xdr:row>58</xdr:row>
      <xdr:rowOff>102146</xdr:rowOff>
    </xdr:to>
    <xdr:sp macro="" textlink="">
      <xdr:nvSpPr>
        <xdr:cNvPr id="808" name="フローチャート: 判断 807"/>
        <xdr:cNvSpPr/>
      </xdr:nvSpPr>
      <xdr:spPr>
        <a:xfrm>
          <a:off x="18605500" y="994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93273</xdr:rowOff>
    </xdr:from>
    <xdr:ext cx="469744" cy="259045"/>
    <xdr:sp macro="" textlink="">
      <xdr:nvSpPr>
        <xdr:cNvPr id="809" name="テキスト ボックス 808"/>
        <xdr:cNvSpPr txBox="1"/>
      </xdr:nvSpPr>
      <xdr:spPr>
        <a:xfrm>
          <a:off x="18421428" y="1003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94112</xdr:rowOff>
    </xdr:from>
    <xdr:to>
      <xdr:col>116</xdr:col>
      <xdr:colOff>114300</xdr:colOff>
      <xdr:row>57</xdr:row>
      <xdr:rowOff>24262</xdr:rowOff>
    </xdr:to>
    <xdr:sp macro="" textlink="">
      <xdr:nvSpPr>
        <xdr:cNvPr id="815" name="楕円 814"/>
        <xdr:cNvSpPr/>
      </xdr:nvSpPr>
      <xdr:spPr>
        <a:xfrm>
          <a:off x="22110700" y="96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116989</xdr:rowOff>
    </xdr:from>
    <xdr:ext cx="534377" cy="259045"/>
    <xdr:sp macro="" textlink="">
      <xdr:nvSpPr>
        <xdr:cNvPr id="816" name="貸付金該当値テキスト"/>
        <xdr:cNvSpPr txBox="1"/>
      </xdr:nvSpPr>
      <xdr:spPr>
        <a:xfrm>
          <a:off x="22212300" y="954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112560</xdr:rowOff>
    </xdr:from>
    <xdr:to>
      <xdr:col>112</xdr:col>
      <xdr:colOff>38100</xdr:colOff>
      <xdr:row>57</xdr:row>
      <xdr:rowOff>42710</xdr:rowOff>
    </xdr:to>
    <xdr:sp macro="" textlink="">
      <xdr:nvSpPr>
        <xdr:cNvPr id="817" name="楕円 816"/>
        <xdr:cNvSpPr/>
      </xdr:nvSpPr>
      <xdr:spPr>
        <a:xfrm>
          <a:off x="21272500" y="97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59237</xdr:rowOff>
    </xdr:from>
    <xdr:ext cx="534377" cy="259045"/>
    <xdr:sp macro="" textlink="">
      <xdr:nvSpPr>
        <xdr:cNvPr id="818" name="テキスト ボックス 817"/>
        <xdr:cNvSpPr txBox="1"/>
      </xdr:nvSpPr>
      <xdr:spPr>
        <a:xfrm>
          <a:off x="21056111" y="94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145799</xdr:rowOff>
    </xdr:from>
    <xdr:to>
      <xdr:col>107</xdr:col>
      <xdr:colOff>101600</xdr:colOff>
      <xdr:row>57</xdr:row>
      <xdr:rowOff>75949</xdr:rowOff>
    </xdr:to>
    <xdr:sp macro="" textlink="">
      <xdr:nvSpPr>
        <xdr:cNvPr id="819" name="楕円 818"/>
        <xdr:cNvSpPr/>
      </xdr:nvSpPr>
      <xdr:spPr>
        <a:xfrm>
          <a:off x="20383500" y="97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92476</xdr:rowOff>
    </xdr:from>
    <xdr:ext cx="534377" cy="259045"/>
    <xdr:sp macro="" textlink="">
      <xdr:nvSpPr>
        <xdr:cNvPr id="820" name="テキスト ボックス 819"/>
        <xdr:cNvSpPr txBox="1"/>
      </xdr:nvSpPr>
      <xdr:spPr>
        <a:xfrm>
          <a:off x="20167111" y="952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161115</xdr:rowOff>
    </xdr:from>
    <xdr:to>
      <xdr:col>102</xdr:col>
      <xdr:colOff>165100</xdr:colOff>
      <xdr:row>57</xdr:row>
      <xdr:rowOff>91265</xdr:rowOff>
    </xdr:to>
    <xdr:sp macro="" textlink="">
      <xdr:nvSpPr>
        <xdr:cNvPr id="821" name="楕円 820"/>
        <xdr:cNvSpPr/>
      </xdr:nvSpPr>
      <xdr:spPr>
        <a:xfrm>
          <a:off x="19494500" y="976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107792</xdr:rowOff>
    </xdr:from>
    <xdr:ext cx="534377" cy="259045"/>
    <xdr:sp macro="" textlink="">
      <xdr:nvSpPr>
        <xdr:cNvPr id="822" name="テキスト ボックス 821"/>
        <xdr:cNvSpPr txBox="1"/>
      </xdr:nvSpPr>
      <xdr:spPr>
        <a:xfrm>
          <a:off x="19278111" y="953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14102</xdr:rowOff>
    </xdr:from>
    <xdr:to>
      <xdr:col>98</xdr:col>
      <xdr:colOff>38100</xdr:colOff>
      <xdr:row>57</xdr:row>
      <xdr:rowOff>115702</xdr:rowOff>
    </xdr:to>
    <xdr:sp macro="" textlink="">
      <xdr:nvSpPr>
        <xdr:cNvPr id="823" name="楕円 822"/>
        <xdr:cNvSpPr/>
      </xdr:nvSpPr>
      <xdr:spPr>
        <a:xfrm>
          <a:off x="18605500" y="97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132229</xdr:rowOff>
    </xdr:from>
    <xdr:ext cx="534377" cy="259045"/>
    <xdr:sp macro="" textlink="">
      <xdr:nvSpPr>
        <xdr:cNvPr id="824" name="テキスト ボックス 823"/>
        <xdr:cNvSpPr txBox="1"/>
      </xdr:nvSpPr>
      <xdr:spPr>
        <a:xfrm>
          <a:off x="18389111" y="95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9" name="直線コネクタ 848"/>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50"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51" name="直線コネクタ 850"/>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52"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53" name="直線コネクタ 852"/>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133592</xdr:rowOff>
    </xdr:from>
    <xdr:to>
      <xdr:col>116</xdr:col>
      <xdr:colOff>63500</xdr:colOff>
      <xdr:row>77</xdr:row>
      <xdr:rowOff>166002</xdr:rowOff>
    </xdr:to>
    <xdr:cxnSp macro="">
      <xdr:nvCxnSpPr>
        <xdr:cNvPr id="854" name="直線コネクタ 853"/>
        <xdr:cNvCxnSpPr/>
      </xdr:nvCxnSpPr>
      <xdr:spPr>
        <a:xfrm flipV="1">
          <a:off x="21323300" y="13335242"/>
          <a:ext cx="838200" cy="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55"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56" name="フローチャート: 判断 855"/>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44462</xdr:rowOff>
    </xdr:from>
    <xdr:to>
      <xdr:col>111</xdr:col>
      <xdr:colOff>177800</xdr:colOff>
      <xdr:row>77</xdr:row>
      <xdr:rowOff>166002</xdr:rowOff>
    </xdr:to>
    <xdr:cxnSp macro="">
      <xdr:nvCxnSpPr>
        <xdr:cNvPr id="857" name="直線コネクタ 856"/>
        <xdr:cNvCxnSpPr/>
      </xdr:nvCxnSpPr>
      <xdr:spPr>
        <a:xfrm>
          <a:off x="20434300" y="12903212"/>
          <a:ext cx="889000" cy="46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8" name="フローチャート: 判断 857"/>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9" name="テキスト ボックス 858"/>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44462</xdr:rowOff>
    </xdr:from>
    <xdr:to>
      <xdr:col>107</xdr:col>
      <xdr:colOff>50800</xdr:colOff>
      <xdr:row>75</xdr:row>
      <xdr:rowOff>47892</xdr:rowOff>
    </xdr:to>
    <xdr:cxnSp macro="">
      <xdr:nvCxnSpPr>
        <xdr:cNvPr id="860" name="直線コネクタ 859"/>
        <xdr:cNvCxnSpPr/>
      </xdr:nvCxnSpPr>
      <xdr:spPr>
        <a:xfrm flipV="1">
          <a:off x="19545300" y="12903212"/>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117056</xdr:rowOff>
    </xdr:from>
    <xdr:to>
      <xdr:col>107</xdr:col>
      <xdr:colOff>101600</xdr:colOff>
      <xdr:row>77</xdr:row>
      <xdr:rowOff>47206</xdr:rowOff>
    </xdr:to>
    <xdr:sp macro="" textlink="">
      <xdr:nvSpPr>
        <xdr:cNvPr id="861" name="フローチャート: 判断 860"/>
        <xdr:cNvSpPr/>
      </xdr:nvSpPr>
      <xdr:spPr>
        <a:xfrm>
          <a:off x="20383500" y="1314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38333</xdr:rowOff>
    </xdr:from>
    <xdr:ext cx="534377" cy="259045"/>
    <xdr:sp macro="" textlink="">
      <xdr:nvSpPr>
        <xdr:cNvPr id="862" name="テキスト ボックス 861"/>
        <xdr:cNvSpPr txBox="1"/>
      </xdr:nvSpPr>
      <xdr:spPr>
        <a:xfrm>
          <a:off x="20167111" y="1323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47892</xdr:rowOff>
    </xdr:from>
    <xdr:to>
      <xdr:col>102</xdr:col>
      <xdr:colOff>114300</xdr:colOff>
      <xdr:row>75</xdr:row>
      <xdr:rowOff>98349</xdr:rowOff>
    </xdr:to>
    <xdr:cxnSp macro="">
      <xdr:nvCxnSpPr>
        <xdr:cNvPr id="863" name="直線コネクタ 862"/>
        <xdr:cNvCxnSpPr/>
      </xdr:nvCxnSpPr>
      <xdr:spPr>
        <a:xfrm flipV="1">
          <a:off x="18656300" y="12906642"/>
          <a:ext cx="889000" cy="5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164960</xdr:rowOff>
    </xdr:from>
    <xdr:to>
      <xdr:col>102</xdr:col>
      <xdr:colOff>165100</xdr:colOff>
      <xdr:row>77</xdr:row>
      <xdr:rowOff>95110</xdr:rowOff>
    </xdr:to>
    <xdr:sp macro="" textlink="">
      <xdr:nvSpPr>
        <xdr:cNvPr id="864" name="フローチャート: 判断 863"/>
        <xdr:cNvSpPr/>
      </xdr:nvSpPr>
      <xdr:spPr>
        <a:xfrm>
          <a:off x="19494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86237</xdr:rowOff>
    </xdr:from>
    <xdr:ext cx="534377" cy="259045"/>
    <xdr:sp macro="" textlink="">
      <xdr:nvSpPr>
        <xdr:cNvPr id="865" name="テキスト ボックス 864"/>
        <xdr:cNvSpPr txBox="1"/>
      </xdr:nvSpPr>
      <xdr:spPr>
        <a:xfrm>
          <a:off x="19278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28563</xdr:rowOff>
    </xdr:from>
    <xdr:to>
      <xdr:col>98</xdr:col>
      <xdr:colOff>38100</xdr:colOff>
      <xdr:row>77</xdr:row>
      <xdr:rowOff>130163</xdr:rowOff>
    </xdr:to>
    <xdr:sp macro="" textlink="">
      <xdr:nvSpPr>
        <xdr:cNvPr id="866" name="フローチャート: 判断 865"/>
        <xdr:cNvSpPr/>
      </xdr:nvSpPr>
      <xdr:spPr>
        <a:xfrm>
          <a:off x="18605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121290</xdr:rowOff>
    </xdr:from>
    <xdr:ext cx="534377" cy="259045"/>
    <xdr:sp macro="" textlink="">
      <xdr:nvSpPr>
        <xdr:cNvPr id="867" name="テキスト ボックス 866"/>
        <xdr:cNvSpPr txBox="1"/>
      </xdr:nvSpPr>
      <xdr:spPr>
        <a:xfrm>
          <a:off x="18389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82792</xdr:rowOff>
    </xdr:from>
    <xdr:to>
      <xdr:col>116</xdr:col>
      <xdr:colOff>114300</xdr:colOff>
      <xdr:row>78</xdr:row>
      <xdr:rowOff>12942</xdr:rowOff>
    </xdr:to>
    <xdr:sp macro="" textlink="">
      <xdr:nvSpPr>
        <xdr:cNvPr id="873" name="楕円 872"/>
        <xdr:cNvSpPr/>
      </xdr:nvSpPr>
      <xdr:spPr>
        <a:xfrm>
          <a:off x="22110700" y="132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61219</xdr:rowOff>
    </xdr:from>
    <xdr:ext cx="534377" cy="259045"/>
    <xdr:sp macro="" textlink="">
      <xdr:nvSpPr>
        <xdr:cNvPr id="874" name="繰出金該当値テキスト"/>
        <xdr:cNvSpPr txBox="1"/>
      </xdr:nvSpPr>
      <xdr:spPr>
        <a:xfrm>
          <a:off x="22212300" y="132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115202</xdr:rowOff>
    </xdr:from>
    <xdr:to>
      <xdr:col>112</xdr:col>
      <xdr:colOff>38100</xdr:colOff>
      <xdr:row>78</xdr:row>
      <xdr:rowOff>45352</xdr:rowOff>
    </xdr:to>
    <xdr:sp macro="" textlink="">
      <xdr:nvSpPr>
        <xdr:cNvPr id="875" name="楕円 874"/>
        <xdr:cNvSpPr/>
      </xdr:nvSpPr>
      <xdr:spPr>
        <a:xfrm>
          <a:off x="21272500" y="133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36479</xdr:rowOff>
    </xdr:from>
    <xdr:ext cx="534377" cy="259045"/>
    <xdr:sp macro="" textlink="">
      <xdr:nvSpPr>
        <xdr:cNvPr id="876" name="テキスト ボックス 875"/>
        <xdr:cNvSpPr txBox="1"/>
      </xdr:nvSpPr>
      <xdr:spPr>
        <a:xfrm>
          <a:off x="21056111" y="134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165112</xdr:rowOff>
    </xdr:from>
    <xdr:to>
      <xdr:col>107</xdr:col>
      <xdr:colOff>101600</xdr:colOff>
      <xdr:row>75</xdr:row>
      <xdr:rowOff>95262</xdr:rowOff>
    </xdr:to>
    <xdr:sp macro="" textlink="">
      <xdr:nvSpPr>
        <xdr:cNvPr id="877" name="楕円 876"/>
        <xdr:cNvSpPr/>
      </xdr:nvSpPr>
      <xdr:spPr>
        <a:xfrm>
          <a:off x="20383500" y="128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111789</xdr:rowOff>
    </xdr:from>
    <xdr:ext cx="534377" cy="259045"/>
    <xdr:sp macro="" textlink="">
      <xdr:nvSpPr>
        <xdr:cNvPr id="878" name="テキスト ボックス 877"/>
        <xdr:cNvSpPr txBox="1"/>
      </xdr:nvSpPr>
      <xdr:spPr>
        <a:xfrm>
          <a:off x="20167111" y="1262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168542</xdr:rowOff>
    </xdr:from>
    <xdr:to>
      <xdr:col>102</xdr:col>
      <xdr:colOff>165100</xdr:colOff>
      <xdr:row>75</xdr:row>
      <xdr:rowOff>98692</xdr:rowOff>
    </xdr:to>
    <xdr:sp macro="" textlink="">
      <xdr:nvSpPr>
        <xdr:cNvPr id="879" name="楕円 878"/>
        <xdr:cNvSpPr/>
      </xdr:nvSpPr>
      <xdr:spPr>
        <a:xfrm>
          <a:off x="19494500" y="128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115219</xdr:rowOff>
    </xdr:from>
    <xdr:ext cx="534377" cy="259045"/>
    <xdr:sp macro="" textlink="">
      <xdr:nvSpPr>
        <xdr:cNvPr id="880" name="テキスト ボックス 879"/>
        <xdr:cNvSpPr txBox="1"/>
      </xdr:nvSpPr>
      <xdr:spPr>
        <a:xfrm>
          <a:off x="19278111" y="126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47549</xdr:rowOff>
    </xdr:from>
    <xdr:to>
      <xdr:col>98</xdr:col>
      <xdr:colOff>38100</xdr:colOff>
      <xdr:row>75</xdr:row>
      <xdr:rowOff>149149</xdr:rowOff>
    </xdr:to>
    <xdr:sp macro="" textlink="">
      <xdr:nvSpPr>
        <xdr:cNvPr id="881" name="楕円 880"/>
        <xdr:cNvSpPr/>
      </xdr:nvSpPr>
      <xdr:spPr>
        <a:xfrm>
          <a:off x="18605500" y="1290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165676</xdr:rowOff>
    </xdr:from>
    <xdr:ext cx="534377" cy="259045"/>
    <xdr:sp macro="" textlink="">
      <xdr:nvSpPr>
        <xdr:cNvPr id="882" name="テキスト ボックス 881"/>
        <xdr:cNvSpPr txBox="1"/>
      </xdr:nvSpPr>
      <xdr:spPr>
        <a:xfrm>
          <a:off x="18389111" y="1268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800">
              <a:solidFill>
                <a:schemeClr val="dk1"/>
              </a:solidFill>
              <a:effectLst/>
              <a:latin typeface="+mn-lt"/>
              <a:ea typeface="+mn-ea"/>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人件費は、職員の年齢構成が高く、</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89,449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円（類似団体比較</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2,513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円高）となっている。平成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年度を計画期間とする第</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次新温泉町定員適正化計画に基づき、人件費は退職者の補充抑制により人件費削減に取り組む。</a:t>
          </a:r>
          <a:endParaRPr lang="ja-JP" altLang="ja-JP" sz="1050">
            <a:effectLst/>
            <a:latin typeface="ＭＳ ゴシック" panose="020B0609070205080204" pitchFamily="49" charset="-128"/>
            <a:ea typeface="ＭＳ ゴシック" panose="020B0609070205080204" pitchFamily="49" charset="-128"/>
          </a:endParaRP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物件費は、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113,607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千円（類似団体平均比較</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28,277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円高）で、類似団体平均の約</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1.33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倍となっている。これは道の駅開業に伴う臨時的な要因が大きいが、今後も経費等の見直し、削減に努める。</a:t>
          </a:r>
          <a:endParaRPr lang="ja-JP" altLang="ja-JP" sz="1050">
            <a:effectLst/>
            <a:latin typeface="ＭＳ ゴシック" panose="020B0609070205080204" pitchFamily="49" charset="-128"/>
            <a:ea typeface="ＭＳ ゴシック" panose="020B0609070205080204" pitchFamily="49" charset="-128"/>
          </a:endParaRP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補助費等は、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137,888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千円（類似団体平均比較</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59,656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円高）で、類似団体平均の約</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1.76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倍となっている。特に、公立浜坂病院の経営改善補助金の影響が大きく、病院経営のあり方の見直しが必要不可欠となっている。</a:t>
          </a:r>
          <a:endParaRPr lang="ja-JP" altLang="ja-JP" sz="1050">
            <a:effectLst/>
            <a:latin typeface="ＭＳ ゴシック" panose="020B0609070205080204" pitchFamily="49" charset="-128"/>
            <a:ea typeface="ＭＳ ゴシック" panose="020B0609070205080204" pitchFamily="49" charset="-128"/>
          </a:endParaRP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普通建設事業費は、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98,742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千円（類似団体平均比較</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15,749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円高）で、類似団体平均の約</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1.19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倍となっている。収支見通し（財政計画）に基づき、計画的な事業実施に努めており、今後も普通建設事業費を中心とする投資的経費は、抑制していく。</a:t>
          </a:r>
          <a:endParaRPr lang="ja-JP" altLang="ja-JP" sz="1050">
            <a:effectLst/>
            <a:latin typeface="ＭＳ ゴシック" panose="020B0609070205080204" pitchFamily="49" charset="-128"/>
            <a:ea typeface="ＭＳ ゴシック" panose="020B0609070205080204" pitchFamily="49" charset="-128"/>
          </a:endParaRP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公債費は、町合併前の地方債残高が多く、返済の最中であるため</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96,419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円（類似団体比較</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38,286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円高）で、類似団体平均の約</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1.66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倍となっている。地方債残高が増高しないよう、新規発行地方債の抑制に努めるとともに、交付税算入率の高い、有利な地方債の発行に努める。</a:t>
          </a:r>
          <a:endParaRPr lang="ja-JP" altLang="ja-JP" sz="1050">
            <a:effectLst/>
            <a:latin typeface="ＭＳ ゴシック" panose="020B0609070205080204" pitchFamily="49" charset="-128"/>
            <a:ea typeface="ＭＳ ゴシック" panose="020B0609070205080204" pitchFamily="49" charset="-128"/>
          </a:endParaRP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積立金は、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30,814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円（類似団体平均比較</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6,630</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円高）で、類似団体平均の約</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1.27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倍。平成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年度までの間に、合併特例債を利用した地域振興基金の積立を行うなど、内部留保資金の確保に努める。</a:t>
          </a:r>
          <a:endParaRPr lang="ja-JP" altLang="ja-JP" sz="1050">
            <a:effectLst/>
            <a:latin typeface="ＭＳ ゴシック" panose="020B0609070205080204" pitchFamily="49" charset="-128"/>
            <a:ea typeface="ＭＳ ゴシック" panose="020B0609070205080204" pitchFamily="49" charset="-128"/>
          </a:endParaRP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貸付金は、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14,772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千円（類似団体平均比較</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9,337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円高）で、主に公立浜坂病院事業会計への貸付金であり、類似団体平均の約</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2.72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倍となっている。</a:t>
          </a:r>
          <a:endParaRPr lang="ja-JP" altLang="ja-JP" sz="1050">
            <a:effectLst/>
            <a:latin typeface="ＭＳ ゴシック" panose="020B0609070205080204" pitchFamily="49" charset="-128"/>
            <a:ea typeface="ＭＳ ゴシック" panose="020B0609070205080204" pitchFamily="49" charset="-128"/>
          </a:endParaRP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繰出金は、下水道事業特別会計への繰出金が多額となっており、</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49,981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円（類似団体比較▲</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11,394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14,866
14,749
241.01
10,948,430
10,799,352
24,740
6,272,466
13,762,190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170235</xdr:rowOff>
    </xdr:from>
    <xdr:to>
      <xdr:col>24</xdr:col>
      <xdr:colOff>63500</xdr:colOff>
      <xdr:row>37</xdr:row>
      <xdr:rowOff>56098</xdr:rowOff>
    </xdr:to>
    <xdr:cxnSp macro="">
      <xdr:nvCxnSpPr>
        <xdr:cNvPr id="63" name="直線コネクタ 62"/>
        <xdr:cNvCxnSpPr/>
      </xdr:nvCxnSpPr>
      <xdr:spPr>
        <a:xfrm flipV="1">
          <a:off x="3797300" y="6342435"/>
          <a:ext cx="8382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147701</xdr:rowOff>
    </xdr:from>
    <xdr:to>
      <xdr:col>19</xdr:col>
      <xdr:colOff>177800</xdr:colOff>
      <xdr:row>37</xdr:row>
      <xdr:rowOff>56098</xdr:rowOff>
    </xdr:to>
    <xdr:cxnSp macro="">
      <xdr:nvCxnSpPr>
        <xdr:cNvPr id="66" name="直線コネクタ 65"/>
        <xdr:cNvCxnSpPr/>
      </xdr:nvCxnSpPr>
      <xdr:spPr>
        <a:xfrm>
          <a:off x="2908300" y="6319901"/>
          <a:ext cx="889000" cy="7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147701</xdr:rowOff>
    </xdr:from>
    <xdr:to>
      <xdr:col>15</xdr:col>
      <xdr:colOff>50800</xdr:colOff>
      <xdr:row>36</xdr:row>
      <xdr:rowOff>167132</xdr:rowOff>
    </xdr:to>
    <xdr:cxnSp macro="">
      <xdr:nvCxnSpPr>
        <xdr:cNvPr id="69" name="直線コネクタ 68"/>
        <xdr:cNvCxnSpPr/>
      </xdr:nvCxnSpPr>
      <xdr:spPr>
        <a:xfrm flipV="1">
          <a:off x="2019300" y="631990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18687</xdr:rowOff>
    </xdr:from>
    <xdr:to>
      <xdr:col>15</xdr:col>
      <xdr:colOff>101600</xdr:colOff>
      <xdr:row>36</xdr:row>
      <xdr:rowOff>120287</xdr:rowOff>
    </xdr:to>
    <xdr:sp macro="" textlink="">
      <xdr:nvSpPr>
        <xdr:cNvPr id="70" name="フローチャート: 判断 69"/>
        <xdr:cNvSpPr/>
      </xdr:nvSpPr>
      <xdr:spPr>
        <a:xfrm>
          <a:off x="2857500" y="61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136814</xdr:rowOff>
    </xdr:from>
    <xdr:ext cx="469744" cy="259045"/>
    <xdr:sp macro="" textlink="">
      <xdr:nvSpPr>
        <xdr:cNvPr id="71" name="テキスト ボックス 70"/>
        <xdr:cNvSpPr txBox="1"/>
      </xdr:nvSpPr>
      <xdr:spPr>
        <a:xfrm>
          <a:off x="2673428" y="596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167132</xdr:rowOff>
    </xdr:from>
    <xdr:to>
      <xdr:col>10</xdr:col>
      <xdr:colOff>114300</xdr:colOff>
      <xdr:row>37</xdr:row>
      <xdr:rowOff>23930</xdr:rowOff>
    </xdr:to>
    <xdr:cxnSp macro="">
      <xdr:nvCxnSpPr>
        <xdr:cNvPr id="72" name="直線コネクタ 71"/>
        <xdr:cNvCxnSpPr/>
      </xdr:nvCxnSpPr>
      <xdr:spPr>
        <a:xfrm flipV="1">
          <a:off x="1130300" y="6339332"/>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69306</xdr:rowOff>
    </xdr:from>
    <xdr:to>
      <xdr:col>10</xdr:col>
      <xdr:colOff>165100</xdr:colOff>
      <xdr:row>37</xdr:row>
      <xdr:rowOff>170906</xdr:rowOff>
    </xdr:to>
    <xdr:sp macro="" textlink="">
      <xdr:nvSpPr>
        <xdr:cNvPr id="73" name="フローチャート: 判断 72"/>
        <xdr:cNvSpPr/>
      </xdr:nvSpPr>
      <xdr:spPr>
        <a:xfrm>
          <a:off x="1968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162033</xdr:rowOff>
    </xdr:from>
    <xdr:ext cx="469744" cy="259045"/>
    <xdr:sp macro="" textlink="">
      <xdr:nvSpPr>
        <xdr:cNvPr id="74" name="テキスト ボックス 73"/>
        <xdr:cNvSpPr txBox="1"/>
      </xdr:nvSpPr>
      <xdr:spPr>
        <a:xfrm>
          <a:off x="1784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77796</xdr:rowOff>
    </xdr:from>
    <xdr:to>
      <xdr:col>6</xdr:col>
      <xdr:colOff>38100</xdr:colOff>
      <xdr:row>38</xdr:row>
      <xdr:rowOff>7947</xdr:rowOff>
    </xdr:to>
    <xdr:sp macro="" textlink="">
      <xdr:nvSpPr>
        <xdr:cNvPr id="75" name="フローチャート: 判断 74"/>
        <xdr:cNvSpPr/>
      </xdr:nvSpPr>
      <xdr:spPr>
        <a:xfrm>
          <a:off x="1079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170524</xdr:rowOff>
    </xdr:from>
    <xdr:ext cx="469744" cy="259045"/>
    <xdr:sp macro="" textlink="">
      <xdr:nvSpPr>
        <xdr:cNvPr id="76" name="テキスト ボックス 75"/>
        <xdr:cNvSpPr txBox="1"/>
      </xdr:nvSpPr>
      <xdr:spPr>
        <a:xfrm>
          <a:off x="895428"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119435</xdr:rowOff>
    </xdr:from>
    <xdr:to>
      <xdr:col>24</xdr:col>
      <xdr:colOff>114300</xdr:colOff>
      <xdr:row>37</xdr:row>
      <xdr:rowOff>49585</xdr:rowOff>
    </xdr:to>
    <xdr:sp macro="" textlink="">
      <xdr:nvSpPr>
        <xdr:cNvPr id="82" name="楕円 81"/>
        <xdr:cNvSpPr/>
      </xdr:nvSpPr>
      <xdr:spPr>
        <a:xfrm>
          <a:off x="4584700" y="62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142312</xdr:rowOff>
    </xdr:from>
    <xdr:ext cx="469744" cy="259045"/>
    <xdr:sp macro="" textlink="">
      <xdr:nvSpPr>
        <xdr:cNvPr id="83" name="議会費該当値テキスト"/>
        <xdr:cNvSpPr txBox="1"/>
      </xdr:nvSpPr>
      <xdr:spPr>
        <a:xfrm>
          <a:off x="4686300" y="614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5298</xdr:rowOff>
    </xdr:from>
    <xdr:to>
      <xdr:col>20</xdr:col>
      <xdr:colOff>38100</xdr:colOff>
      <xdr:row>37</xdr:row>
      <xdr:rowOff>106898</xdr:rowOff>
    </xdr:to>
    <xdr:sp macro="" textlink="">
      <xdr:nvSpPr>
        <xdr:cNvPr id="84" name="楕円 83"/>
        <xdr:cNvSpPr/>
      </xdr:nvSpPr>
      <xdr:spPr>
        <a:xfrm>
          <a:off x="3746500" y="63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98025</xdr:rowOff>
    </xdr:from>
    <xdr:ext cx="469744" cy="259045"/>
    <xdr:sp macro="" textlink="">
      <xdr:nvSpPr>
        <xdr:cNvPr id="85" name="テキスト ボックス 84"/>
        <xdr:cNvSpPr txBox="1"/>
      </xdr:nvSpPr>
      <xdr:spPr>
        <a:xfrm>
          <a:off x="3562428" y="644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96901</xdr:rowOff>
    </xdr:from>
    <xdr:to>
      <xdr:col>15</xdr:col>
      <xdr:colOff>101600</xdr:colOff>
      <xdr:row>37</xdr:row>
      <xdr:rowOff>27051</xdr:rowOff>
    </xdr:to>
    <xdr:sp macro="" textlink="">
      <xdr:nvSpPr>
        <xdr:cNvPr id="86" name="楕円 85"/>
        <xdr:cNvSpPr/>
      </xdr:nvSpPr>
      <xdr:spPr>
        <a:xfrm>
          <a:off x="2857500" y="62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18178</xdr:rowOff>
    </xdr:from>
    <xdr:ext cx="469744" cy="259045"/>
    <xdr:sp macro="" textlink="">
      <xdr:nvSpPr>
        <xdr:cNvPr id="87" name="テキスト ボックス 86"/>
        <xdr:cNvSpPr txBox="1"/>
      </xdr:nvSpPr>
      <xdr:spPr>
        <a:xfrm>
          <a:off x="2673428"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116332</xdr:rowOff>
    </xdr:from>
    <xdr:to>
      <xdr:col>10</xdr:col>
      <xdr:colOff>165100</xdr:colOff>
      <xdr:row>37</xdr:row>
      <xdr:rowOff>46482</xdr:rowOff>
    </xdr:to>
    <xdr:sp macro="" textlink="">
      <xdr:nvSpPr>
        <xdr:cNvPr id="88" name="楕円 87"/>
        <xdr:cNvSpPr/>
      </xdr:nvSpPr>
      <xdr:spPr>
        <a:xfrm>
          <a:off x="1968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63009</xdr:rowOff>
    </xdr:from>
    <xdr:ext cx="469744" cy="259045"/>
    <xdr:sp macro="" textlink="">
      <xdr:nvSpPr>
        <xdr:cNvPr id="89" name="テキスト ボックス 88"/>
        <xdr:cNvSpPr txBox="1"/>
      </xdr:nvSpPr>
      <xdr:spPr>
        <a:xfrm>
          <a:off x="1784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144580</xdr:rowOff>
    </xdr:from>
    <xdr:to>
      <xdr:col>6</xdr:col>
      <xdr:colOff>38100</xdr:colOff>
      <xdr:row>37</xdr:row>
      <xdr:rowOff>74730</xdr:rowOff>
    </xdr:to>
    <xdr:sp macro="" textlink="">
      <xdr:nvSpPr>
        <xdr:cNvPr id="90" name="楕円 89"/>
        <xdr:cNvSpPr/>
      </xdr:nvSpPr>
      <xdr:spPr>
        <a:xfrm>
          <a:off x="1079500" y="63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91257</xdr:rowOff>
    </xdr:from>
    <xdr:ext cx="469744" cy="259045"/>
    <xdr:sp macro="" textlink="">
      <xdr:nvSpPr>
        <xdr:cNvPr id="91" name="テキスト ボックス 90"/>
        <xdr:cNvSpPr txBox="1"/>
      </xdr:nvSpPr>
      <xdr:spPr>
        <a:xfrm>
          <a:off x="895428" y="60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86753</xdr:rowOff>
    </xdr:from>
    <xdr:to>
      <xdr:col>24</xdr:col>
      <xdr:colOff>63500</xdr:colOff>
      <xdr:row>57</xdr:row>
      <xdr:rowOff>157449</xdr:rowOff>
    </xdr:to>
    <xdr:cxnSp macro="">
      <xdr:nvCxnSpPr>
        <xdr:cNvPr id="122" name="直線コネクタ 121"/>
        <xdr:cNvCxnSpPr/>
      </xdr:nvCxnSpPr>
      <xdr:spPr>
        <a:xfrm flipV="1">
          <a:off x="3797300" y="9859403"/>
          <a:ext cx="838200" cy="7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157449</xdr:rowOff>
    </xdr:from>
    <xdr:to>
      <xdr:col>19</xdr:col>
      <xdr:colOff>177800</xdr:colOff>
      <xdr:row>58</xdr:row>
      <xdr:rowOff>27236</xdr:rowOff>
    </xdr:to>
    <xdr:cxnSp macro="">
      <xdr:nvCxnSpPr>
        <xdr:cNvPr id="125" name="直線コネクタ 124"/>
        <xdr:cNvCxnSpPr/>
      </xdr:nvCxnSpPr>
      <xdr:spPr>
        <a:xfrm flipV="1">
          <a:off x="2908300" y="9930099"/>
          <a:ext cx="889000" cy="4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27236</xdr:rowOff>
    </xdr:from>
    <xdr:to>
      <xdr:col>15</xdr:col>
      <xdr:colOff>50800</xdr:colOff>
      <xdr:row>58</xdr:row>
      <xdr:rowOff>41980</xdr:rowOff>
    </xdr:to>
    <xdr:cxnSp macro="">
      <xdr:nvCxnSpPr>
        <xdr:cNvPr id="128" name="直線コネクタ 127"/>
        <xdr:cNvCxnSpPr/>
      </xdr:nvCxnSpPr>
      <xdr:spPr>
        <a:xfrm flipV="1">
          <a:off x="2019300" y="9971336"/>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9" name="フローチャート: 判断 128"/>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30" name="テキスト ボックス 129"/>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10068</xdr:rowOff>
    </xdr:from>
    <xdr:to>
      <xdr:col>10</xdr:col>
      <xdr:colOff>114300</xdr:colOff>
      <xdr:row>58</xdr:row>
      <xdr:rowOff>41980</xdr:rowOff>
    </xdr:to>
    <xdr:cxnSp macro="">
      <xdr:nvCxnSpPr>
        <xdr:cNvPr id="131" name="直線コネクタ 130"/>
        <xdr:cNvCxnSpPr/>
      </xdr:nvCxnSpPr>
      <xdr:spPr>
        <a:xfrm>
          <a:off x="1130300" y="9954168"/>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132759</xdr:rowOff>
    </xdr:from>
    <xdr:to>
      <xdr:col>10</xdr:col>
      <xdr:colOff>165100</xdr:colOff>
      <xdr:row>58</xdr:row>
      <xdr:rowOff>62909</xdr:rowOff>
    </xdr:to>
    <xdr:sp macro="" textlink="">
      <xdr:nvSpPr>
        <xdr:cNvPr id="132" name="フローチャート: 判断 131"/>
        <xdr:cNvSpPr/>
      </xdr:nvSpPr>
      <xdr:spPr>
        <a:xfrm>
          <a:off x="1968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79436</xdr:rowOff>
    </xdr:from>
    <xdr:ext cx="534377" cy="259045"/>
    <xdr:sp macro="" textlink="">
      <xdr:nvSpPr>
        <xdr:cNvPr id="133" name="テキスト ボックス 132"/>
        <xdr:cNvSpPr txBox="1"/>
      </xdr:nvSpPr>
      <xdr:spPr>
        <a:xfrm>
          <a:off x="1752111" y="96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137487</xdr:rowOff>
    </xdr:from>
    <xdr:to>
      <xdr:col>6</xdr:col>
      <xdr:colOff>38100</xdr:colOff>
      <xdr:row>58</xdr:row>
      <xdr:rowOff>67637</xdr:rowOff>
    </xdr:to>
    <xdr:sp macro="" textlink="">
      <xdr:nvSpPr>
        <xdr:cNvPr id="134" name="フローチャート: 判断 133"/>
        <xdr:cNvSpPr/>
      </xdr:nvSpPr>
      <xdr:spPr>
        <a:xfrm>
          <a:off x="1079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58764</xdr:rowOff>
    </xdr:from>
    <xdr:ext cx="534377" cy="259045"/>
    <xdr:sp macro="" textlink="">
      <xdr:nvSpPr>
        <xdr:cNvPr id="135" name="テキスト ボックス 134"/>
        <xdr:cNvSpPr txBox="1"/>
      </xdr:nvSpPr>
      <xdr:spPr>
        <a:xfrm>
          <a:off x="863111" y="10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35953</xdr:rowOff>
    </xdr:from>
    <xdr:to>
      <xdr:col>24</xdr:col>
      <xdr:colOff>114300</xdr:colOff>
      <xdr:row>57</xdr:row>
      <xdr:rowOff>137553</xdr:rowOff>
    </xdr:to>
    <xdr:sp macro="" textlink="">
      <xdr:nvSpPr>
        <xdr:cNvPr id="141" name="楕円 140"/>
        <xdr:cNvSpPr/>
      </xdr:nvSpPr>
      <xdr:spPr>
        <a:xfrm>
          <a:off x="4584700" y="98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58830</xdr:rowOff>
    </xdr:from>
    <xdr:ext cx="599010" cy="259045"/>
    <xdr:sp macro="" textlink="">
      <xdr:nvSpPr>
        <xdr:cNvPr id="142" name="総務費該当値テキスト"/>
        <xdr:cNvSpPr txBox="1"/>
      </xdr:nvSpPr>
      <xdr:spPr>
        <a:xfrm>
          <a:off x="4686300" y="966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106649</xdr:rowOff>
    </xdr:from>
    <xdr:to>
      <xdr:col>20</xdr:col>
      <xdr:colOff>38100</xdr:colOff>
      <xdr:row>58</xdr:row>
      <xdr:rowOff>36799</xdr:rowOff>
    </xdr:to>
    <xdr:sp macro="" textlink="">
      <xdr:nvSpPr>
        <xdr:cNvPr id="143" name="楕円 142"/>
        <xdr:cNvSpPr/>
      </xdr:nvSpPr>
      <xdr:spPr>
        <a:xfrm>
          <a:off x="3746500" y="98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27926</xdr:rowOff>
    </xdr:from>
    <xdr:ext cx="534377" cy="259045"/>
    <xdr:sp macro="" textlink="">
      <xdr:nvSpPr>
        <xdr:cNvPr id="144" name="テキスト ボックス 143"/>
        <xdr:cNvSpPr txBox="1"/>
      </xdr:nvSpPr>
      <xdr:spPr>
        <a:xfrm>
          <a:off x="3530111" y="99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147886</xdr:rowOff>
    </xdr:from>
    <xdr:to>
      <xdr:col>15</xdr:col>
      <xdr:colOff>101600</xdr:colOff>
      <xdr:row>58</xdr:row>
      <xdr:rowOff>78036</xdr:rowOff>
    </xdr:to>
    <xdr:sp macro="" textlink="">
      <xdr:nvSpPr>
        <xdr:cNvPr id="145" name="楕円 144"/>
        <xdr:cNvSpPr/>
      </xdr:nvSpPr>
      <xdr:spPr>
        <a:xfrm>
          <a:off x="2857500" y="99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69163</xdr:rowOff>
    </xdr:from>
    <xdr:ext cx="534377" cy="259045"/>
    <xdr:sp macro="" textlink="">
      <xdr:nvSpPr>
        <xdr:cNvPr id="146" name="テキスト ボックス 145"/>
        <xdr:cNvSpPr txBox="1"/>
      </xdr:nvSpPr>
      <xdr:spPr>
        <a:xfrm>
          <a:off x="2641111" y="100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162630</xdr:rowOff>
    </xdr:from>
    <xdr:to>
      <xdr:col>10</xdr:col>
      <xdr:colOff>165100</xdr:colOff>
      <xdr:row>58</xdr:row>
      <xdr:rowOff>92780</xdr:rowOff>
    </xdr:to>
    <xdr:sp macro="" textlink="">
      <xdr:nvSpPr>
        <xdr:cNvPr id="147" name="楕円 146"/>
        <xdr:cNvSpPr/>
      </xdr:nvSpPr>
      <xdr:spPr>
        <a:xfrm>
          <a:off x="1968500" y="99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83907</xdr:rowOff>
    </xdr:from>
    <xdr:ext cx="534377" cy="259045"/>
    <xdr:sp macro="" textlink="">
      <xdr:nvSpPr>
        <xdr:cNvPr id="148" name="テキスト ボックス 147"/>
        <xdr:cNvSpPr txBox="1"/>
      </xdr:nvSpPr>
      <xdr:spPr>
        <a:xfrm>
          <a:off x="1752111" y="1002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130718</xdr:rowOff>
    </xdr:from>
    <xdr:to>
      <xdr:col>6</xdr:col>
      <xdr:colOff>38100</xdr:colOff>
      <xdr:row>58</xdr:row>
      <xdr:rowOff>60868</xdr:rowOff>
    </xdr:to>
    <xdr:sp macro="" textlink="">
      <xdr:nvSpPr>
        <xdr:cNvPr id="149" name="楕円 148"/>
        <xdr:cNvSpPr/>
      </xdr:nvSpPr>
      <xdr:spPr>
        <a:xfrm>
          <a:off x="1079500" y="990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77395</xdr:rowOff>
    </xdr:from>
    <xdr:ext cx="534377" cy="259045"/>
    <xdr:sp macro="" textlink="">
      <xdr:nvSpPr>
        <xdr:cNvPr id="150" name="テキスト ボックス 149"/>
        <xdr:cNvSpPr txBox="1"/>
      </xdr:nvSpPr>
      <xdr:spPr>
        <a:xfrm>
          <a:off x="863111" y="967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125581</xdr:rowOff>
    </xdr:from>
    <xdr:to>
      <xdr:col>24</xdr:col>
      <xdr:colOff>63500</xdr:colOff>
      <xdr:row>77</xdr:row>
      <xdr:rowOff>130355</xdr:rowOff>
    </xdr:to>
    <xdr:cxnSp macro="">
      <xdr:nvCxnSpPr>
        <xdr:cNvPr id="178" name="直線コネクタ 177"/>
        <xdr:cNvCxnSpPr/>
      </xdr:nvCxnSpPr>
      <xdr:spPr>
        <a:xfrm>
          <a:off x="3797300" y="13327231"/>
          <a:ext cx="8382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125581</xdr:rowOff>
    </xdr:from>
    <xdr:to>
      <xdr:col>19</xdr:col>
      <xdr:colOff>177800</xdr:colOff>
      <xdr:row>77</xdr:row>
      <xdr:rowOff>158299</xdr:rowOff>
    </xdr:to>
    <xdr:cxnSp macro="">
      <xdr:nvCxnSpPr>
        <xdr:cNvPr id="181" name="直線コネクタ 180"/>
        <xdr:cNvCxnSpPr/>
      </xdr:nvCxnSpPr>
      <xdr:spPr>
        <a:xfrm flipV="1">
          <a:off x="2908300" y="13327231"/>
          <a:ext cx="889000" cy="3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158299</xdr:rowOff>
    </xdr:from>
    <xdr:to>
      <xdr:col>15</xdr:col>
      <xdr:colOff>50800</xdr:colOff>
      <xdr:row>77</xdr:row>
      <xdr:rowOff>163858</xdr:rowOff>
    </xdr:to>
    <xdr:cxnSp macro="">
      <xdr:nvCxnSpPr>
        <xdr:cNvPr id="184" name="直線コネクタ 183"/>
        <xdr:cNvCxnSpPr/>
      </xdr:nvCxnSpPr>
      <xdr:spPr>
        <a:xfrm flipV="1">
          <a:off x="2019300" y="13359949"/>
          <a:ext cx="8890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70589</xdr:rowOff>
    </xdr:from>
    <xdr:to>
      <xdr:col>15</xdr:col>
      <xdr:colOff>101600</xdr:colOff>
      <xdr:row>78</xdr:row>
      <xdr:rowOff>739</xdr:rowOff>
    </xdr:to>
    <xdr:sp macro="" textlink="">
      <xdr:nvSpPr>
        <xdr:cNvPr id="185" name="フローチャート: 判断 184"/>
        <xdr:cNvSpPr/>
      </xdr:nvSpPr>
      <xdr:spPr>
        <a:xfrm>
          <a:off x="2857500" y="1327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17266</xdr:rowOff>
    </xdr:from>
    <xdr:ext cx="599010" cy="259045"/>
    <xdr:sp macro="" textlink="">
      <xdr:nvSpPr>
        <xdr:cNvPr id="186" name="テキスト ボックス 185"/>
        <xdr:cNvSpPr txBox="1"/>
      </xdr:nvSpPr>
      <xdr:spPr>
        <a:xfrm>
          <a:off x="2608795" y="1304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163858</xdr:rowOff>
    </xdr:from>
    <xdr:to>
      <xdr:col>10</xdr:col>
      <xdr:colOff>114300</xdr:colOff>
      <xdr:row>78</xdr:row>
      <xdr:rowOff>60838</xdr:rowOff>
    </xdr:to>
    <xdr:cxnSp macro="">
      <xdr:nvCxnSpPr>
        <xdr:cNvPr id="187" name="直線コネクタ 186"/>
        <xdr:cNvCxnSpPr/>
      </xdr:nvCxnSpPr>
      <xdr:spPr>
        <a:xfrm flipV="1">
          <a:off x="1130300" y="13365508"/>
          <a:ext cx="889000" cy="6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96458</xdr:rowOff>
    </xdr:from>
    <xdr:to>
      <xdr:col>10</xdr:col>
      <xdr:colOff>165100</xdr:colOff>
      <xdr:row>78</xdr:row>
      <xdr:rowOff>26608</xdr:rowOff>
    </xdr:to>
    <xdr:sp macro="" textlink="">
      <xdr:nvSpPr>
        <xdr:cNvPr id="188" name="フローチャート: 判断 187"/>
        <xdr:cNvSpPr/>
      </xdr:nvSpPr>
      <xdr:spPr>
        <a:xfrm>
          <a:off x="1968500" y="132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43135</xdr:rowOff>
    </xdr:from>
    <xdr:ext cx="599010" cy="259045"/>
    <xdr:sp macro="" textlink="">
      <xdr:nvSpPr>
        <xdr:cNvPr id="189" name="テキスト ボックス 188"/>
        <xdr:cNvSpPr txBox="1"/>
      </xdr:nvSpPr>
      <xdr:spPr>
        <a:xfrm>
          <a:off x="1719795" y="130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160483</xdr:rowOff>
    </xdr:from>
    <xdr:to>
      <xdr:col>6</xdr:col>
      <xdr:colOff>38100</xdr:colOff>
      <xdr:row>78</xdr:row>
      <xdr:rowOff>90633</xdr:rowOff>
    </xdr:to>
    <xdr:sp macro="" textlink="">
      <xdr:nvSpPr>
        <xdr:cNvPr id="190" name="フローチャート: 判断 189"/>
        <xdr:cNvSpPr/>
      </xdr:nvSpPr>
      <xdr:spPr>
        <a:xfrm>
          <a:off x="1079500" y="133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107160</xdr:rowOff>
    </xdr:from>
    <xdr:ext cx="599010" cy="259045"/>
    <xdr:sp macro="" textlink="">
      <xdr:nvSpPr>
        <xdr:cNvPr id="191" name="テキスト ボックス 190"/>
        <xdr:cNvSpPr txBox="1"/>
      </xdr:nvSpPr>
      <xdr:spPr>
        <a:xfrm>
          <a:off x="830795" y="1313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79555</xdr:rowOff>
    </xdr:from>
    <xdr:to>
      <xdr:col>24</xdr:col>
      <xdr:colOff>114300</xdr:colOff>
      <xdr:row>78</xdr:row>
      <xdr:rowOff>9705</xdr:rowOff>
    </xdr:to>
    <xdr:sp macro="" textlink="">
      <xdr:nvSpPr>
        <xdr:cNvPr id="197" name="楕円 196"/>
        <xdr:cNvSpPr/>
      </xdr:nvSpPr>
      <xdr:spPr>
        <a:xfrm>
          <a:off x="4584700" y="1328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57982</xdr:rowOff>
    </xdr:from>
    <xdr:ext cx="599010" cy="259045"/>
    <xdr:sp macro="" textlink="">
      <xdr:nvSpPr>
        <xdr:cNvPr id="198" name="民生費該当値テキスト"/>
        <xdr:cNvSpPr txBox="1"/>
      </xdr:nvSpPr>
      <xdr:spPr>
        <a:xfrm>
          <a:off x="4686300" y="1325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74781</xdr:rowOff>
    </xdr:from>
    <xdr:to>
      <xdr:col>20</xdr:col>
      <xdr:colOff>38100</xdr:colOff>
      <xdr:row>78</xdr:row>
      <xdr:rowOff>4931</xdr:rowOff>
    </xdr:to>
    <xdr:sp macro="" textlink="">
      <xdr:nvSpPr>
        <xdr:cNvPr id="199" name="楕円 198"/>
        <xdr:cNvSpPr/>
      </xdr:nvSpPr>
      <xdr:spPr>
        <a:xfrm>
          <a:off x="3746500" y="1327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167508</xdr:rowOff>
    </xdr:from>
    <xdr:ext cx="599010" cy="259045"/>
    <xdr:sp macro="" textlink="">
      <xdr:nvSpPr>
        <xdr:cNvPr id="200" name="テキスト ボックス 199"/>
        <xdr:cNvSpPr txBox="1"/>
      </xdr:nvSpPr>
      <xdr:spPr>
        <a:xfrm>
          <a:off x="3497795" y="1336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107499</xdr:rowOff>
    </xdr:from>
    <xdr:to>
      <xdr:col>15</xdr:col>
      <xdr:colOff>101600</xdr:colOff>
      <xdr:row>78</xdr:row>
      <xdr:rowOff>37649</xdr:rowOff>
    </xdr:to>
    <xdr:sp macro="" textlink="">
      <xdr:nvSpPr>
        <xdr:cNvPr id="201" name="楕円 200"/>
        <xdr:cNvSpPr/>
      </xdr:nvSpPr>
      <xdr:spPr>
        <a:xfrm>
          <a:off x="2857500" y="133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28776</xdr:rowOff>
    </xdr:from>
    <xdr:ext cx="599010" cy="259045"/>
    <xdr:sp macro="" textlink="">
      <xdr:nvSpPr>
        <xdr:cNvPr id="202" name="テキスト ボックス 201"/>
        <xdr:cNvSpPr txBox="1"/>
      </xdr:nvSpPr>
      <xdr:spPr>
        <a:xfrm>
          <a:off x="2608795" y="1340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113058</xdr:rowOff>
    </xdr:from>
    <xdr:to>
      <xdr:col>10</xdr:col>
      <xdr:colOff>165100</xdr:colOff>
      <xdr:row>78</xdr:row>
      <xdr:rowOff>43208</xdr:rowOff>
    </xdr:to>
    <xdr:sp macro="" textlink="">
      <xdr:nvSpPr>
        <xdr:cNvPr id="203" name="楕円 202"/>
        <xdr:cNvSpPr/>
      </xdr:nvSpPr>
      <xdr:spPr>
        <a:xfrm>
          <a:off x="1968500" y="133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34335</xdr:rowOff>
    </xdr:from>
    <xdr:ext cx="599010" cy="259045"/>
    <xdr:sp macro="" textlink="">
      <xdr:nvSpPr>
        <xdr:cNvPr id="204" name="テキスト ボックス 203"/>
        <xdr:cNvSpPr txBox="1"/>
      </xdr:nvSpPr>
      <xdr:spPr>
        <a:xfrm>
          <a:off x="1719795" y="1340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10038</xdr:rowOff>
    </xdr:from>
    <xdr:to>
      <xdr:col>6</xdr:col>
      <xdr:colOff>38100</xdr:colOff>
      <xdr:row>78</xdr:row>
      <xdr:rowOff>111638</xdr:rowOff>
    </xdr:to>
    <xdr:sp macro="" textlink="">
      <xdr:nvSpPr>
        <xdr:cNvPr id="205" name="楕円 204"/>
        <xdr:cNvSpPr/>
      </xdr:nvSpPr>
      <xdr:spPr>
        <a:xfrm>
          <a:off x="1079500" y="133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102765</xdr:rowOff>
    </xdr:from>
    <xdr:ext cx="599010" cy="259045"/>
    <xdr:sp macro="" textlink="">
      <xdr:nvSpPr>
        <xdr:cNvPr id="206" name="テキスト ボックス 205"/>
        <xdr:cNvSpPr txBox="1"/>
      </xdr:nvSpPr>
      <xdr:spPr>
        <a:xfrm>
          <a:off x="830795" y="1347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14111</xdr:rowOff>
    </xdr:from>
    <xdr:to>
      <xdr:col>24</xdr:col>
      <xdr:colOff>63500</xdr:colOff>
      <xdr:row>93</xdr:row>
      <xdr:rowOff>125484</xdr:rowOff>
    </xdr:to>
    <xdr:cxnSp macro="">
      <xdr:nvCxnSpPr>
        <xdr:cNvPr id="237" name="直線コネクタ 236"/>
        <xdr:cNvCxnSpPr/>
      </xdr:nvCxnSpPr>
      <xdr:spPr>
        <a:xfrm>
          <a:off x="3797300" y="15787511"/>
          <a:ext cx="838200" cy="28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33320</xdr:rowOff>
    </xdr:from>
    <xdr:ext cx="534377" cy="259045"/>
    <xdr:sp macro="" textlink="">
      <xdr:nvSpPr>
        <xdr:cNvPr id="238" name="衛生費平均値テキスト"/>
        <xdr:cNvSpPr txBox="1"/>
      </xdr:nvSpPr>
      <xdr:spPr>
        <a:xfrm>
          <a:off x="4686300" y="16492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14111</xdr:rowOff>
    </xdr:from>
    <xdr:to>
      <xdr:col>19</xdr:col>
      <xdr:colOff>177800</xdr:colOff>
      <xdr:row>92</xdr:row>
      <xdr:rowOff>36568</xdr:rowOff>
    </xdr:to>
    <xdr:cxnSp macro="">
      <xdr:nvCxnSpPr>
        <xdr:cNvPr id="240" name="直線コネクタ 239"/>
        <xdr:cNvCxnSpPr/>
      </xdr:nvCxnSpPr>
      <xdr:spPr>
        <a:xfrm flipV="1">
          <a:off x="2908300" y="15787511"/>
          <a:ext cx="889000" cy="2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2" name="テキスト ボックス 241"/>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36568</xdr:rowOff>
    </xdr:from>
    <xdr:to>
      <xdr:col>15</xdr:col>
      <xdr:colOff>50800</xdr:colOff>
      <xdr:row>93</xdr:row>
      <xdr:rowOff>84379</xdr:rowOff>
    </xdr:to>
    <xdr:cxnSp macro="">
      <xdr:nvCxnSpPr>
        <xdr:cNvPr id="243" name="直線コネクタ 242"/>
        <xdr:cNvCxnSpPr/>
      </xdr:nvCxnSpPr>
      <xdr:spPr>
        <a:xfrm flipV="1">
          <a:off x="2019300" y="15809968"/>
          <a:ext cx="889000" cy="2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11894</xdr:rowOff>
    </xdr:from>
    <xdr:to>
      <xdr:col>15</xdr:col>
      <xdr:colOff>101600</xdr:colOff>
      <xdr:row>96</xdr:row>
      <xdr:rowOff>113494</xdr:rowOff>
    </xdr:to>
    <xdr:sp macro="" textlink="">
      <xdr:nvSpPr>
        <xdr:cNvPr id="244" name="フローチャート: 判断 243"/>
        <xdr:cNvSpPr/>
      </xdr:nvSpPr>
      <xdr:spPr>
        <a:xfrm>
          <a:off x="2857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104621</xdr:rowOff>
    </xdr:from>
    <xdr:ext cx="534377" cy="259045"/>
    <xdr:sp macro="" textlink="">
      <xdr:nvSpPr>
        <xdr:cNvPr id="245" name="テキスト ボックス 244"/>
        <xdr:cNvSpPr txBox="1"/>
      </xdr:nvSpPr>
      <xdr:spPr>
        <a:xfrm>
          <a:off x="2641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84379</xdr:rowOff>
    </xdr:from>
    <xdr:to>
      <xdr:col>10</xdr:col>
      <xdr:colOff>114300</xdr:colOff>
      <xdr:row>94</xdr:row>
      <xdr:rowOff>153612</xdr:rowOff>
    </xdr:to>
    <xdr:cxnSp macro="">
      <xdr:nvCxnSpPr>
        <xdr:cNvPr id="246" name="直線コネクタ 245"/>
        <xdr:cNvCxnSpPr/>
      </xdr:nvCxnSpPr>
      <xdr:spPr>
        <a:xfrm flipV="1">
          <a:off x="1130300" y="16029229"/>
          <a:ext cx="889000" cy="24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110367</xdr:rowOff>
    </xdr:from>
    <xdr:to>
      <xdr:col>10</xdr:col>
      <xdr:colOff>165100</xdr:colOff>
      <xdr:row>97</xdr:row>
      <xdr:rowOff>40517</xdr:rowOff>
    </xdr:to>
    <xdr:sp macro="" textlink="">
      <xdr:nvSpPr>
        <xdr:cNvPr id="247" name="フローチャート: 判断 246"/>
        <xdr:cNvSpPr/>
      </xdr:nvSpPr>
      <xdr:spPr>
        <a:xfrm>
          <a:off x="1968500" y="1656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31644</xdr:rowOff>
    </xdr:from>
    <xdr:ext cx="534377" cy="259045"/>
    <xdr:sp macro="" textlink="">
      <xdr:nvSpPr>
        <xdr:cNvPr id="248" name="テキスト ボックス 247"/>
        <xdr:cNvSpPr txBox="1"/>
      </xdr:nvSpPr>
      <xdr:spPr>
        <a:xfrm>
          <a:off x="1752111" y="166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92949</xdr:rowOff>
    </xdr:from>
    <xdr:to>
      <xdr:col>6</xdr:col>
      <xdr:colOff>38100</xdr:colOff>
      <xdr:row>97</xdr:row>
      <xdr:rowOff>23099</xdr:rowOff>
    </xdr:to>
    <xdr:sp macro="" textlink="">
      <xdr:nvSpPr>
        <xdr:cNvPr id="249" name="フローチャート: 判断 248"/>
        <xdr:cNvSpPr/>
      </xdr:nvSpPr>
      <xdr:spPr>
        <a:xfrm>
          <a:off x="1079500" y="1655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14226</xdr:rowOff>
    </xdr:from>
    <xdr:ext cx="534377" cy="259045"/>
    <xdr:sp macro="" textlink="">
      <xdr:nvSpPr>
        <xdr:cNvPr id="250" name="テキスト ボックス 249"/>
        <xdr:cNvSpPr txBox="1"/>
      </xdr:nvSpPr>
      <xdr:spPr>
        <a:xfrm>
          <a:off x="863111" y="1664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74684</xdr:rowOff>
    </xdr:from>
    <xdr:to>
      <xdr:col>24</xdr:col>
      <xdr:colOff>114300</xdr:colOff>
      <xdr:row>94</xdr:row>
      <xdr:rowOff>4834</xdr:rowOff>
    </xdr:to>
    <xdr:sp macro="" textlink="">
      <xdr:nvSpPr>
        <xdr:cNvPr id="256" name="楕円 255"/>
        <xdr:cNvSpPr/>
      </xdr:nvSpPr>
      <xdr:spPr>
        <a:xfrm>
          <a:off x="4584700" y="160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97561</xdr:rowOff>
    </xdr:from>
    <xdr:ext cx="534377" cy="259045"/>
    <xdr:sp macro="" textlink="">
      <xdr:nvSpPr>
        <xdr:cNvPr id="257" name="衛生費該当値テキスト"/>
        <xdr:cNvSpPr txBox="1"/>
      </xdr:nvSpPr>
      <xdr:spPr>
        <a:xfrm>
          <a:off x="4686300" y="158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134761</xdr:rowOff>
    </xdr:from>
    <xdr:to>
      <xdr:col>20</xdr:col>
      <xdr:colOff>38100</xdr:colOff>
      <xdr:row>92</xdr:row>
      <xdr:rowOff>64911</xdr:rowOff>
    </xdr:to>
    <xdr:sp macro="" textlink="">
      <xdr:nvSpPr>
        <xdr:cNvPr id="258" name="楕円 257"/>
        <xdr:cNvSpPr/>
      </xdr:nvSpPr>
      <xdr:spPr>
        <a:xfrm>
          <a:off x="3746500" y="1573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81438</xdr:rowOff>
    </xdr:from>
    <xdr:ext cx="599010" cy="259045"/>
    <xdr:sp macro="" textlink="">
      <xdr:nvSpPr>
        <xdr:cNvPr id="259" name="テキスト ボックス 258"/>
        <xdr:cNvSpPr txBox="1"/>
      </xdr:nvSpPr>
      <xdr:spPr>
        <a:xfrm>
          <a:off x="3497795" y="1551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157218</xdr:rowOff>
    </xdr:from>
    <xdr:to>
      <xdr:col>15</xdr:col>
      <xdr:colOff>101600</xdr:colOff>
      <xdr:row>92</xdr:row>
      <xdr:rowOff>87368</xdr:rowOff>
    </xdr:to>
    <xdr:sp macro="" textlink="">
      <xdr:nvSpPr>
        <xdr:cNvPr id="260" name="楕円 259"/>
        <xdr:cNvSpPr/>
      </xdr:nvSpPr>
      <xdr:spPr>
        <a:xfrm>
          <a:off x="2857500" y="157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103895</xdr:rowOff>
    </xdr:from>
    <xdr:ext cx="599010" cy="259045"/>
    <xdr:sp macro="" textlink="">
      <xdr:nvSpPr>
        <xdr:cNvPr id="261" name="テキスト ボックス 260"/>
        <xdr:cNvSpPr txBox="1"/>
      </xdr:nvSpPr>
      <xdr:spPr>
        <a:xfrm>
          <a:off x="2608795" y="1553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33579</xdr:rowOff>
    </xdr:from>
    <xdr:to>
      <xdr:col>10</xdr:col>
      <xdr:colOff>165100</xdr:colOff>
      <xdr:row>93</xdr:row>
      <xdr:rowOff>135179</xdr:rowOff>
    </xdr:to>
    <xdr:sp macro="" textlink="">
      <xdr:nvSpPr>
        <xdr:cNvPr id="262" name="楕円 261"/>
        <xdr:cNvSpPr/>
      </xdr:nvSpPr>
      <xdr:spPr>
        <a:xfrm>
          <a:off x="1968500" y="159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151706</xdr:rowOff>
    </xdr:from>
    <xdr:ext cx="534377" cy="259045"/>
    <xdr:sp macro="" textlink="">
      <xdr:nvSpPr>
        <xdr:cNvPr id="263" name="テキスト ボックス 262"/>
        <xdr:cNvSpPr txBox="1"/>
      </xdr:nvSpPr>
      <xdr:spPr>
        <a:xfrm>
          <a:off x="1752111" y="157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102812</xdr:rowOff>
    </xdr:from>
    <xdr:to>
      <xdr:col>6</xdr:col>
      <xdr:colOff>38100</xdr:colOff>
      <xdr:row>95</xdr:row>
      <xdr:rowOff>32962</xdr:rowOff>
    </xdr:to>
    <xdr:sp macro="" textlink="">
      <xdr:nvSpPr>
        <xdr:cNvPr id="264" name="楕円 263"/>
        <xdr:cNvSpPr/>
      </xdr:nvSpPr>
      <xdr:spPr>
        <a:xfrm>
          <a:off x="1079500" y="1621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49489</xdr:rowOff>
    </xdr:from>
    <xdr:ext cx="534377" cy="259045"/>
    <xdr:sp macro="" textlink="">
      <xdr:nvSpPr>
        <xdr:cNvPr id="265" name="テキスト ボックス 264"/>
        <xdr:cNvSpPr txBox="1"/>
      </xdr:nvSpPr>
      <xdr:spPr>
        <a:xfrm>
          <a:off x="863111" y="1599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137414</xdr:rowOff>
    </xdr:from>
    <xdr:to>
      <xdr:col>55</xdr:col>
      <xdr:colOff>0</xdr:colOff>
      <xdr:row>34</xdr:row>
      <xdr:rowOff>63348</xdr:rowOff>
    </xdr:to>
    <xdr:cxnSp macro="">
      <xdr:nvCxnSpPr>
        <xdr:cNvPr id="292" name="直線コネクタ 291"/>
        <xdr:cNvCxnSpPr/>
      </xdr:nvCxnSpPr>
      <xdr:spPr>
        <a:xfrm flipV="1">
          <a:off x="9639300" y="5795264"/>
          <a:ext cx="8382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161053</xdr:rowOff>
    </xdr:from>
    <xdr:ext cx="378565" cy="259045"/>
    <xdr:sp macro="" textlink="">
      <xdr:nvSpPr>
        <xdr:cNvPr id="293" name="労働費平均値テキスト"/>
        <xdr:cNvSpPr txBox="1"/>
      </xdr:nvSpPr>
      <xdr:spPr>
        <a:xfrm>
          <a:off x="10528300" y="6333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63348</xdr:rowOff>
    </xdr:from>
    <xdr:to>
      <xdr:col>50</xdr:col>
      <xdr:colOff>114300</xdr:colOff>
      <xdr:row>34</xdr:row>
      <xdr:rowOff>157074</xdr:rowOff>
    </xdr:to>
    <xdr:cxnSp macro="">
      <xdr:nvCxnSpPr>
        <xdr:cNvPr id="295" name="直線コネクタ 294"/>
        <xdr:cNvCxnSpPr/>
      </xdr:nvCxnSpPr>
      <xdr:spPr>
        <a:xfrm flipV="1">
          <a:off x="8750300" y="589264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158310</xdr:rowOff>
    </xdr:from>
    <xdr:ext cx="378565" cy="259045"/>
    <xdr:sp macro="" textlink="">
      <xdr:nvSpPr>
        <xdr:cNvPr id="297" name="テキスト ボックス 296"/>
        <xdr:cNvSpPr txBox="1"/>
      </xdr:nvSpPr>
      <xdr:spPr>
        <a:xfrm>
          <a:off x="9450017" y="633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148844</xdr:rowOff>
    </xdr:from>
    <xdr:to>
      <xdr:col>45</xdr:col>
      <xdr:colOff>177800</xdr:colOff>
      <xdr:row>34</xdr:row>
      <xdr:rowOff>157074</xdr:rowOff>
    </xdr:to>
    <xdr:cxnSp macro="">
      <xdr:nvCxnSpPr>
        <xdr:cNvPr id="298" name="直線コネクタ 297"/>
        <xdr:cNvCxnSpPr/>
      </xdr:nvCxnSpPr>
      <xdr:spPr>
        <a:xfrm>
          <a:off x="7861300" y="597814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90729</xdr:rowOff>
    </xdr:from>
    <xdr:to>
      <xdr:col>46</xdr:col>
      <xdr:colOff>38100</xdr:colOff>
      <xdr:row>37</xdr:row>
      <xdr:rowOff>20879</xdr:rowOff>
    </xdr:to>
    <xdr:sp macro="" textlink="">
      <xdr:nvSpPr>
        <xdr:cNvPr id="299" name="フローチャート: 判断 298"/>
        <xdr:cNvSpPr/>
      </xdr:nvSpPr>
      <xdr:spPr>
        <a:xfrm>
          <a:off x="8699500" y="62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12006</xdr:rowOff>
    </xdr:from>
    <xdr:ext cx="378565" cy="259045"/>
    <xdr:sp macro="" textlink="">
      <xdr:nvSpPr>
        <xdr:cNvPr id="300" name="テキスト ボックス 299"/>
        <xdr:cNvSpPr txBox="1"/>
      </xdr:nvSpPr>
      <xdr:spPr>
        <a:xfrm>
          <a:off x="8561017" y="635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148844</xdr:rowOff>
    </xdr:from>
    <xdr:to>
      <xdr:col>41</xdr:col>
      <xdr:colOff>50800</xdr:colOff>
      <xdr:row>35</xdr:row>
      <xdr:rowOff>35916</xdr:rowOff>
    </xdr:to>
    <xdr:cxnSp macro="">
      <xdr:nvCxnSpPr>
        <xdr:cNvPr id="301" name="直線コネクタ 300"/>
        <xdr:cNvCxnSpPr/>
      </xdr:nvCxnSpPr>
      <xdr:spPr>
        <a:xfrm flipV="1">
          <a:off x="6972300" y="5978144"/>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139192</xdr:rowOff>
    </xdr:from>
    <xdr:to>
      <xdr:col>41</xdr:col>
      <xdr:colOff>101600</xdr:colOff>
      <xdr:row>35</xdr:row>
      <xdr:rowOff>69342</xdr:rowOff>
    </xdr:to>
    <xdr:sp macro="" textlink="">
      <xdr:nvSpPr>
        <xdr:cNvPr id="302" name="フローチャート: 判断 301"/>
        <xdr:cNvSpPr/>
      </xdr:nvSpPr>
      <xdr:spPr>
        <a:xfrm>
          <a:off x="7810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60469</xdr:rowOff>
    </xdr:from>
    <xdr:ext cx="469744" cy="259045"/>
    <xdr:sp macro="" textlink="">
      <xdr:nvSpPr>
        <xdr:cNvPr id="303" name="テキスト ボックス 302"/>
        <xdr:cNvSpPr txBox="1"/>
      </xdr:nvSpPr>
      <xdr:spPr>
        <a:xfrm>
          <a:off x="7626428" y="606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122275</xdr:rowOff>
    </xdr:from>
    <xdr:to>
      <xdr:col>36</xdr:col>
      <xdr:colOff>165100</xdr:colOff>
      <xdr:row>34</xdr:row>
      <xdr:rowOff>52425</xdr:rowOff>
    </xdr:to>
    <xdr:sp macro="" textlink="">
      <xdr:nvSpPr>
        <xdr:cNvPr id="304" name="フローチャート: 判断 303"/>
        <xdr:cNvSpPr/>
      </xdr:nvSpPr>
      <xdr:spPr>
        <a:xfrm>
          <a:off x="6921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68952</xdr:rowOff>
    </xdr:from>
    <xdr:ext cx="469744" cy="259045"/>
    <xdr:sp macro="" textlink="">
      <xdr:nvSpPr>
        <xdr:cNvPr id="305" name="テキスト ボックス 304"/>
        <xdr:cNvSpPr txBox="1"/>
      </xdr:nvSpPr>
      <xdr:spPr>
        <a:xfrm>
          <a:off x="6737428"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86614</xdr:rowOff>
    </xdr:from>
    <xdr:to>
      <xdr:col>55</xdr:col>
      <xdr:colOff>50800</xdr:colOff>
      <xdr:row>34</xdr:row>
      <xdr:rowOff>16764</xdr:rowOff>
    </xdr:to>
    <xdr:sp macro="" textlink="">
      <xdr:nvSpPr>
        <xdr:cNvPr id="311" name="楕円 310"/>
        <xdr:cNvSpPr/>
      </xdr:nvSpPr>
      <xdr:spPr>
        <a:xfrm>
          <a:off x="10426700" y="57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109491</xdr:rowOff>
    </xdr:from>
    <xdr:ext cx="469744" cy="259045"/>
    <xdr:sp macro="" textlink="">
      <xdr:nvSpPr>
        <xdr:cNvPr id="312" name="労働費該当値テキスト"/>
        <xdr:cNvSpPr txBox="1"/>
      </xdr:nvSpPr>
      <xdr:spPr>
        <a:xfrm>
          <a:off x="10528300" y="559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12548</xdr:rowOff>
    </xdr:from>
    <xdr:to>
      <xdr:col>50</xdr:col>
      <xdr:colOff>165100</xdr:colOff>
      <xdr:row>34</xdr:row>
      <xdr:rowOff>114148</xdr:rowOff>
    </xdr:to>
    <xdr:sp macro="" textlink="">
      <xdr:nvSpPr>
        <xdr:cNvPr id="313" name="楕円 312"/>
        <xdr:cNvSpPr/>
      </xdr:nvSpPr>
      <xdr:spPr>
        <a:xfrm>
          <a:off x="9588500" y="58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130675</xdr:rowOff>
    </xdr:from>
    <xdr:ext cx="469744" cy="259045"/>
    <xdr:sp macro="" textlink="">
      <xdr:nvSpPr>
        <xdr:cNvPr id="314" name="テキスト ボックス 313"/>
        <xdr:cNvSpPr txBox="1"/>
      </xdr:nvSpPr>
      <xdr:spPr>
        <a:xfrm>
          <a:off x="9404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106274</xdr:rowOff>
    </xdr:from>
    <xdr:to>
      <xdr:col>46</xdr:col>
      <xdr:colOff>38100</xdr:colOff>
      <xdr:row>35</xdr:row>
      <xdr:rowOff>36424</xdr:rowOff>
    </xdr:to>
    <xdr:sp macro="" textlink="">
      <xdr:nvSpPr>
        <xdr:cNvPr id="315" name="楕円 314"/>
        <xdr:cNvSpPr/>
      </xdr:nvSpPr>
      <xdr:spPr>
        <a:xfrm>
          <a:off x="8699500" y="59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52951</xdr:rowOff>
    </xdr:from>
    <xdr:ext cx="469744" cy="259045"/>
    <xdr:sp macro="" textlink="">
      <xdr:nvSpPr>
        <xdr:cNvPr id="316" name="テキスト ボックス 315"/>
        <xdr:cNvSpPr txBox="1"/>
      </xdr:nvSpPr>
      <xdr:spPr>
        <a:xfrm>
          <a:off x="8515428"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98044</xdr:rowOff>
    </xdr:from>
    <xdr:to>
      <xdr:col>41</xdr:col>
      <xdr:colOff>101600</xdr:colOff>
      <xdr:row>35</xdr:row>
      <xdr:rowOff>28194</xdr:rowOff>
    </xdr:to>
    <xdr:sp macro="" textlink="">
      <xdr:nvSpPr>
        <xdr:cNvPr id="317" name="楕円 316"/>
        <xdr:cNvSpPr/>
      </xdr:nvSpPr>
      <xdr:spPr>
        <a:xfrm>
          <a:off x="7810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44721</xdr:rowOff>
    </xdr:from>
    <xdr:ext cx="469744" cy="259045"/>
    <xdr:sp macro="" textlink="">
      <xdr:nvSpPr>
        <xdr:cNvPr id="318" name="テキスト ボックス 317"/>
        <xdr:cNvSpPr txBox="1"/>
      </xdr:nvSpPr>
      <xdr:spPr>
        <a:xfrm>
          <a:off x="7626428" y="570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156566</xdr:rowOff>
    </xdr:from>
    <xdr:to>
      <xdr:col>36</xdr:col>
      <xdr:colOff>165100</xdr:colOff>
      <xdr:row>35</xdr:row>
      <xdr:rowOff>86716</xdr:rowOff>
    </xdr:to>
    <xdr:sp macro="" textlink="">
      <xdr:nvSpPr>
        <xdr:cNvPr id="319" name="楕円 318"/>
        <xdr:cNvSpPr/>
      </xdr:nvSpPr>
      <xdr:spPr>
        <a:xfrm>
          <a:off x="6921500" y="59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77843</xdr:rowOff>
    </xdr:from>
    <xdr:ext cx="469744" cy="259045"/>
    <xdr:sp macro="" textlink="">
      <xdr:nvSpPr>
        <xdr:cNvPr id="320" name="テキスト ボックス 319"/>
        <xdr:cNvSpPr txBox="1"/>
      </xdr:nvSpPr>
      <xdr:spPr>
        <a:xfrm>
          <a:off x="6737428" y="60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51489</xdr:rowOff>
    </xdr:from>
    <xdr:to>
      <xdr:col>55</xdr:col>
      <xdr:colOff>0</xdr:colOff>
      <xdr:row>56</xdr:row>
      <xdr:rowOff>134042</xdr:rowOff>
    </xdr:to>
    <xdr:cxnSp macro="">
      <xdr:nvCxnSpPr>
        <xdr:cNvPr id="345" name="直線コネクタ 344"/>
        <xdr:cNvCxnSpPr/>
      </xdr:nvCxnSpPr>
      <xdr:spPr>
        <a:xfrm flipV="1">
          <a:off x="9639300" y="9652689"/>
          <a:ext cx="838200" cy="8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58181</xdr:rowOff>
    </xdr:from>
    <xdr:to>
      <xdr:col>50</xdr:col>
      <xdr:colOff>114300</xdr:colOff>
      <xdr:row>56</xdr:row>
      <xdr:rowOff>134042</xdr:rowOff>
    </xdr:to>
    <xdr:cxnSp macro="">
      <xdr:nvCxnSpPr>
        <xdr:cNvPr id="348" name="直線コネクタ 347"/>
        <xdr:cNvCxnSpPr/>
      </xdr:nvCxnSpPr>
      <xdr:spPr>
        <a:xfrm>
          <a:off x="8750300" y="9659381"/>
          <a:ext cx="889000" cy="7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0" name="テキスト ボックス 349"/>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58181</xdr:rowOff>
    </xdr:from>
    <xdr:to>
      <xdr:col>45</xdr:col>
      <xdr:colOff>177800</xdr:colOff>
      <xdr:row>56</xdr:row>
      <xdr:rowOff>104393</xdr:rowOff>
    </xdr:to>
    <xdr:cxnSp macro="">
      <xdr:nvCxnSpPr>
        <xdr:cNvPr id="351" name="直線コネクタ 350"/>
        <xdr:cNvCxnSpPr/>
      </xdr:nvCxnSpPr>
      <xdr:spPr>
        <a:xfrm flipV="1">
          <a:off x="7861300" y="9659381"/>
          <a:ext cx="889000" cy="4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2" name="フローチャート: 判断 351"/>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3" name="テキスト ボックス 352"/>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52895</xdr:rowOff>
    </xdr:from>
    <xdr:to>
      <xdr:col>41</xdr:col>
      <xdr:colOff>50800</xdr:colOff>
      <xdr:row>56</xdr:row>
      <xdr:rowOff>104393</xdr:rowOff>
    </xdr:to>
    <xdr:cxnSp macro="">
      <xdr:nvCxnSpPr>
        <xdr:cNvPr id="354" name="直線コネクタ 353"/>
        <xdr:cNvCxnSpPr/>
      </xdr:nvCxnSpPr>
      <xdr:spPr>
        <a:xfrm>
          <a:off x="6972300" y="9654095"/>
          <a:ext cx="889000" cy="5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14125</xdr:rowOff>
    </xdr:from>
    <xdr:to>
      <xdr:col>41</xdr:col>
      <xdr:colOff>101600</xdr:colOff>
      <xdr:row>57</xdr:row>
      <xdr:rowOff>115725</xdr:rowOff>
    </xdr:to>
    <xdr:sp macro="" textlink="">
      <xdr:nvSpPr>
        <xdr:cNvPr id="355" name="フローチャート: 判断 354"/>
        <xdr:cNvSpPr/>
      </xdr:nvSpPr>
      <xdr:spPr>
        <a:xfrm>
          <a:off x="7810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106852</xdr:rowOff>
    </xdr:from>
    <xdr:ext cx="534377" cy="259045"/>
    <xdr:sp macro="" textlink="">
      <xdr:nvSpPr>
        <xdr:cNvPr id="356" name="テキスト ボックス 355"/>
        <xdr:cNvSpPr txBox="1"/>
      </xdr:nvSpPr>
      <xdr:spPr>
        <a:xfrm>
          <a:off x="7594111" y="987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16571</xdr:rowOff>
    </xdr:from>
    <xdr:to>
      <xdr:col>36</xdr:col>
      <xdr:colOff>165100</xdr:colOff>
      <xdr:row>57</xdr:row>
      <xdr:rowOff>118171</xdr:rowOff>
    </xdr:to>
    <xdr:sp macro="" textlink="">
      <xdr:nvSpPr>
        <xdr:cNvPr id="357" name="フローチャート: 判断 356"/>
        <xdr:cNvSpPr/>
      </xdr:nvSpPr>
      <xdr:spPr>
        <a:xfrm>
          <a:off x="6921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109298</xdr:rowOff>
    </xdr:from>
    <xdr:ext cx="534377" cy="259045"/>
    <xdr:sp macro="" textlink="">
      <xdr:nvSpPr>
        <xdr:cNvPr id="358" name="テキスト ボックス 357"/>
        <xdr:cNvSpPr txBox="1"/>
      </xdr:nvSpPr>
      <xdr:spPr>
        <a:xfrm>
          <a:off x="6705111" y="988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689</xdr:rowOff>
    </xdr:from>
    <xdr:to>
      <xdr:col>55</xdr:col>
      <xdr:colOff>50800</xdr:colOff>
      <xdr:row>56</xdr:row>
      <xdr:rowOff>102289</xdr:rowOff>
    </xdr:to>
    <xdr:sp macro="" textlink="">
      <xdr:nvSpPr>
        <xdr:cNvPr id="364" name="楕円 363"/>
        <xdr:cNvSpPr/>
      </xdr:nvSpPr>
      <xdr:spPr>
        <a:xfrm>
          <a:off x="10426700" y="960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23566</xdr:rowOff>
    </xdr:from>
    <xdr:ext cx="534377" cy="259045"/>
    <xdr:sp macro="" textlink="">
      <xdr:nvSpPr>
        <xdr:cNvPr id="365" name="農林水産業費該当値テキスト"/>
        <xdr:cNvSpPr txBox="1"/>
      </xdr:nvSpPr>
      <xdr:spPr>
        <a:xfrm>
          <a:off x="10528300" y="945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83242</xdr:rowOff>
    </xdr:from>
    <xdr:to>
      <xdr:col>50</xdr:col>
      <xdr:colOff>165100</xdr:colOff>
      <xdr:row>57</xdr:row>
      <xdr:rowOff>13392</xdr:rowOff>
    </xdr:to>
    <xdr:sp macro="" textlink="">
      <xdr:nvSpPr>
        <xdr:cNvPr id="366" name="楕円 365"/>
        <xdr:cNvSpPr/>
      </xdr:nvSpPr>
      <xdr:spPr>
        <a:xfrm>
          <a:off x="9588500" y="96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29919</xdr:rowOff>
    </xdr:from>
    <xdr:ext cx="534377" cy="259045"/>
    <xdr:sp macro="" textlink="">
      <xdr:nvSpPr>
        <xdr:cNvPr id="367" name="テキスト ボックス 366"/>
        <xdr:cNvSpPr txBox="1"/>
      </xdr:nvSpPr>
      <xdr:spPr>
        <a:xfrm>
          <a:off x="9372111" y="945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7381</xdr:rowOff>
    </xdr:from>
    <xdr:to>
      <xdr:col>46</xdr:col>
      <xdr:colOff>38100</xdr:colOff>
      <xdr:row>56</xdr:row>
      <xdr:rowOff>108981</xdr:rowOff>
    </xdr:to>
    <xdr:sp macro="" textlink="">
      <xdr:nvSpPr>
        <xdr:cNvPr id="368" name="楕円 367"/>
        <xdr:cNvSpPr/>
      </xdr:nvSpPr>
      <xdr:spPr>
        <a:xfrm>
          <a:off x="8699500" y="96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125508</xdr:rowOff>
    </xdr:from>
    <xdr:ext cx="534377" cy="259045"/>
    <xdr:sp macro="" textlink="">
      <xdr:nvSpPr>
        <xdr:cNvPr id="369" name="テキスト ボックス 368"/>
        <xdr:cNvSpPr txBox="1"/>
      </xdr:nvSpPr>
      <xdr:spPr>
        <a:xfrm>
          <a:off x="8483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53593</xdr:rowOff>
    </xdr:from>
    <xdr:to>
      <xdr:col>41</xdr:col>
      <xdr:colOff>101600</xdr:colOff>
      <xdr:row>56</xdr:row>
      <xdr:rowOff>155193</xdr:rowOff>
    </xdr:to>
    <xdr:sp macro="" textlink="">
      <xdr:nvSpPr>
        <xdr:cNvPr id="370" name="楕円 369"/>
        <xdr:cNvSpPr/>
      </xdr:nvSpPr>
      <xdr:spPr>
        <a:xfrm>
          <a:off x="7810500" y="96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270</xdr:rowOff>
    </xdr:from>
    <xdr:ext cx="534377" cy="259045"/>
    <xdr:sp macro="" textlink="">
      <xdr:nvSpPr>
        <xdr:cNvPr id="371" name="テキスト ボックス 370"/>
        <xdr:cNvSpPr txBox="1"/>
      </xdr:nvSpPr>
      <xdr:spPr>
        <a:xfrm>
          <a:off x="7594111" y="94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2095</xdr:rowOff>
    </xdr:from>
    <xdr:to>
      <xdr:col>36</xdr:col>
      <xdr:colOff>165100</xdr:colOff>
      <xdr:row>56</xdr:row>
      <xdr:rowOff>103695</xdr:rowOff>
    </xdr:to>
    <xdr:sp macro="" textlink="">
      <xdr:nvSpPr>
        <xdr:cNvPr id="372" name="楕円 371"/>
        <xdr:cNvSpPr/>
      </xdr:nvSpPr>
      <xdr:spPr>
        <a:xfrm>
          <a:off x="6921500" y="96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120222</xdr:rowOff>
    </xdr:from>
    <xdr:ext cx="534377" cy="259045"/>
    <xdr:sp macro="" textlink="">
      <xdr:nvSpPr>
        <xdr:cNvPr id="373" name="テキスト ボックス 372"/>
        <xdr:cNvSpPr txBox="1"/>
      </xdr:nvSpPr>
      <xdr:spPr>
        <a:xfrm>
          <a:off x="6705111" y="937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39979</xdr:rowOff>
    </xdr:from>
    <xdr:to>
      <xdr:col>55</xdr:col>
      <xdr:colOff>0</xdr:colOff>
      <xdr:row>76</xdr:row>
      <xdr:rowOff>76073</xdr:rowOff>
    </xdr:to>
    <xdr:cxnSp macro="">
      <xdr:nvCxnSpPr>
        <xdr:cNvPr id="402" name="直線コネクタ 401"/>
        <xdr:cNvCxnSpPr/>
      </xdr:nvCxnSpPr>
      <xdr:spPr>
        <a:xfrm flipV="1">
          <a:off x="9639300" y="13070179"/>
          <a:ext cx="838200" cy="3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3" name="商工費平均値テキスト"/>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76073</xdr:rowOff>
    </xdr:from>
    <xdr:to>
      <xdr:col>50</xdr:col>
      <xdr:colOff>114300</xdr:colOff>
      <xdr:row>77</xdr:row>
      <xdr:rowOff>77432</xdr:rowOff>
    </xdr:to>
    <xdr:cxnSp macro="">
      <xdr:nvCxnSpPr>
        <xdr:cNvPr id="405" name="直線コネクタ 404"/>
        <xdr:cNvCxnSpPr/>
      </xdr:nvCxnSpPr>
      <xdr:spPr>
        <a:xfrm flipV="1">
          <a:off x="8750300" y="13106273"/>
          <a:ext cx="889000" cy="1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7" name="テキスト ボックス 406"/>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77432</xdr:rowOff>
    </xdr:from>
    <xdr:to>
      <xdr:col>45</xdr:col>
      <xdr:colOff>177800</xdr:colOff>
      <xdr:row>77</xdr:row>
      <xdr:rowOff>139725</xdr:rowOff>
    </xdr:to>
    <xdr:cxnSp macro="">
      <xdr:nvCxnSpPr>
        <xdr:cNvPr id="408" name="直線コネクタ 407"/>
        <xdr:cNvCxnSpPr/>
      </xdr:nvCxnSpPr>
      <xdr:spPr>
        <a:xfrm flipV="1">
          <a:off x="7861300" y="13279082"/>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09" name="フローチャート: 判断 408"/>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80421</xdr:rowOff>
    </xdr:from>
    <xdr:ext cx="534377" cy="259045"/>
    <xdr:sp macro="" textlink="">
      <xdr:nvSpPr>
        <xdr:cNvPr id="410" name="テキスト ボックス 409"/>
        <xdr:cNvSpPr txBox="1"/>
      </xdr:nvSpPr>
      <xdr:spPr>
        <a:xfrm>
          <a:off x="8483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85268</xdr:rowOff>
    </xdr:from>
    <xdr:to>
      <xdr:col>41</xdr:col>
      <xdr:colOff>50800</xdr:colOff>
      <xdr:row>77</xdr:row>
      <xdr:rowOff>139725</xdr:rowOff>
    </xdr:to>
    <xdr:cxnSp macro="">
      <xdr:nvCxnSpPr>
        <xdr:cNvPr id="411" name="直線コネクタ 410"/>
        <xdr:cNvCxnSpPr/>
      </xdr:nvCxnSpPr>
      <xdr:spPr>
        <a:xfrm>
          <a:off x="6972300" y="13286918"/>
          <a:ext cx="889000" cy="5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47549</xdr:rowOff>
    </xdr:from>
    <xdr:to>
      <xdr:col>41</xdr:col>
      <xdr:colOff>101600</xdr:colOff>
      <xdr:row>78</xdr:row>
      <xdr:rowOff>149149</xdr:rowOff>
    </xdr:to>
    <xdr:sp macro="" textlink="">
      <xdr:nvSpPr>
        <xdr:cNvPr id="412" name="フローチャート: 判断 411"/>
        <xdr:cNvSpPr/>
      </xdr:nvSpPr>
      <xdr:spPr>
        <a:xfrm>
          <a:off x="7810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140276</xdr:rowOff>
    </xdr:from>
    <xdr:ext cx="469744" cy="259045"/>
    <xdr:sp macro="" textlink="">
      <xdr:nvSpPr>
        <xdr:cNvPr id="413" name="テキスト ボックス 412"/>
        <xdr:cNvSpPr txBox="1"/>
      </xdr:nvSpPr>
      <xdr:spPr>
        <a:xfrm>
          <a:off x="7626428" y="135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49771</xdr:rowOff>
    </xdr:from>
    <xdr:to>
      <xdr:col>36</xdr:col>
      <xdr:colOff>165100</xdr:colOff>
      <xdr:row>78</xdr:row>
      <xdr:rowOff>151371</xdr:rowOff>
    </xdr:to>
    <xdr:sp macro="" textlink="">
      <xdr:nvSpPr>
        <xdr:cNvPr id="414" name="フローチャート: 判断 413"/>
        <xdr:cNvSpPr/>
      </xdr:nvSpPr>
      <xdr:spPr>
        <a:xfrm>
          <a:off x="6921500" y="1342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142498</xdr:rowOff>
    </xdr:from>
    <xdr:ext cx="469744" cy="259045"/>
    <xdr:sp macro="" textlink="">
      <xdr:nvSpPr>
        <xdr:cNvPr id="415" name="テキスト ボックス 414"/>
        <xdr:cNvSpPr txBox="1"/>
      </xdr:nvSpPr>
      <xdr:spPr>
        <a:xfrm>
          <a:off x="6737428" y="135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160629</xdr:rowOff>
    </xdr:from>
    <xdr:to>
      <xdr:col>55</xdr:col>
      <xdr:colOff>50800</xdr:colOff>
      <xdr:row>76</xdr:row>
      <xdr:rowOff>90779</xdr:rowOff>
    </xdr:to>
    <xdr:sp macro="" textlink="">
      <xdr:nvSpPr>
        <xdr:cNvPr id="421" name="楕円 420"/>
        <xdr:cNvSpPr/>
      </xdr:nvSpPr>
      <xdr:spPr>
        <a:xfrm>
          <a:off x="10426700" y="1301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12057</xdr:rowOff>
    </xdr:from>
    <xdr:ext cx="534377" cy="259045"/>
    <xdr:sp macro="" textlink="">
      <xdr:nvSpPr>
        <xdr:cNvPr id="422" name="商工費該当値テキスト"/>
        <xdr:cNvSpPr txBox="1"/>
      </xdr:nvSpPr>
      <xdr:spPr>
        <a:xfrm>
          <a:off x="10528300" y="128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25273</xdr:rowOff>
    </xdr:from>
    <xdr:to>
      <xdr:col>50</xdr:col>
      <xdr:colOff>165100</xdr:colOff>
      <xdr:row>76</xdr:row>
      <xdr:rowOff>126873</xdr:rowOff>
    </xdr:to>
    <xdr:sp macro="" textlink="">
      <xdr:nvSpPr>
        <xdr:cNvPr id="423" name="楕円 422"/>
        <xdr:cNvSpPr/>
      </xdr:nvSpPr>
      <xdr:spPr>
        <a:xfrm>
          <a:off x="9588500" y="130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143400</xdr:rowOff>
    </xdr:from>
    <xdr:ext cx="534377" cy="259045"/>
    <xdr:sp macro="" textlink="">
      <xdr:nvSpPr>
        <xdr:cNvPr id="424" name="テキスト ボックス 423"/>
        <xdr:cNvSpPr txBox="1"/>
      </xdr:nvSpPr>
      <xdr:spPr>
        <a:xfrm>
          <a:off x="9372111" y="128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26632</xdr:rowOff>
    </xdr:from>
    <xdr:to>
      <xdr:col>46</xdr:col>
      <xdr:colOff>38100</xdr:colOff>
      <xdr:row>77</xdr:row>
      <xdr:rowOff>128232</xdr:rowOff>
    </xdr:to>
    <xdr:sp macro="" textlink="">
      <xdr:nvSpPr>
        <xdr:cNvPr id="425" name="楕円 424"/>
        <xdr:cNvSpPr/>
      </xdr:nvSpPr>
      <xdr:spPr>
        <a:xfrm>
          <a:off x="8699500" y="1322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144759</xdr:rowOff>
    </xdr:from>
    <xdr:ext cx="534377" cy="259045"/>
    <xdr:sp macro="" textlink="">
      <xdr:nvSpPr>
        <xdr:cNvPr id="426" name="テキスト ボックス 425"/>
        <xdr:cNvSpPr txBox="1"/>
      </xdr:nvSpPr>
      <xdr:spPr>
        <a:xfrm>
          <a:off x="8483111" y="130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88925</xdr:rowOff>
    </xdr:from>
    <xdr:to>
      <xdr:col>41</xdr:col>
      <xdr:colOff>101600</xdr:colOff>
      <xdr:row>78</xdr:row>
      <xdr:rowOff>19075</xdr:rowOff>
    </xdr:to>
    <xdr:sp macro="" textlink="">
      <xdr:nvSpPr>
        <xdr:cNvPr id="427" name="楕円 426"/>
        <xdr:cNvSpPr/>
      </xdr:nvSpPr>
      <xdr:spPr>
        <a:xfrm>
          <a:off x="7810500" y="132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35602</xdr:rowOff>
    </xdr:from>
    <xdr:ext cx="534377" cy="259045"/>
    <xdr:sp macro="" textlink="">
      <xdr:nvSpPr>
        <xdr:cNvPr id="428" name="テキスト ボックス 427"/>
        <xdr:cNvSpPr txBox="1"/>
      </xdr:nvSpPr>
      <xdr:spPr>
        <a:xfrm>
          <a:off x="7594111" y="130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34468</xdr:rowOff>
    </xdr:from>
    <xdr:to>
      <xdr:col>36</xdr:col>
      <xdr:colOff>165100</xdr:colOff>
      <xdr:row>77</xdr:row>
      <xdr:rowOff>136068</xdr:rowOff>
    </xdr:to>
    <xdr:sp macro="" textlink="">
      <xdr:nvSpPr>
        <xdr:cNvPr id="429" name="楕円 428"/>
        <xdr:cNvSpPr/>
      </xdr:nvSpPr>
      <xdr:spPr>
        <a:xfrm>
          <a:off x="6921500" y="132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152595</xdr:rowOff>
    </xdr:from>
    <xdr:ext cx="534377" cy="259045"/>
    <xdr:sp macro="" textlink="">
      <xdr:nvSpPr>
        <xdr:cNvPr id="430" name="テキスト ボックス 429"/>
        <xdr:cNvSpPr txBox="1"/>
      </xdr:nvSpPr>
      <xdr:spPr>
        <a:xfrm>
          <a:off x="6705111" y="130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144236</xdr:rowOff>
    </xdr:from>
    <xdr:to>
      <xdr:col>55</xdr:col>
      <xdr:colOff>0</xdr:colOff>
      <xdr:row>97</xdr:row>
      <xdr:rowOff>152981</xdr:rowOff>
    </xdr:to>
    <xdr:cxnSp macro="">
      <xdr:nvCxnSpPr>
        <xdr:cNvPr id="455" name="直線コネクタ 454"/>
        <xdr:cNvCxnSpPr/>
      </xdr:nvCxnSpPr>
      <xdr:spPr>
        <a:xfrm flipV="1">
          <a:off x="9639300" y="16774886"/>
          <a:ext cx="8382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152981</xdr:rowOff>
    </xdr:from>
    <xdr:to>
      <xdr:col>50</xdr:col>
      <xdr:colOff>114300</xdr:colOff>
      <xdr:row>97</xdr:row>
      <xdr:rowOff>157246</xdr:rowOff>
    </xdr:to>
    <xdr:cxnSp macro="">
      <xdr:nvCxnSpPr>
        <xdr:cNvPr id="458" name="直線コネクタ 457"/>
        <xdr:cNvCxnSpPr/>
      </xdr:nvCxnSpPr>
      <xdr:spPr>
        <a:xfrm flipV="1">
          <a:off x="8750300" y="16783631"/>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152234</xdr:rowOff>
    </xdr:from>
    <xdr:to>
      <xdr:col>45</xdr:col>
      <xdr:colOff>177800</xdr:colOff>
      <xdr:row>97</xdr:row>
      <xdr:rowOff>157246</xdr:rowOff>
    </xdr:to>
    <xdr:cxnSp macro="">
      <xdr:nvCxnSpPr>
        <xdr:cNvPr id="461" name="直線コネクタ 460"/>
        <xdr:cNvCxnSpPr/>
      </xdr:nvCxnSpPr>
      <xdr:spPr>
        <a:xfrm>
          <a:off x="7861300" y="16782884"/>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114388</xdr:rowOff>
    </xdr:from>
    <xdr:to>
      <xdr:col>46</xdr:col>
      <xdr:colOff>38100</xdr:colOff>
      <xdr:row>98</xdr:row>
      <xdr:rowOff>44538</xdr:rowOff>
    </xdr:to>
    <xdr:sp macro="" textlink="">
      <xdr:nvSpPr>
        <xdr:cNvPr id="462" name="フローチャート: 判断 461"/>
        <xdr:cNvSpPr/>
      </xdr:nvSpPr>
      <xdr:spPr>
        <a:xfrm>
          <a:off x="8699500" y="1674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35665</xdr:rowOff>
    </xdr:from>
    <xdr:ext cx="534377" cy="259045"/>
    <xdr:sp macro="" textlink="">
      <xdr:nvSpPr>
        <xdr:cNvPr id="463" name="テキスト ボックス 462"/>
        <xdr:cNvSpPr txBox="1"/>
      </xdr:nvSpPr>
      <xdr:spPr>
        <a:xfrm>
          <a:off x="8483111" y="1683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133976</xdr:rowOff>
    </xdr:from>
    <xdr:to>
      <xdr:col>41</xdr:col>
      <xdr:colOff>50800</xdr:colOff>
      <xdr:row>97</xdr:row>
      <xdr:rowOff>152234</xdr:rowOff>
    </xdr:to>
    <xdr:cxnSp macro="">
      <xdr:nvCxnSpPr>
        <xdr:cNvPr id="464" name="直線コネクタ 463"/>
        <xdr:cNvCxnSpPr/>
      </xdr:nvCxnSpPr>
      <xdr:spPr>
        <a:xfrm>
          <a:off x="6972300" y="16764626"/>
          <a:ext cx="889000" cy="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111142</xdr:rowOff>
    </xdr:from>
    <xdr:to>
      <xdr:col>41</xdr:col>
      <xdr:colOff>101600</xdr:colOff>
      <xdr:row>98</xdr:row>
      <xdr:rowOff>41292</xdr:rowOff>
    </xdr:to>
    <xdr:sp macro="" textlink="">
      <xdr:nvSpPr>
        <xdr:cNvPr id="465" name="フローチャート: 判断 464"/>
        <xdr:cNvSpPr/>
      </xdr:nvSpPr>
      <xdr:spPr>
        <a:xfrm>
          <a:off x="7810500" y="1674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32419</xdr:rowOff>
    </xdr:from>
    <xdr:ext cx="534377" cy="259045"/>
    <xdr:sp macro="" textlink="">
      <xdr:nvSpPr>
        <xdr:cNvPr id="466" name="テキスト ボックス 465"/>
        <xdr:cNvSpPr txBox="1"/>
      </xdr:nvSpPr>
      <xdr:spPr>
        <a:xfrm>
          <a:off x="7594111" y="168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115672</xdr:rowOff>
    </xdr:from>
    <xdr:to>
      <xdr:col>36</xdr:col>
      <xdr:colOff>165100</xdr:colOff>
      <xdr:row>98</xdr:row>
      <xdr:rowOff>45822</xdr:rowOff>
    </xdr:to>
    <xdr:sp macro="" textlink="">
      <xdr:nvSpPr>
        <xdr:cNvPr id="467" name="フローチャート: 判断 466"/>
        <xdr:cNvSpPr/>
      </xdr:nvSpPr>
      <xdr:spPr>
        <a:xfrm>
          <a:off x="6921500" y="1674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36949</xdr:rowOff>
    </xdr:from>
    <xdr:ext cx="534377" cy="259045"/>
    <xdr:sp macro="" textlink="">
      <xdr:nvSpPr>
        <xdr:cNvPr id="468" name="テキスト ボックス 467"/>
        <xdr:cNvSpPr txBox="1"/>
      </xdr:nvSpPr>
      <xdr:spPr>
        <a:xfrm>
          <a:off x="6705111" y="168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93436</xdr:rowOff>
    </xdr:from>
    <xdr:to>
      <xdr:col>55</xdr:col>
      <xdr:colOff>50800</xdr:colOff>
      <xdr:row>98</xdr:row>
      <xdr:rowOff>23586</xdr:rowOff>
    </xdr:to>
    <xdr:sp macro="" textlink="">
      <xdr:nvSpPr>
        <xdr:cNvPr id="474" name="楕円 473"/>
        <xdr:cNvSpPr/>
      </xdr:nvSpPr>
      <xdr:spPr>
        <a:xfrm>
          <a:off x="10426700" y="167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52813</xdr:rowOff>
    </xdr:from>
    <xdr:ext cx="534377" cy="259045"/>
    <xdr:sp macro="" textlink="">
      <xdr:nvSpPr>
        <xdr:cNvPr id="475" name="土木費該当値テキスト"/>
        <xdr:cNvSpPr txBox="1"/>
      </xdr:nvSpPr>
      <xdr:spPr>
        <a:xfrm>
          <a:off x="10528300" y="165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102181</xdr:rowOff>
    </xdr:from>
    <xdr:to>
      <xdr:col>50</xdr:col>
      <xdr:colOff>165100</xdr:colOff>
      <xdr:row>98</xdr:row>
      <xdr:rowOff>32331</xdr:rowOff>
    </xdr:to>
    <xdr:sp macro="" textlink="">
      <xdr:nvSpPr>
        <xdr:cNvPr id="476" name="楕円 475"/>
        <xdr:cNvSpPr/>
      </xdr:nvSpPr>
      <xdr:spPr>
        <a:xfrm>
          <a:off x="9588500" y="167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48858</xdr:rowOff>
    </xdr:from>
    <xdr:ext cx="534377" cy="259045"/>
    <xdr:sp macro="" textlink="">
      <xdr:nvSpPr>
        <xdr:cNvPr id="477" name="テキスト ボックス 476"/>
        <xdr:cNvSpPr txBox="1"/>
      </xdr:nvSpPr>
      <xdr:spPr>
        <a:xfrm>
          <a:off x="9372111" y="1650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106446</xdr:rowOff>
    </xdr:from>
    <xdr:to>
      <xdr:col>46</xdr:col>
      <xdr:colOff>38100</xdr:colOff>
      <xdr:row>98</xdr:row>
      <xdr:rowOff>36596</xdr:rowOff>
    </xdr:to>
    <xdr:sp macro="" textlink="">
      <xdr:nvSpPr>
        <xdr:cNvPr id="478" name="楕円 477"/>
        <xdr:cNvSpPr/>
      </xdr:nvSpPr>
      <xdr:spPr>
        <a:xfrm>
          <a:off x="8699500" y="1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53123</xdr:rowOff>
    </xdr:from>
    <xdr:ext cx="534377" cy="259045"/>
    <xdr:sp macro="" textlink="">
      <xdr:nvSpPr>
        <xdr:cNvPr id="479" name="テキスト ボックス 478"/>
        <xdr:cNvSpPr txBox="1"/>
      </xdr:nvSpPr>
      <xdr:spPr>
        <a:xfrm>
          <a:off x="8483111" y="165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101434</xdr:rowOff>
    </xdr:from>
    <xdr:to>
      <xdr:col>41</xdr:col>
      <xdr:colOff>101600</xdr:colOff>
      <xdr:row>98</xdr:row>
      <xdr:rowOff>31584</xdr:rowOff>
    </xdr:to>
    <xdr:sp macro="" textlink="">
      <xdr:nvSpPr>
        <xdr:cNvPr id="480" name="楕円 479"/>
        <xdr:cNvSpPr/>
      </xdr:nvSpPr>
      <xdr:spPr>
        <a:xfrm>
          <a:off x="7810500" y="167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48111</xdr:rowOff>
    </xdr:from>
    <xdr:ext cx="534377" cy="259045"/>
    <xdr:sp macro="" textlink="">
      <xdr:nvSpPr>
        <xdr:cNvPr id="481" name="テキスト ボックス 480"/>
        <xdr:cNvSpPr txBox="1"/>
      </xdr:nvSpPr>
      <xdr:spPr>
        <a:xfrm>
          <a:off x="7594111" y="1650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83176</xdr:rowOff>
    </xdr:from>
    <xdr:to>
      <xdr:col>36</xdr:col>
      <xdr:colOff>165100</xdr:colOff>
      <xdr:row>98</xdr:row>
      <xdr:rowOff>13326</xdr:rowOff>
    </xdr:to>
    <xdr:sp macro="" textlink="">
      <xdr:nvSpPr>
        <xdr:cNvPr id="482" name="楕円 481"/>
        <xdr:cNvSpPr/>
      </xdr:nvSpPr>
      <xdr:spPr>
        <a:xfrm>
          <a:off x="6921500" y="167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29853</xdr:rowOff>
    </xdr:from>
    <xdr:ext cx="599010" cy="259045"/>
    <xdr:sp macro="" textlink="">
      <xdr:nvSpPr>
        <xdr:cNvPr id="483" name="テキスト ボックス 482"/>
        <xdr:cNvSpPr txBox="1"/>
      </xdr:nvSpPr>
      <xdr:spPr>
        <a:xfrm>
          <a:off x="6672795" y="1648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166512</xdr:rowOff>
    </xdr:from>
    <xdr:to>
      <xdr:col>85</xdr:col>
      <xdr:colOff>127000</xdr:colOff>
      <xdr:row>36</xdr:row>
      <xdr:rowOff>24861</xdr:rowOff>
    </xdr:to>
    <xdr:cxnSp macro="">
      <xdr:nvCxnSpPr>
        <xdr:cNvPr id="514" name="直線コネクタ 513"/>
        <xdr:cNvCxnSpPr/>
      </xdr:nvCxnSpPr>
      <xdr:spPr>
        <a:xfrm flipV="1">
          <a:off x="15481300" y="6167262"/>
          <a:ext cx="838200" cy="2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108099</xdr:rowOff>
    </xdr:from>
    <xdr:ext cx="534377" cy="259045"/>
    <xdr:sp macro="" textlink="">
      <xdr:nvSpPr>
        <xdr:cNvPr id="515" name="消防費平均値テキスト"/>
        <xdr:cNvSpPr txBox="1"/>
      </xdr:nvSpPr>
      <xdr:spPr>
        <a:xfrm>
          <a:off x="16370300" y="6280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3846</xdr:rowOff>
    </xdr:from>
    <xdr:to>
      <xdr:col>81</xdr:col>
      <xdr:colOff>50800</xdr:colOff>
      <xdr:row>36</xdr:row>
      <xdr:rowOff>24861</xdr:rowOff>
    </xdr:to>
    <xdr:cxnSp macro="">
      <xdr:nvCxnSpPr>
        <xdr:cNvPr id="517" name="直線コネクタ 516"/>
        <xdr:cNvCxnSpPr/>
      </xdr:nvCxnSpPr>
      <xdr:spPr>
        <a:xfrm>
          <a:off x="14592300" y="6176046"/>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66151</xdr:rowOff>
    </xdr:from>
    <xdr:ext cx="534377" cy="259045"/>
    <xdr:sp macro="" textlink="">
      <xdr:nvSpPr>
        <xdr:cNvPr id="519" name="テキスト ボックス 518"/>
        <xdr:cNvSpPr txBox="1"/>
      </xdr:nvSpPr>
      <xdr:spPr>
        <a:xfrm>
          <a:off x="15214111" y="64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3846</xdr:rowOff>
    </xdr:from>
    <xdr:to>
      <xdr:col>76</xdr:col>
      <xdr:colOff>114300</xdr:colOff>
      <xdr:row>36</xdr:row>
      <xdr:rowOff>78794</xdr:rowOff>
    </xdr:to>
    <xdr:cxnSp macro="">
      <xdr:nvCxnSpPr>
        <xdr:cNvPr id="520" name="直線コネクタ 519"/>
        <xdr:cNvCxnSpPr/>
      </xdr:nvCxnSpPr>
      <xdr:spPr>
        <a:xfrm flipV="1">
          <a:off x="13703300" y="6176046"/>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110552</xdr:rowOff>
    </xdr:from>
    <xdr:to>
      <xdr:col>76</xdr:col>
      <xdr:colOff>165100</xdr:colOff>
      <xdr:row>37</xdr:row>
      <xdr:rowOff>40702</xdr:rowOff>
    </xdr:to>
    <xdr:sp macro="" textlink="">
      <xdr:nvSpPr>
        <xdr:cNvPr id="521" name="フローチャート: 判断 520"/>
        <xdr:cNvSpPr/>
      </xdr:nvSpPr>
      <xdr:spPr>
        <a:xfrm>
          <a:off x="14541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31829</xdr:rowOff>
    </xdr:from>
    <xdr:ext cx="534377" cy="259045"/>
    <xdr:sp macro="" textlink="">
      <xdr:nvSpPr>
        <xdr:cNvPr id="522" name="テキスト ボックス 521"/>
        <xdr:cNvSpPr txBox="1"/>
      </xdr:nvSpPr>
      <xdr:spPr>
        <a:xfrm>
          <a:off x="14325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155392</xdr:rowOff>
    </xdr:from>
    <xdr:to>
      <xdr:col>71</xdr:col>
      <xdr:colOff>177800</xdr:colOff>
      <xdr:row>36</xdr:row>
      <xdr:rowOff>78794</xdr:rowOff>
    </xdr:to>
    <xdr:cxnSp macro="">
      <xdr:nvCxnSpPr>
        <xdr:cNvPr id="523" name="直線コネクタ 522"/>
        <xdr:cNvCxnSpPr/>
      </xdr:nvCxnSpPr>
      <xdr:spPr>
        <a:xfrm>
          <a:off x="12814300" y="6156142"/>
          <a:ext cx="889000" cy="9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2571</xdr:rowOff>
    </xdr:from>
    <xdr:to>
      <xdr:col>72</xdr:col>
      <xdr:colOff>38100</xdr:colOff>
      <xdr:row>37</xdr:row>
      <xdr:rowOff>104171</xdr:rowOff>
    </xdr:to>
    <xdr:sp macro="" textlink="">
      <xdr:nvSpPr>
        <xdr:cNvPr id="524" name="フローチャート: 判断 523"/>
        <xdr:cNvSpPr/>
      </xdr:nvSpPr>
      <xdr:spPr>
        <a:xfrm>
          <a:off x="13652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95298</xdr:rowOff>
    </xdr:from>
    <xdr:ext cx="534377" cy="259045"/>
    <xdr:sp macro="" textlink="">
      <xdr:nvSpPr>
        <xdr:cNvPr id="525" name="テキスト ボックス 524"/>
        <xdr:cNvSpPr txBox="1"/>
      </xdr:nvSpPr>
      <xdr:spPr>
        <a:xfrm>
          <a:off x="13436111" y="64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19193</xdr:rowOff>
    </xdr:from>
    <xdr:to>
      <xdr:col>67</xdr:col>
      <xdr:colOff>101600</xdr:colOff>
      <xdr:row>37</xdr:row>
      <xdr:rowOff>120793</xdr:rowOff>
    </xdr:to>
    <xdr:sp macro="" textlink="">
      <xdr:nvSpPr>
        <xdr:cNvPr id="526" name="フローチャート: 判断 525"/>
        <xdr:cNvSpPr/>
      </xdr:nvSpPr>
      <xdr:spPr>
        <a:xfrm>
          <a:off x="12763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111920</xdr:rowOff>
    </xdr:from>
    <xdr:ext cx="534377" cy="259045"/>
    <xdr:sp macro="" textlink="">
      <xdr:nvSpPr>
        <xdr:cNvPr id="527" name="テキスト ボックス 526"/>
        <xdr:cNvSpPr txBox="1"/>
      </xdr:nvSpPr>
      <xdr:spPr>
        <a:xfrm>
          <a:off x="12547111" y="64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115712</xdr:rowOff>
    </xdr:from>
    <xdr:to>
      <xdr:col>85</xdr:col>
      <xdr:colOff>177800</xdr:colOff>
      <xdr:row>36</xdr:row>
      <xdr:rowOff>45862</xdr:rowOff>
    </xdr:to>
    <xdr:sp macro="" textlink="">
      <xdr:nvSpPr>
        <xdr:cNvPr id="533" name="楕円 532"/>
        <xdr:cNvSpPr/>
      </xdr:nvSpPr>
      <xdr:spPr>
        <a:xfrm>
          <a:off x="16268700" y="61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138589</xdr:rowOff>
    </xdr:from>
    <xdr:ext cx="534377" cy="259045"/>
    <xdr:sp macro="" textlink="">
      <xdr:nvSpPr>
        <xdr:cNvPr id="534" name="消防費該当値テキスト"/>
        <xdr:cNvSpPr txBox="1"/>
      </xdr:nvSpPr>
      <xdr:spPr>
        <a:xfrm>
          <a:off x="16370300" y="596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145511</xdr:rowOff>
    </xdr:from>
    <xdr:to>
      <xdr:col>81</xdr:col>
      <xdr:colOff>101600</xdr:colOff>
      <xdr:row>36</xdr:row>
      <xdr:rowOff>75661</xdr:rowOff>
    </xdr:to>
    <xdr:sp macro="" textlink="">
      <xdr:nvSpPr>
        <xdr:cNvPr id="535" name="楕円 534"/>
        <xdr:cNvSpPr/>
      </xdr:nvSpPr>
      <xdr:spPr>
        <a:xfrm>
          <a:off x="15430500" y="614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92188</xdr:rowOff>
    </xdr:from>
    <xdr:ext cx="534377" cy="259045"/>
    <xdr:sp macro="" textlink="">
      <xdr:nvSpPr>
        <xdr:cNvPr id="536" name="テキスト ボックス 535"/>
        <xdr:cNvSpPr txBox="1"/>
      </xdr:nvSpPr>
      <xdr:spPr>
        <a:xfrm>
          <a:off x="15214111" y="592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124496</xdr:rowOff>
    </xdr:from>
    <xdr:to>
      <xdr:col>76</xdr:col>
      <xdr:colOff>165100</xdr:colOff>
      <xdr:row>36</xdr:row>
      <xdr:rowOff>54646</xdr:rowOff>
    </xdr:to>
    <xdr:sp macro="" textlink="">
      <xdr:nvSpPr>
        <xdr:cNvPr id="537" name="楕円 536"/>
        <xdr:cNvSpPr/>
      </xdr:nvSpPr>
      <xdr:spPr>
        <a:xfrm>
          <a:off x="14541500" y="61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71173</xdr:rowOff>
    </xdr:from>
    <xdr:ext cx="534377" cy="259045"/>
    <xdr:sp macro="" textlink="">
      <xdr:nvSpPr>
        <xdr:cNvPr id="538" name="テキスト ボックス 537"/>
        <xdr:cNvSpPr txBox="1"/>
      </xdr:nvSpPr>
      <xdr:spPr>
        <a:xfrm>
          <a:off x="14325111" y="59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27994</xdr:rowOff>
    </xdr:from>
    <xdr:to>
      <xdr:col>72</xdr:col>
      <xdr:colOff>38100</xdr:colOff>
      <xdr:row>36</xdr:row>
      <xdr:rowOff>129594</xdr:rowOff>
    </xdr:to>
    <xdr:sp macro="" textlink="">
      <xdr:nvSpPr>
        <xdr:cNvPr id="539" name="楕円 538"/>
        <xdr:cNvSpPr/>
      </xdr:nvSpPr>
      <xdr:spPr>
        <a:xfrm>
          <a:off x="13652500" y="620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146121</xdr:rowOff>
    </xdr:from>
    <xdr:ext cx="534377" cy="259045"/>
    <xdr:sp macro="" textlink="">
      <xdr:nvSpPr>
        <xdr:cNvPr id="540" name="テキスト ボックス 539"/>
        <xdr:cNvSpPr txBox="1"/>
      </xdr:nvSpPr>
      <xdr:spPr>
        <a:xfrm>
          <a:off x="13436111" y="597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104592</xdr:rowOff>
    </xdr:from>
    <xdr:to>
      <xdr:col>67</xdr:col>
      <xdr:colOff>101600</xdr:colOff>
      <xdr:row>36</xdr:row>
      <xdr:rowOff>34742</xdr:rowOff>
    </xdr:to>
    <xdr:sp macro="" textlink="">
      <xdr:nvSpPr>
        <xdr:cNvPr id="541" name="楕円 540"/>
        <xdr:cNvSpPr/>
      </xdr:nvSpPr>
      <xdr:spPr>
        <a:xfrm>
          <a:off x="12763500" y="610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51269</xdr:rowOff>
    </xdr:from>
    <xdr:ext cx="534377" cy="259045"/>
    <xdr:sp macro="" textlink="">
      <xdr:nvSpPr>
        <xdr:cNvPr id="542" name="テキスト ボックス 541"/>
        <xdr:cNvSpPr txBox="1"/>
      </xdr:nvSpPr>
      <xdr:spPr>
        <a:xfrm>
          <a:off x="12547111" y="588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133528</xdr:rowOff>
    </xdr:from>
    <xdr:to>
      <xdr:col>85</xdr:col>
      <xdr:colOff>127000</xdr:colOff>
      <xdr:row>58</xdr:row>
      <xdr:rowOff>14325</xdr:rowOff>
    </xdr:to>
    <xdr:cxnSp macro="">
      <xdr:nvCxnSpPr>
        <xdr:cNvPr id="572" name="直線コネクタ 571"/>
        <xdr:cNvCxnSpPr/>
      </xdr:nvCxnSpPr>
      <xdr:spPr>
        <a:xfrm flipV="1">
          <a:off x="15481300" y="9906178"/>
          <a:ext cx="838200" cy="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48844</xdr:rowOff>
    </xdr:from>
    <xdr:to>
      <xdr:col>81</xdr:col>
      <xdr:colOff>50800</xdr:colOff>
      <xdr:row>58</xdr:row>
      <xdr:rowOff>14325</xdr:rowOff>
    </xdr:to>
    <xdr:cxnSp macro="">
      <xdr:nvCxnSpPr>
        <xdr:cNvPr id="575" name="直線コネクタ 574"/>
        <xdr:cNvCxnSpPr/>
      </xdr:nvCxnSpPr>
      <xdr:spPr>
        <a:xfrm>
          <a:off x="14592300" y="9821494"/>
          <a:ext cx="8890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149466</xdr:rowOff>
    </xdr:from>
    <xdr:to>
      <xdr:col>76</xdr:col>
      <xdr:colOff>114300</xdr:colOff>
      <xdr:row>57</xdr:row>
      <xdr:rowOff>48844</xdr:rowOff>
    </xdr:to>
    <xdr:cxnSp macro="">
      <xdr:nvCxnSpPr>
        <xdr:cNvPr id="578" name="直線コネクタ 577"/>
        <xdr:cNvCxnSpPr/>
      </xdr:nvCxnSpPr>
      <xdr:spPr>
        <a:xfrm>
          <a:off x="13703300" y="9750666"/>
          <a:ext cx="889000" cy="7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140805</xdr:rowOff>
    </xdr:from>
    <xdr:to>
      <xdr:col>76</xdr:col>
      <xdr:colOff>165100</xdr:colOff>
      <xdr:row>57</xdr:row>
      <xdr:rowOff>70955</xdr:rowOff>
    </xdr:to>
    <xdr:sp macro="" textlink="">
      <xdr:nvSpPr>
        <xdr:cNvPr id="579" name="フローチャート: 判断 578"/>
        <xdr:cNvSpPr/>
      </xdr:nvSpPr>
      <xdr:spPr>
        <a:xfrm>
          <a:off x="14541500" y="974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87482</xdr:rowOff>
    </xdr:from>
    <xdr:ext cx="534377" cy="259045"/>
    <xdr:sp macro="" textlink="">
      <xdr:nvSpPr>
        <xdr:cNvPr id="580" name="テキスト ボックス 579"/>
        <xdr:cNvSpPr txBox="1"/>
      </xdr:nvSpPr>
      <xdr:spPr>
        <a:xfrm>
          <a:off x="14325111" y="95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149466</xdr:rowOff>
    </xdr:from>
    <xdr:to>
      <xdr:col>71</xdr:col>
      <xdr:colOff>177800</xdr:colOff>
      <xdr:row>57</xdr:row>
      <xdr:rowOff>169735</xdr:rowOff>
    </xdr:to>
    <xdr:cxnSp macro="">
      <xdr:nvCxnSpPr>
        <xdr:cNvPr id="581" name="直線コネクタ 580"/>
        <xdr:cNvCxnSpPr/>
      </xdr:nvCxnSpPr>
      <xdr:spPr>
        <a:xfrm flipV="1">
          <a:off x="12814300" y="9750666"/>
          <a:ext cx="889000" cy="19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131369</xdr:rowOff>
    </xdr:from>
    <xdr:to>
      <xdr:col>72</xdr:col>
      <xdr:colOff>38100</xdr:colOff>
      <xdr:row>57</xdr:row>
      <xdr:rowOff>61519</xdr:rowOff>
    </xdr:to>
    <xdr:sp macro="" textlink="">
      <xdr:nvSpPr>
        <xdr:cNvPr id="582" name="フローチャート: 判断 581"/>
        <xdr:cNvSpPr/>
      </xdr:nvSpPr>
      <xdr:spPr>
        <a:xfrm>
          <a:off x="13652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52646</xdr:rowOff>
    </xdr:from>
    <xdr:ext cx="534377" cy="259045"/>
    <xdr:sp macro="" textlink="">
      <xdr:nvSpPr>
        <xdr:cNvPr id="583" name="テキスト ボックス 582"/>
        <xdr:cNvSpPr txBox="1"/>
      </xdr:nvSpPr>
      <xdr:spPr>
        <a:xfrm>
          <a:off x="13436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20803</xdr:rowOff>
    </xdr:from>
    <xdr:to>
      <xdr:col>67</xdr:col>
      <xdr:colOff>101600</xdr:colOff>
      <xdr:row>57</xdr:row>
      <xdr:rowOff>122403</xdr:rowOff>
    </xdr:to>
    <xdr:sp macro="" textlink="">
      <xdr:nvSpPr>
        <xdr:cNvPr id="584" name="フローチャート: 判断 583"/>
        <xdr:cNvSpPr/>
      </xdr:nvSpPr>
      <xdr:spPr>
        <a:xfrm>
          <a:off x="12763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138930</xdr:rowOff>
    </xdr:from>
    <xdr:ext cx="534377" cy="259045"/>
    <xdr:sp macro="" textlink="">
      <xdr:nvSpPr>
        <xdr:cNvPr id="585" name="テキスト ボックス 584"/>
        <xdr:cNvSpPr txBox="1"/>
      </xdr:nvSpPr>
      <xdr:spPr>
        <a:xfrm>
          <a:off x="12547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82728</xdr:rowOff>
    </xdr:from>
    <xdr:to>
      <xdr:col>85</xdr:col>
      <xdr:colOff>177800</xdr:colOff>
      <xdr:row>58</xdr:row>
      <xdr:rowOff>12878</xdr:rowOff>
    </xdr:to>
    <xdr:sp macro="" textlink="">
      <xdr:nvSpPr>
        <xdr:cNvPr id="591" name="楕円 590"/>
        <xdr:cNvSpPr/>
      </xdr:nvSpPr>
      <xdr:spPr>
        <a:xfrm>
          <a:off x="16268700" y="98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61155</xdr:rowOff>
    </xdr:from>
    <xdr:ext cx="534377" cy="259045"/>
    <xdr:sp macro="" textlink="">
      <xdr:nvSpPr>
        <xdr:cNvPr id="592" name="教育費該当値テキスト"/>
        <xdr:cNvSpPr txBox="1"/>
      </xdr:nvSpPr>
      <xdr:spPr>
        <a:xfrm>
          <a:off x="16370300" y="98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134975</xdr:rowOff>
    </xdr:from>
    <xdr:to>
      <xdr:col>81</xdr:col>
      <xdr:colOff>101600</xdr:colOff>
      <xdr:row>58</xdr:row>
      <xdr:rowOff>65125</xdr:rowOff>
    </xdr:to>
    <xdr:sp macro="" textlink="">
      <xdr:nvSpPr>
        <xdr:cNvPr id="593" name="楕円 592"/>
        <xdr:cNvSpPr/>
      </xdr:nvSpPr>
      <xdr:spPr>
        <a:xfrm>
          <a:off x="15430500" y="99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56252</xdr:rowOff>
    </xdr:from>
    <xdr:ext cx="534377" cy="259045"/>
    <xdr:sp macro="" textlink="">
      <xdr:nvSpPr>
        <xdr:cNvPr id="594" name="テキスト ボックス 593"/>
        <xdr:cNvSpPr txBox="1"/>
      </xdr:nvSpPr>
      <xdr:spPr>
        <a:xfrm>
          <a:off x="15214111" y="1000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169494</xdr:rowOff>
    </xdr:from>
    <xdr:to>
      <xdr:col>76</xdr:col>
      <xdr:colOff>165100</xdr:colOff>
      <xdr:row>57</xdr:row>
      <xdr:rowOff>99644</xdr:rowOff>
    </xdr:to>
    <xdr:sp macro="" textlink="">
      <xdr:nvSpPr>
        <xdr:cNvPr id="595" name="楕円 594"/>
        <xdr:cNvSpPr/>
      </xdr:nvSpPr>
      <xdr:spPr>
        <a:xfrm>
          <a:off x="14541500" y="97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90771</xdr:rowOff>
    </xdr:from>
    <xdr:ext cx="534377" cy="259045"/>
    <xdr:sp macro="" textlink="">
      <xdr:nvSpPr>
        <xdr:cNvPr id="596" name="テキスト ボックス 595"/>
        <xdr:cNvSpPr txBox="1"/>
      </xdr:nvSpPr>
      <xdr:spPr>
        <a:xfrm>
          <a:off x="14325111" y="98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98666</xdr:rowOff>
    </xdr:from>
    <xdr:to>
      <xdr:col>72</xdr:col>
      <xdr:colOff>38100</xdr:colOff>
      <xdr:row>57</xdr:row>
      <xdr:rowOff>28816</xdr:rowOff>
    </xdr:to>
    <xdr:sp macro="" textlink="">
      <xdr:nvSpPr>
        <xdr:cNvPr id="597" name="楕円 596"/>
        <xdr:cNvSpPr/>
      </xdr:nvSpPr>
      <xdr:spPr>
        <a:xfrm>
          <a:off x="13652500" y="96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45343</xdr:rowOff>
    </xdr:from>
    <xdr:ext cx="534377" cy="259045"/>
    <xdr:sp macro="" textlink="">
      <xdr:nvSpPr>
        <xdr:cNvPr id="598" name="テキスト ボックス 597"/>
        <xdr:cNvSpPr txBox="1"/>
      </xdr:nvSpPr>
      <xdr:spPr>
        <a:xfrm>
          <a:off x="13436111" y="94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118935</xdr:rowOff>
    </xdr:from>
    <xdr:to>
      <xdr:col>67</xdr:col>
      <xdr:colOff>101600</xdr:colOff>
      <xdr:row>58</xdr:row>
      <xdr:rowOff>49085</xdr:rowOff>
    </xdr:to>
    <xdr:sp macro="" textlink="">
      <xdr:nvSpPr>
        <xdr:cNvPr id="599" name="楕円 598"/>
        <xdr:cNvSpPr/>
      </xdr:nvSpPr>
      <xdr:spPr>
        <a:xfrm>
          <a:off x="12763500" y="98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40212</xdr:rowOff>
    </xdr:from>
    <xdr:ext cx="534377" cy="259045"/>
    <xdr:sp macro="" textlink="">
      <xdr:nvSpPr>
        <xdr:cNvPr id="600" name="テキスト ボックス 599"/>
        <xdr:cNvSpPr txBox="1"/>
      </xdr:nvSpPr>
      <xdr:spPr>
        <a:xfrm>
          <a:off x="12547111" y="998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45267</xdr:rowOff>
    </xdr:from>
    <xdr:to>
      <xdr:col>85</xdr:col>
      <xdr:colOff>127000</xdr:colOff>
      <xdr:row>79</xdr:row>
      <xdr:rowOff>98214</xdr:rowOff>
    </xdr:to>
    <xdr:cxnSp macro="">
      <xdr:nvCxnSpPr>
        <xdr:cNvPr id="631" name="直線コネクタ 630"/>
        <xdr:cNvCxnSpPr/>
      </xdr:nvCxnSpPr>
      <xdr:spPr>
        <a:xfrm flipV="1">
          <a:off x="15481300" y="13589817"/>
          <a:ext cx="838200" cy="5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145530</xdr:rowOff>
    </xdr:from>
    <xdr:ext cx="469744" cy="259045"/>
    <xdr:sp macro="" textlink="">
      <xdr:nvSpPr>
        <xdr:cNvPr id="632" name="災害復旧費平均値テキスト"/>
        <xdr:cNvSpPr txBox="1"/>
      </xdr:nvSpPr>
      <xdr:spPr>
        <a:xfrm>
          <a:off x="16370300" y="1351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67560</xdr:rowOff>
    </xdr:from>
    <xdr:to>
      <xdr:col>81</xdr:col>
      <xdr:colOff>50800</xdr:colOff>
      <xdr:row>79</xdr:row>
      <xdr:rowOff>98214</xdr:rowOff>
    </xdr:to>
    <xdr:cxnSp macro="">
      <xdr:nvCxnSpPr>
        <xdr:cNvPr id="634" name="直線コネクタ 633"/>
        <xdr:cNvCxnSpPr/>
      </xdr:nvCxnSpPr>
      <xdr:spPr>
        <a:xfrm>
          <a:off x="14592300" y="13612110"/>
          <a:ext cx="889000" cy="3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79873</xdr:rowOff>
    </xdr:from>
    <xdr:to>
      <xdr:col>76</xdr:col>
      <xdr:colOff>114300</xdr:colOff>
      <xdr:row>79</xdr:row>
      <xdr:rowOff>67560</xdr:rowOff>
    </xdr:to>
    <xdr:cxnSp macro="">
      <xdr:nvCxnSpPr>
        <xdr:cNvPr id="637" name="直線コネクタ 636"/>
        <xdr:cNvCxnSpPr/>
      </xdr:nvCxnSpPr>
      <xdr:spPr>
        <a:xfrm>
          <a:off x="13703300" y="13452973"/>
          <a:ext cx="889000" cy="15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30345</xdr:rowOff>
    </xdr:from>
    <xdr:to>
      <xdr:col>76</xdr:col>
      <xdr:colOff>165100</xdr:colOff>
      <xdr:row>79</xdr:row>
      <xdr:rowOff>131945</xdr:rowOff>
    </xdr:to>
    <xdr:sp macro="" textlink="">
      <xdr:nvSpPr>
        <xdr:cNvPr id="638" name="フローチャート: 判断 637"/>
        <xdr:cNvSpPr/>
      </xdr:nvSpPr>
      <xdr:spPr>
        <a:xfrm>
          <a:off x="14541500" y="135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123072</xdr:rowOff>
    </xdr:from>
    <xdr:ext cx="469744" cy="259045"/>
    <xdr:sp macro="" textlink="">
      <xdr:nvSpPr>
        <xdr:cNvPr id="639" name="テキスト ボックス 638"/>
        <xdr:cNvSpPr txBox="1"/>
      </xdr:nvSpPr>
      <xdr:spPr>
        <a:xfrm>
          <a:off x="14357428" y="1366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79873</xdr:rowOff>
    </xdr:from>
    <xdr:to>
      <xdr:col>71</xdr:col>
      <xdr:colOff>177800</xdr:colOff>
      <xdr:row>79</xdr:row>
      <xdr:rowOff>7189</xdr:rowOff>
    </xdr:to>
    <xdr:cxnSp macro="">
      <xdr:nvCxnSpPr>
        <xdr:cNvPr id="640" name="直線コネクタ 639"/>
        <xdr:cNvCxnSpPr/>
      </xdr:nvCxnSpPr>
      <xdr:spPr>
        <a:xfrm flipV="1">
          <a:off x="12814300" y="13452973"/>
          <a:ext cx="889000" cy="9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9652</xdr:rowOff>
    </xdr:from>
    <xdr:to>
      <xdr:col>72</xdr:col>
      <xdr:colOff>38100</xdr:colOff>
      <xdr:row>79</xdr:row>
      <xdr:rowOff>111252</xdr:rowOff>
    </xdr:to>
    <xdr:sp macro="" textlink="">
      <xdr:nvSpPr>
        <xdr:cNvPr id="641" name="フローチャート: 判断 640"/>
        <xdr:cNvSpPr/>
      </xdr:nvSpPr>
      <xdr:spPr>
        <a:xfrm>
          <a:off x="13652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102379</xdr:rowOff>
    </xdr:from>
    <xdr:ext cx="469744" cy="259045"/>
    <xdr:sp macro="" textlink="">
      <xdr:nvSpPr>
        <xdr:cNvPr id="642" name="テキスト ボックス 641"/>
        <xdr:cNvSpPr txBox="1"/>
      </xdr:nvSpPr>
      <xdr:spPr>
        <a:xfrm>
          <a:off x="13468428" y="136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11688</xdr:rowOff>
    </xdr:from>
    <xdr:to>
      <xdr:col>67</xdr:col>
      <xdr:colOff>101600</xdr:colOff>
      <xdr:row>79</xdr:row>
      <xdr:rowOff>113288</xdr:rowOff>
    </xdr:to>
    <xdr:sp macro="" textlink="">
      <xdr:nvSpPr>
        <xdr:cNvPr id="643" name="フローチャート: 判断 642"/>
        <xdr:cNvSpPr/>
      </xdr:nvSpPr>
      <xdr:spPr>
        <a:xfrm>
          <a:off x="12763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104415</xdr:rowOff>
    </xdr:from>
    <xdr:ext cx="469744" cy="259045"/>
    <xdr:sp macro="" textlink="">
      <xdr:nvSpPr>
        <xdr:cNvPr id="644" name="テキスト ボックス 643"/>
        <xdr:cNvSpPr txBox="1"/>
      </xdr:nvSpPr>
      <xdr:spPr>
        <a:xfrm>
          <a:off x="12579428" y="1364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165917</xdr:rowOff>
    </xdr:from>
    <xdr:to>
      <xdr:col>85</xdr:col>
      <xdr:colOff>177800</xdr:colOff>
      <xdr:row>79</xdr:row>
      <xdr:rowOff>96067</xdr:rowOff>
    </xdr:to>
    <xdr:sp macro="" textlink="">
      <xdr:nvSpPr>
        <xdr:cNvPr id="650" name="楕円 649"/>
        <xdr:cNvSpPr/>
      </xdr:nvSpPr>
      <xdr:spPr>
        <a:xfrm>
          <a:off x="16268700" y="1353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125294</xdr:rowOff>
    </xdr:from>
    <xdr:ext cx="469744" cy="259045"/>
    <xdr:sp macro="" textlink="">
      <xdr:nvSpPr>
        <xdr:cNvPr id="651" name="災害復旧費該当値テキスト"/>
        <xdr:cNvSpPr txBox="1"/>
      </xdr:nvSpPr>
      <xdr:spPr>
        <a:xfrm>
          <a:off x="16370300" y="1332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47414</xdr:rowOff>
    </xdr:from>
    <xdr:to>
      <xdr:col>81</xdr:col>
      <xdr:colOff>101600</xdr:colOff>
      <xdr:row>79</xdr:row>
      <xdr:rowOff>149014</xdr:rowOff>
    </xdr:to>
    <xdr:sp macro="" textlink="">
      <xdr:nvSpPr>
        <xdr:cNvPr id="652" name="楕円 651"/>
        <xdr:cNvSpPr/>
      </xdr:nvSpPr>
      <xdr:spPr>
        <a:xfrm>
          <a:off x="15430500" y="135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140141</xdr:rowOff>
    </xdr:from>
    <xdr:ext cx="313932" cy="259045"/>
    <xdr:sp macro="" textlink="">
      <xdr:nvSpPr>
        <xdr:cNvPr id="653" name="テキスト ボックス 652"/>
        <xdr:cNvSpPr txBox="1"/>
      </xdr:nvSpPr>
      <xdr:spPr>
        <a:xfrm>
          <a:off x="15324333" y="13684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16760</xdr:rowOff>
    </xdr:from>
    <xdr:to>
      <xdr:col>76</xdr:col>
      <xdr:colOff>165100</xdr:colOff>
      <xdr:row>79</xdr:row>
      <xdr:rowOff>118360</xdr:rowOff>
    </xdr:to>
    <xdr:sp macro="" textlink="">
      <xdr:nvSpPr>
        <xdr:cNvPr id="654" name="楕円 653"/>
        <xdr:cNvSpPr/>
      </xdr:nvSpPr>
      <xdr:spPr>
        <a:xfrm>
          <a:off x="14541500" y="135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134887</xdr:rowOff>
    </xdr:from>
    <xdr:ext cx="469744" cy="259045"/>
    <xdr:sp macro="" textlink="">
      <xdr:nvSpPr>
        <xdr:cNvPr id="655" name="テキスト ボックス 654"/>
        <xdr:cNvSpPr txBox="1"/>
      </xdr:nvSpPr>
      <xdr:spPr>
        <a:xfrm>
          <a:off x="14357428" y="1333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29073</xdr:rowOff>
    </xdr:from>
    <xdr:to>
      <xdr:col>72</xdr:col>
      <xdr:colOff>38100</xdr:colOff>
      <xdr:row>78</xdr:row>
      <xdr:rowOff>130673</xdr:rowOff>
    </xdr:to>
    <xdr:sp macro="" textlink="">
      <xdr:nvSpPr>
        <xdr:cNvPr id="656" name="楕円 655"/>
        <xdr:cNvSpPr/>
      </xdr:nvSpPr>
      <xdr:spPr>
        <a:xfrm>
          <a:off x="13652500" y="13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147200</xdr:rowOff>
    </xdr:from>
    <xdr:ext cx="534377" cy="259045"/>
    <xdr:sp macro="" textlink="">
      <xdr:nvSpPr>
        <xdr:cNvPr id="657" name="テキスト ボックス 656"/>
        <xdr:cNvSpPr txBox="1"/>
      </xdr:nvSpPr>
      <xdr:spPr>
        <a:xfrm>
          <a:off x="13436111" y="1317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127839</xdr:rowOff>
    </xdr:from>
    <xdr:to>
      <xdr:col>67</xdr:col>
      <xdr:colOff>101600</xdr:colOff>
      <xdr:row>79</xdr:row>
      <xdr:rowOff>57989</xdr:rowOff>
    </xdr:to>
    <xdr:sp macro="" textlink="">
      <xdr:nvSpPr>
        <xdr:cNvPr id="658" name="楕円 657"/>
        <xdr:cNvSpPr/>
      </xdr:nvSpPr>
      <xdr:spPr>
        <a:xfrm>
          <a:off x="12763500" y="135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74516</xdr:rowOff>
    </xdr:from>
    <xdr:ext cx="469744" cy="259045"/>
    <xdr:sp macro="" textlink="">
      <xdr:nvSpPr>
        <xdr:cNvPr id="659" name="テキスト ボックス 658"/>
        <xdr:cNvSpPr txBox="1"/>
      </xdr:nvSpPr>
      <xdr:spPr>
        <a:xfrm>
          <a:off x="12579428" y="132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166987</xdr:rowOff>
    </xdr:from>
    <xdr:to>
      <xdr:col>85</xdr:col>
      <xdr:colOff>127000</xdr:colOff>
      <xdr:row>95</xdr:row>
      <xdr:rowOff>8903</xdr:rowOff>
    </xdr:to>
    <xdr:cxnSp macro="">
      <xdr:nvCxnSpPr>
        <xdr:cNvPr id="688" name="直線コネクタ 687"/>
        <xdr:cNvCxnSpPr/>
      </xdr:nvCxnSpPr>
      <xdr:spPr>
        <a:xfrm flipV="1">
          <a:off x="15481300" y="16283287"/>
          <a:ext cx="838200" cy="1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89" name="公債費平均値テキスト"/>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142421</xdr:rowOff>
    </xdr:from>
    <xdr:to>
      <xdr:col>81</xdr:col>
      <xdr:colOff>50800</xdr:colOff>
      <xdr:row>95</xdr:row>
      <xdr:rowOff>8903</xdr:rowOff>
    </xdr:to>
    <xdr:cxnSp macro="">
      <xdr:nvCxnSpPr>
        <xdr:cNvPr id="691" name="直線コネクタ 690"/>
        <xdr:cNvCxnSpPr/>
      </xdr:nvCxnSpPr>
      <xdr:spPr>
        <a:xfrm>
          <a:off x="14592300" y="16258721"/>
          <a:ext cx="889000" cy="3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139078</xdr:rowOff>
    </xdr:from>
    <xdr:ext cx="534377" cy="259045"/>
    <xdr:sp macro="" textlink="">
      <xdr:nvSpPr>
        <xdr:cNvPr id="693" name="テキスト ボックス 692"/>
        <xdr:cNvSpPr txBox="1"/>
      </xdr:nvSpPr>
      <xdr:spPr>
        <a:xfrm>
          <a:off x="15214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142421</xdr:rowOff>
    </xdr:from>
    <xdr:to>
      <xdr:col>76</xdr:col>
      <xdr:colOff>114300</xdr:colOff>
      <xdr:row>94</xdr:row>
      <xdr:rowOff>144196</xdr:rowOff>
    </xdr:to>
    <xdr:cxnSp macro="">
      <xdr:nvCxnSpPr>
        <xdr:cNvPr id="694" name="直線コネクタ 693"/>
        <xdr:cNvCxnSpPr/>
      </xdr:nvCxnSpPr>
      <xdr:spPr>
        <a:xfrm flipV="1">
          <a:off x="13703300" y="16258721"/>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5" name="フローチャート: 判断 694"/>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149958</xdr:rowOff>
    </xdr:from>
    <xdr:ext cx="534377" cy="259045"/>
    <xdr:sp macro="" textlink="">
      <xdr:nvSpPr>
        <xdr:cNvPr id="696" name="テキスト ボックス 695"/>
        <xdr:cNvSpPr txBox="1"/>
      </xdr:nvSpPr>
      <xdr:spPr>
        <a:xfrm>
          <a:off x="14325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98163</xdr:rowOff>
    </xdr:from>
    <xdr:to>
      <xdr:col>71</xdr:col>
      <xdr:colOff>177800</xdr:colOff>
      <xdr:row>94</xdr:row>
      <xdr:rowOff>144196</xdr:rowOff>
    </xdr:to>
    <xdr:cxnSp macro="">
      <xdr:nvCxnSpPr>
        <xdr:cNvPr id="697" name="直線コネクタ 696"/>
        <xdr:cNvCxnSpPr/>
      </xdr:nvCxnSpPr>
      <xdr:spPr>
        <a:xfrm>
          <a:off x="12814300" y="16214463"/>
          <a:ext cx="889000" cy="4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698" name="フローチャート: 判断 697"/>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12433</xdr:rowOff>
    </xdr:from>
    <xdr:ext cx="534377" cy="259045"/>
    <xdr:sp macro="" textlink="">
      <xdr:nvSpPr>
        <xdr:cNvPr id="699" name="テキスト ボックス 698"/>
        <xdr:cNvSpPr txBox="1"/>
      </xdr:nvSpPr>
      <xdr:spPr>
        <a:xfrm>
          <a:off x="13436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700" name="フローチャート: 判断 699"/>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166950</xdr:rowOff>
    </xdr:from>
    <xdr:ext cx="534377" cy="259045"/>
    <xdr:sp macro="" textlink="">
      <xdr:nvSpPr>
        <xdr:cNvPr id="701" name="テキスト ボックス 700"/>
        <xdr:cNvSpPr txBox="1"/>
      </xdr:nvSpPr>
      <xdr:spPr>
        <a:xfrm>
          <a:off x="12547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116187</xdr:rowOff>
    </xdr:from>
    <xdr:to>
      <xdr:col>85</xdr:col>
      <xdr:colOff>177800</xdr:colOff>
      <xdr:row>95</xdr:row>
      <xdr:rowOff>46337</xdr:rowOff>
    </xdr:to>
    <xdr:sp macro="" textlink="">
      <xdr:nvSpPr>
        <xdr:cNvPr id="707" name="楕円 706"/>
        <xdr:cNvSpPr/>
      </xdr:nvSpPr>
      <xdr:spPr>
        <a:xfrm>
          <a:off x="16268700" y="162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139064</xdr:rowOff>
    </xdr:from>
    <xdr:ext cx="534377" cy="259045"/>
    <xdr:sp macro="" textlink="">
      <xdr:nvSpPr>
        <xdr:cNvPr id="708" name="公債費該当値テキスト"/>
        <xdr:cNvSpPr txBox="1"/>
      </xdr:nvSpPr>
      <xdr:spPr>
        <a:xfrm>
          <a:off x="16370300" y="160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129553</xdr:rowOff>
    </xdr:from>
    <xdr:to>
      <xdr:col>81</xdr:col>
      <xdr:colOff>101600</xdr:colOff>
      <xdr:row>95</xdr:row>
      <xdr:rowOff>59703</xdr:rowOff>
    </xdr:to>
    <xdr:sp macro="" textlink="">
      <xdr:nvSpPr>
        <xdr:cNvPr id="709" name="楕円 708"/>
        <xdr:cNvSpPr/>
      </xdr:nvSpPr>
      <xdr:spPr>
        <a:xfrm>
          <a:off x="15430500" y="162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76230</xdr:rowOff>
    </xdr:from>
    <xdr:ext cx="534377" cy="259045"/>
    <xdr:sp macro="" textlink="">
      <xdr:nvSpPr>
        <xdr:cNvPr id="710" name="テキスト ボックス 709"/>
        <xdr:cNvSpPr txBox="1"/>
      </xdr:nvSpPr>
      <xdr:spPr>
        <a:xfrm>
          <a:off x="15214111" y="160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91621</xdr:rowOff>
    </xdr:from>
    <xdr:to>
      <xdr:col>76</xdr:col>
      <xdr:colOff>165100</xdr:colOff>
      <xdr:row>95</xdr:row>
      <xdr:rowOff>21771</xdr:rowOff>
    </xdr:to>
    <xdr:sp macro="" textlink="">
      <xdr:nvSpPr>
        <xdr:cNvPr id="711" name="楕円 710"/>
        <xdr:cNvSpPr/>
      </xdr:nvSpPr>
      <xdr:spPr>
        <a:xfrm>
          <a:off x="14541500" y="162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38298</xdr:rowOff>
    </xdr:from>
    <xdr:ext cx="534377" cy="259045"/>
    <xdr:sp macro="" textlink="">
      <xdr:nvSpPr>
        <xdr:cNvPr id="712" name="テキスト ボックス 711"/>
        <xdr:cNvSpPr txBox="1"/>
      </xdr:nvSpPr>
      <xdr:spPr>
        <a:xfrm>
          <a:off x="14325111" y="1598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93396</xdr:rowOff>
    </xdr:from>
    <xdr:to>
      <xdr:col>72</xdr:col>
      <xdr:colOff>38100</xdr:colOff>
      <xdr:row>95</xdr:row>
      <xdr:rowOff>23546</xdr:rowOff>
    </xdr:to>
    <xdr:sp macro="" textlink="">
      <xdr:nvSpPr>
        <xdr:cNvPr id="713" name="楕円 712"/>
        <xdr:cNvSpPr/>
      </xdr:nvSpPr>
      <xdr:spPr>
        <a:xfrm>
          <a:off x="13652500" y="162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40073</xdr:rowOff>
    </xdr:from>
    <xdr:ext cx="534377" cy="259045"/>
    <xdr:sp macro="" textlink="">
      <xdr:nvSpPr>
        <xdr:cNvPr id="714" name="テキスト ボックス 713"/>
        <xdr:cNvSpPr txBox="1"/>
      </xdr:nvSpPr>
      <xdr:spPr>
        <a:xfrm>
          <a:off x="13436111" y="159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47363</xdr:rowOff>
    </xdr:from>
    <xdr:to>
      <xdr:col>67</xdr:col>
      <xdr:colOff>101600</xdr:colOff>
      <xdr:row>94</xdr:row>
      <xdr:rowOff>148963</xdr:rowOff>
    </xdr:to>
    <xdr:sp macro="" textlink="">
      <xdr:nvSpPr>
        <xdr:cNvPr id="715" name="楕円 714"/>
        <xdr:cNvSpPr/>
      </xdr:nvSpPr>
      <xdr:spPr>
        <a:xfrm>
          <a:off x="12763500" y="161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165490</xdr:rowOff>
    </xdr:from>
    <xdr:ext cx="599010" cy="259045"/>
    <xdr:sp macro="" textlink="">
      <xdr:nvSpPr>
        <xdr:cNvPr id="716" name="テキスト ボックス 715"/>
        <xdr:cNvSpPr txBox="1"/>
      </xdr:nvSpPr>
      <xdr:spPr>
        <a:xfrm>
          <a:off x="12514795" y="1593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66366</xdr:rowOff>
    </xdr:from>
    <xdr:to>
      <xdr:col>107</xdr:col>
      <xdr:colOff>101600</xdr:colOff>
      <xdr:row>38</xdr:row>
      <xdr:rowOff>167966</xdr:rowOff>
    </xdr:to>
    <xdr:sp macro="" textlink="">
      <xdr:nvSpPr>
        <xdr:cNvPr id="754" name="フローチャート: 判断 753"/>
        <xdr:cNvSpPr/>
      </xdr:nvSpPr>
      <xdr:spPr>
        <a:xfrm>
          <a:off x="20383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13043</xdr:rowOff>
    </xdr:from>
    <xdr:ext cx="378565" cy="259045"/>
    <xdr:sp macro="" textlink="">
      <xdr:nvSpPr>
        <xdr:cNvPr id="755" name="テキスト ボックス 754"/>
        <xdr:cNvSpPr txBox="1"/>
      </xdr:nvSpPr>
      <xdr:spPr>
        <a:xfrm>
          <a:off x="20245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148336</xdr:rowOff>
    </xdr:from>
    <xdr:to>
      <xdr:col>102</xdr:col>
      <xdr:colOff>165100</xdr:colOff>
      <xdr:row>39</xdr:row>
      <xdr:rowOff>78486</xdr:rowOff>
    </xdr:to>
    <xdr:sp macro="" textlink="">
      <xdr:nvSpPr>
        <xdr:cNvPr id="757" name="フローチャート: 判断 756"/>
        <xdr:cNvSpPr/>
      </xdr:nvSpPr>
      <xdr:spPr>
        <a:xfrm>
          <a:off x="19494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95013</xdr:rowOff>
    </xdr:from>
    <xdr:ext cx="378565" cy="259045"/>
    <xdr:sp macro="" textlink="">
      <xdr:nvSpPr>
        <xdr:cNvPr id="758" name="テキスト ボックス 757"/>
        <xdr:cNvSpPr txBox="1"/>
      </xdr:nvSpPr>
      <xdr:spPr>
        <a:xfrm>
          <a:off x="19356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21299</xdr:rowOff>
    </xdr:from>
    <xdr:to>
      <xdr:col>98</xdr:col>
      <xdr:colOff>38100</xdr:colOff>
      <xdr:row>39</xdr:row>
      <xdr:rowOff>122899</xdr:rowOff>
    </xdr:to>
    <xdr:sp macro="" textlink="">
      <xdr:nvSpPr>
        <xdr:cNvPr id="759" name="フローチャート: 判断 758"/>
        <xdr:cNvSpPr/>
      </xdr:nvSpPr>
      <xdr:spPr>
        <a:xfrm>
          <a:off x="18605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139426</xdr:rowOff>
    </xdr:from>
    <xdr:ext cx="313932" cy="259045"/>
    <xdr:sp macro="" textlink="">
      <xdr:nvSpPr>
        <xdr:cNvPr id="760" name="テキスト ボックス 759"/>
        <xdr:cNvSpPr txBox="1"/>
      </xdr:nvSpPr>
      <xdr:spPr>
        <a:xfrm>
          <a:off x="18499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民生費、教育費は、類似団体の平均を下回っている。</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衛生費は、公立浜坂病院に対する経営改善補助金、ごみ収集業務委託料等の増高により、</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92,056</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円（類似団体比較</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45,432</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円高）、類似団体平均の約</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1.97</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倍で、非常に高くなっている。</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農林水産業費、商工費は、町の主要基幹産業に係る経費であり、特に、観光産業振興を目的とした道の駅整備事業費により決算額が増高している。</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土木費は、町の特色として冬季の除雪経費が含まれており、</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92,064</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円（類似団体比較</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28,939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円高）で、類似団体平均の約</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1.46</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倍となっている。</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公債費は、町合併前の地方債残高が多く、返済の最中であるため</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96,419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円（類似団体比較</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38,285</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円高）で、類似団体平均の</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1.66</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倍となっている。</a:t>
          </a:r>
        </a:p>
        <a:p>
          <a:endParaRPr lang="ja-JP" altLang="ja-JP" sz="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毎年、実質収支の歳計剰余金相当額をベースに財政調整基金の積立額を増加させてきたが、平成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年度の公立浜坂病院に対する経営改善補助金を例年ベースの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千万円に</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千万円を追加補助（</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億円補助）したため、歳計剰余金が生じず、財政調整基金を増やせなかった。</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年度の病院に対する経営改善補助金は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千万円で、前年度の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億円と比較し、</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千万円減少したため実質収支額を</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千万円確保した。</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年度の病院に対する経営改善補助金は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億円で、前年度の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千万円と比較し、</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千万円増加したが、その財源補てんとして、財政調整基金を</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千万円取り崩した。</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年度の病院に対する経営改善補助金は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千万円で、前年度の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億円と比較し、</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千万円減少したが、除雪に関する経費が増高したため、実質収支額を確保できなかった。</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年度末の準財政規模に対する財政調整基金残高の比率は、</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35.36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％（前年度比</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2.26</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年度は、浜坂地区残土処分場事業特別会計で、一般会計繰出金の純計により、わずかな資金不足が生じているが、標準財政規模比に換算すると▲</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％となっている。</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また、平成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年度も継続的に公立浜坂病院事業会計で資金不足が発生している。しかし、平成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年度は、前年度に引き続き公立浜坂病院の資金不足比率が生じないよう一般会計が</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千万円の経営改善補助金を支出したことにより、公立浜坂病院に実質赤字・資金不足は発生していない。</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病院経営に関しては、医師確保、医業収入の向上に向けた住民へのＰＲや支出削減（適正規模の職員配置や委託などの見直し）を図るなど経営改善・資金不足解消に努めてきたが、収支額の改善に至っていない。</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医業収益に対する人件費の割合が非常に高くなっており、病院改革プランの検証、医療体制、経営改善計画、収支改善に向けた具体的な方策の検討、今後の病院経営方針の見直しも含め抜本的な見直しが必要となっている。</a:t>
          </a:r>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10948430</v>
      </c>
      <c r="BO4" s="410"/>
      <c r="BP4" s="410"/>
      <c r="BQ4" s="410"/>
      <c r="BR4" s="410"/>
      <c r="BS4" s="410"/>
      <c r="BT4" s="410"/>
      <c r="BU4" s="411"/>
      <c r="BV4" s="409">
        <v>10968514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0.4</v>
      </c>
      <c r="CU4" s="416"/>
      <c r="CV4" s="416"/>
      <c r="CW4" s="416"/>
      <c r="CX4" s="416"/>
      <c r="CY4" s="416"/>
      <c r="CZ4" s="416"/>
      <c r="DA4" s="417"/>
      <c r="DB4" s="415">
        <v>8.1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10799352</v>
      </c>
      <c r="BO5" s="447"/>
      <c r="BP5" s="447"/>
      <c r="BQ5" s="447"/>
      <c r="BR5" s="447"/>
      <c r="BS5" s="447"/>
      <c r="BT5" s="447"/>
      <c r="BU5" s="448"/>
      <c r="BV5" s="446">
        <v>10411024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83.8</v>
      </c>
      <c r="CU5" s="444"/>
      <c r="CV5" s="444"/>
      <c r="CW5" s="444"/>
      <c r="CX5" s="444"/>
      <c r="CY5" s="444"/>
      <c r="CZ5" s="444"/>
      <c r="DA5" s="445"/>
      <c r="DB5" s="443">
        <v>84</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149078</v>
      </c>
      <c r="BO6" s="447"/>
      <c r="BP6" s="447"/>
      <c r="BQ6" s="447"/>
      <c r="BR6" s="447"/>
      <c r="BS6" s="447"/>
      <c r="BT6" s="447"/>
      <c r="BU6" s="448"/>
      <c r="BV6" s="446">
        <v>557490</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87.5</v>
      </c>
      <c r="CU6" s="484"/>
      <c r="CV6" s="484"/>
      <c r="CW6" s="484"/>
      <c r="CX6" s="484"/>
      <c r="CY6" s="484"/>
      <c r="CZ6" s="484"/>
      <c r="DA6" s="485"/>
      <c r="DB6" s="483">
        <v>87.7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124338</v>
      </c>
      <c r="BO7" s="447"/>
      <c r="BP7" s="447"/>
      <c r="BQ7" s="447"/>
      <c r="BR7" s="447"/>
      <c r="BS7" s="447"/>
      <c r="BT7" s="447"/>
      <c r="BU7" s="448"/>
      <c r="BV7" s="446">
        <v>40689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6272466</v>
      </c>
      <c r="CU7" s="447"/>
      <c r="CV7" s="447"/>
      <c r="CW7" s="447"/>
      <c r="CX7" s="447"/>
      <c r="CY7" s="447"/>
      <c r="CZ7" s="447"/>
      <c r="DA7" s="448"/>
      <c r="DB7" s="446">
        <v>6401465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24740</v>
      </c>
      <c r="BO8" s="447"/>
      <c r="BP8" s="447"/>
      <c r="BQ8" s="447"/>
      <c r="BR8" s="447"/>
      <c r="BS8" s="447"/>
      <c r="BT8" s="447"/>
      <c r="BU8" s="448"/>
      <c r="BV8" s="446">
        <v>516801</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0.26</v>
      </c>
      <c r="CU8" s="487"/>
      <c r="CV8" s="487"/>
      <c r="CW8" s="487"/>
      <c r="CX8" s="487"/>
      <c r="CY8" s="487"/>
      <c r="CZ8" s="487"/>
      <c r="DA8" s="488"/>
      <c r="DB8" s="486">
        <v>0.26</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14819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-492061</v>
      </c>
      <c r="BO9" s="447"/>
      <c r="BP9" s="447"/>
      <c r="BQ9" s="447"/>
      <c r="BR9" s="447"/>
      <c r="BS9" s="447"/>
      <c r="BT9" s="447"/>
      <c r="BU9" s="448"/>
      <c r="BV9" s="446">
        <v>85828</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17.899999999999999</v>
      </c>
      <c r="CU9" s="444"/>
      <c r="CV9" s="444"/>
      <c r="CW9" s="444"/>
      <c r="CX9" s="444"/>
      <c r="CY9" s="444"/>
      <c r="CZ9" s="444"/>
      <c r="DA9" s="445"/>
      <c r="DB9" s="443">
        <v>17.3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16004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2239</v>
      </c>
      <c r="BO10" s="447"/>
      <c r="BP10" s="447"/>
      <c r="BQ10" s="447"/>
      <c r="BR10" s="447"/>
      <c r="BS10" s="447"/>
      <c r="BT10" s="447"/>
      <c r="BU10" s="448"/>
      <c r="BV10" s="446">
        <v>2876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14866</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87</v>
      </c>
      <c r="AV12" s="479"/>
      <c r="AW12" s="479"/>
      <c r="AX12" s="479"/>
      <c r="AY12" s="480" t="s">
        <v>127</v>
      </c>
      <c r="AZ12" s="481"/>
      <c r="BA12" s="481"/>
      <c r="BB12" s="481"/>
      <c r="BC12" s="481"/>
      <c r="BD12" s="481"/>
      <c r="BE12" s="481"/>
      <c r="BF12" s="481"/>
      <c r="BG12" s="481"/>
      <c r="BH12" s="481"/>
      <c r="BI12" s="481"/>
      <c r="BJ12" s="481"/>
      <c r="BK12" s="481"/>
      <c r="BL12" s="481"/>
      <c r="BM12" s="482"/>
      <c r="BN12" s="446">
        <v>163000</v>
      </c>
      <c r="BO12" s="447"/>
      <c r="BP12" s="447"/>
      <c r="BQ12" s="447"/>
      <c r="BR12" s="447"/>
      <c r="BS12" s="447"/>
      <c r="BT12" s="447"/>
      <c r="BU12" s="448"/>
      <c r="BV12" s="446">
        <v>565731</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14749</v>
      </c>
      <c r="S13" s="528"/>
      <c r="T13" s="528"/>
      <c r="U13" s="528"/>
      <c r="V13" s="529"/>
      <c r="W13" s="462" t="s">
        <v>130</v>
      </c>
      <c r="X13" s="463"/>
      <c r="Y13" s="463"/>
      <c r="Z13" s="463"/>
      <c r="AA13" s="463"/>
      <c r="AB13" s="453"/>
      <c r="AC13" s="497">
        <v>1184</v>
      </c>
      <c r="AD13" s="498"/>
      <c r="AE13" s="498"/>
      <c r="AF13" s="498"/>
      <c r="AG13" s="537"/>
      <c r="AH13" s="497">
        <v>958</v>
      </c>
      <c r="AI13" s="498"/>
      <c r="AJ13" s="498"/>
      <c r="AK13" s="498"/>
      <c r="AL13" s="499"/>
      <c r="AM13" s="475" t="s">
        <v>131</v>
      </c>
      <c r="AN13" s="476"/>
      <c r="AO13" s="476"/>
      <c r="AP13" s="476"/>
      <c r="AQ13" s="476"/>
      <c r="AR13" s="476"/>
      <c r="AS13" s="476"/>
      <c r="AT13" s="477"/>
      <c r="AU13" s="478" t="s">
        <v>87</v>
      </c>
      <c r="AV13" s="479"/>
      <c r="AW13" s="479"/>
      <c r="AX13" s="479"/>
      <c r="AY13" s="480" t="s">
        <v>132</v>
      </c>
      <c r="AZ13" s="481"/>
      <c r="BA13" s="481"/>
      <c r="BB13" s="481"/>
      <c r="BC13" s="481"/>
      <c r="BD13" s="481"/>
      <c r="BE13" s="481"/>
      <c r="BF13" s="481"/>
      <c r="BG13" s="481"/>
      <c r="BH13" s="481"/>
      <c r="BI13" s="481"/>
      <c r="BJ13" s="481"/>
      <c r="BK13" s="481"/>
      <c r="BL13" s="481"/>
      <c r="BM13" s="482"/>
      <c r="BN13" s="446">
        <v>-652822</v>
      </c>
      <c r="BO13" s="447"/>
      <c r="BP13" s="447"/>
      <c r="BQ13" s="447"/>
      <c r="BR13" s="447"/>
      <c r="BS13" s="447"/>
      <c r="BT13" s="447"/>
      <c r="BU13" s="448"/>
      <c r="BV13" s="446">
        <v>-477027</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10.8</v>
      </c>
      <c r="CU13" s="444"/>
      <c r="CV13" s="444"/>
      <c r="CW13" s="444"/>
      <c r="CX13" s="444"/>
      <c r="CY13" s="444"/>
      <c r="CZ13" s="444"/>
      <c r="DA13" s="445"/>
      <c r="DB13" s="443">
        <v>11.8</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134</v>
      </c>
      <c r="M14" s="525"/>
      <c r="N14" s="525"/>
      <c r="O14" s="525"/>
      <c r="P14" s="525"/>
      <c r="Q14" s="526"/>
      <c r="R14" s="527">
        <v>15174</v>
      </c>
      <c r="S14" s="528"/>
      <c r="T14" s="528"/>
      <c r="U14" s="528"/>
      <c r="V14" s="529"/>
      <c r="W14" s="436"/>
      <c r="X14" s="437"/>
      <c r="Y14" s="437"/>
      <c r="Z14" s="437"/>
      <c r="AA14" s="437"/>
      <c r="AB14" s="426"/>
      <c r="AC14" s="530">
        <v>16</v>
      </c>
      <c r="AD14" s="531"/>
      <c r="AE14" s="531"/>
      <c r="AF14" s="531"/>
      <c r="AG14" s="532"/>
      <c r="AH14" s="530">
        <v>13.5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v>76.8</v>
      </c>
      <c r="CU14" s="542"/>
      <c r="CV14" s="542"/>
      <c r="CW14" s="542"/>
      <c r="CX14" s="542"/>
      <c r="CY14" s="542"/>
      <c r="CZ14" s="542"/>
      <c r="DA14" s="543"/>
      <c r="DB14" s="541">
        <v>94.4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136</v>
      </c>
      <c r="N15" s="535"/>
      <c r="O15" s="535"/>
      <c r="P15" s="535"/>
      <c r="Q15" s="536"/>
      <c r="R15" s="527">
        <v>15059</v>
      </c>
      <c r="S15" s="528"/>
      <c r="T15" s="528"/>
      <c r="U15" s="528"/>
      <c r="V15" s="529"/>
      <c r="W15" s="462" t="s">
        <v>137</v>
      </c>
      <c r="X15" s="463"/>
      <c r="Y15" s="463"/>
      <c r="Z15" s="463"/>
      <c r="AA15" s="463"/>
      <c r="AB15" s="453"/>
      <c r="AC15" s="497">
        <v>1782</v>
      </c>
      <c r="AD15" s="498"/>
      <c r="AE15" s="498"/>
      <c r="AF15" s="498"/>
      <c r="AG15" s="537"/>
      <c r="AH15" s="497">
        <v>1713</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1365766</v>
      </c>
      <c r="BO15" s="410"/>
      <c r="BP15" s="410"/>
      <c r="BQ15" s="410"/>
      <c r="BR15" s="410"/>
      <c r="BS15" s="410"/>
      <c r="BT15" s="410"/>
      <c r="BU15" s="411"/>
      <c r="BV15" s="409">
        <v>1413107</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24.1</v>
      </c>
      <c r="AD16" s="531"/>
      <c r="AE16" s="531"/>
      <c r="AF16" s="531"/>
      <c r="AG16" s="532"/>
      <c r="AH16" s="530">
        <v>24.1</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5439176</v>
      </c>
      <c r="BO16" s="447"/>
      <c r="BP16" s="447"/>
      <c r="BQ16" s="447"/>
      <c r="BR16" s="447"/>
      <c r="BS16" s="447"/>
      <c r="BT16" s="447"/>
      <c r="BU16" s="448"/>
      <c r="BV16" s="446">
        <v>5471804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4421</v>
      </c>
      <c r="AD17" s="498"/>
      <c r="AE17" s="498"/>
      <c r="AF17" s="498"/>
      <c r="AG17" s="537"/>
      <c r="AH17" s="497">
        <v>4450</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1725917</v>
      </c>
      <c r="BO17" s="447"/>
      <c r="BP17" s="447"/>
      <c r="BQ17" s="447"/>
      <c r="BR17" s="447"/>
      <c r="BS17" s="447"/>
      <c r="BT17" s="447"/>
      <c r="BU17" s="448"/>
      <c r="BV17" s="446">
        <v>1774380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147</v>
      </c>
      <c r="C18" s="489"/>
      <c r="D18" s="489"/>
      <c r="E18" s="558"/>
      <c r="F18" s="558"/>
      <c r="G18" s="558"/>
      <c r="H18" s="558"/>
      <c r="I18" s="558"/>
      <c r="J18" s="558"/>
      <c r="K18" s="558"/>
      <c r="L18" s="559">
        <v>241.01</v>
      </c>
      <c r="M18" s="559"/>
      <c r="N18" s="559"/>
      <c r="O18" s="559"/>
      <c r="P18" s="559"/>
      <c r="Q18" s="559"/>
      <c r="R18" s="560"/>
      <c r="S18" s="560"/>
      <c r="T18" s="560"/>
      <c r="U18" s="560"/>
      <c r="V18" s="561"/>
      <c r="W18" s="464"/>
      <c r="X18" s="465"/>
      <c r="Y18" s="465"/>
      <c r="Z18" s="465"/>
      <c r="AA18" s="465"/>
      <c r="AB18" s="456"/>
      <c r="AC18" s="562">
        <v>59.8</v>
      </c>
      <c r="AD18" s="563"/>
      <c r="AE18" s="563"/>
      <c r="AF18" s="563"/>
      <c r="AG18" s="564"/>
      <c r="AH18" s="562">
        <v>62.5</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5335657</v>
      </c>
      <c r="BO18" s="447"/>
      <c r="BP18" s="447"/>
      <c r="BQ18" s="447"/>
      <c r="BR18" s="447"/>
      <c r="BS18" s="447"/>
      <c r="BT18" s="447"/>
      <c r="BU18" s="448"/>
      <c r="BV18" s="446">
        <v>5397463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149</v>
      </c>
      <c r="C19" s="489"/>
      <c r="D19" s="489"/>
      <c r="E19" s="558"/>
      <c r="F19" s="558"/>
      <c r="G19" s="558"/>
      <c r="H19" s="558"/>
      <c r="I19" s="558"/>
      <c r="J19" s="558"/>
      <c r="K19" s="558"/>
      <c r="L19" s="566">
        <v>61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7644585</v>
      </c>
      <c r="BO19" s="447"/>
      <c r="BP19" s="447"/>
      <c r="BQ19" s="447"/>
      <c r="BR19" s="447"/>
      <c r="BS19" s="447"/>
      <c r="BT19" s="447"/>
      <c r="BU19" s="448"/>
      <c r="BV19" s="446">
        <v>7837680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151</v>
      </c>
      <c r="C20" s="489"/>
      <c r="D20" s="489"/>
      <c r="E20" s="558"/>
      <c r="F20" s="558"/>
      <c r="G20" s="558"/>
      <c r="H20" s="558"/>
      <c r="I20" s="558"/>
      <c r="J20" s="558"/>
      <c r="K20" s="558"/>
      <c r="L20" s="566">
        <v>5291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13762190</v>
      </c>
      <c r="BO23" s="447"/>
      <c r="BP23" s="447"/>
      <c r="BQ23" s="447"/>
      <c r="BR23" s="447"/>
      <c r="BS23" s="447"/>
      <c r="BT23" s="447"/>
      <c r="BU23" s="448"/>
      <c r="BV23" s="446">
        <v>13707925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160</v>
      </c>
      <c r="F24" s="476"/>
      <c r="G24" s="476"/>
      <c r="H24" s="476"/>
      <c r="I24" s="476"/>
      <c r="J24" s="476"/>
      <c r="K24" s="477"/>
      <c r="L24" s="497">
        <v>1</v>
      </c>
      <c r="M24" s="498"/>
      <c r="N24" s="498"/>
      <c r="O24" s="498"/>
      <c r="P24" s="537"/>
      <c r="Q24" s="497">
        <v>7360</v>
      </c>
      <c r="R24" s="498"/>
      <c r="S24" s="498"/>
      <c r="T24" s="498"/>
      <c r="U24" s="498"/>
      <c r="V24" s="537"/>
      <c r="W24" s="596"/>
      <c r="X24" s="584"/>
      <c r="Y24" s="585"/>
      <c r="Z24" s="496" t="s">
        <v>161</v>
      </c>
      <c r="AA24" s="476"/>
      <c r="AB24" s="476"/>
      <c r="AC24" s="476"/>
      <c r="AD24" s="476"/>
      <c r="AE24" s="476"/>
      <c r="AF24" s="476"/>
      <c r="AG24" s="477"/>
      <c r="AH24" s="497">
        <v>138</v>
      </c>
      <c r="AI24" s="498"/>
      <c r="AJ24" s="498"/>
      <c r="AK24" s="498"/>
      <c r="AL24" s="537"/>
      <c r="AM24" s="497">
        <v>437460</v>
      </c>
      <c r="AN24" s="498"/>
      <c r="AO24" s="498"/>
      <c r="AP24" s="498"/>
      <c r="AQ24" s="498"/>
      <c r="AR24" s="537"/>
      <c r="AS24" s="497">
        <v>3170</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8950171</v>
      </c>
      <c r="BO24" s="447"/>
      <c r="BP24" s="447"/>
      <c r="BQ24" s="447"/>
      <c r="BR24" s="447"/>
      <c r="BS24" s="447"/>
      <c r="BT24" s="447"/>
      <c r="BU24" s="448"/>
      <c r="BV24" s="446">
        <v>9513430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163</v>
      </c>
      <c r="F25" s="476"/>
      <c r="G25" s="476"/>
      <c r="H25" s="476"/>
      <c r="I25" s="476"/>
      <c r="J25" s="476"/>
      <c r="K25" s="477"/>
      <c r="L25" s="497">
        <v>1</v>
      </c>
      <c r="M25" s="498"/>
      <c r="N25" s="498"/>
      <c r="O25" s="498"/>
      <c r="P25" s="537"/>
      <c r="Q25" s="497">
        <v>5888</v>
      </c>
      <c r="R25" s="498"/>
      <c r="S25" s="498"/>
      <c r="T25" s="498"/>
      <c r="U25" s="498"/>
      <c r="V25" s="537"/>
      <c r="W25" s="596"/>
      <c r="X25" s="584"/>
      <c r="Y25" s="585"/>
      <c r="Z25" s="496" t="s">
        <v>164</v>
      </c>
      <c r="AA25" s="476"/>
      <c r="AB25" s="476"/>
      <c r="AC25" s="476"/>
      <c r="AD25" s="476"/>
      <c r="AE25" s="476"/>
      <c r="AF25" s="476"/>
      <c r="AG25" s="477"/>
      <c r="AH25" s="497" t="s">
        <v>165</v>
      </c>
      <c r="AI25" s="498"/>
      <c r="AJ25" s="498"/>
      <c r="AK25" s="498"/>
      <c r="AL25" s="537"/>
      <c r="AM25" s="497" t="s">
        <v>165</v>
      </c>
      <c r="AN25" s="498"/>
      <c r="AO25" s="498"/>
      <c r="AP25" s="498"/>
      <c r="AQ25" s="498"/>
      <c r="AR25" s="537"/>
      <c r="AS25" s="497" t="s">
        <v>165</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158966</v>
      </c>
      <c r="BO25" s="410"/>
      <c r="BP25" s="410"/>
      <c r="BQ25" s="410"/>
      <c r="BR25" s="410"/>
      <c r="BS25" s="410"/>
      <c r="BT25" s="410"/>
      <c r="BU25" s="411"/>
      <c r="BV25" s="409">
        <v>236383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5336</v>
      </c>
      <c r="R26" s="498"/>
      <c r="S26" s="498"/>
      <c r="T26" s="498"/>
      <c r="U26" s="498"/>
      <c r="V26" s="537"/>
      <c r="W26" s="596"/>
      <c r="X26" s="584"/>
      <c r="Y26" s="585"/>
      <c r="Z26" s="496" t="s">
        <v>168</v>
      </c>
      <c r="AA26" s="606"/>
      <c r="AB26" s="606"/>
      <c r="AC26" s="606"/>
      <c r="AD26" s="606"/>
      <c r="AE26" s="606"/>
      <c r="AF26" s="606"/>
      <c r="AG26" s="607"/>
      <c r="AH26" s="497">
        <v>9</v>
      </c>
      <c r="AI26" s="498"/>
      <c r="AJ26" s="498"/>
      <c r="AK26" s="498"/>
      <c r="AL26" s="537"/>
      <c r="AM26" s="497">
        <v>29844</v>
      </c>
      <c r="AN26" s="498"/>
      <c r="AO26" s="498"/>
      <c r="AP26" s="498"/>
      <c r="AQ26" s="498"/>
      <c r="AR26" s="537"/>
      <c r="AS26" s="497">
        <v>3316</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3200</v>
      </c>
      <c r="R27" s="498"/>
      <c r="S27" s="498"/>
      <c r="T27" s="498"/>
      <c r="U27" s="498"/>
      <c r="V27" s="537"/>
      <c r="W27" s="596"/>
      <c r="X27" s="584"/>
      <c r="Y27" s="585"/>
      <c r="Z27" s="496" t="s">
        <v>173</v>
      </c>
      <c r="AA27" s="476"/>
      <c r="AB27" s="476"/>
      <c r="AC27" s="476"/>
      <c r="AD27" s="476"/>
      <c r="AE27" s="476"/>
      <c r="AF27" s="476"/>
      <c r="AG27" s="477"/>
      <c r="AH27" s="497">
        <v>12</v>
      </c>
      <c r="AI27" s="498"/>
      <c r="AJ27" s="498"/>
      <c r="AK27" s="498"/>
      <c r="AL27" s="537"/>
      <c r="AM27" s="497">
        <v>35376</v>
      </c>
      <c r="AN27" s="498"/>
      <c r="AO27" s="498"/>
      <c r="AP27" s="498"/>
      <c r="AQ27" s="498"/>
      <c r="AR27" s="537"/>
      <c r="AS27" s="497">
        <v>2948</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105204</v>
      </c>
      <c r="BO27" s="620"/>
      <c r="BP27" s="620"/>
      <c r="BQ27" s="620"/>
      <c r="BR27" s="620"/>
      <c r="BS27" s="620"/>
      <c r="BT27" s="620"/>
      <c r="BU27" s="621"/>
      <c r="BV27" s="619">
        <v>105199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2300</v>
      </c>
      <c r="R28" s="498"/>
      <c r="S28" s="498"/>
      <c r="T28" s="498"/>
      <c r="U28" s="498"/>
      <c r="V28" s="537"/>
      <c r="W28" s="596"/>
      <c r="X28" s="584"/>
      <c r="Y28" s="585"/>
      <c r="Z28" s="496" t="s">
        <v>176</v>
      </c>
      <c r="AA28" s="476"/>
      <c r="AB28" s="476"/>
      <c r="AC28" s="476"/>
      <c r="AD28" s="476"/>
      <c r="AE28" s="476"/>
      <c r="AF28" s="476"/>
      <c r="AG28" s="477"/>
      <c r="AH28" s="497" t="s">
        <v>121</v>
      </c>
      <c r="AI28" s="498"/>
      <c r="AJ28" s="498"/>
      <c r="AK28" s="498"/>
      <c r="AL28" s="537"/>
      <c r="AM28" s="497" t="s">
        <v>121</v>
      </c>
      <c r="AN28" s="498"/>
      <c r="AO28" s="498"/>
      <c r="AP28" s="498"/>
      <c r="AQ28" s="498"/>
      <c r="AR28" s="537"/>
      <c r="AS28" s="497" t="s">
        <v>121</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2218200</v>
      </c>
      <c r="BO28" s="410"/>
      <c r="BP28" s="410"/>
      <c r="BQ28" s="410"/>
      <c r="BR28" s="410"/>
      <c r="BS28" s="410"/>
      <c r="BT28" s="410"/>
      <c r="BU28" s="411"/>
      <c r="BV28" s="409">
        <v>2118961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14</v>
      </c>
      <c r="M29" s="498"/>
      <c r="N29" s="498"/>
      <c r="O29" s="498"/>
      <c r="P29" s="537"/>
      <c r="Q29" s="497">
        <v>2080</v>
      </c>
      <c r="R29" s="498"/>
      <c r="S29" s="498"/>
      <c r="T29" s="498"/>
      <c r="U29" s="498"/>
      <c r="V29" s="537"/>
      <c r="W29" s="597"/>
      <c r="X29" s="598"/>
      <c r="Y29" s="599"/>
      <c r="Z29" s="496" t="s">
        <v>179</v>
      </c>
      <c r="AA29" s="476"/>
      <c r="AB29" s="476"/>
      <c r="AC29" s="476"/>
      <c r="AD29" s="476"/>
      <c r="AE29" s="476"/>
      <c r="AF29" s="476"/>
      <c r="AG29" s="477"/>
      <c r="AH29" s="497">
        <v>150</v>
      </c>
      <c r="AI29" s="498"/>
      <c r="AJ29" s="498"/>
      <c r="AK29" s="498"/>
      <c r="AL29" s="537"/>
      <c r="AM29" s="497">
        <v>472836</v>
      </c>
      <c r="AN29" s="498"/>
      <c r="AO29" s="498"/>
      <c r="AP29" s="498"/>
      <c r="AQ29" s="498"/>
      <c r="AR29" s="537"/>
      <c r="AS29" s="497">
        <v>3152</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264803</v>
      </c>
      <c r="BO29" s="447"/>
      <c r="BP29" s="447"/>
      <c r="BQ29" s="447"/>
      <c r="BR29" s="447"/>
      <c r="BS29" s="447"/>
      <c r="BT29" s="447"/>
      <c r="BU29" s="448"/>
      <c r="BV29" s="446">
        <v>24794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96.2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847215</v>
      </c>
      <c r="BO30" s="620"/>
      <c r="BP30" s="620"/>
      <c r="BQ30" s="620"/>
      <c r="BR30" s="620"/>
      <c r="BS30" s="620"/>
      <c r="BT30" s="620"/>
      <c r="BU30" s="621"/>
      <c r="BV30" s="619">
        <v>781300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190</v>
      </c>
      <c r="X33" s="435"/>
      <c r="Y33" s="435"/>
      <c r="Z33" s="435"/>
      <c r="AA33" s="435"/>
      <c r="AB33" s="435"/>
      <c r="AC33" s="435"/>
      <c r="AD33" s="435"/>
      <c r="AE33" s="435"/>
      <c r="AF33" s="435"/>
      <c r="AG33" s="435"/>
      <c r="AH33" s="435"/>
      <c r="AI33" s="435"/>
      <c r="AJ33" s="435"/>
      <c r="AK33" s="435"/>
      <c r="AL33" s="195"/>
      <c r="AM33" s="470" t="s">
        <v>188</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195</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国民健康保険事業特別会計（事業勘定）</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12</v>
      </c>
      <c r="BF34" s="632"/>
      <c r="BG34" s="633" t="str">
        <f>IF('各会計、関係団体の財政状況及び健全化判断比率'!B36="","",'各会計、関係団体の財政状況及び健全化判断比率'!B36)</f>
        <v>七釜温泉配湯事業特別会計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美方郡広域事務組合（一般会計）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株式会社湯村温泉愛宕山観光</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浜坂地区残土処分場事業特別会計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国民健康保険事業特別会計（直診勘定）</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美方郡広域事務組合（農業共済）</v>
      </c>
      <c r="BZ35" s="633"/>
      <c r="CA35" s="633"/>
      <c r="CB35" s="633"/>
      <c r="CC35" s="633"/>
      <c r="CD35" s="633"/>
      <c r="CE35" s="633"/>
      <c r="CF35" s="633"/>
      <c r="CG35" s="633"/>
      <c r="CH35" s="633"/>
      <c r="CI35" s="633"/>
      <c r="CJ35" s="633"/>
      <c r="CK35" s="633"/>
      <c r="CL35" s="633"/>
      <c r="CM35" s="633"/>
      <c r="CN35" s="193"/>
      <c r="CO35" s="632">
        <f t="shared" ref="CO35:CO43" si="3">IF(CQ35="","",CO34+1)</f>
        <v>23</v>
      </c>
      <c r="CP35" s="632"/>
      <c r="CQ35" s="633" t="str">
        <f>IF('各会計、関係団体の財政状況及び健全化判断比率'!BS8="","",'各会計、関係団体の財政状況及び健全化判断比率'!BS8)</f>
        <v>株式会社温泉町夢公社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温泉地区残土処分場事業特別会計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介護保険事業特別会計（保険事業勘定）</v>
      </c>
      <c r="X36" s="633"/>
      <c r="Y36" s="633"/>
      <c r="Z36" s="633"/>
      <c r="AA36" s="633"/>
      <c r="AB36" s="633"/>
      <c r="AC36" s="633"/>
      <c r="AD36" s="633"/>
      <c r="AE36" s="633"/>
      <c r="AF36" s="633"/>
      <c r="AG36" s="633"/>
      <c r="AH36" s="633"/>
      <c r="AI36" s="633"/>
      <c r="AJ36" s="633"/>
      <c r="AK36" s="633"/>
      <c r="AL36" s="193"/>
      <c r="AM36" s="632">
        <f t="shared" si="0"/>
        <v>10</v>
      </c>
      <c r="AN36" s="632"/>
      <c r="AO36" s="633" t="str">
        <f>IF('各会計、関係団体の財政状況及び健全化判断比率'!B34="","",'各会計、関係団体の財政状況及び健全化判断比率'!B34)</f>
        <v>公立浜坂病院事業会計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但馬広域行政事務組合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f t="shared" si="0"/>
        <v>11</v>
      </c>
      <c r="AN37" s="632"/>
      <c r="AO37" s="633" t="str">
        <f>IF('各会計、関係団体の財政状況及び健全化判断比率'!B35="","",'各会計、関係団体の財政状況及び健全化判断比率'!B35)</f>
        <v>浜坂温泉配湯事業会計</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北但広域行政事務組合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兵庫県市町村職員退職手当組合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兵庫県市町交通災害共済組合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兵庫県町議会議員公務災害補償組合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兵庫県後期高齢者医療広域連合（一般会計）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兵庫県後期高齢者医療広域連合（特別会計）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cBU+c3VRc45pJe9pmiJve+DBRRI30vwXUmloomjhOwf9y4/Vs0zZVMzikwC+DHEHs+2IDuvHzhAScZEiaRNosg==" saltValue="Z7yRKCnc28WfbDedGdQ+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0" zoomScaleSheetLayoutView="100" workbookViewId="0">
      <selection activeCell="P37" sqref="P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563</v>
      </c>
      <c r="D34" s="1224"/>
      <c r="E34" s="1225"/>
      <c r="F34" s="32">
        <v>0.49</v>
      </c>
      <c r="G34" s="33">
        <v>0.05</v>
      </c>
      <c r="H34" s="33">
        <v>0</v>
      </c>
      <c r="I34" s="33" t="s">
        <v>564</v>
      </c>
      <c r="J34" s="34" t="s">
        <v>565</v>
      </c>
      <c r="K34" s="22"/>
      <c r="L34" s="22"/>
      <c r="M34" s="22"/>
      <c r="N34" s="22"/>
      <c r="O34" s="22"/>
      <c r="P34" s="22"/>
    </row>
    <row r="35" spans="1:16" ht="39" customHeight="1">
      <c r="A35" s="22"/>
      <c r="B35" s="35"/>
      <c r="C35" s="1218" t="s">
        <v>566</v>
      </c>
      <c r="D35" s="1219"/>
      <c r="E35" s="1220"/>
      <c r="F35" s="36">
        <v>11.18</v>
      </c>
      <c r="G35" s="37">
        <v>10.95</v>
      </c>
      <c r="H35" s="37">
        <v>10.86</v>
      </c>
      <c r="I35" s="37">
        <v>11.15</v>
      </c>
      <c r="J35" s="38">
        <v>4.2300000000000004</v>
      </c>
      <c r="K35" s="22"/>
      <c r="L35" s="22"/>
      <c r="M35" s="22"/>
      <c r="N35" s="22"/>
      <c r="O35" s="22"/>
      <c r="P35" s="22"/>
    </row>
    <row r="36" spans="1:16" ht="39" customHeight="1">
      <c r="A36" s="22"/>
      <c r="B36" s="35"/>
      <c r="C36" s="1218" t="s">
        <v>567</v>
      </c>
      <c r="D36" s="1219"/>
      <c r="E36" s="1220"/>
      <c r="F36" s="36">
        <v>4.42</v>
      </c>
      <c r="G36" s="37">
        <v>4.3600000000000003</v>
      </c>
      <c r="H36" s="37">
        <v>3.62</v>
      </c>
      <c r="I36" s="37">
        <v>3.43</v>
      </c>
      <c r="J36" s="38">
        <v>2.88</v>
      </c>
      <c r="K36" s="22"/>
      <c r="L36" s="22"/>
      <c r="M36" s="22"/>
      <c r="N36" s="22"/>
      <c r="O36" s="22"/>
      <c r="P36" s="22"/>
    </row>
    <row r="37" spans="1:16" ht="39" customHeight="1">
      <c r="A37" s="22"/>
      <c r="B37" s="35"/>
      <c r="C37" s="1218" t="s">
        <v>568</v>
      </c>
      <c r="D37" s="1219"/>
      <c r="E37" s="1220"/>
      <c r="F37" s="36" t="s">
        <v>513</v>
      </c>
      <c r="G37" s="37" t="s">
        <v>513</v>
      </c>
      <c r="H37" s="37" t="s">
        <v>513</v>
      </c>
      <c r="I37" s="37">
        <v>2.12</v>
      </c>
      <c r="J37" s="38">
        <v>2.2999999999999998</v>
      </c>
      <c r="K37" s="22"/>
      <c r="L37" s="22"/>
      <c r="M37" s="22"/>
      <c r="N37" s="22"/>
      <c r="O37" s="22"/>
      <c r="P37" s="22"/>
    </row>
    <row r="38" spans="1:16" ht="39" customHeight="1">
      <c r="A38" s="22"/>
      <c r="B38" s="35"/>
      <c r="C38" s="1218" t="s">
        <v>569</v>
      </c>
      <c r="D38" s="1219"/>
      <c r="E38" s="1220"/>
      <c r="F38" s="36">
        <v>0.1</v>
      </c>
      <c r="G38" s="37">
        <v>0.76</v>
      </c>
      <c r="H38" s="37">
        <v>0.79</v>
      </c>
      <c r="I38" s="37">
        <v>1.04</v>
      </c>
      <c r="J38" s="38">
        <v>1.88</v>
      </c>
      <c r="K38" s="22"/>
      <c r="L38" s="22"/>
      <c r="M38" s="22"/>
      <c r="N38" s="22"/>
      <c r="O38" s="22"/>
      <c r="P38" s="22"/>
    </row>
    <row r="39" spans="1:16" ht="39" customHeight="1">
      <c r="A39" s="22"/>
      <c r="B39" s="35"/>
      <c r="C39" s="1218" t="s">
        <v>570</v>
      </c>
      <c r="D39" s="1219"/>
      <c r="E39" s="1220"/>
      <c r="F39" s="36">
        <v>0.15</v>
      </c>
      <c r="G39" s="37">
        <v>0.08</v>
      </c>
      <c r="H39" s="37">
        <v>0</v>
      </c>
      <c r="I39" s="37" t="s">
        <v>564</v>
      </c>
      <c r="J39" s="38">
        <v>1.41</v>
      </c>
      <c r="K39" s="22"/>
      <c r="L39" s="22"/>
      <c r="M39" s="22"/>
      <c r="N39" s="22"/>
      <c r="O39" s="22"/>
      <c r="P39" s="22"/>
    </row>
    <row r="40" spans="1:16" ht="39" customHeight="1">
      <c r="A40" s="22"/>
      <c r="B40" s="35"/>
      <c r="C40" s="1218" t="s">
        <v>571</v>
      </c>
      <c r="D40" s="1219"/>
      <c r="E40" s="1220"/>
      <c r="F40" s="36">
        <v>0.41</v>
      </c>
      <c r="G40" s="37">
        <v>0.03</v>
      </c>
      <c r="H40" s="37">
        <v>0.84</v>
      </c>
      <c r="I40" s="37">
        <v>0.66</v>
      </c>
      <c r="J40" s="38">
        <v>0.89</v>
      </c>
      <c r="K40" s="22"/>
      <c r="L40" s="22"/>
      <c r="M40" s="22"/>
      <c r="N40" s="22"/>
      <c r="O40" s="22"/>
      <c r="P40" s="22"/>
    </row>
    <row r="41" spans="1:16" ht="39" customHeight="1">
      <c r="A41" s="22"/>
      <c r="B41" s="35"/>
      <c r="C41" s="1218" t="s">
        <v>572</v>
      </c>
      <c r="D41" s="1219"/>
      <c r="E41" s="1220"/>
      <c r="F41" s="36" t="s">
        <v>573</v>
      </c>
      <c r="G41" s="37" t="s">
        <v>574</v>
      </c>
      <c r="H41" s="37" t="s">
        <v>575</v>
      </c>
      <c r="I41" s="37">
        <v>0.78</v>
      </c>
      <c r="J41" s="38">
        <v>0.8</v>
      </c>
      <c r="K41" s="22"/>
      <c r="L41" s="22"/>
      <c r="M41" s="22"/>
      <c r="N41" s="22"/>
      <c r="O41" s="22"/>
      <c r="P41" s="22"/>
    </row>
    <row r="42" spans="1:16" ht="39" customHeight="1">
      <c r="A42" s="22"/>
      <c r="B42" s="39"/>
      <c r="C42" s="1218" t="s">
        <v>576</v>
      </c>
      <c r="D42" s="1219"/>
      <c r="E42" s="1220"/>
      <c r="F42" s="36" t="s">
        <v>513</v>
      </c>
      <c r="G42" s="37" t="s">
        <v>513</v>
      </c>
      <c r="H42" s="37" t="s">
        <v>513</v>
      </c>
      <c r="I42" s="37" t="s">
        <v>513</v>
      </c>
      <c r="J42" s="38" t="s">
        <v>513</v>
      </c>
      <c r="K42" s="22"/>
      <c r="L42" s="22"/>
      <c r="M42" s="22"/>
      <c r="N42" s="22"/>
      <c r="O42" s="22"/>
      <c r="P42" s="22"/>
    </row>
    <row r="43" spans="1:16" ht="39" customHeight="1" thickBot="1">
      <c r="A43" s="22"/>
      <c r="B43" s="40"/>
      <c r="C43" s="1221" t="s">
        <v>577</v>
      </c>
      <c r="D43" s="1222"/>
      <c r="E43" s="1223"/>
      <c r="F43" s="41">
        <v>6.84</v>
      </c>
      <c r="G43" s="42">
        <v>0.71</v>
      </c>
      <c r="H43" s="42">
        <v>7.19</v>
      </c>
      <c r="I43" s="42">
        <v>8.16</v>
      </c>
      <c r="J43" s="43">
        <v>0.34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v0dweyjtp1bFOzp9g+9VoonPPxneyN1Pdg3vKh5iuE3O4n/DbfEnbnH5tqFKmFyFRJqo+WkmCHGdEPSRXeuJw==" saltValue="pJq7ZK0rSCSzv7/TEZG+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0" zoomScaleSheetLayoutView="55" workbookViewId="0">
      <selection activeCell="U47" sqref="U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10</v>
      </c>
      <c r="C45" s="1235"/>
      <c r="D45" s="58"/>
      <c r="E45" s="1240" t="s">
        <v>11</v>
      </c>
      <c r="F45" s="1240"/>
      <c r="G45" s="1240"/>
      <c r="H45" s="1240"/>
      <c r="I45" s="1240"/>
      <c r="J45" s="1241"/>
      <c r="K45" s="59">
        <v>1691</v>
      </c>
      <c r="L45" s="60">
        <v>1567</v>
      </c>
      <c r="M45" s="60">
        <v>1539</v>
      </c>
      <c r="N45" s="60">
        <v>1436</v>
      </c>
      <c r="O45" s="61">
        <v>1433</v>
      </c>
      <c r="P45" s="48"/>
      <c r="Q45" s="48"/>
      <c r="R45" s="48"/>
      <c r="S45" s="48"/>
      <c r="T45" s="48"/>
      <c r="U45" s="48"/>
    </row>
    <row r="46" spans="1:21" ht="30.75" customHeight="1">
      <c r="A46" s="48"/>
      <c r="B46" s="1236"/>
      <c r="C46" s="1237"/>
      <c r="D46" s="62"/>
      <c r="E46" s="1228" t="s">
        <v>12</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c r="A47" s="48"/>
      <c r="B47" s="1236"/>
      <c r="C47" s="1237"/>
      <c r="D47" s="62"/>
      <c r="E47" s="1228" t="s">
        <v>13</v>
      </c>
      <c r="F47" s="1228"/>
      <c r="G47" s="1228"/>
      <c r="H47" s="1228"/>
      <c r="I47" s="1228"/>
      <c r="J47" s="1229"/>
      <c r="K47" s="63">
        <v>3</v>
      </c>
      <c r="L47" s="64" t="s">
        <v>513</v>
      </c>
      <c r="M47" s="64" t="s">
        <v>513</v>
      </c>
      <c r="N47" s="64" t="s">
        <v>513</v>
      </c>
      <c r="O47" s="65" t="s">
        <v>513</v>
      </c>
      <c r="P47" s="48"/>
      <c r="Q47" s="48"/>
      <c r="R47" s="48"/>
      <c r="S47" s="48"/>
      <c r="T47" s="48"/>
      <c r="U47" s="48"/>
    </row>
    <row r="48" spans="1:21" ht="30.75" customHeight="1">
      <c r="A48" s="48"/>
      <c r="B48" s="1236"/>
      <c r="C48" s="1237"/>
      <c r="D48" s="62"/>
      <c r="E48" s="1228" t="s">
        <v>14</v>
      </c>
      <c r="F48" s="1228"/>
      <c r="G48" s="1228"/>
      <c r="H48" s="1228"/>
      <c r="I48" s="1228"/>
      <c r="J48" s="1229"/>
      <c r="K48" s="63">
        <v>675</v>
      </c>
      <c r="L48" s="64">
        <v>643</v>
      </c>
      <c r="M48" s="64">
        <v>616</v>
      </c>
      <c r="N48" s="64">
        <v>514</v>
      </c>
      <c r="O48" s="65">
        <v>501</v>
      </c>
      <c r="P48" s="48"/>
      <c r="Q48" s="48"/>
      <c r="R48" s="48"/>
      <c r="S48" s="48"/>
      <c r="T48" s="48"/>
      <c r="U48" s="48"/>
    </row>
    <row r="49" spans="1:21" ht="30.75" customHeight="1">
      <c r="A49" s="48"/>
      <c r="B49" s="1236"/>
      <c r="C49" s="1237"/>
      <c r="D49" s="62"/>
      <c r="E49" s="1228" t="s">
        <v>15</v>
      </c>
      <c r="F49" s="1228"/>
      <c r="G49" s="1228"/>
      <c r="H49" s="1228"/>
      <c r="I49" s="1228"/>
      <c r="J49" s="1229"/>
      <c r="K49" s="63">
        <v>5</v>
      </c>
      <c r="L49" s="64">
        <v>4</v>
      </c>
      <c r="M49" s="64">
        <v>3</v>
      </c>
      <c r="N49" s="64">
        <v>1</v>
      </c>
      <c r="O49" s="65">
        <v>0</v>
      </c>
      <c r="P49" s="48"/>
      <c r="Q49" s="48"/>
      <c r="R49" s="48"/>
      <c r="S49" s="48"/>
      <c r="T49" s="48"/>
      <c r="U49" s="48"/>
    </row>
    <row r="50" spans="1:21" ht="30.75" customHeight="1">
      <c r="A50" s="48"/>
      <c r="B50" s="1236"/>
      <c r="C50" s="1237"/>
      <c r="D50" s="62"/>
      <c r="E50" s="1228" t="s">
        <v>16</v>
      </c>
      <c r="F50" s="1228"/>
      <c r="G50" s="1228"/>
      <c r="H50" s="1228"/>
      <c r="I50" s="1228"/>
      <c r="J50" s="1229"/>
      <c r="K50" s="63">
        <v>1</v>
      </c>
      <c r="L50" s="64">
        <v>1</v>
      </c>
      <c r="M50" s="64">
        <v>1</v>
      </c>
      <c r="N50" s="64">
        <v>1</v>
      </c>
      <c r="O50" s="65">
        <v>1</v>
      </c>
      <c r="P50" s="48"/>
      <c r="Q50" s="48"/>
      <c r="R50" s="48"/>
      <c r="S50" s="48"/>
      <c r="T50" s="48"/>
      <c r="U50" s="48"/>
    </row>
    <row r="51" spans="1:21" ht="30.75" customHeight="1">
      <c r="A51" s="48"/>
      <c r="B51" s="1238"/>
      <c r="C51" s="1239"/>
      <c r="D51" s="66"/>
      <c r="E51" s="1228" t="s">
        <v>17</v>
      </c>
      <c r="F51" s="1228"/>
      <c r="G51" s="1228"/>
      <c r="H51" s="1228"/>
      <c r="I51" s="1228"/>
      <c r="J51" s="1229"/>
      <c r="K51" s="63">
        <v>1</v>
      </c>
      <c r="L51" s="64">
        <v>1</v>
      </c>
      <c r="M51" s="64">
        <v>0</v>
      </c>
      <c r="N51" s="64">
        <v>0</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1575</v>
      </c>
      <c r="L52" s="64">
        <v>1547</v>
      </c>
      <c r="M52" s="64">
        <v>1532</v>
      </c>
      <c r="N52" s="64">
        <v>1439</v>
      </c>
      <c r="O52" s="65">
        <v>1441</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801</v>
      </c>
      <c r="L53" s="69">
        <v>669</v>
      </c>
      <c r="M53" s="69">
        <v>627</v>
      </c>
      <c r="N53" s="69">
        <v>513</v>
      </c>
      <c r="O53" s="70">
        <v>494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0rzWMUnc8dQya4stRSTaRQXqZpnxd6Kmz0xGX6WunqcUSrKGoGPZ72v54KGwLbkJ9krn7KBKrL+/LiYeQ2fkQ==" saltValue="QLrKFXV5wxLyUNkNGufj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4" zoomScaleSheetLayoutView="100" workbookViewId="0">
      <selection activeCell="S43" sqref="S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555</v>
      </c>
      <c r="J40" s="79" t="s">
        <v>556</v>
      </c>
      <c r="K40" s="79" t="s">
        <v>557</v>
      </c>
      <c r="L40" s="79" t="s">
        <v>558</v>
      </c>
      <c r="M40" s="80" t="s">
        <v>559</v>
      </c>
    </row>
    <row r="41" spans="2:13" ht="27.75" customHeight="1">
      <c r="B41" s="1242" t="s">
        <v>23</v>
      </c>
      <c r="C41" s="1243"/>
      <c r="D41" s="81"/>
      <c r="E41" s="1248" t="s">
        <v>24</v>
      </c>
      <c r="F41" s="1248"/>
      <c r="G41" s="1248"/>
      <c r="H41" s="1249"/>
      <c r="I41" s="82">
        <v>13619</v>
      </c>
      <c r="J41" s="83">
        <v>13243</v>
      </c>
      <c r="K41" s="83">
        <v>13555</v>
      </c>
      <c r="L41" s="83">
        <v>13708</v>
      </c>
      <c r="M41" s="84">
        <v>13762</v>
      </c>
    </row>
    <row r="42" spans="2:13" ht="27.75" customHeight="1">
      <c r="B42" s="1244"/>
      <c r="C42" s="1245"/>
      <c r="D42" s="85"/>
      <c r="E42" s="1250" t="s">
        <v>25</v>
      </c>
      <c r="F42" s="1250"/>
      <c r="G42" s="1250"/>
      <c r="H42" s="1251"/>
      <c r="I42" s="86">
        <v>5</v>
      </c>
      <c r="J42" s="87">
        <v>4</v>
      </c>
      <c r="K42" s="87">
        <v>4</v>
      </c>
      <c r="L42" s="87">
        <v>3</v>
      </c>
      <c r="M42" s="88">
        <v>3</v>
      </c>
    </row>
    <row r="43" spans="2:13" ht="27.75" customHeight="1">
      <c r="B43" s="1244"/>
      <c r="C43" s="1245"/>
      <c r="D43" s="85"/>
      <c r="E43" s="1250" t="s">
        <v>26</v>
      </c>
      <c r="F43" s="1250"/>
      <c r="G43" s="1250"/>
      <c r="H43" s="1251"/>
      <c r="I43" s="86">
        <v>7374</v>
      </c>
      <c r="J43" s="87">
        <v>6854</v>
      </c>
      <c r="K43" s="87">
        <v>6381</v>
      </c>
      <c r="L43" s="87">
        <v>5773</v>
      </c>
      <c r="M43" s="88">
        <v>5077</v>
      </c>
    </row>
    <row r="44" spans="2:13" ht="27.75" customHeight="1">
      <c r="B44" s="1244"/>
      <c r="C44" s="1245"/>
      <c r="D44" s="85"/>
      <c r="E44" s="1250" t="s">
        <v>27</v>
      </c>
      <c r="F44" s="1250"/>
      <c r="G44" s="1250"/>
      <c r="H44" s="1251"/>
      <c r="I44" s="86">
        <v>8</v>
      </c>
      <c r="J44" s="87">
        <v>8</v>
      </c>
      <c r="K44" s="87">
        <v>5</v>
      </c>
      <c r="L44" s="87">
        <v>8</v>
      </c>
      <c r="M44" s="88">
        <v>3</v>
      </c>
    </row>
    <row r="45" spans="2:13" ht="27.75" customHeight="1">
      <c r="B45" s="1244"/>
      <c r="C45" s="1245"/>
      <c r="D45" s="85"/>
      <c r="E45" s="1250" t="s">
        <v>28</v>
      </c>
      <c r="F45" s="1250"/>
      <c r="G45" s="1250"/>
      <c r="H45" s="1251"/>
      <c r="I45" s="86">
        <v>1956</v>
      </c>
      <c r="J45" s="87">
        <v>1842</v>
      </c>
      <c r="K45" s="87">
        <v>1714</v>
      </c>
      <c r="L45" s="87">
        <v>1531</v>
      </c>
      <c r="M45" s="88">
        <v>1523</v>
      </c>
    </row>
    <row r="46" spans="2:13" ht="27.75" customHeight="1">
      <c r="B46" s="1244"/>
      <c r="C46" s="1245"/>
      <c r="D46" s="89"/>
      <c r="E46" s="1250" t="s">
        <v>29</v>
      </c>
      <c r="F46" s="1250"/>
      <c r="G46" s="1250"/>
      <c r="H46" s="1251"/>
      <c r="I46" s="86" t="s">
        <v>513</v>
      </c>
      <c r="J46" s="87" t="s">
        <v>513</v>
      </c>
      <c r="K46" s="87" t="s">
        <v>513</v>
      </c>
      <c r="L46" s="87" t="s">
        <v>513</v>
      </c>
      <c r="M46" s="88" t="s">
        <v>513</v>
      </c>
    </row>
    <row r="47" spans="2:13" ht="27.75" customHeight="1">
      <c r="B47" s="1244"/>
      <c r="C47" s="1245"/>
      <c r="D47" s="90"/>
      <c r="E47" s="1252" t="s">
        <v>30</v>
      </c>
      <c r="F47" s="1253"/>
      <c r="G47" s="1253"/>
      <c r="H47" s="1254"/>
      <c r="I47" s="86" t="s">
        <v>513</v>
      </c>
      <c r="J47" s="87" t="s">
        <v>513</v>
      </c>
      <c r="K47" s="87" t="s">
        <v>513</v>
      </c>
      <c r="L47" s="87" t="s">
        <v>513</v>
      </c>
      <c r="M47" s="88" t="s">
        <v>513</v>
      </c>
    </row>
    <row r="48" spans="2:13" ht="27.75" customHeight="1">
      <c r="B48" s="1244"/>
      <c r="C48" s="1245"/>
      <c r="D48" s="85"/>
      <c r="E48" s="1250" t="s">
        <v>31</v>
      </c>
      <c r="F48" s="1250"/>
      <c r="G48" s="1250"/>
      <c r="H48" s="1251"/>
      <c r="I48" s="86" t="s">
        <v>513</v>
      </c>
      <c r="J48" s="87" t="s">
        <v>513</v>
      </c>
      <c r="K48" s="87" t="s">
        <v>513</v>
      </c>
      <c r="L48" s="87" t="s">
        <v>513</v>
      </c>
      <c r="M48" s="88" t="s">
        <v>513</v>
      </c>
    </row>
    <row r="49" spans="2:13" ht="27.75" customHeight="1">
      <c r="B49" s="1246"/>
      <c r="C49" s="1247"/>
      <c r="D49" s="85"/>
      <c r="E49" s="1250" t="s">
        <v>32</v>
      </c>
      <c r="F49" s="1250"/>
      <c r="G49" s="1250"/>
      <c r="H49" s="1251"/>
      <c r="I49" s="86" t="s">
        <v>513</v>
      </c>
      <c r="J49" s="87" t="s">
        <v>513</v>
      </c>
      <c r="K49" s="87" t="s">
        <v>513</v>
      </c>
      <c r="L49" s="87" t="s">
        <v>513</v>
      </c>
      <c r="M49" s="88" t="s">
        <v>513</v>
      </c>
    </row>
    <row r="50" spans="2:13" ht="27.75" customHeight="1">
      <c r="B50" s="1255" t="s">
        <v>33</v>
      </c>
      <c r="C50" s="1256"/>
      <c r="D50" s="91"/>
      <c r="E50" s="1250" t="s">
        <v>34</v>
      </c>
      <c r="F50" s="1250"/>
      <c r="G50" s="1250"/>
      <c r="H50" s="1251"/>
      <c r="I50" s="86">
        <v>2319</v>
      </c>
      <c r="J50" s="87">
        <v>2852</v>
      </c>
      <c r="K50" s="87">
        <v>2791</v>
      </c>
      <c r="L50" s="87">
        <v>2728</v>
      </c>
      <c r="M50" s="88">
        <v>3034</v>
      </c>
    </row>
    <row r="51" spans="2:13" ht="27.75" customHeight="1">
      <c r="B51" s="1244"/>
      <c r="C51" s="1245"/>
      <c r="D51" s="85"/>
      <c r="E51" s="1250" t="s">
        <v>35</v>
      </c>
      <c r="F51" s="1250"/>
      <c r="G51" s="1250"/>
      <c r="H51" s="1251"/>
      <c r="I51" s="86">
        <v>341</v>
      </c>
      <c r="J51" s="87">
        <v>280</v>
      </c>
      <c r="K51" s="87">
        <v>222</v>
      </c>
      <c r="L51" s="87">
        <v>260</v>
      </c>
      <c r="M51" s="88">
        <v>251</v>
      </c>
    </row>
    <row r="52" spans="2:13" ht="27.75" customHeight="1">
      <c r="B52" s="1246"/>
      <c r="C52" s="1247"/>
      <c r="D52" s="85"/>
      <c r="E52" s="1250" t="s">
        <v>36</v>
      </c>
      <c r="F52" s="1250"/>
      <c r="G52" s="1250"/>
      <c r="H52" s="1251"/>
      <c r="I52" s="86">
        <v>13805</v>
      </c>
      <c r="J52" s="87">
        <v>13232</v>
      </c>
      <c r="K52" s="87">
        <v>13220</v>
      </c>
      <c r="L52" s="87">
        <v>13270</v>
      </c>
      <c r="M52" s="88">
        <v>13321</v>
      </c>
    </row>
    <row r="53" spans="2:13" ht="27.75" customHeight="1" thickBot="1">
      <c r="B53" s="1257" t="s">
        <v>37</v>
      </c>
      <c r="C53" s="1258"/>
      <c r="D53" s="92"/>
      <c r="E53" s="1259" t="s">
        <v>38</v>
      </c>
      <c r="F53" s="1259"/>
      <c r="G53" s="1259"/>
      <c r="H53" s="1260"/>
      <c r="I53" s="93">
        <v>6497</v>
      </c>
      <c r="J53" s="94">
        <v>5589</v>
      </c>
      <c r="K53" s="94">
        <v>5426</v>
      </c>
      <c r="L53" s="94">
        <v>4766</v>
      </c>
      <c r="M53" s="95">
        <v>3762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vn4tBmIsC01HCsg4fjGBDaYG1XkealkanXWAy/9GqxUZgmAcxjBYBjcIo+dtcM3PDr+nqtXUxxKEm9YqKHf/Q==" saltValue="OkB0OFL8OUEDmmpgLxLC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37" zoomScale="70" zoomScaleNormal="70" zoomScaleSheetLayoutView="100" workbookViewId="0">
      <selection activeCell="K27" sqref="K2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557</v>
      </c>
      <c r="G54" s="104" t="s">
        <v>558</v>
      </c>
      <c r="H54" s="105" t="s">
        <v>559</v>
      </c>
    </row>
    <row r="55" spans="2:8" ht="52.5" customHeight="1">
      <c r="B55" s="106"/>
      <c r="C55" s="1269" t="s">
        <v>41</v>
      </c>
      <c r="D55" s="1269"/>
      <c r="E55" s="1270"/>
      <c r="F55" s="107">
        <v>2255</v>
      </c>
      <c r="G55" s="107">
        <v>2119</v>
      </c>
      <c r="H55" s="108">
        <v>2218</v>
      </c>
    </row>
    <row r="56" spans="2:8" ht="52.5" customHeight="1">
      <c r="B56" s="109"/>
      <c r="C56" s="1271" t="s">
        <v>42</v>
      </c>
      <c r="D56" s="1271"/>
      <c r="E56" s="1272"/>
      <c r="F56" s="110">
        <v>25</v>
      </c>
      <c r="G56" s="110">
        <v>25</v>
      </c>
      <c r="H56" s="111">
        <v>265</v>
      </c>
    </row>
    <row r="57" spans="2:8" ht="53.25" customHeight="1">
      <c r="B57" s="109"/>
      <c r="C57" s="1273" t="s">
        <v>43</v>
      </c>
      <c r="D57" s="1273"/>
      <c r="E57" s="1274"/>
      <c r="F57" s="112">
        <v>576</v>
      </c>
      <c r="G57" s="112">
        <v>781</v>
      </c>
      <c r="H57" s="113">
        <v>847</v>
      </c>
    </row>
    <row r="58" spans="2:8" ht="45.75" customHeight="1">
      <c r="B58" s="114"/>
      <c r="C58" s="1261" t="s">
        <v>578</v>
      </c>
      <c r="D58" s="1262"/>
      <c r="E58" s="1263"/>
      <c r="F58" s="115">
        <v>300</v>
      </c>
      <c r="G58" s="115">
        <v>500</v>
      </c>
      <c r="H58" s="116">
        <v>700</v>
      </c>
    </row>
    <row r="59" spans="2:8" ht="45.75" customHeight="1">
      <c r="B59" s="114"/>
      <c r="C59" s="1261" t="s">
        <v>579</v>
      </c>
      <c r="D59" s="1262"/>
      <c r="E59" s="1263"/>
      <c r="F59" s="115">
        <v>151</v>
      </c>
      <c r="G59" s="115">
        <v>151</v>
      </c>
      <c r="H59" s="116">
        <v>81</v>
      </c>
    </row>
    <row r="60" spans="2:8" ht="45.75" customHeight="1">
      <c r="B60" s="114"/>
      <c r="C60" s="1261" t="s">
        <v>580</v>
      </c>
      <c r="D60" s="1262"/>
      <c r="E60" s="1263"/>
      <c r="F60" s="115">
        <v>119</v>
      </c>
      <c r="G60" s="115">
        <v>124</v>
      </c>
      <c r="H60" s="116">
        <v>62</v>
      </c>
    </row>
    <row r="61" spans="2:8" ht="45.75" customHeight="1">
      <c r="B61" s="114"/>
      <c r="C61" s="1261" t="s">
        <v>581</v>
      </c>
      <c r="D61" s="1262"/>
      <c r="E61" s="1263"/>
      <c r="F61" s="115">
        <v>3</v>
      </c>
      <c r="G61" s="115">
        <v>4</v>
      </c>
      <c r="H61" s="116">
        <v>2</v>
      </c>
    </row>
    <row r="62" spans="2:8" ht="45.75" customHeight="1" thickBot="1">
      <c r="B62" s="117"/>
      <c r="C62" s="1264" t="s">
        <v>582</v>
      </c>
      <c r="D62" s="1265"/>
      <c r="E62" s="1266"/>
      <c r="F62" s="118">
        <v>3</v>
      </c>
      <c r="G62" s="118">
        <v>1</v>
      </c>
      <c r="H62" s="119">
        <v>1</v>
      </c>
    </row>
    <row r="63" spans="2:8" ht="52.5" customHeight="1" thickBot="1">
      <c r="B63" s="120"/>
      <c r="C63" s="1267" t="s">
        <v>44</v>
      </c>
      <c r="D63" s="1267"/>
      <c r="E63" s="1268"/>
      <c r="F63" s="121">
        <v>2856</v>
      </c>
      <c r="G63" s="121">
        <v>2925</v>
      </c>
      <c r="H63" s="122">
        <v>3330</v>
      </c>
    </row>
    <row r="64" spans="2:8" ht="15" customHeight="1"/>
    <row r="65" ht="0" hidden="1" customHeight="1"/>
    <row r="66" ht="0" hidden="1" customHeight="1"/>
  </sheetData>
  <sheetProtection algorithmName="SHA-512" hashValue="zWMwKofgyvtXm2WU5fnWQ6mquBMNDEtyNfjqck2fn9FsByJHw00YVCT+PykCfm4xAM2YKbwbZgdfLQMPOmFDmQ==" saltValue="K/brTtLRkcjgnnrfmzK7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Z16" zoomScaleNormal="10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597</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555</v>
      </c>
      <c r="BQ50" s="1280"/>
      <c r="BR50" s="1280"/>
      <c r="BS50" s="1280"/>
      <c r="BT50" s="1280"/>
      <c r="BU50" s="1280"/>
      <c r="BV50" s="1280"/>
      <c r="BW50" s="1280"/>
      <c r="BX50" s="1280" t="s">
        <v>556</v>
      </c>
      <c r="BY50" s="1280"/>
      <c r="BZ50" s="1280"/>
      <c r="CA50" s="1280"/>
      <c r="CB50" s="1280"/>
      <c r="CC50" s="1280"/>
      <c r="CD50" s="1280"/>
      <c r="CE50" s="1280"/>
      <c r="CF50" s="1280" t="s">
        <v>557</v>
      </c>
      <c r="CG50" s="1280"/>
      <c r="CH50" s="1280"/>
      <c r="CI50" s="1280"/>
      <c r="CJ50" s="1280"/>
      <c r="CK50" s="1280"/>
      <c r="CL50" s="1280"/>
      <c r="CM50" s="1280"/>
      <c r="CN50" s="1280" t="s">
        <v>558</v>
      </c>
      <c r="CO50" s="1280"/>
      <c r="CP50" s="1280"/>
      <c r="CQ50" s="1280"/>
      <c r="CR50" s="1280"/>
      <c r="CS50" s="1280"/>
      <c r="CT50" s="1280"/>
      <c r="CU50" s="1280"/>
      <c r="CV50" s="1280" t="s">
        <v>559</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598</v>
      </c>
      <c r="AO51" s="1278"/>
      <c r="AP51" s="1278"/>
      <c r="AQ51" s="1278"/>
      <c r="AR51" s="1278"/>
      <c r="AS51" s="1278"/>
      <c r="AT51" s="1278"/>
      <c r="AU51" s="1278"/>
      <c r="AV51" s="1278"/>
      <c r="AW51" s="1278"/>
      <c r="AX51" s="1278"/>
      <c r="AY51" s="1278"/>
      <c r="AZ51" s="1278"/>
      <c r="BA51" s="1278"/>
      <c r="BB51" s="1278" t="s">
        <v>599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601</v>
      </c>
      <c r="AO55" s="1280"/>
      <c r="AP55" s="1280"/>
      <c r="AQ55" s="1280"/>
      <c r="AR55" s="1280"/>
      <c r="AS55" s="1280"/>
      <c r="AT55" s="1280"/>
      <c r="AU55" s="1280"/>
      <c r="AV55" s="1280"/>
      <c r="AW55" s="1280"/>
      <c r="AX55" s="1280"/>
      <c r="AY55" s="1280"/>
      <c r="AZ55" s="1280"/>
      <c r="BA55" s="1280"/>
      <c r="BB55" s="1278" t="s">
        <v>602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604</v>
      </c>
    </row>
    <row r="64" spans="1:109">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597</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555</v>
      </c>
      <c r="BQ72" s="1280"/>
      <c r="BR72" s="1280"/>
      <c r="BS72" s="1280"/>
      <c r="BT72" s="1280"/>
      <c r="BU72" s="1280"/>
      <c r="BV72" s="1280"/>
      <c r="BW72" s="1280"/>
      <c r="BX72" s="1280" t="s">
        <v>556</v>
      </c>
      <c r="BY72" s="1280"/>
      <c r="BZ72" s="1280"/>
      <c r="CA72" s="1280"/>
      <c r="CB72" s="1280"/>
      <c r="CC72" s="1280"/>
      <c r="CD72" s="1280"/>
      <c r="CE72" s="1280"/>
      <c r="CF72" s="1280" t="s">
        <v>557</v>
      </c>
      <c r="CG72" s="1280"/>
      <c r="CH72" s="1280"/>
      <c r="CI72" s="1280"/>
      <c r="CJ72" s="1280"/>
      <c r="CK72" s="1280"/>
      <c r="CL72" s="1280"/>
      <c r="CM72" s="1280"/>
      <c r="CN72" s="1280" t="s">
        <v>558</v>
      </c>
      <c r="CO72" s="1280"/>
      <c r="CP72" s="1280"/>
      <c r="CQ72" s="1280"/>
      <c r="CR72" s="1280"/>
      <c r="CS72" s="1280"/>
      <c r="CT72" s="1280"/>
      <c r="CU72" s="1280"/>
      <c r="CV72" s="1280" t="s">
        <v>559</v>
      </c>
      <c r="CW72" s="1280"/>
      <c r="CX72" s="1280"/>
      <c r="CY72" s="1280"/>
      <c r="CZ72" s="1280"/>
      <c r="DA72" s="1280"/>
      <c r="DB72" s="1280"/>
      <c r="DC72" s="1280"/>
    </row>
    <row r="73" spans="2:107">
      <c r="B73" s="374"/>
      <c r="G73" s="1283"/>
      <c r="H73" s="1283"/>
      <c r="I73" s="1283"/>
      <c r="J73" s="1283"/>
      <c r="K73" s="1279"/>
      <c r="L73" s="1279"/>
      <c r="M73" s="1279"/>
      <c r="N73" s="1279"/>
      <c r="AM73" s="383"/>
      <c r="AN73" s="1278" t="s">
        <v>598</v>
      </c>
      <c r="AO73" s="1278"/>
      <c r="AP73" s="1278"/>
      <c r="AQ73" s="1278"/>
      <c r="AR73" s="1278"/>
      <c r="AS73" s="1278"/>
      <c r="AT73" s="1278"/>
      <c r="AU73" s="1278"/>
      <c r="AV73" s="1278"/>
      <c r="AW73" s="1278"/>
      <c r="AX73" s="1278"/>
      <c r="AY73" s="1278"/>
      <c r="AZ73" s="1278"/>
      <c r="BA73" s="1278"/>
      <c r="BB73" s="1278" t="s">
        <v>599</v>
      </c>
      <c r="BC73" s="1278"/>
      <c r="BD73" s="1278"/>
      <c r="BE73" s="1278"/>
      <c r="BF73" s="1278"/>
      <c r="BG73" s="1278"/>
      <c r="BH73" s="1278"/>
      <c r="BI73" s="1278"/>
      <c r="BJ73" s="1278"/>
      <c r="BK73" s="1278"/>
      <c r="BL73" s="1278"/>
      <c r="BM73" s="1278"/>
      <c r="BN73" s="1278"/>
      <c r="BO73" s="1278"/>
      <c r="BP73" s="1275">
        <v>124.7</v>
      </c>
      <c r="BQ73" s="1275"/>
      <c r="BR73" s="1275"/>
      <c r="BS73" s="1275"/>
      <c r="BT73" s="1275"/>
      <c r="BU73" s="1275"/>
      <c r="BV73" s="1275"/>
      <c r="BW73" s="1275"/>
      <c r="BX73" s="1275">
        <v>110</v>
      </c>
      <c r="BY73" s="1275"/>
      <c r="BZ73" s="1275"/>
      <c r="CA73" s="1275"/>
      <c r="CB73" s="1275"/>
      <c r="CC73" s="1275"/>
      <c r="CD73" s="1275"/>
      <c r="CE73" s="1275"/>
      <c r="CF73" s="1275">
        <v>105.8</v>
      </c>
      <c r="CG73" s="1275"/>
      <c r="CH73" s="1275"/>
      <c r="CI73" s="1275"/>
      <c r="CJ73" s="1275"/>
      <c r="CK73" s="1275"/>
      <c r="CL73" s="1275"/>
      <c r="CM73" s="1275"/>
      <c r="CN73" s="1275">
        <v>94.4</v>
      </c>
      <c r="CO73" s="1275"/>
      <c r="CP73" s="1275"/>
      <c r="CQ73" s="1275"/>
      <c r="CR73" s="1275"/>
      <c r="CS73" s="1275"/>
      <c r="CT73" s="1275"/>
      <c r="CU73" s="1275"/>
      <c r="CV73" s="1275">
        <v>76.8</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606</v>
      </c>
      <c r="BC75" s="1278"/>
      <c r="BD75" s="1278"/>
      <c r="BE75" s="1278"/>
      <c r="BF75" s="1278"/>
      <c r="BG75" s="1278"/>
      <c r="BH75" s="1278"/>
      <c r="BI75" s="1278"/>
      <c r="BJ75" s="1278"/>
      <c r="BK75" s="1278"/>
      <c r="BL75" s="1278"/>
      <c r="BM75" s="1278"/>
      <c r="BN75" s="1278"/>
      <c r="BO75" s="1278"/>
      <c r="BP75" s="1275">
        <v>16.899999999999999</v>
      </c>
      <c r="BQ75" s="1275"/>
      <c r="BR75" s="1275"/>
      <c r="BS75" s="1275"/>
      <c r="BT75" s="1275"/>
      <c r="BU75" s="1275"/>
      <c r="BV75" s="1275"/>
      <c r="BW75" s="1275"/>
      <c r="BX75" s="1275">
        <v>15.1</v>
      </c>
      <c r="BY75" s="1275"/>
      <c r="BZ75" s="1275"/>
      <c r="CA75" s="1275"/>
      <c r="CB75" s="1275"/>
      <c r="CC75" s="1275"/>
      <c r="CD75" s="1275"/>
      <c r="CE75" s="1275"/>
      <c r="CF75" s="1275">
        <v>13.6</v>
      </c>
      <c r="CG75" s="1275"/>
      <c r="CH75" s="1275"/>
      <c r="CI75" s="1275"/>
      <c r="CJ75" s="1275"/>
      <c r="CK75" s="1275"/>
      <c r="CL75" s="1275"/>
      <c r="CM75" s="1275"/>
      <c r="CN75" s="1275">
        <v>11.8</v>
      </c>
      <c r="CO75" s="1275"/>
      <c r="CP75" s="1275"/>
      <c r="CQ75" s="1275"/>
      <c r="CR75" s="1275"/>
      <c r="CS75" s="1275"/>
      <c r="CT75" s="1275"/>
      <c r="CU75" s="1275"/>
      <c r="CV75" s="1275">
        <v>10.8</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607</v>
      </c>
      <c r="AO77" s="1280"/>
      <c r="AP77" s="1280"/>
      <c r="AQ77" s="1280"/>
      <c r="AR77" s="1280"/>
      <c r="AS77" s="1280"/>
      <c r="AT77" s="1280"/>
      <c r="AU77" s="1280"/>
      <c r="AV77" s="1280"/>
      <c r="AW77" s="1280"/>
      <c r="AX77" s="1280"/>
      <c r="AY77" s="1280"/>
      <c r="AZ77" s="1280"/>
      <c r="BA77" s="1280"/>
      <c r="BB77" s="1278" t="s">
        <v>599</v>
      </c>
      <c r="BC77" s="1278"/>
      <c r="BD77" s="1278"/>
      <c r="BE77" s="1278"/>
      <c r="BF77" s="1278"/>
      <c r="BG77" s="1278"/>
      <c r="BH77" s="1278"/>
      <c r="BI77" s="1278"/>
      <c r="BJ77" s="1278"/>
      <c r="BK77" s="1278"/>
      <c r="BL77" s="1278"/>
      <c r="BM77" s="1278"/>
      <c r="BN77" s="1278"/>
      <c r="BO77" s="1278"/>
      <c r="BP77" s="1275">
        <v>54.6</v>
      </c>
      <c r="BQ77" s="1275"/>
      <c r="BR77" s="1275"/>
      <c r="BS77" s="1275"/>
      <c r="BT77" s="1275"/>
      <c r="BU77" s="1275"/>
      <c r="BV77" s="1275"/>
      <c r="BW77" s="1275"/>
      <c r="BX77" s="1275">
        <v>48.7</v>
      </c>
      <c r="BY77" s="1275"/>
      <c r="BZ77" s="1275"/>
      <c r="CA77" s="1275"/>
      <c r="CB77" s="1275"/>
      <c r="CC77" s="1275"/>
      <c r="CD77" s="1275"/>
      <c r="CE77" s="1275"/>
      <c r="CF77" s="1275">
        <v>13.1</v>
      </c>
      <c r="CG77" s="1275"/>
      <c r="CH77" s="1275"/>
      <c r="CI77" s="1275"/>
      <c r="CJ77" s="1275"/>
      <c r="CK77" s="1275"/>
      <c r="CL77" s="1275"/>
      <c r="CM77" s="1275"/>
      <c r="CN77" s="1275">
        <v>38.5</v>
      </c>
      <c r="CO77" s="1275"/>
      <c r="CP77" s="1275"/>
      <c r="CQ77" s="1275"/>
      <c r="CR77" s="1275"/>
      <c r="CS77" s="1275"/>
      <c r="CT77" s="1275"/>
      <c r="CU77" s="1275"/>
      <c r="CV77" s="1275">
        <v>32.799999999999997</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606</v>
      </c>
      <c r="BC79" s="1278"/>
      <c r="BD79" s="1278"/>
      <c r="BE79" s="1278"/>
      <c r="BF79" s="1278"/>
      <c r="BG79" s="1278"/>
      <c r="BH79" s="1278"/>
      <c r="BI79" s="1278"/>
      <c r="BJ79" s="1278"/>
      <c r="BK79" s="1278"/>
      <c r="BL79" s="1278"/>
      <c r="BM79" s="1278"/>
      <c r="BN79" s="1278"/>
      <c r="BO79" s="1278"/>
      <c r="BP79" s="1275">
        <v>11.2</v>
      </c>
      <c r="BQ79" s="1275"/>
      <c r="BR79" s="1275"/>
      <c r="BS79" s="1275"/>
      <c r="BT79" s="1275"/>
      <c r="BU79" s="1275"/>
      <c r="BV79" s="1275"/>
      <c r="BW79" s="1275"/>
      <c r="BX79" s="1275">
        <v>10.4</v>
      </c>
      <c r="BY79" s="1275"/>
      <c r="BZ79" s="1275"/>
      <c r="CA79" s="1275"/>
      <c r="CB79" s="1275"/>
      <c r="CC79" s="1275"/>
      <c r="CD79" s="1275"/>
      <c r="CE79" s="1275"/>
      <c r="CF79" s="1275">
        <v>8.9</v>
      </c>
      <c r="CG79" s="1275"/>
      <c r="CH79" s="1275"/>
      <c r="CI79" s="1275"/>
      <c r="CJ79" s="1275"/>
      <c r="CK79" s="1275"/>
      <c r="CL79" s="1275"/>
      <c r="CM79" s="1275"/>
      <c r="CN79" s="1275">
        <v>9.1999999999999993</v>
      </c>
      <c r="CO79" s="1275"/>
      <c r="CP79" s="1275"/>
      <c r="CQ79" s="1275"/>
      <c r="CR79" s="1275"/>
      <c r="CS79" s="1275"/>
      <c r="CT79" s="1275"/>
      <c r="CU79" s="1275"/>
      <c r="CV79" s="1275">
        <v>9.1</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ntAH63j15Pw10atkKxxwQF7pJsPGbjdIPviaFgxBM8UqXzciVkvuu6A16/FRqvI4DIi5mVW8qBKdFCfEXAViw==" saltValue="oo7gYw4RrxgsfWDB8a8qF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QER4PSaenWsqMoNaO/sJy5XAwJewUsyH4dp2U5J143DDmwvXrnAgPpl1PxJVluOzQlwI4SqfH+0u5rFvrC9AA==" saltValue="Ciba5S1HxIpCSbWsluYn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W55"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554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fUCo+zStacRr6kwNX7w88pQKp42l8TrJkUH7kf1B2HKTkkJYMdur7mPaz8pqVJBdAza3DQnPutCA/BmoWESxw==" saltValue="dR7dgOuSjpDK5qw4hb98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552</v>
      </c>
      <c r="G2" s="136"/>
      <c r="H2" s="137"/>
    </row>
    <row r="3" spans="1:8">
      <c r="A3" s="133" t="s">
        <v>545</v>
      </c>
      <c r="B3" s="138"/>
      <c r="C3" s="139"/>
      <c r="D3" s="140">
        <v>114806</v>
      </c>
      <c r="E3" s="141"/>
      <c r="F3" s="142">
        <v>74444</v>
      </c>
      <c r="G3" s="143"/>
      <c r="H3" s="144"/>
    </row>
    <row r="4" spans="1:8">
      <c r="A4" s="145"/>
      <c r="B4" s="146"/>
      <c r="C4" s="147"/>
      <c r="D4" s="148">
        <v>30777</v>
      </c>
      <c r="E4" s="149"/>
      <c r="F4" s="150">
        <v>34175</v>
      </c>
      <c r="G4" s="151"/>
      <c r="H4" s="152"/>
    </row>
    <row r="5" spans="1:8">
      <c r="A5" s="133" t="s">
        <v>547</v>
      </c>
      <c r="B5" s="138"/>
      <c r="C5" s="139"/>
      <c r="D5" s="140">
        <v>68945</v>
      </c>
      <c r="E5" s="141"/>
      <c r="F5" s="142">
        <v>85205</v>
      </c>
      <c r="G5" s="143"/>
      <c r="H5" s="144"/>
    </row>
    <row r="6" spans="1:8">
      <c r="A6" s="145"/>
      <c r="B6" s="146"/>
      <c r="C6" s="147"/>
      <c r="D6" s="148">
        <v>35427</v>
      </c>
      <c r="E6" s="149"/>
      <c r="F6" s="150">
        <v>38847</v>
      </c>
      <c r="G6" s="151"/>
      <c r="H6" s="152"/>
    </row>
    <row r="7" spans="1:8">
      <c r="A7" s="133" t="s">
        <v>548</v>
      </c>
      <c r="B7" s="138"/>
      <c r="C7" s="139"/>
      <c r="D7" s="140">
        <v>62837</v>
      </c>
      <c r="E7" s="141"/>
      <c r="F7" s="142">
        <v>75972</v>
      </c>
      <c r="G7" s="143"/>
      <c r="H7" s="144"/>
    </row>
    <row r="8" spans="1:8">
      <c r="A8" s="145"/>
      <c r="B8" s="146"/>
      <c r="C8" s="147"/>
      <c r="D8" s="148">
        <v>41724</v>
      </c>
      <c r="E8" s="149"/>
      <c r="F8" s="150">
        <v>40712</v>
      </c>
      <c r="G8" s="151"/>
      <c r="H8" s="152"/>
    </row>
    <row r="9" spans="1:8">
      <c r="A9" s="133" t="s">
        <v>549</v>
      </c>
      <c r="B9" s="138"/>
      <c r="C9" s="139"/>
      <c r="D9" s="140">
        <v>62005</v>
      </c>
      <c r="E9" s="141"/>
      <c r="F9" s="142">
        <v>78903</v>
      </c>
      <c r="G9" s="143"/>
      <c r="H9" s="144"/>
    </row>
    <row r="10" spans="1:8">
      <c r="A10" s="145"/>
      <c r="B10" s="146"/>
      <c r="C10" s="147"/>
      <c r="D10" s="148">
        <v>51462</v>
      </c>
      <c r="E10" s="149"/>
      <c r="F10" s="150">
        <v>49201</v>
      </c>
      <c r="G10" s="151"/>
      <c r="H10" s="152"/>
    </row>
    <row r="11" spans="1:8">
      <c r="A11" s="133" t="s">
        <v>550</v>
      </c>
      <c r="B11" s="138"/>
      <c r="C11" s="139"/>
      <c r="D11" s="140">
        <v>98742</v>
      </c>
      <c r="E11" s="141"/>
      <c r="F11" s="142">
        <v>82993</v>
      </c>
      <c r="G11" s="143"/>
      <c r="H11" s="144"/>
    </row>
    <row r="12" spans="1:8">
      <c r="A12" s="145"/>
      <c r="B12" s="146"/>
      <c r="C12" s="153"/>
      <c r="D12" s="148">
        <v>76081</v>
      </c>
      <c r="E12" s="149"/>
      <c r="F12" s="150">
        <v>46787</v>
      </c>
      <c r="G12" s="151"/>
      <c r="H12" s="152"/>
    </row>
    <row r="13" spans="1:8">
      <c r="A13" s="133"/>
      <c r="B13" s="138"/>
      <c r="C13" s="154"/>
      <c r="D13" s="155">
        <v>81467</v>
      </c>
      <c r="E13" s="156"/>
      <c r="F13" s="157">
        <v>79503</v>
      </c>
      <c r="G13" s="158"/>
      <c r="H13" s="144"/>
    </row>
    <row r="14" spans="1:8">
      <c r="A14" s="145"/>
      <c r="B14" s="146"/>
      <c r="C14" s="147"/>
      <c r="D14" s="148">
        <v>47094</v>
      </c>
      <c r="E14" s="149"/>
      <c r="F14" s="150">
        <v>41944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7.32</v>
      </c>
      <c r="C19" s="159">
        <f>ROUND(VALUE(SUBSTITUTE(実質収支比率等に係る経年分析!G$48,"▲","-")),2)</f>
        <v>0.52</v>
      </c>
      <c r="D19" s="159">
        <f>ROUND(VALUE(SUBSTITUTE(実質収支比率等に係る経年分析!H$48,"▲","-")),2)</f>
        <v>6.57</v>
      </c>
      <c r="E19" s="159">
        <f>ROUND(VALUE(SUBSTITUTE(実質収支比率等に係る経年分析!I$48,"▲","-")),2)</f>
        <v>8.07</v>
      </c>
      <c r="F19" s="159">
        <f>ROUND(VALUE(SUBSTITUTE(実質収支比率等に係る経年分析!J$48,"▲","-")),2)</f>
        <v>0.39</v>
      </c>
    </row>
    <row r="20" spans="1:11">
      <c r="A20" s="159" t="s">
        <v>48</v>
      </c>
      <c r="B20" s="159">
        <f>ROUND(VALUE(SUBSTITUTE(実質収支比率等に係る経年分析!F$47,"▲","-")),2)</f>
        <v>26.65</v>
      </c>
      <c r="C20" s="159">
        <f>ROUND(VALUE(SUBSTITUTE(実質収支比率等に係る経年分析!G$47,"▲","-")),2)</f>
        <v>34.119999999999997</v>
      </c>
      <c r="D20" s="159">
        <f>ROUND(VALUE(SUBSTITUTE(実質収支比率等に係る経年分析!H$47,"▲","-")),2)</f>
        <v>34.369999999999997</v>
      </c>
      <c r="E20" s="159">
        <f>ROUND(VALUE(SUBSTITUTE(実質収支比率等に係る経年分析!I$47,"▲","-")),2)</f>
        <v>33.1</v>
      </c>
      <c r="F20" s="159">
        <f>ROUND(VALUE(SUBSTITUTE(実質収支比率等に係る経年分析!J$47,"▲","-")),2)</f>
        <v>35.36</v>
      </c>
    </row>
    <row r="21" spans="1:11">
      <c r="A21" s="159" t="s">
        <v>49</v>
      </c>
      <c r="B21" s="159">
        <f>IF(ISNUMBER(VALUE(SUBSTITUTE(実質収支比率等に係る経年分析!F$49,"▲","-"))),ROUND(VALUE(SUBSTITUTE(実質収支比率等に係る経年分析!F$49,"▲","-")),2),NA())</f>
        <v>0.59</v>
      </c>
      <c r="C21" s="159">
        <f>IF(ISNUMBER(VALUE(SUBSTITUTE(実質収支比率等に係る経年分析!G$49,"▲","-"))),ROUND(VALUE(SUBSTITUTE(実質収支比率等に係る経年分析!G$49,"▲","-")),2),NA())</f>
        <v>-6.95</v>
      </c>
      <c r="D21" s="159">
        <f>IF(ISNUMBER(VALUE(SUBSTITUTE(実質収支比率等に係る経年分析!H$49,"▲","-"))),ROUND(VALUE(SUBSTITUTE(実質収支比率等に係る経年分析!H$49,"▲","-")),2),NA())</f>
        <v>6.1</v>
      </c>
      <c r="E21" s="159">
        <f>IF(ISNUMBER(VALUE(SUBSTITUTE(実質収支比率等に係る経年分析!I$49,"▲","-"))),ROUND(VALUE(SUBSTITUTE(実質収支比率等に係る経年分析!I$49,"▲","-")),2),NA())</f>
        <v>-7.45</v>
      </c>
      <c r="F21" s="159">
        <f>IF(ISNUMBER(VALUE(SUBSTITUTE(実質収支比率等に係る経年分析!J$49,"▲","-"))),ROUND(VALUE(SUBSTITUTE(実質収支比率等に係る経年分析!J$49,"▲","-")),2),NA())</f>
        <v>-10.41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6.84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0.71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7.19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8.16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0.34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公立浜坂病院事業会計</v>
      </c>
      <c r="B29" s="160">
        <f>IF(ROUND(VALUE(SUBSTITUTE(連結実質赤字比率に係る赤字・黒字の構成分析!F$41,"▲", "-")), 2) &lt; 0, ABS(ROUND(VALUE(SUBSTITUTE(連結実質赤字比率に係る赤字・黒字の構成分析!F$41,"▲", "-")), 2)), NA())</f>
        <v>1.92</v>
      </c>
      <c r="C29" s="160" t="e">
        <f>IF(ROUND(VALUE(SUBSTITUTE(連結実質赤字比率に係る赤字・黒字の構成分析!F$41,"▲", "-")), 2) &gt;= 0, ABS(ROUND(VALUE(SUBSTITUTE(連結実質赤字比率に係る赤字・黒字の構成分析!F$41,"▲", "-")), 2)), NA())</f>
        <v>#N/A</v>
      </c>
      <c r="D29" s="160">
        <f>IF(ROUND(VALUE(SUBSTITUTE(連結実質赤字比率に係る赤字・黒字の構成分析!G$41,"▲", "-")), 2) &lt; 0, ABS(ROUND(VALUE(SUBSTITUTE(連結実質赤字比率に係る赤字・黒字の構成分析!G$41,"▲", "-")), 2)), NA())</f>
        <v>2.39</v>
      </c>
      <c r="E29" s="160" t="e">
        <f>IF(ROUND(VALUE(SUBSTITUTE(連結実質赤字比率に係る赤字・黒字の構成分析!G$41,"▲", "-")), 2) &gt;= 0, ABS(ROUND(VALUE(SUBSTITUTE(連結実質赤字比率に係る赤字・黒字の構成分析!G$41,"▲", "-")), 2)), NA())</f>
        <v>#N/A</v>
      </c>
      <c r="F29" s="160">
        <f>IF(ROUND(VALUE(SUBSTITUTE(連結実質赤字比率に係る赤字・黒字の構成分析!H$41,"▲", "-")), 2) &lt; 0, ABS(ROUND(VALUE(SUBSTITUTE(連結実質赤字比率に係る赤字・黒字の構成分析!H$41,"▲", "-")), 2)), NA())</f>
        <v>2.68</v>
      </c>
      <c r="G29" s="160" t="e">
        <f>IF(ROUND(VALUE(SUBSTITUTE(連結実質赤字比率に係る赤字・黒字の構成分析!H$41,"▲", "-")), 2) &gt;= 0, ABS(ROUND(VALUE(SUBSTITUTE(連結実質赤字比率に係る赤字・黒字の構成分析!H$41,"▲", "-")), 2)), NA())</f>
        <v>#N/A</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0.78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0.8</v>
      </c>
    </row>
    <row r="30" spans="1:11">
      <c r="A30" s="160" t="str">
        <f>IF(連結実質赤字比率に係る赤字・黒字の構成分析!C$40="",NA(),連結実質赤字比率に係る赤字・黒字の構成分析!C$40)</f>
        <v>介護保険事業特別会計（保険事業勘定）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0.41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0.84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0.89</v>
      </c>
    </row>
    <row r="31" spans="1:11">
      <c r="A31" s="160" t="str">
        <f>IF(連結実質赤字比率に係る赤字・黒字の構成分析!C$39="",NA(),連結実質赤字比率に係る赤字・黒字の構成分析!C$39)</f>
        <v>温泉地区残土処分場事業特別会計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1.41</v>
      </c>
    </row>
    <row r="32" spans="1:11">
      <c r="A32" s="160" t="str">
        <f>IF(連結実質赤字比率に係る赤字・黒字の構成分析!C$38="",NA(),連結実質赤字比率に係る赤字・黒字の構成分析!C$38)</f>
        <v>国民健康保険事業特別会計（事業勘定）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1.88</v>
      </c>
    </row>
    <row r="33" spans="1:16">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2.2999999999999998</v>
      </c>
    </row>
    <row r="34" spans="1:16">
      <c r="A34" s="160" t="str">
        <f>IF(連結実質赤字比率に係る赤字・黒字の構成分析!C$36="",NA(),連結実質赤字比率に係る赤字・黒字の構成分析!C$36)</f>
        <v>浜坂温泉配湯事業会計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4.3600000000000003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3.43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2.88</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11.18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10.95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10.86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11.15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4.2300000000000004</v>
      </c>
    </row>
    <row r="36" spans="1:16">
      <c r="A36" s="160" t="str">
        <f>IF(連結実質赤字比率に係る赤字・黒字の構成分析!C$34="",NA(),連結実質赤字比率に係る赤字・黒字の構成分析!C$34)</f>
        <v>浜坂地区残土処分場事業特別会計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0.05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f>IF(ROUND(VALUE(SUBSTITUTE(連結実質赤字比率に係る赤字・黒字の構成分析!J$34,"▲", "-")), 2) &lt; 0, ABS(ROUND(VALUE(SUBSTITUTE(連結実質赤字比率に係る赤字・黒字の構成分析!J$34,"▲", "-")), 2)), NA())</f>
        <v>1.29</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1575</v>
      </c>
      <c r="E42" s="161"/>
      <c r="F42" s="161"/>
      <c r="G42" s="161">
        <f>'実質公債費比率（分子）の構造'!L$52</f>
        <v>1547</v>
      </c>
      <c r="H42" s="161"/>
      <c r="I42" s="161"/>
      <c r="J42" s="161">
        <f>'実質公債費比率（分子）の構造'!M$52</f>
        <v>1532</v>
      </c>
      <c r="K42" s="161"/>
      <c r="L42" s="161"/>
      <c r="M42" s="161">
        <f>'実質公債費比率（分子）の構造'!N$52</f>
        <v>1439</v>
      </c>
      <c r="N42" s="161"/>
      <c r="O42" s="161"/>
      <c r="P42" s="161">
        <f>'実質公債費比率（分子）の構造'!O$52</f>
        <v>1441</v>
      </c>
    </row>
    <row r="43" spans="1:16">
      <c r="A43" s="161" t="s">
        <v>57</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c r="A45" s="161" t="s">
        <v>59</v>
      </c>
      <c r="B45" s="161">
        <f>'実質公債費比率（分子）の構造'!K$49</f>
        <v>5</v>
      </c>
      <c r="C45" s="161"/>
      <c r="D45" s="161"/>
      <c r="E45" s="161">
        <f>'実質公債費比率（分子）の構造'!L$49</f>
        <v>4</v>
      </c>
      <c r="F45" s="161"/>
      <c r="G45" s="161"/>
      <c r="H45" s="161">
        <f>'実質公債費比率（分子）の構造'!M$49</f>
        <v>3</v>
      </c>
      <c r="I45" s="161"/>
      <c r="J45" s="161"/>
      <c r="K45" s="161">
        <f>'実質公債費比率（分子）の構造'!N$49</f>
        <v>1</v>
      </c>
      <c r="L45" s="161"/>
      <c r="M45" s="161"/>
      <c r="N45" s="161">
        <f>'実質公債費比率（分子）の構造'!O$49</f>
        <v>0</v>
      </c>
      <c r="O45" s="161"/>
      <c r="P45" s="161"/>
    </row>
    <row r="46" spans="1:16">
      <c r="A46" s="161" t="s">
        <v>60</v>
      </c>
      <c r="B46" s="161">
        <f>'実質公債費比率（分子）の構造'!K$48</f>
        <v>675</v>
      </c>
      <c r="C46" s="161"/>
      <c r="D46" s="161"/>
      <c r="E46" s="161">
        <f>'実質公債費比率（分子）の構造'!L$48</f>
        <v>643</v>
      </c>
      <c r="F46" s="161"/>
      <c r="G46" s="161"/>
      <c r="H46" s="161">
        <f>'実質公債費比率（分子）の構造'!M$48</f>
        <v>616</v>
      </c>
      <c r="I46" s="161"/>
      <c r="J46" s="161"/>
      <c r="K46" s="161">
        <f>'実質公債費比率（分子）の構造'!N$48</f>
        <v>514</v>
      </c>
      <c r="L46" s="161"/>
      <c r="M46" s="161"/>
      <c r="N46" s="161">
        <f>'実質公債費比率（分子）の構造'!O$48</f>
        <v>501</v>
      </c>
      <c r="O46" s="161"/>
      <c r="P46" s="161"/>
    </row>
    <row r="47" spans="1:16">
      <c r="A47" s="161" t="s">
        <v>61</v>
      </c>
      <c r="B47" s="161">
        <f>'実質公債費比率（分子）の構造'!K$47</f>
        <v>3</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1691</v>
      </c>
      <c r="C49" s="161"/>
      <c r="D49" s="161"/>
      <c r="E49" s="161">
        <f>'実質公債費比率（分子）の構造'!L$45</f>
        <v>1567</v>
      </c>
      <c r="F49" s="161"/>
      <c r="G49" s="161"/>
      <c r="H49" s="161">
        <f>'実質公債費比率（分子）の構造'!M$45</f>
        <v>1539</v>
      </c>
      <c r="I49" s="161"/>
      <c r="J49" s="161"/>
      <c r="K49" s="161">
        <f>'実質公債費比率（分子）の構造'!N$45</f>
        <v>1436</v>
      </c>
      <c r="L49" s="161"/>
      <c r="M49" s="161"/>
      <c r="N49" s="161">
        <f>'実質公債費比率（分子）の構造'!O$45</f>
        <v>1433</v>
      </c>
      <c r="O49" s="161"/>
      <c r="P49" s="161"/>
    </row>
    <row r="50" spans="1:16">
      <c r="A50" s="161" t="s">
        <v>64</v>
      </c>
      <c r="B50" s="161" t="e">
        <f>NA()</f>
        <v>#N/A</v>
      </c>
      <c r="C50" s="161">
        <f>IF(ISNUMBER('実質公債費比率（分子）の構造'!K$53),'実質公債費比率（分子）の構造'!K$53,NA())</f>
        <v>801</v>
      </c>
      <c r="D50" s="161" t="e">
        <f>NA()</f>
        <v>#N/A</v>
      </c>
      <c r="E50" s="161" t="e">
        <f>NA()</f>
        <v>#N/A</v>
      </c>
      <c r="F50" s="161">
        <f>IF(ISNUMBER('実質公債費比率（分子）の構造'!L$53),'実質公債費比率（分子）の構造'!L$53,NA())</f>
        <v>669</v>
      </c>
      <c r="G50" s="161" t="e">
        <f>NA()</f>
        <v>#N/A</v>
      </c>
      <c r="H50" s="161" t="e">
        <f>NA()</f>
        <v>#N/A</v>
      </c>
      <c r="I50" s="161">
        <f>IF(ISNUMBER('実質公債費比率（分子）の構造'!M$53),'実質公債費比率（分子）の構造'!M$53,NA())</f>
        <v>627</v>
      </c>
      <c r="J50" s="161" t="e">
        <f>NA()</f>
        <v>#N/A</v>
      </c>
      <c r="K50" s="161" t="e">
        <f>NA()</f>
        <v>#N/A</v>
      </c>
      <c r="L50" s="161">
        <f>IF(ISNUMBER('実質公債費比率（分子）の構造'!N$53),'実質公債費比率（分子）の構造'!N$53,NA())</f>
        <v>513</v>
      </c>
      <c r="M50" s="161" t="e">
        <f>NA()</f>
        <v>#N/A</v>
      </c>
      <c r="N50" s="161" t="e">
        <f>NA()</f>
        <v>#N/A</v>
      </c>
      <c r="O50" s="161">
        <f>IF(ISNUMBER('実質公債費比率（分子）の構造'!O$53),'実質公債費比率（分子）の構造'!O$53,NA())</f>
        <v>494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13805</v>
      </c>
      <c r="E56" s="160"/>
      <c r="F56" s="160"/>
      <c r="G56" s="160">
        <f>'将来負担比率（分子）の構造'!J$52</f>
        <v>13232</v>
      </c>
      <c r="H56" s="160"/>
      <c r="I56" s="160"/>
      <c r="J56" s="160">
        <f>'将来負担比率（分子）の構造'!K$52</f>
        <v>13220</v>
      </c>
      <c r="K56" s="160"/>
      <c r="L56" s="160"/>
      <c r="M56" s="160">
        <f>'将来負担比率（分子）の構造'!L$52</f>
        <v>13270</v>
      </c>
      <c r="N56" s="160"/>
      <c r="O56" s="160"/>
      <c r="P56" s="160">
        <f>'将来負担比率（分子）の構造'!M$52</f>
        <v>13321</v>
      </c>
    </row>
    <row r="57" spans="1:16">
      <c r="A57" s="160" t="s">
        <v>35</v>
      </c>
      <c r="B57" s="160"/>
      <c r="C57" s="160"/>
      <c r="D57" s="160">
        <f>'将来負担比率（分子）の構造'!I$51</f>
        <v>341</v>
      </c>
      <c r="E57" s="160"/>
      <c r="F57" s="160"/>
      <c r="G57" s="160">
        <f>'将来負担比率（分子）の構造'!J$51</f>
        <v>280</v>
      </c>
      <c r="H57" s="160"/>
      <c r="I57" s="160"/>
      <c r="J57" s="160">
        <f>'将来負担比率（分子）の構造'!K$51</f>
        <v>222</v>
      </c>
      <c r="K57" s="160"/>
      <c r="L57" s="160"/>
      <c r="M57" s="160">
        <f>'将来負担比率（分子）の構造'!L$51</f>
        <v>260</v>
      </c>
      <c r="N57" s="160"/>
      <c r="O57" s="160"/>
      <c r="P57" s="160">
        <f>'将来負担比率（分子）の構造'!M$51</f>
        <v>251</v>
      </c>
    </row>
    <row r="58" spans="1:16">
      <c r="A58" s="160" t="s">
        <v>34</v>
      </c>
      <c r="B58" s="160"/>
      <c r="C58" s="160"/>
      <c r="D58" s="160">
        <f>'将来負担比率（分子）の構造'!I$50</f>
        <v>2319</v>
      </c>
      <c r="E58" s="160"/>
      <c r="F58" s="160"/>
      <c r="G58" s="160">
        <f>'将来負担比率（分子）の構造'!J$50</f>
        <v>2852</v>
      </c>
      <c r="H58" s="160"/>
      <c r="I58" s="160"/>
      <c r="J58" s="160">
        <f>'将来負担比率（分子）の構造'!K$50</f>
        <v>2791</v>
      </c>
      <c r="K58" s="160"/>
      <c r="L58" s="160"/>
      <c r="M58" s="160">
        <f>'将来負担比率（分子）の構造'!L$50</f>
        <v>2728</v>
      </c>
      <c r="N58" s="160"/>
      <c r="O58" s="160"/>
      <c r="P58" s="160">
        <f>'将来負担比率（分子）の構造'!M$50</f>
        <v>3034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1956</v>
      </c>
      <c r="C62" s="160"/>
      <c r="D62" s="160"/>
      <c r="E62" s="160">
        <f>'将来負担比率（分子）の構造'!J$45</f>
        <v>1842</v>
      </c>
      <c r="F62" s="160"/>
      <c r="G62" s="160"/>
      <c r="H62" s="160">
        <f>'将来負担比率（分子）の構造'!K$45</f>
        <v>1714</v>
      </c>
      <c r="I62" s="160"/>
      <c r="J62" s="160"/>
      <c r="K62" s="160">
        <f>'将来負担比率（分子）の構造'!L$45</f>
        <v>1531</v>
      </c>
      <c r="L62" s="160"/>
      <c r="M62" s="160"/>
      <c r="N62" s="160">
        <f>'将来負担比率（分子）の構造'!M$45</f>
        <v>1523</v>
      </c>
      <c r="O62" s="160"/>
      <c r="P62" s="160"/>
    </row>
    <row r="63" spans="1:16">
      <c r="A63" s="160" t="s">
        <v>27</v>
      </c>
      <c r="B63" s="160">
        <f>'将来負担比率（分子）の構造'!I$44</f>
        <v>8</v>
      </c>
      <c r="C63" s="160"/>
      <c r="D63" s="160"/>
      <c r="E63" s="160">
        <f>'将来負担比率（分子）の構造'!J$44</f>
        <v>8</v>
      </c>
      <c r="F63" s="160"/>
      <c r="G63" s="160"/>
      <c r="H63" s="160">
        <f>'将来負担比率（分子）の構造'!K$44</f>
        <v>5</v>
      </c>
      <c r="I63" s="160"/>
      <c r="J63" s="160"/>
      <c r="K63" s="160">
        <f>'将来負担比率（分子）の構造'!L$44</f>
        <v>8</v>
      </c>
      <c r="L63" s="160"/>
      <c r="M63" s="160"/>
      <c r="N63" s="160">
        <f>'将来負担比率（分子）の構造'!M$44</f>
        <v>3</v>
      </c>
      <c r="O63" s="160"/>
      <c r="P63" s="160"/>
    </row>
    <row r="64" spans="1:16">
      <c r="A64" s="160" t="s">
        <v>26</v>
      </c>
      <c r="B64" s="160">
        <f>'将来負担比率（分子）の構造'!I$43</f>
        <v>7374</v>
      </c>
      <c r="C64" s="160"/>
      <c r="D64" s="160"/>
      <c r="E64" s="160">
        <f>'将来負担比率（分子）の構造'!J$43</f>
        <v>6854</v>
      </c>
      <c r="F64" s="160"/>
      <c r="G64" s="160"/>
      <c r="H64" s="160">
        <f>'将来負担比率（分子）の構造'!K$43</f>
        <v>6381</v>
      </c>
      <c r="I64" s="160"/>
      <c r="J64" s="160"/>
      <c r="K64" s="160">
        <f>'将来負担比率（分子）の構造'!L$43</f>
        <v>5773</v>
      </c>
      <c r="L64" s="160"/>
      <c r="M64" s="160"/>
      <c r="N64" s="160">
        <f>'将来負担比率（分子）の構造'!M$43</f>
        <v>5077</v>
      </c>
      <c r="O64" s="160"/>
      <c r="P64" s="160"/>
    </row>
    <row r="65" spans="1:16">
      <c r="A65" s="160" t="s">
        <v>25</v>
      </c>
      <c r="B65" s="160">
        <f>'将来負担比率（分子）の構造'!I$42</f>
        <v>5</v>
      </c>
      <c r="C65" s="160"/>
      <c r="D65" s="160"/>
      <c r="E65" s="160">
        <f>'将来負担比率（分子）の構造'!J$42</f>
        <v>4</v>
      </c>
      <c r="F65" s="160"/>
      <c r="G65" s="160"/>
      <c r="H65" s="160">
        <f>'将来負担比率（分子）の構造'!K$42</f>
        <v>4</v>
      </c>
      <c r="I65" s="160"/>
      <c r="J65" s="160"/>
      <c r="K65" s="160">
        <f>'将来負担比率（分子）の構造'!L$42</f>
        <v>3</v>
      </c>
      <c r="L65" s="160"/>
      <c r="M65" s="160"/>
      <c r="N65" s="160">
        <f>'将来負担比率（分子）の構造'!M$42</f>
        <v>3</v>
      </c>
      <c r="O65" s="160"/>
      <c r="P65" s="160"/>
    </row>
    <row r="66" spans="1:16">
      <c r="A66" s="160" t="s">
        <v>24</v>
      </c>
      <c r="B66" s="160">
        <f>'将来負担比率（分子）の構造'!I$41</f>
        <v>13619</v>
      </c>
      <c r="C66" s="160"/>
      <c r="D66" s="160"/>
      <c r="E66" s="160">
        <f>'将来負担比率（分子）の構造'!J$41</f>
        <v>13243</v>
      </c>
      <c r="F66" s="160"/>
      <c r="G66" s="160"/>
      <c r="H66" s="160">
        <f>'将来負担比率（分子）の構造'!K$41</f>
        <v>13555</v>
      </c>
      <c r="I66" s="160"/>
      <c r="J66" s="160"/>
      <c r="K66" s="160">
        <f>'将来負担比率（分子）の構造'!L$41</f>
        <v>13708</v>
      </c>
      <c r="L66" s="160"/>
      <c r="M66" s="160"/>
      <c r="N66" s="160">
        <f>'将来負担比率（分子）の構造'!M$41</f>
        <v>13762</v>
      </c>
      <c r="O66" s="160"/>
      <c r="P66" s="160"/>
    </row>
    <row r="67" spans="1:16">
      <c r="A67" s="160" t="s">
        <v>68</v>
      </c>
      <c r="B67" s="160" t="e">
        <f>NA()</f>
        <v>#N/A</v>
      </c>
      <c r="C67" s="160">
        <f>IF(ISNUMBER('将来負担比率（分子）の構造'!I$53), IF('将来負担比率（分子）の構造'!I$53 &lt; 0, 0, '将来負担比率（分子）の構造'!I$53), NA())</f>
        <v>6497</v>
      </c>
      <c r="D67" s="160" t="e">
        <f>NA()</f>
        <v>#N/A</v>
      </c>
      <c r="E67" s="160" t="e">
        <f>NA()</f>
        <v>#N/A</v>
      </c>
      <c r="F67" s="160">
        <f>IF(ISNUMBER('将来負担比率（分子）の構造'!J$53), IF('将来負担比率（分子）の構造'!J$53 &lt; 0, 0, '将来負担比率（分子）の構造'!J$53), NA())</f>
        <v>5589</v>
      </c>
      <c r="G67" s="160" t="e">
        <f>NA()</f>
        <v>#N/A</v>
      </c>
      <c r="H67" s="160" t="e">
        <f>NA()</f>
        <v>#N/A</v>
      </c>
      <c r="I67" s="160">
        <f>IF(ISNUMBER('将来負担比率（分子）の構造'!K$53), IF('将来負担比率（分子）の構造'!K$53 &lt; 0, 0, '将来負担比率（分子）の構造'!K$53), NA())</f>
        <v>5426</v>
      </c>
      <c r="J67" s="160" t="e">
        <f>NA()</f>
        <v>#N/A</v>
      </c>
      <c r="K67" s="160" t="e">
        <f>NA()</f>
        <v>#N/A</v>
      </c>
      <c r="L67" s="160">
        <f>IF(ISNUMBER('将来負担比率（分子）の構造'!L$53), IF('将来負担比率（分子）の構造'!L$53 &lt; 0, 0, '将来負担比率（分子）の構造'!L$53), NA())</f>
        <v>4766</v>
      </c>
      <c r="M67" s="160" t="e">
        <f>NA()</f>
        <v>#N/A</v>
      </c>
      <c r="N67" s="160" t="e">
        <f>NA()</f>
        <v>#N/A</v>
      </c>
      <c r="O67" s="160">
        <f>IF(ISNUMBER('将来負担比率（分子）の構造'!M$53), IF('将来負担比率（分子）の構造'!M$53 &lt; 0, 0, '将来負担比率（分子）の構造'!M$53), NA())</f>
        <v>3762</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2255</v>
      </c>
      <c r="C72" s="164">
        <f>基金残高に係る経年分析!G55</f>
        <v>2119</v>
      </c>
      <c r="D72" s="164">
        <f>基金残高に係る経年分析!H55</f>
        <v>2218</v>
      </c>
    </row>
    <row r="73" spans="1:16">
      <c r="A73" s="163" t="s">
        <v>71</v>
      </c>
      <c r="B73" s="164">
        <f>基金残高に係る経年分析!F56</f>
        <v>25</v>
      </c>
      <c r="C73" s="164">
        <f>基金残高に係る経年分析!G56</f>
        <v>25</v>
      </c>
      <c r="D73" s="164">
        <f>基金残高に係る経年分析!H56</f>
        <v>265</v>
      </c>
    </row>
    <row r="74" spans="1:16">
      <c r="A74" s="163" t="s">
        <v>72</v>
      </c>
      <c r="B74" s="164">
        <f>基金残高に係る経年分析!F57</f>
        <v>576</v>
      </c>
      <c r="C74" s="164">
        <f>基金残高に係る経年分析!G57</f>
        <v>781</v>
      </c>
      <c r="D74" s="164">
        <f>基金残高に係る経年分析!H57</f>
        <v>847</v>
      </c>
    </row>
  </sheetData>
  <sheetProtection algorithmName="SHA-512" hashValue="FyPkH7nq14dM9OyA3xLPPo4PuU4friGwTjxQce+S2yrBDbV+VAANHm1OsQffisRu3zd6BlfkbopoIadoQaUw3Q==" saltValue="r7avU/T0evSDrRIeAt1D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1413729</v>
      </c>
      <c r="S5" s="649"/>
      <c r="T5" s="649"/>
      <c r="U5" s="649"/>
      <c r="V5" s="649"/>
      <c r="W5" s="649"/>
      <c r="X5" s="649"/>
      <c r="Y5" s="650"/>
      <c r="Z5" s="651">
        <v>12.9</v>
      </c>
      <c r="AA5" s="651"/>
      <c r="AB5" s="651"/>
      <c r="AC5" s="651"/>
      <c r="AD5" s="652">
        <v>1413729</v>
      </c>
      <c r="AE5" s="652"/>
      <c r="AF5" s="652"/>
      <c r="AG5" s="652"/>
      <c r="AH5" s="652"/>
      <c r="AI5" s="652"/>
      <c r="AJ5" s="652"/>
      <c r="AK5" s="652"/>
      <c r="AL5" s="653">
        <v>23.2</v>
      </c>
      <c r="AM5" s="654"/>
      <c r="AN5" s="654"/>
      <c r="AO5" s="655"/>
      <c r="AP5" s="645" t="s">
        <v>221</v>
      </c>
      <c r="AQ5" s="646"/>
      <c r="AR5" s="646"/>
      <c r="AS5" s="646"/>
      <c r="AT5" s="646"/>
      <c r="AU5" s="646"/>
      <c r="AV5" s="646"/>
      <c r="AW5" s="646"/>
      <c r="AX5" s="646"/>
      <c r="AY5" s="646"/>
      <c r="AZ5" s="646"/>
      <c r="BA5" s="646"/>
      <c r="BB5" s="646"/>
      <c r="BC5" s="646"/>
      <c r="BD5" s="646"/>
      <c r="BE5" s="646"/>
      <c r="BF5" s="647"/>
      <c r="BG5" s="659">
        <v>1378850</v>
      </c>
      <c r="BH5" s="660"/>
      <c r="BI5" s="660"/>
      <c r="BJ5" s="660"/>
      <c r="BK5" s="660"/>
      <c r="BL5" s="660"/>
      <c r="BM5" s="660"/>
      <c r="BN5" s="661"/>
      <c r="BO5" s="662">
        <v>97.5</v>
      </c>
      <c r="BP5" s="662"/>
      <c r="BQ5" s="662"/>
      <c r="BR5" s="662"/>
      <c r="BS5" s="663" t="s">
        <v>121</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79620</v>
      </c>
      <c r="S6" s="660"/>
      <c r="T6" s="660"/>
      <c r="U6" s="660"/>
      <c r="V6" s="660"/>
      <c r="W6" s="660"/>
      <c r="X6" s="660"/>
      <c r="Y6" s="661"/>
      <c r="Z6" s="662">
        <v>0.7</v>
      </c>
      <c r="AA6" s="662"/>
      <c r="AB6" s="662"/>
      <c r="AC6" s="662"/>
      <c r="AD6" s="663">
        <v>79620</v>
      </c>
      <c r="AE6" s="663"/>
      <c r="AF6" s="663"/>
      <c r="AG6" s="663"/>
      <c r="AH6" s="663"/>
      <c r="AI6" s="663"/>
      <c r="AJ6" s="663"/>
      <c r="AK6" s="663"/>
      <c r="AL6" s="664">
        <v>1.3</v>
      </c>
      <c r="AM6" s="665"/>
      <c r="AN6" s="665"/>
      <c r="AO6" s="666"/>
      <c r="AP6" s="656" t="s">
        <v>226</v>
      </c>
      <c r="AQ6" s="657"/>
      <c r="AR6" s="657"/>
      <c r="AS6" s="657"/>
      <c r="AT6" s="657"/>
      <c r="AU6" s="657"/>
      <c r="AV6" s="657"/>
      <c r="AW6" s="657"/>
      <c r="AX6" s="657"/>
      <c r="AY6" s="657"/>
      <c r="AZ6" s="657"/>
      <c r="BA6" s="657"/>
      <c r="BB6" s="657"/>
      <c r="BC6" s="657"/>
      <c r="BD6" s="657"/>
      <c r="BE6" s="657"/>
      <c r="BF6" s="658"/>
      <c r="BG6" s="659">
        <v>1378850</v>
      </c>
      <c r="BH6" s="660"/>
      <c r="BI6" s="660"/>
      <c r="BJ6" s="660"/>
      <c r="BK6" s="660"/>
      <c r="BL6" s="660"/>
      <c r="BM6" s="660"/>
      <c r="BN6" s="661"/>
      <c r="BO6" s="662">
        <v>97.5</v>
      </c>
      <c r="BP6" s="662"/>
      <c r="BQ6" s="662"/>
      <c r="BR6" s="662"/>
      <c r="BS6" s="663" t="s">
        <v>121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99802</v>
      </c>
      <c r="CS6" s="660"/>
      <c r="CT6" s="660"/>
      <c r="CU6" s="660"/>
      <c r="CV6" s="660"/>
      <c r="CW6" s="660"/>
      <c r="CX6" s="660"/>
      <c r="CY6" s="661"/>
      <c r="CZ6" s="653">
        <v>0.9</v>
      </c>
      <c r="DA6" s="654"/>
      <c r="DB6" s="654"/>
      <c r="DC6" s="673"/>
      <c r="DD6" s="668" t="s">
        <v>121</v>
      </c>
      <c r="DE6" s="660"/>
      <c r="DF6" s="660"/>
      <c r="DG6" s="660"/>
      <c r="DH6" s="660"/>
      <c r="DI6" s="660"/>
      <c r="DJ6" s="660"/>
      <c r="DK6" s="660"/>
      <c r="DL6" s="660"/>
      <c r="DM6" s="660"/>
      <c r="DN6" s="660"/>
      <c r="DO6" s="660"/>
      <c r="DP6" s="661"/>
      <c r="DQ6" s="668">
        <v>99802</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2788</v>
      </c>
      <c r="S7" s="660"/>
      <c r="T7" s="660"/>
      <c r="U7" s="660"/>
      <c r="V7" s="660"/>
      <c r="W7" s="660"/>
      <c r="X7" s="660"/>
      <c r="Y7" s="661"/>
      <c r="Z7" s="662">
        <v>0</v>
      </c>
      <c r="AA7" s="662"/>
      <c r="AB7" s="662"/>
      <c r="AC7" s="662"/>
      <c r="AD7" s="663">
        <v>2788</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567525</v>
      </c>
      <c r="BH7" s="660"/>
      <c r="BI7" s="660"/>
      <c r="BJ7" s="660"/>
      <c r="BK7" s="660"/>
      <c r="BL7" s="660"/>
      <c r="BM7" s="660"/>
      <c r="BN7" s="661"/>
      <c r="BO7" s="662">
        <v>40.1</v>
      </c>
      <c r="BP7" s="662"/>
      <c r="BQ7" s="662"/>
      <c r="BR7" s="662"/>
      <c r="BS7" s="663" t="s">
        <v>121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1616132</v>
      </c>
      <c r="CS7" s="660"/>
      <c r="CT7" s="660"/>
      <c r="CU7" s="660"/>
      <c r="CV7" s="660"/>
      <c r="CW7" s="660"/>
      <c r="CX7" s="660"/>
      <c r="CY7" s="661"/>
      <c r="CZ7" s="662">
        <v>15</v>
      </c>
      <c r="DA7" s="662"/>
      <c r="DB7" s="662"/>
      <c r="DC7" s="662"/>
      <c r="DD7" s="668">
        <v>80177</v>
      </c>
      <c r="DE7" s="660"/>
      <c r="DF7" s="660"/>
      <c r="DG7" s="660"/>
      <c r="DH7" s="660"/>
      <c r="DI7" s="660"/>
      <c r="DJ7" s="660"/>
      <c r="DK7" s="660"/>
      <c r="DL7" s="660"/>
      <c r="DM7" s="660"/>
      <c r="DN7" s="660"/>
      <c r="DO7" s="660"/>
      <c r="DP7" s="661"/>
      <c r="DQ7" s="668">
        <v>1225770</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10030</v>
      </c>
      <c r="S8" s="660"/>
      <c r="T8" s="660"/>
      <c r="U8" s="660"/>
      <c r="V8" s="660"/>
      <c r="W8" s="660"/>
      <c r="X8" s="660"/>
      <c r="Y8" s="661"/>
      <c r="Z8" s="662">
        <v>0.1</v>
      </c>
      <c r="AA8" s="662"/>
      <c r="AB8" s="662"/>
      <c r="AC8" s="662"/>
      <c r="AD8" s="663">
        <v>10030</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23509</v>
      </c>
      <c r="BH8" s="660"/>
      <c r="BI8" s="660"/>
      <c r="BJ8" s="660"/>
      <c r="BK8" s="660"/>
      <c r="BL8" s="660"/>
      <c r="BM8" s="660"/>
      <c r="BN8" s="661"/>
      <c r="BO8" s="662">
        <v>1.7</v>
      </c>
      <c r="BP8" s="662"/>
      <c r="BQ8" s="662"/>
      <c r="BR8" s="662"/>
      <c r="BS8" s="668" t="s">
        <v>121</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2074460</v>
      </c>
      <c r="CS8" s="660"/>
      <c r="CT8" s="660"/>
      <c r="CU8" s="660"/>
      <c r="CV8" s="660"/>
      <c r="CW8" s="660"/>
      <c r="CX8" s="660"/>
      <c r="CY8" s="661"/>
      <c r="CZ8" s="662">
        <v>19.2</v>
      </c>
      <c r="DA8" s="662"/>
      <c r="DB8" s="662"/>
      <c r="DC8" s="662"/>
      <c r="DD8" s="668">
        <v>2317</v>
      </c>
      <c r="DE8" s="660"/>
      <c r="DF8" s="660"/>
      <c r="DG8" s="660"/>
      <c r="DH8" s="660"/>
      <c r="DI8" s="660"/>
      <c r="DJ8" s="660"/>
      <c r="DK8" s="660"/>
      <c r="DL8" s="660"/>
      <c r="DM8" s="660"/>
      <c r="DN8" s="660"/>
      <c r="DO8" s="660"/>
      <c r="DP8" s="661"/>
      <c r="DQ8" s="668">
        <v>1244323</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10115</v>
      </c>
      <c r="S9" s="660"/>
      <c r="T9" s="660"/>
      <c r="U9" s="660"/>
      <c r="V9" s="660"/>
      <c r="W9" s="660"/>
      <c r="X9" s="660"/>
      <c r="Y9" s="661"/>
      <c r="Z9" s="662">
        <v>0.1</v>
      </c>
      <c r="AA9" s="662"/>
      <c r="AB9" s="662"/>
      <c r="AC9" s="662"/>
      <c r="AD9" s="663">
        <v>10115</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473624</v>
      </c>
      <c r="BH9" s="660"/>
      <c r="BI9" s="660"/>
      <c r="BJ9" s="660"/>
      <c r="BK9" s="660"/>
      <c r="BL9" s="660"/>
      <c r="BM9" s="660"/>
      <c r="BN9" s="661"/>
      <c r="BO9" s="662">
        <v>33.5</v>
      </c>
      <c r="BP9" s="662"/>
      <c r="BQ9" s="662"/>
      <c r="BR9" s="662"/>
      <c r="BS9" s="668" t="s">
        <v>121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1368502</v>
      </c>
      <c r="CS9" s="660"/>
      <c r="CT9" s="660"/>
      <c r="CU9" s="660"/>
      <c r="CV9" s="660"/>
      <c r="CW9" s="660"/>
      <c r="CX9" s="660"/>
      <c r="CY9" s="661"/>
      <c r="CZ9" s="662">
        <v>12.7</v>
      </c>
      <c r="DA9" s="662"/>
      <c r="DB9" s="662"/>
      <c r="DC9" s="662"/>
      <c r="DD9" s="668">
        <v>220060</v>
      </c>
      <c r="DE9" s="660"/>
      <c r="DF9" s="660"/>
      <c r="DG9" s="660"/>
      <c r="DH9" s="660"/>
      <c r="DI9" s="660"/>
      <c r="DJ9" s="660"/>
      <c r="DK9" s="660"/>
      <c r="DL9" s="660"/>
      <c r="DM9" s="660"/>
      <c r="DN9" s="660"/>
      <c r="DO9" s="660"/>
      <c r="DP9" s="661"/>
      <c r="DQ9" s="668">
        <v>1096029</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238</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34010</v>
      </c>
      <c r="BH10" s="660"/>
      <c r="BI10" s="660"/>
      <c r="BJ10" s="660"/>
      <c r="BK10" s="660"/>
      <c r="BL10" s="660"/>
      <c r="BM10" s="660"/>
      <c r="BN10" s="661"/>
      <c r="BO10" s="662">
        <v>2.4</v>
      </c>
      <c r="BP10" s="662"/>
      <c r="BQ10" s="662"/>
      <c r="BR10" s="662"/>
      <c r="BS10" s="668" t="s">
        <v>121</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27955</v>
      </c>
      <c r="CS10" s="660"/>
      <c r="CT10" s="660"/>
      <c r="CU10" s="660"/>
      <c r="CV10" s="660"/>
      <c r="CW10" s="660"/>
      <c r="CX10" s="660"/>
      <c r="CY10" s="661"/>
      <c r="CZ10" s="662">
        <v>0.3</v>
      </c>
      <c r="DA10" s="662"/>
      <c r="DB10" s="662"/>
      <c r="DC10" s="662"/>
      <c r="DD10" s="668">
        <v>2533</v>
      </c>
      <c r="DE10" s="660"/>
      <c r="DF10" s="660"/>
      <c r="DG10" s="660"/>
      <c r="DH10" s="660"/>
      <c r="DI10" s="660"/>
      <c r="DJ10" s="660"/>
      <c r="DK10" s="660"/>
      <c r="DL10" s="660"/>
      <c r="DM10" s="660"/>
      <c r="DN10" s="660"/>
      <c r="DO10" s="660"/>
      <c r="DP10" s="661"/>
      <c r="DQ10" s="668">
        <v>22269</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121</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36382</v>
      </c>
      <c r="BH11" s="660"/>
      <c r="BI11" s="660"/>
      <c r="BJ11" s="660"/>
      <c r="BK11" s="660"/>
      <c r="BL11" s="660"/>
      <c r="BM11" s="660"/>
      <c r="BN11" s="661"/>
      <c r="BO11" s="662">
        <v>2.6</v>
      </c>
      <c r="BP11" s="662"/>
      <c r="BQ11" s="662"/>
      <c r="BR11" s="662"/>
      <c r="BS11" s="668" t="s">
        <v>238</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824097</v>
      </c>
      <c r="CS11" s="660"/>
      <c r="CT11" s="660"/>
      <c r="CU11" s="660"/>
      <c r="CV11" s="660"/>
      <c r="CW11" s="660"/>
      <c r="CX11" s="660"/>
      <c r="CY11" s="661"/>
      <c r="CZ11" s="662">
        <v>7.6</v>
      </c>
      <c r="DA11" s="662"/>
      <c r="DB11" s="662"/>
      <c r="DC11" s="662"/>
      <c r="DD11" s="668">
        <v>182821</v>
      </c>
      <c r="DE11" s="660"/>
      <c r="DF11" s="660"/>
      <c r="DG11" s="660"/>
      <c r="DH11" s="660"/>
      <c r="DI11" s="660"/>
      <c r="DJ11" s="660"/>
      <c r="DK11" s="660"/>
      <c r="DL11" s="660"/>
      <c r="DM11" s="660"/>
      <c r="DN11" s="660"/>
      <c r="DO11" s="660"/>
      <c r="DP11" s="661"/>
      <c r="DQ11" s="668">
        <v>215654</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246426</v>
      </c>
      <c r="S12" s="660"/>
      <c r="T12" s="660"/>
      <c r="U12" s="660"/>
      <c r="V12" s="660"/>
      <c r="W12" s="660"/>
      <c r="X12" s="660"/>
      <c r="Y12" s="661"/>
      <c r="Z12" s="662">
        <v>2.2999999999999998</v>
      </c>
      <c r="AA12" s="662"/>
      <c r="AB12" s="662"/>
      <c r="AC12" s="662"/>
      <c r="AD12" s="663">
        <v>246426</v>
      </c>
      <c r="AE12" s="663"/>
      <c r="AF12" s="663"/>
      <c r="AG12" s="663"/>
      <c r="AH12" s="663"/>
      <c r="AI12" s="663"/>
      <c r="AJ12" s="663"/>
      <c r="AK12" s="663"/>
      <c r="AL12" s="664">
        <v>4</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690339</v>
      </c>
      <c r="BH12" s="660"/>
      <c r="BI12" s="660"/>
      <c r="BJ12" s="660"/>
      <c r="BK12" s="660"/>
      <c r="BL12" s="660"/>
      <c r="BM12" s="660"/>
      <c r="BN12" s="661"/>
      <c r="BO12" s="662">
        <v>48.8</v>
      </c>
      <c r="BP12" s="662"/>
      <c r="BQ12" s="662"/>
      <c r="BR12" s="662"/>
      <c r="BS12" s="668" t="s">
        <v>121</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607304</v>
      </c>
      <c r="CS12" s="660"/>
      <c r="CT12" s="660"/>
      <c r="CU12" s="660"/>
      <c r="CV12" s="660"/>
      <c r="CW12" s="660"/>
      <c r="CX12" s="660"/>
      <c r="CY12" s="661"/>
      <c r="CZ12" s="662">
        <v>5.6</v>
      </c>
      <c r="DA12" s="662"/>
      <c r="DB12" s="662"/>
      <c r="DC12" s="662"/>
      <c r="DD12" s="668">
        <v>244542</v>
      </c>
      <c r="DE12" s="660"/>
      <c r="DF12" s="660"/>
      <c r="DG12" s="660"/>
      <c r="DH12" s="660"/>
      <c r="DI12" s="660"/>
      <c r="DJ12" s="660"/>
      <c r="DK12" s="660"/>
      <c r="DL12" s="660"/>
      <c r="DM12" s="660"/>
      <c r="DN12" s="660"/>
      <c r="DO12" s="660"/>
      <c r="DP12" s="661"/>
      <c r="DQ12" s="668">
        <v>238263</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v>3139</v>
      </c>
      <c r="S13" s="660"/>
      <c r="T13" s="660"/>
      <c r="U13" s="660"/>
      <c r="V13" s="660"/>
      <c r="W13" s="660"/>
      <c r="X13" s="660"/>
      <c r="Y13" s="661"/>
      <c r="Z13" s="662">
        <v>0</v>
      </c>
      <c r="AA13" s="662"/>
      <c r="AB13" s="662"/>
      <c r="AC13" s="662"/>
      <c r="AD13" s="663">
        <v>3139</v>
      </c>
      <c r="AE13" s="663"/>
      <c r="AF13" s="663"/>
      <c r="AG13" s="663"/>
      <c r="AH13" s="663"/>
      <c r="AI13" s="663"/>
      <c r="AJ13" s="663"/>
      <c r="AK13" s="663"/>
      <c r="AL13" s="664">
        <v>0.1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680966</v>
      </c>
      <c r="BH13" s="660"/>
      <c r="BI13" s="660"/>
      <c r="BJ13" s="660"/>
      <c r="BK13" s="660"/>
      <c r="BL13" s="660"/>
      <c r="BM13" s="660"/>
      <c r="BN13" s="661"/>
      <c r="BO13" s="662">
        <v>48.2</v>
      </c>
      <c r="BP13" s="662"/>
      <c r="BQ13" s="662"/>
      <c r="BR13" s="662"/>
      <c r="BS13" s="668" t="s">
        <v>121</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1368626</v>
      </c>
      <c r="CS13" s="660"/>
      <c r="CT13" s="660"/>
      <c r="CU13" s="660"/>
      <c r="CV13" s="660"/>
      <c r="CW13" s="660"/>
      <c r="CX13" s="660"/>
      <c r="CY13" s="661"/>
      <c r="CZ13" s="662">
        <v>12.7</v>
      </c>
      <c r="DA13" s="662"/>
      <c r="DB13" s="662"/>
      <c r="DC13" s="662"/>
      <c r="DD13" s="668">
        <v>525806</v>
      </c>
      <c r="DE13" s="660"/>
      <c r="DF13" s="660"/>
      <c r="DG13" s="660"/>
      <c r="DH13" s="660"/>
      <c r="DI13" s="660"/>
      <c r="DJ13" s="660"/>
      <c r="DK13" s="660"/>
      <c r="DL13" s="660"/>
      <c r="DM13" s="660"/>
      <c r="DN13" s="660"/>
      <c r="DO13" s="660"/>
      <c r="DP13" s="661"/>
      <c r="DQ13" s="668">
        <v>910522</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238</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51036</v>
      </c>
      <c r="BH14" s="660"/>
      <c r="BI14" s="660"/>
      <c r="BJ14" s="660"/>
      <c r="BK14" s="660"/>
      <c r="BL14" s="660"/>
      <c r="BM14" s="660"/>
      <c r="BN14" s="661"/>
      <c r="BO14" s="662">
        <v>3.6</v>
      </c>
      <c r="BP14" s="662"/>
      <c r="BQ14" s="662"/>
      <c r="BR14" s="662"/>
      <c r="BS14" s="668" t="s">
        <v>121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562799</v>
      </c>
      <c r="CS14" s="660"/>
      <c r="CT14" s="660"/>
      <c r="CU14" s="660"/>
      <c r="CV14" s="660"/>
      <c r="CW14" s="660"/>
      <c r="CX14" s="660"/>
      <c r="CY14" s="661"/>
      <c r="CZ14" s="662">
        <v>5.2</v>
      </c>
      <c r="DA14" s="662"/>
      <c r="DB14" s="662"/>
      <c r="DC14" s="662"/>
      <c r="DD14" s="668">
        <v>153911</v>
      </c>
      <c r="DE14" s="660"/>
      <c r="DF14" s="660"/>
      <c r="DG14" s="660"/>
      <c r="DH14" s="660"/>
      <c r="DI14" s="660"/>
      <c r="DJ14" s="660"/>
      <c r="DK14" s="660"/>
      <c r="DL14" s="660"/>
      <c r="DM14" s="660"/>
      <c r="DN14" s="660"/>
      <c r="DO14" s="660"/>
      <c r="DP14" s="661"/>
      <c r="DQ14" s="668">
        <v>390544</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29157</v>
      </c>
      <c r="S15" s="660"/>
      <c r="T15" s="660"/>
      <c r="U15" s="660"/>
      <c r="V15" s="660"/>
      <c r="W15" s="660"/>
      <c r="X15" s="660"/>
      <c r="Y15" s="661"/>
      <c r="Z15" s="662">
        <v>0.3</v>
      </c>
      <c r="AA15" s="662"/>
      <c r="AB15" s="662"/>
      <c r="AC15" s="662"/>
      <c r="AD15" s="663">
        <v>29157</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69950</v>
      </c>
      <c r="BH15" s="660"/>
      <c r="BI15" s="660"/>
      <c r="BJ15" s="660"/>
      <c r="BK15" s="660"/>
      <c r="BL15" s="660"/>
      <c r="BM15" s="660"/>
      <c r="BN15" s="661"/>
      <c r="BO15" s="662">
        <v>4.9000000000000004</v>
      </c>
      <c r="BP15" s="662"/>
      <c r="BQ15" s="662"/>
      <c r="BR15" s="662"/>
      <c r="BS15" s="668" t="s">
        <v>121</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743094</v>
      </c>
      <c r="CS15" s="660"/>
      <c r="CT15" s="660"/>
      <c r="CU15" s="660"/>
      <c r="CV15" s="660"/>
      <c r="CW15" s="660"/>
      <c r="CX15" s="660"/>
      <c r="CY15" s="661"/>
      <c r="CZ15" s="662">
        <v>6.9</v>
      </c>
      <c r="DA15" s="662"/>
      <c r="DB15" s="662"/>
      <c r="DC15" s="662"/>
      <c r="DD15" s="668">
        <v>55737</v>
      </c>
      <c r="DE15" s="660"/>
      <c r="DF15" s="660"/>
      <c r="DG15" s="660"/>
      <c r="DH15" s="660"/>
      <c r="DI15" s="660"/>
      <c r="DJ15" s="660"/>
      <c r="DK15" s="660"/>
      <c r="DL15" s="660"/>
      <c r="DM15" s="660"/>
      <c r="DN15" s="660"/>
      <c r="DO15" s="660"/>
      <c r="DP15" s="661"/>
      <c r="DQ15" s="668">
        <v>629196</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238</v>
      </c>
      <c r="AE16" s="663"/>
      <c r="AF16" s="663"/>
      <c r="AG16" s="663"/>
      <c r="AH16" s="663"/>
      <c r="AI16" s="663"/>
      <c r="AJ16" s="663"/>
      <c r="AK16" s="663"/>
      <c r="AL16" s="664" t="s">
        <v>121</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73216</v>
      </c>
      <c r="CS16" s="660"/>
      <c r="CT16" s="660"/>
      <c r="CU16" s="660"/>
      <c r="CV16" s="660"/>
      <c r="CW16" s="660"/>
      <c r="CX16" s="660"/>
      <c r="CY16" s="661"/>
      <c r="CZ16" s="662">
        <v>0.7</v>
      </c>
      <c r="DA16" s="662"/>
      <c r="DB16" s="662"/>
      <c r="DC16" s="662"/>
      <c r="DD16" s="668" t="s">
        <v>121</v>
      </c>
      <c r="DE16" s="660"/>
      <c r="DF16" s="660"/>
      <c r="DG16" s="660"/>
      <c r="DH16" s="660"/>
      <c r="DI16" s="660"/>
      <c r="DJ16" s="660"/>
      <c r="DK16" s="660"/>
      <c r="DL16" s="660"/>
      <c r="DM16" s="660"/>
      <c r="DN16" s="660"/>
      <c r="DO16" s="660"/>
      <c r="DP16" s="661"/>
      <c r="DQ16" s="668">
        <v>55632</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3459</v>
      </c>
      <c r="S17" s="660"/>
      <c r="T17" s="660"/>
      <c r="U17" s="660"/>
      <c r="V17" s="660"/>
      <c r="W17" s="660"/>
      <c r="X17" s="660"/>
      <c r="Y17" s="661"/>
      <c r="Z17" s="662">
        <v>0</v>
      </c>
      <c r="AA17" s="662"/>
      <c r="AB17" s="662"/>
      <c r="AC17" s="662"/>
      <c r="AD17" s="663">
        <v>3459</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238</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1433365</v>
      </c>
      <c r="CS17" s="660"/>
      <c r="CT17" s="660"/>
      <c r="CU17" s="660"/>
      <c r="CV17" s="660"/>
      <c r="CW17" s="660"/>
      <c r="CX17" s="660"/>
      <c r="CY17" s="661"/>
      <c r="CZ17" s="662">
        <v>13.3</v>
      </c>
      <c r="DA17" s="662"/>
      <c r="DB17" s="662"/>
      <c r="DC17" s="662"/>
      <c r="DD17" s="668" t="s">
        <v>121</v>
      </c>
      <c r="DE17" s="660"/>
      <c r="DF17" s="660"/>
      <c r="DG17" s="660"/>
      <c r="DH17" s="660"/>
      <c r="DI17" s="660"/>
      <c r="DJ17" s="660"/>
      <c r="DK17" s="660"/>
      <c r="DL17" s="660"/>
      <c r="DM17" s="660"/>
      <c r="DN17" s="660"/>
      <c r="DO17" s="660"/>
      <c r="DP17" s="661"/>
      <c r="DQ17" s="668">
        <v>1367503</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4993042</v>
      </c>
      <c r="S18" s="660"/>
      <c r="T18" s="660"/>
      <c r="U18" s="660"/>
      <c r="V18" s="660"/>
      <c r="W18" s="660"/>
      <c r="X18" s="660"/>
      <c r="Y18" s="661"/>
      <c r="Z18" s="662">
        <v>45.6</v>
      </c>
      <c r="AA18" s="662"/>
      <c r="AB18" s="662"/>
      <c r="AC18" s="662"/>
      <c r="AD18" s="663">
        <v>4279142</v>
      </c>
      <c r="AE18" s="663"/>
      <c r="AF18" s="663"/>
      <c r="AG18" s="663"/>
      <c r="AH18" s="663"/>
      <c r="AI18" s="663"/>
      <c r="AJ18" s="663"/>
      <c r="AK18" s="663"/>
      <c r="AL18" s="664">
        <v>70.2</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4279142</v>
      </c>
      <c r="S19" s="660"/>
      <c r="T19" s="660"/>
      <c r="U19" s="660"/>
      <c r="V19" s="660"/>
      <c r="W19" s="660"/>
      <c r="X19" s="660"/>
      <c r="Y19" s="661"/>
      <c r="Z19" s="662">
        <v>39.1</v>
      </c>
      <c r="AA19" s="662"/>
      <c r="AB19" s="662"/>
      <c r="AC19" s="662"/>
      <c r="AD19" s="663">
        <v>4279142</v>
      </c>
      <c r="AE19" s="663"/>
      <c r="AF19" s="663"/>
      <c r="AG19" s="663"/>
      <c r="AH19" s="663"/>
      <c r="AI19" s="663"/>
      <c r="AJ19" s="663"/>
      <c r="AK19" s="663"/>
      <c r="AL19" s="664">
        <v>70.2</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34879</v>
      </c>
      <c r="BH19" s="660"/>
      <c r="BI19" s="660"/>
      <c r="BJ19" s="660"/>
      <c r="BK19" s="660"/>
      <c r="BL19" s="660"/>
      <c r="BM19" s="660"/>
      <c r="BN19" s="661"/>
      <c r="BO19" s="662">
        <v>2.5</v>
      </c>
      <c r="BP19" s="662"/>
      <c r="BQ19" s="662"/>
      <c r="BR19" s="662"/>
      <c r="BS19" s="668" t="s">
        <v>121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238</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713900</v>
      </c>
      <c r="S20" s="660"/>
      <c r="T20" s="660"/>
      <c r="U20" s="660"/>
      <c r="V20" s="660"/>
      <c r="W20" s="660"/>
      <c r="X20" s="660"/>
      <c r="Y20" s="661"/>
      <c r="Z20" s="662">
        <v>6.5</v>
      </c>
      <c r="AA20" s="662"/>
      <c r="AB20" s="662"/>
      <c r="AC20" s="662"/>
      <c r="AD20" s="663" t="s">
        <v>121</v>
      </c>
      <c r="AE20" s="663"/>
      <c r="AF20" s="663"/>
      <c r="AG20" s="663"/>
      <c r="AH20" s="663"/>
      <c r="AI20" s="663"/>
      <c r="AJ20" s="663"/>
      <c r="AK20" s="663"/>
      <c r="AL20" s="664" t="s">
        <v>121</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34879</v>
      </c>
      <c r="BH20" s="660"/>
      <c r="BI20" s="660"/>
      <c r="BJ20" s="660"/>
      <c r="BK20" s="660"/>
      <c r="BL20" s="660"/>
      <c r="BM20" s="660"/>
      <c r="BN20" s="661"/>
      <c r="BO20" s="662">
        <v>2.5</v>
      </c>
      <c r="BP20" s="662"/>
      <c r="BQ20" s="662"/>
      <c r="BR20" s="662"/>
      <c r="BS20" s="668" t="s">
        <v>121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10799352</v>
      </c>
      <c r="CS20" s="660"/>
      <c r="CT20" s="660"/>
      <c r="CU20" s="660"/>
      <c r="CV20" s="660"/>
      <c r="CW20" s="660"/>
      <c r="CX20" s="660"/>
      <c r="CY20" s="661"/>
      <c r="CZ20" s="662">
        <v>100</v>
      </c>
      <c r="DA20" s="662"/>
      <c r="DB20" s="662"/>
      <c r="DC20" s="662"/>
      <c r="DD20" s="668">
        <v>1467904</v>
      </c>
      <c r="DE20" s="660"/>
      <c r="DF20" s="660"/>
      <c r="DG20" s="660"/>
      <c r="DH20" s="660"/>
      <c r="DI20" s="660"/>
      <c r="DJ20" s="660"/>
      <c r="DK20" s="660"/>
      <c r="DL20" s="660"/>
      <c r="DM20" s="660"/>
      <c r="DN20" s="660"/>
      <c r="DO20" s="660"/>
      <c r="DP20" s="661"/>
      <c r="DQ20" s="668">
        <v>7495507</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238</v>
      </c>
      <c r="S21" s="660"/>
      <c r="T21" s="660"/>
      <c r="U21" s="660"/>
      <c r="V21" s="660"/>
      <c r="W21" s="660"/>
      <c r="X21" s="660"/>
      <c r="Y21" s="661"/>
      <c r="Z21" s="662" t="s">
        <v>121</v>
      </c>
      <c r="AA21" s="662"/>
      <c r="AB21" s="662"/>
      <c r="AC21" s="662"/>
      <c r="AD21" s="663" t="s">
        <v>121</v>
      </c>
      <c r="AE21" s="663"/>
      <c r="AF21" s="663"/>
      <c r="AG21" s="663"/>
      <c r="AH21" s="663"/>
      <c r="AI21" s="663"/>
      <c r="AJ21" s="663"/>
      <c r="AK21" s="663"/>
      <c r="AL21" s="664" t="s">
        <v>121</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34879</v>
      </c>
      <c r="BH21" s="660"/>
      <c r="BI21" s="660"/>
      <c r="BJ21" s="660"/>
      <c r="BK21" s="660"/>
      <c r="BL21" s="660"/>
      <c r="BM21" s="660"/>
      <c r="BN21" s="661"/>
      <c r="BO21" s="662">
        <v>2.5</v>
      </c>
      <c r="BP21" s="662"/>
      <c r="BQ21" s="662"/>
      <c r="BR21" s="662"/>
      <c r="BS21" s="668" t="s">
        <v>121</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6791505</v>
      </c>
      <c r="S22" s="660"/>
      <c r="T22" s="660"/>
      <c r="U22" s="660"/>
      <c r="V22" s="660"/>
      <c r="W22" s="660"/>
      <c r="X22" s="660"/>
      <c r="Y22" s="661"/>
      <c r="Z22" s="662">
        <v>62</v>
      </c>
      <c r="AA22" s="662"/>
      <c r="AB22" s="662"/>
      <c r="AC22" s="662"/>
      <c r="AD22" s="663">
        <v>6077605</v>
      </c>
      <c r="AE22" s="663"/>
      <c r="AF22" s="663"/>
      <c r="AG22" s="663"/>
      <c r="AH22" s="663"/>
      <c r="AI22" s="663"/>
      <c r="AJ22" s="663"/>
      <c r="AK22" s="663"/>
      <c r="AL22" s="664">
        <v>99.7</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238</v>
      </c>
      <c r="BP22" s="662"/>
      <c r="BQ22" s="662"/>
      <c r="BR22" s="662"/>
      <c r="BS22" s="668" t="s">
        <v>121</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2454</v>
      </c>
      <c r="S23" s="660"/>
      <c r="T23" s="660"/>
      <c r="U23" s="660"/>
      <c r="V23" s="660"/>
      <c r="W23" s="660"/>
      <c r="X23" s="660"/>
      <c r="Y23" s="661"/>
      <c r="Z23" s="662">
        <v>0</v>
      </c>
      <c r="AA23" s="662"/>
      <c r="AB23" s="662"/>
      <c r="AC23" s="662"/>
      <c r="AD23" s="663">
        <v>2454</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91" t="s">
        <v>281</v>
      </c>
      <c r="DM23" s="692"/>
      <c r="DN23" s="692"/>
      <c r="DO23" s="692"/>
      <c r="DP23" s="692"/>
      <c r="DQ23" s="692"/>
      <c r="DR23" s="692"/>
      <c r="DS23" s="692"/>
      <c r="DT23" s="692"/>
      <c r="DU23" s="692"/>
      <c r="DV23" s="693"/>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6892</v>
      </c>
      <c r="S24" s="660"/>
      <c r="T24" s="660"/>
      <c r="U24" s="660"/>
      <c r="V24" s="660"/>
      <c r="W24" s="660"/>
      <c r="X24" s="660"/>
      <c r="Y24" s="661"/>
      <c r="Z24" s="662">
        <v>0.1</v>
      </c>
      <c r="AA24" s="662"/>
      <c r="AB24" s="662"/>
      <c r="AC24" s="662"/>
      <c r="AD24" s="663" t="s">
        <v>121</v>
      </c>
      <c r="AE24" s="663"/>
      <c r="AF24" s="663"/>
      <c r="AG24" s="663"/>
      <c r="AH24" s="663"/>
      <c r="AI24" s="663"/>
      <c r="AJ24" s="663"/>
      <c r="AK24" s="663"/>
      <c r="AL24" s="664" t="s">
        <v>121</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238</v>
      </c>
      <c r="BH24" s="660"/>
      <c r="BI24" s="660"/>
      <c r="BJ24" s="660"/>
      <c r="BK24" s="660"/>
      <c r="BL24" s="660"/>
      <c r="BM24" s="660"/>
      <c r="BN24" s="661"/>
      <c r="BO24" s="662" t="s">
        <v>121</v>
      </c>
      <c r="BP24" s="662"/>
      <c r="BQ24" s="662"/>
      <c r="BR24" s="662"/>
      <c r="BS24" s="668" t="s">
        <v>238</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3702950</v>
      </c>
      <c r="CS24" s="649"/>
      <c r="CT24" s="649"/>
      <c r="CU24" s="649"/>
      <c r="CV24" s="649"/>
      <c r="CW24" s="649"/>
      <c r="CX24" s="649"/>
      <c r="CY24" s="650"/>
      <c r="CZ24" s="653">
        <v>34.299999999999997</v>
      </c>
      <c r="DA24" s="654"/>
      <c r="DB24" s="654"/>
      <c r="DC24" s="673"/>
      <c r="DD24" s="694">
        <v>2866074</v>
      </c>
      <c r="DE24" s="649"/>
      <c r="DF24" s="649"/>
      <c r="DG24" s="649"/>
      <c r="DH24" s="649"/>
      <c r="DI24" s="649"/>
      <c r="DJ24" s="649"/>
      <c r="DK24" s="650"/>
      <c r="DL24" s="694">
        <v>2825942</v>
      </c>
      <c r="DM24" s="649"/>
      <c r="DN24" s="649"/>
      <c r="DO24" s="649"/>
      <c r="DP24" s="649"/>
      <c r="DQ24" s="649"/>
      <c r="DR24" s="649"/>
      <c r="DS24" s="649"/>
      <c r="DT24" s="649"/>
      <c r="DU24" s="649"/>
      <c r="DV24" s="650"/>
      <c r="DW24" s="653">
        <v>44.4</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206546</v>
      </c>
      <c r="S25" s="660"/>
      <c r="T25" s="660"/>
      <c r="U25" s="660"/>
      <c r="V25" s="660"/>
      <c r="W25" s="660"/>
      <c r="X25" s="660"/>
      <c r="Y25" s="661"/>
      <c r="Z25" s="662">
        <v>1.9</v>
      </c>
      <c r="AA25" s="662"/>
      <c r="AB25" s="662"/>
      <c r="AC25" s="662"/>
      <c r="AD25" s="663">
        <v>7632</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1329742</v>
      </c>
      <c r="CS25" s="683"/>
      <c r="CT25" s="683"/>
      <c r="CU25" s="683"/>
      <c r="CV25" s="683"/>
      <c r="CW25" s="683"/>
      <c r="CX25" s="683"/>
      <c r="CY25" s="684"/>
      <c r="CZ25" s="664">
        <v>12.3</v>
      </c>
      <c r="DA25" s="695"/>
      <c r="DB25" s="695"/>
      <c r="DC25" s="697"/>
      <c r="DD25" s="668">
        <v>1152076</v>
      </c>
      <c r="DE25" s="683"/>
      <c r="DF25" s="683"/>
      <c r="DG25" s="683"/>
      <c r="DH25" s="683"/>
      <c r="DI25" s="683"/>
      <c r="DJ25" s="683"/>
      <c r="DK25" s="684"/>
      <c r="DL25" s="668">
        <v>1115821</v>
      </c>
      <c r="DM25" s="683"/>
      <c r="DN25" s="683"/>
      <c r="DO25" s="683"/>
      <c r="DP25" s="683"/>
      <c r="DQ25" s="683"/>
      <c r="DR25" s="683"/>
      <c r="DS25" s="683"/>
      <c r="DT25" s="683"/>
      <c r="DU25" s="683"/>
      <c r="DV25" s="684"/>
      <c r="DW25" s="664">
        <v>17.5</v>
      </c>
      <c r="DX25" s="695"/>
      <c r="DY25" s="695"/>
      <c r="DZ25" s="695"/>
      <c r="EA25" s="695"/>
      <c r="EB25" s="695"/>
      <c r="EC25" s="696"/>
    </row>
    <row r="26" spans="2:133" ht="11.25" customHeight="1">
      <c r="B26" s="656" t="s">
        <v>289</v>
      </c>
      <c r="C26" s="657"/>
      <c r="D26" s="657"/>
      <c r="E26" s="657"/>
      <c r="F26" s="657"/>
      <c r="G26" s="657"/>
      <c r="H26" s="657"/>
      <c r="I26" s="657"/>
      <c r="J26" s="657"/>
      <c r="K26" s="657"/>
      <c r="L26" s="657"/>
      <c r="M26" s="657"/>
      <c r="N26" s="657"/>
      <c r="O26" s="657"/>
      <c r="P26" s="657"/>
      <c r="Q26" s="658"/>
      <c r="R26" s="659">
        <v>53524</v>
      </c>
      <c r="S26" s="660"/>
      <c r="T26" s="660"/>
      <c r="U26" s="660"/>
      <c r="V26" s="660"/>
      <c r="W26" s="660"/>
      <c r="X26" s="660"/>
      <c r="Y26" s="661"/>
      <c r="Z26" s="662">
        <v>0.5</v>
      </c>
      <c r="AA26" s="662"/>
      <c r="AB26" s="662"/>
      <c r="AC26" s="662"/>
      <c r="AD26" s="663">
        <v>5066</v>
      </c>
      <c r="AE26" s="663"/>
      <c r="AF26" s="663"/>
      <c r="AG26" s="663"/>
      <c r="AH26" s="663"/>
      <c r="AI26" s="663"/>
      <c r="AJ26" s="663"/>
      <c r="AK26" s="663"/>
      <c r="AL26" s="664">
        <v>0.1</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238</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797197</v>
      </c>
      <c r="CS26" s="660"/>
      <c r="CT26" s="660"/>
      <c r="CU26" s="660"/>
      <c r="CV26" s="660"/>
      <c r="CW26" s="660"/>
      <c r="CX26" s="660"/>
      <c r="CY26" s="661"/>
      <c r="CZ26" s="664">
        <v>7.4</v>
      </c>
      <c r="DA26" s="695"/>
      <c r="DB26" s="695"/>
      <c r="DC26" s="697"/>
      <c r="DD26" s="668">
        <v>654447</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5"/>
      <c r="DY26" s="695"/>
      <c r="DZ26" s="695"/>
      <c r="EA26" s="695"/>
      <c r="EB26" s="695"/>
      <c r="EC26" s="696"/>
    </row>
    <row r="27" spans="2:133" ht="11.25" customHeight="1">
      <c r="B27" s="656" t="s">
        <v>292</v>
      </c>
      <c r="C27" s="657"/>
      <c r="D27" s="657"/>
      <c r="E27" s="657"/>
      <c r="F27" s="657"/>
      <c r="G27" s="657"/>
      <c r="H27" s="657"/>
      <c r="I27" s="657"/>
      <c r="J27" s="657"/>
      <c r="K27" s="657"/>
      <c r="L27" s="657"/>
      <c r="M27" s="657"/>
      <c r="N27" s="657"/>
      <c r="O27" s="657"/>
      <c r="P27" s="657"/>
      <c r="Q27" s="658"/>
      <c r="R27" s="659">
        <v>626684</v>
      </c>
      <c r="S27" s="660"/>
      <c r="T27" s="660"/>
      <c r="U27" s="660"/>
      <c r="V27" s="660"/>
      <c r="W27" s="660"/>
      <c r="X27" s="660"/>
      <c r="Y27" s="661"/>
      <c r="Z27" s="662">
        <v>5.7</v>
      </c>
      <c r="AA27" s="662"/>
      <c r="AB27" s="662"/>
      <c r="AC27" s="662"/>
      <c r="AD27" s="663" t="s">
        <v>121</v>
      </c>
      <c r="AE27" s="663"/>
      <c r="AF27" s="663"/>
      <c r="AG27" s="663"/>
      <c r="AH27" s="663"/>
      <c r="AI27" s="663"/>
      <c r="AJ27" s="663"/>
      <c r="AK27" s="663"/>
      <c r="AL27" s="664" t="s">
        <v>238</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1413729</v>
      </c>
      <c r="BH27" s="660"/>
      <c r="BI27" s="660"/>
      <c r="BJ27" s="660"/>
      <c r="BK27" s="660"/>
      <c r="BL27" s="660"/>
      <c r="BM27" s="660"/>
      <c r="BN27" s="661"/>
      <c r="BO27" s="662">
        <v>100</v>
      </c>
      <c r="BP27" s="662"/>
      <c r="BQ27" s="662"/>
      <c r="BR27" s="662"/>
      <c r="BS27" s="668" t="s">
        <v>238</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939843</v>
      </c>
      <c r="CS27" s="683"/>
      <c r="CT27" s="683"/>
      <c r="CU27" s="683"/>
      <c r="CV27" s="683"/>
      <c r="CW27" s="683"/>
      <c r="CX27" s="683"/>
      <c r="CY27" s="684"/>
      <c r="CZ27" s="664">
        <v>8.6999999999999993</v>
      </c>
      <c r="DA27" s="695"/>
      <c r="DB27" s="695"/>
      <c r="DC27" s="697"/>
      <c r="DD27" s="668">
        <v>346495</v>
      </c>
      <c r="DE27" s="683"/>
      <c r="DF27" s="683"/>
      <c r="DG27" s="683"/>
      <c r="DH27" s="683"/>
      <c r="DI27" s="683"/>
      <c r="DJ27" s="683"/>
      <c r="DK27" s="684"/>
      <c r="DL27" s="668">
        <v>342618</v>
      </c>
      <c r="DM27" s="683"/>
      <c r="DN27" s="683"/>
      <c r="DO27" s="683"/>
      <c r="DP27" s="683"/>
      <c r="DQ27" s="683"/>
      <c r="DR27" s="683"/>
      <c r="DS27" s="683"/>
      <c r="DT27" s="683"/>
      <c r="DU27" s="683"/>
      <c r="DV27" s="684"/>
      <c r="DW27" s="664">
        <v>5.4</v>
      </c>
      <c r="DX27" s="695"/>
      <c r="DY27" s="695"/>
      <c r="DZ27" s="695"/>
      <c r="EA27" s="695"/>
      <c r="EB27" s="695"/>
      <c r="EC27" s="696"/>
    </row>
    <row r="28" spans="2:133" ht="11.25" customHeight="1">
      <c r="B28" s="701" t="s">
        <v>295</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238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1433365</v>
      </c>
      <c r="CS28" s="660"/>
      <c r="CT28" s="660"/>
      <c r="CU28" s="660"/>
      <c r="CV28" s="660"/>
      <c r="CW28" s="660"/>
      <c r="CX28" s="660"/>
      <c r="CY28" s="661"/>
      <c r="CZ28" s="664">
        <v>13.3</v>
      </c>
      <c r="DA28" s="695"/>
      <c r="DB28" s="695"/>
      <c r="DC28" s="697"/>
      <c r="DD28" s="668">
        <v>1367503</v>
      </c>
      <c r="DE28" s="660"/>
      <c r="DF28" s="660"/>
      <c r="DG28" s="660"/>
      <c r="DH28" s="660"/>
      <c r="DI28" s="660"/>
      <c r="DJ28" s="660"/>
      <c r="DK28" s="661"/>
      <c r="DL28" s="668">
        <v>1367503</v>
      </c>
      <c r="DM28" s="660"/>
      <c r="DN28" s="660"/>
      <c r="DO28" s="660"/>
      <c r="DP28" s="660"/>
      <c r="DQ28" s="660"/>
      <c r="DR28" s="660"/>
      <c r="DS28" s="660"/>
      <c r="DT28" s="660"/>
      <c r="DU28" s="660"/>
      <c r="DV28" s="661"/>
      <c r="DW28" s="664">
        <v>21.5</v>
      </c>
      <c r="DX28" s="695"/>
      <c r="DY28" s="695"/>
      <c r="DZ28" s="695"/>
      <c r="EA28" s="695"/>
      <c r="EB28" s="695"/>
      <c r="EC28" s="696"/>
    </row>
    <row r="29" spans="2:133" ht="11.25" customHeight="1">
      <c r="B29" s="656" t="s">
        <v>297</v>
      </c>
      <c r="C29" s="657"/>
      <c r="D29" s="657"/>
      <c r="E29" s="657"/>
      <c r="F29" s="657"/>
      <c r="G29" s="657"/>
      <c r="H29" s="657"/>
      <c r="I29" s="657"/>
      <c r="J29" s="657"/>
      <c r="K29" s="657"/>
      <c r="L29" s="657"/>
      <c r="M29" s="657"/>
      <c r="N29" s="657"/>
      <c r="O29" s="657"/>
      <c r="P29" s="657"/>
      <c r="Q29" s="658"/>
      <c r="R29" s="659">
        <v>863659</v>
      </c>
      <c r="S29" s="660"/>
      <c r="T29" s="660"/>
      <c r="U29" s="660"/>
      <c r="V29" s="660"/>
      <c r="W29" s="660"/>
      <c r="X29" s="660"/>
      <c r="Y29" s="661"/>
      <c r="Z29" s="662">
        <v>7.9</v>
      </c>
      <c r="AA29" s="662"/>
      <c r="AB29" s="662"/>
      <c r="AC29" s="662"/>
      <c r="AD29" s="663" t="s">
        <v>238</v>
      </c>
      <c r="AE29" s="663"/>
      <c r="AF29" s="663"/>
      <c r="AG29" s="663"/>
      <c r="AH29" s="663"/>
      <c r="AI29" s="663"/>
      <c r="AJ29" s="663"/>
      <c r="AK29" s="663"/>
      <c r="AL29" s="664" t="s">
        <v>121</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63</v>
      </c>
      <c r="CG29" s="675"/>
      <c r="CH29" s="675"/>
      <c r="CI29" s="675"/>
      <c r="CJ29" s="675"/>
      <c r="CK29" s="675"/>
      <c r="CL29" s="675"/>
      <c r="CM29" s="675"/>
      <c r="CN29" s="675"/>
      <c r="CO29" s="675"/>
      <c r="CP29" s="675"/>
      <c r="CQ29" s="676"/>
      <c r="CR29" s="659">
        <v>1433270</v>
      </c>
      <c r="CS29" s="683"/>
      <c r="CT29" s="683"/>
      <c r="CU29" s="683"/>
      <c r="CV29" s="683"/>
      <c r="CW29" s="683"/>
      <c r="CX29" s="683"/>
      <c r="CY29" s="684"/>
      <c r="CZ29" s="664">
        <v>13.3</v>
      </c>
      <c r="DA29" s="695"/>
      <c r="DB29" s="695"/>
      <c r="DC29" s="697"/>
      <c r="DD29" s="668">
        <v>1367408</v>
      </c>
      <c r="DE29" s="683"/>
      <c r="DF29" s="683"/>
      <c r="DG29" s="683"/>
      <c r="DH29" s="683"/>
      <c r="DI29" s="683"/>
      <c r="DJ29" s="683"/>
      <c r="DK29" s="684"/>
      <c r="DL29" s="668">
        <v>1367408</v>
      </c>
      <c r="DM29" s="683"/>
      <c r="DN29" s="683"/>
      <c r="DO29" s="683"/>
      <c r="DP29" s="683"/>
      <c r="DQ29" s="683"/>
      <c r="DR29" s="683"/>
      <c r="DS29" s="683"/>
      <c r="DT29" s="683"/>
      <c r="DU29" s="683"/>
      <c r="DV29" s="684"/>
      <c r="DW29" s="664">
        <v>21.5</v>
      </c>
      <c r="DX29" s="695"/>
      <c r="DY29" s="695"/>
      <c r="DZ29" s="695"/>
      <c r="EA29" s="695"/>
      <c r="EB29" s="695"/>
      <c r="EC29" s="696"/>
    </row>
    <row r="30" spans="2:133" ht="11.25" customHeight="1">
      <c r="B30" s="656" t="s">
        <v>301</v>
      </c>
      <c r="C30" s="657"/>
      <c r="D30" s="657"/>
      <c r="E30" s="657"/>
      <c r="F30" s="657"/>
      <c r="G30" s="657"/>
      <c r="H30" s="657"/>
      <c r="I30" s="657"/>
      <c r="J30" s="657"/>
      <c r="K30" s="657"/>
      <c r="L30" s="657"/>
      <c r="M30" s="657"/>
      <c r="N30" s="657"/>
      <c r="O30" s="657"/>
      <c r="P30" s="657"/>
      <c r="Q30" s="658"/>
      <c r="R30" s="659">
        <v>14841</v>
      </c>
      <c r="S30" s="660"/>
      <c r="T30" s="660"/>
      <c r="U30" s="660"/>
      <c r="V30" s="660"/>
      <c r="W30" s="660"/>
      <c r="X30" s="660"/>
      <c r="Y30" s="661"/>
      <c r="Z30" s="662">
        <v>0.1</v>
      </c>
      <c r="AA30" s="662"/>
      <c r="AB30" s="662"/>
      <c r="AC30" s="662"/>
      <c r="AD30" s="663">
        <v>5110</v>
      </c>
      <c r="AE30" s="663"/>
      <c r="AF30" s="663"/>
      <c r="AG30" s="663"/>
      <c r="AH30" s="663"/>
      <c r="AI30" s="663"/>
      <c r="AJ30" s="663"/>
      <c r="AK30" s="663"/>
      <c r="AL30" s="664">
        <v>0.1</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98.6</v>
      </c>
      <c r="BH30" s="720"/>
      <c r="BI30" s="720"/>
      <c r="BJ30" s="720"/>
      <c r="BK30" s="720"/>
      <c r="BL30" s="720"/>
      <c r="BM30" s="654">
        <v>92.8</v>
      </c>
      <c r="BN30" s="720"/>
      <c r="BO30" s="720"/>
      <c r="BP30" s="720"/>
      <c r="BQ30" s="721"/>
      <c r="BR30" s="719">
        <v>98.6</v>
      </c>
      <c r="BS30" s="720"/>
      <c r="BT30" s="720"/>
      <c r="BU30" s="720"/>
      <c r="BV30" s="720"/>
      <c r="BW30" s="720"/>
      <c r="BX30" s="654">
        <v>93.3</v>
      </c>
      <c r="BY30" s="720"/>
      <c r="BZ30" s="720"/>
      <c r="CA30" s="720"/>
      <c r="CB30" s="721"/>
      <c r="CD30" s="724"/>
      <c r="CE30" s="725"/>
      <c r="CF30" s="674" t="s">
        <v>304</v>
      </c>
      <c r="CG30" s="675"/>
      <c r="CH30" s="675"/>
      <c r="CI30" s="675"/>
      <c r="CJ30" s="675"/>
      <c r="CK30" s="675"/>
      <c r="CL30" s="675"/>
      <c r="CM30" s="675"/>
      <c r="CN30" s="675"/>
      <c r="CO30" s="675"/>
      <c r="CP30" s="675"/>
      <c r="CQ30" s="676"/>
      <c r="CR30" s="659">
        <v>1321642</v>
      </c>
      <c r="CS30" s="660"/>
      <c r="CT30" s="660"/>
      <c r="CU30" s="660"/>
      <c r="CV30" s="660"/>
      <c r="CW30" s="660"/>
      <c r="CX30" s="660"/>
      <c r="CY30" s="661"/>
      <c r="CZ30" s="664">
        <v>12.2</v>
      </c>
      <c r="DA30" s="695"/>
      <c r="DB30" s="695"/>
      <c r="DC30" s="697"/>
      <c r="DD30" s="668">
        <v>1259539</v>
      </c>
      <c r="DE30" s="660"/>
      <c r="DF30" s="660"/>
      <c r="DG30" s="660"/>
      <c r="DH30" s="660"/>
      <c r="DI30" s="660"/>
      <c r="DJ30" s="660"/>
      <c r="DK30" s="661"/>
      <c r="DL30" s="668">
        <v>1259539</v>
      </c>
      <c r="DM30" s="660"/>
      <c r="DN30" s="660"/>
      <c r="DO30" s="660"/>
      <c r="DP30" s="660"/>
      <c r="DQ30" s="660"/>
      <c r="DR30" s="660"/>
      <c r="DS30" s="660"/>
      <c r="DT30" s="660"/>
      <c r="DU30" s="660"/>
      <c r="DV30" s="661"/>
      <c r="DW30" s="664">
        <v>19.8</v>
      </c>
      <c r="DX30" s="695"/>
      <c r="DY30" s="695"/>
      <c r="DZ30" s="695"/>
      <c r="EA30" s="695"/>
      <c r="EB30" s="695"/>
      <c r="EC30" s="696"/>
    </row>
    <row r="31" spans="2:133" ht="11.25" customHeight="1">
      <c r="B31" s="656" t="s">
        <v>305</v>
      </c>
      <c r="C31" s="657"/>
      <c r="D31" s="657"/>
      <c r="E31" s="657"/>
      <c r="F31" s="657"/>
      <c r="G31" s="657"/>
      <c r="H31" s="657"/>
      <c r="I31" s="657"/>
      <c r="J31" s="657"/>
      <c r="K31" s="657"/>
      <c r="L31" s="657"/>
      <c r="M31" s="657"/>
      <c r="N31" s="657"/>
      <c r="O31" s="657"/>
      <c r="P31" s="657"/>
      <c r="Q31" s="658"/>
      <c r="R31" s="659">
        <v>1925</v>
      </c>
      <c r="S31" s="660"/>
      <c r="T31" s="660"/>
      <c r="U31" s="660"/>
      <c r="V31" s="660"/>
      <c r="W31" s="660"/>
      <c r="X31" s="660"/>
      <c r="Y31" s="661"/>
      <c r="Z31" s="662">
        <v>0</v>
      </c>
      <c r="AA31" s="662"/>
      <c r="AB31" s="662"/>
      <c r="AC31" s="662"/>
      <c r="AD31" s="663" t="s">
        <v>238</v>
      </c>
      <c r="AE31" s="663"/>
      <c r="AF31" s="663"/>
      <c r="AG31" s="663"/>
      <c r="AH31" s="663"/>
      <c r="AI31" s="663"/>
      <c r="AJ31" s="663"/>
      <c r="AK31" s="663"/>
      <c r="AL31" s="664" t="s">
        <v>121</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99.2</v>
      </c>
      <c r="BH31" s="683"/>
      <c r="BI31" s="683"/>
      <c r="BJ31" s="683"/>
      <c r="BK31" s="683"/>
      <c r="BL31" s="683"/>
      <c r="BM31" s="665">
        <v>96.3</v>
      </c>
      <c r="BN31" s="717"/>
      <c r="BO31" s="717"/>
      <c r="BP31" s="717"/>
      <c r="BQ31" s="718"/>
      <c r="BR31" s="716">
        <v>99.1</v>
      </c>
      <c r="BS31" s="683"/>
      <c r="BT31" s="683"/>
      <c r="BU31" s="683"/>
      <c r="BV31" s="683"/>
      <c r="BW31" s="683"/>
      <c r="BX31" s="665">
        <v>96.3</v>
      </c>
      <c r="BY31" s="717"/>
      <c r="BZ31" s="717"/>
      <c r="CA31" s="717"/>
      <c r="CB31" s="718"/>
      <c r="CD31" s="724"/>
      <c r="CE31" s="725"/>
      <c r="CF31" s="674" t="s">
        <v>308</v>
      </c>
      <c r="CG31" s="675"/>
      <c r="CH31" s="675"/>
      <c r="CI31" s="675"/>
      <c r="CJ31" s="675"/>
      <c r="CK31" s="675"/>
      <c r="CL31" s="675"/>
      <c r="CM31" s="675"/>
      <c r="CN31" s="675"/>
      <c r="CO31" s="675"/>
      <c r="CP31" s="675"/>
      <c r="CQ31" s="676"/>
      <c r="CR31" s="659">
        <v>111628</v>
      </c>
      <c r="CS31" s="683"/>
      <c r="CT31" s="683"/>
      <c r="CU31" s="683"/>
      <c r="CV31" s="683"/>
      <c r="CW31" s="683"/>
      <c r="CX31" s="683"/>
      <c r="CY31" s="684"/>
      <c r="CZ31" s="664">
        <v>1</v>
      </c>
      <c r="DA31" s="695"/>
      <c r="DB31" s="695"/>
      <c r="DC31" s="697"/>
      <c r="DD31" s="668">
        <v>107869</v>
      </c>
      <c r="DE31" s="683"/>
      <c r="DF31" s="683"/>
      <c r="DG31" s="683"/>
      <c r="DH31" s="683"/>
      <c r="DI31" s="683"/>
      <c r="DJ31" s="683"/>
      <c r="DK31" s="684"/>
      <c r="DL31" s="668">
        <v>107869</v>
      </c>
      <c r="DM31" s="683"/>
      <c r="DN31" s="683"/>
      <c r="DO31" s="683"/>
      <c r="DP31" s="683"/>
      <c r="DQ31" s="683"/>
      <c r="DR31" s="683"/>
      <c r="DS31" s="683"/>
      <c r="DT31" s="683"/>
      <c r="DU31" s="683"/>
      <c r="DV31" s="684"/>
      <c r="DW31" s="664">
        <v>1.7</v>
      </c>
      <c r="DX31" s="695"/>
      <c r="DY31" s="695"/>
      <c r="DZ31" s="695"/>
      <c r="EA31" s="695"/>
      <c r="EB31" s="695"/>
      <c r="EC31" s="696"/>
    </row>
    <row r="32" spans="2:133" ht="11.25" customHeight="1">
      <c r="B32" s="656" t="s">
        <v>309</v>
      </c>
      <c r="C32" s="657"/>
      <c r="D32" s="657"/>
      <c r="E32" s="657"/>
      <c r="F32" s="657"/>
      <c r="G32" s="657"/>
      <c r="H32" s="657"/>
      <c r="I32" s="657"/>
      <c r="J32" s="657"/>
      <c r="K32" s="657"/>
      <c r="L32" s="657"/>
      <c r="M32" s="657"/>
      <c r="N32" s="657"/>
      <c r="O32" s="657"/>
      <c r="P32" s="657"/>
      <c r="Q32" s="658"/>
      <c r="R32" s="659">
        <v>318620</v>
      </c>
      <c r="S32" s="660"/>
      <c r="T32" s="660"/>
      <c r="U32" s="660"/>
      <c r="V32" s="660"/>
      <c r="W32" s="660"/>
      <c r="X32" s="660"/>
      <c r="Y32" s="661"/>
      <c r="Z32" s="662">
        <v>2.9</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97.8</v>
      </c>
      <c r="BH32" s="729"/>
      <c r="BI32" s="729"/>
      <c r="BJ32" s="729"/>
      <c r="BK32" s="729"/>
      <c r="BL32" s="729"/>
      <c r="BM32" s="730">
        <v>88.9</v>
      </c>
      <c r="BN32" s="729"/>
      <c r="BO32" s="729"/>
      <c r="BP32" s="729"/>
      <c r="BQ32" s="731"/>
      <c r="BR32" s="728">
        <v>98</v>
      </c>
      <c r="BS32" s="729"/>
      <c r="BT32" s="729"/>
      <c r="BU32" s="729"/>
      <c r="BV32" s="729"/>
      <c r="BW32" s="729"/>
      <c r="BX32" s="730">
        <v>90</v>
      </c>
      <c r="BY32" s="729"/>
      <c r="BZ32" s="729"/>
      <c r="CA32" s="729"/>
      <c r="CB32" s="731"/>
      <c r="CD32" s="726"/>
      <c r="CE32" s="727"/>
      <c r="CF32" s="674" t="s">
        <v>311</v>
      </c>
      <c r="CG32" s="675"/>
      <c r="CH32" s="675"/>
      <c r="CI32" s="675"/>
      <c r="CJ32" s="675"/>
      <c r="CK32" s="675"/>
      <c r="CL32" s="675"/>
      <c r="CM32" s="675"/>
      <c r="CN32" s="675"/>
      <c r="CO32" s="675"/>
      <c r="CP32" s="675"/>
      <c r="CQ32" s="676"/>
      <c r="CR32" s="659">
        <v>95</v>
      </c>
      <c r="CS32" s="660"/>
      <c r="CT32" s="660"/>
      <c r="CU32" s="660"/>
      <c r="CV32" s="660"/>
      <c r="CW32" s="660"/>
      <c r="CX32" s="660"/>
      <c r="CY32" s="661"/>
      <c r="CZ32" s="664">
        <v>0</v>
      </c>
      <c r="DA32" s="695"/>
      <c r="DB32" s="695"/>
      <c r="DC32" s="697"/>
      <c r="DD32" s="668">
        <v>95</v>
      </c>
      <c r="DE32" s="660"/>
      <c r="DF32" s="660"/>
      <c r="DG32" s="660"/>
      <c r="DH32" s="660"/>
      <c r="DI32" s="660"/>
      <c r="DJ32" s="660"/>
      <c r="DK32" s="661"/>
      <c r="DL32" s="668">
        <v>95</v>
      </c>
      <c r="DM32" s="660"/>
      <c r="DN32" s="660"/>
      <c r="DO32" s="660"/>
      <c r="DP32" s="660"/>
      <c r="DQ32" s="660"/>
      <c r="DR32" s="660"/>
      <c r="DS32" s="660"/>
      <c r="DT32" s="660"/>
      <c r="DU32" s="660"/>
      <c r="DV32" s="661"/>
      <c r="DW32" s="664">
        <v>0</v>
      </c>
      <c r="DX32" s="695"/>
      <c r="DY32" s="695"/>
      <c r="DZ32" s="695"/>
      <c r="EA32" s="695"/>
      <c r="EB32" s="695"/>
      <c r="EC32" s="696"/>
    </row>
    <row r="33" spans="2:133" ht="11.25" customHeight="1">
      <c r="B33" s="656" t="s">
        <v>312</v>
      </c>
      <c r="C33" s="657"/>
      <c r="D33" s="657"/>
      <c r="E33" s="657"/>
      <c r="F33" s="657"/>
      <c r="G33" s="657"/>
      <c r="H33" s="657"/>
      <c r="I33" s="657"/>
      <c r="J33" s="657"/>
      <c r="K33" s="657"/>
      <c r="L33" s="657"/>
      <c r="M33" s="657"/>
      <c r="N33" s="657"/>
      <c r="O33" s="657"/>
      <c r="P33" s="657"/>
      <c r="Q33" s="658"/>
      <c r="R33" s="659">
        <v>297490</v>
      </c>
      <c r="S33" s="660"/>
      <c r="T33" s="660"/>
      <c r="U33" s="660"/>
      <c r="V33" s="660"/>
      <c r="W33" s="660"/>
      <c r="X33" s="660"/>
      <c r="Y33" s="661"/>
      <c r="Z33" s="662">
        <v>2.7</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5555282</v>
      </c>
      <c r="CS33" s="683"/>
      <c r="CT33" s="683"/>
      <c r="CU33" s="683"/>
      <c r="CV33" s="683"/>
      <c r="CW33" s="683"/>
      <c r="CX33" s="683"/>
      <c r="CY33" s="684"/>
      <c r="CZ33" s="664">
        <v>51.4</v>
      </c>
      <c r="DA33" s="695"/>
      <c r="DB33" s="695"/>
      <c r="DC33" s="697"/>
      <c r="DD33" s="668">
        <v>4343815</v>
      </c>
      <c r="DE33" s="683"/>
      <c r="DF33" s="683"/>
      <c r="DG33" s="683"/>
      <c r="DH33" s="683"/>
      <c r="DI33" s="683"/>
      <c r="DJ33" s="683"/>
      <c r="DK33" s="684"/>
      <c r="DL33" s="668">
        <v>2509715</v>
      </c>
      <c r="DM33" s="683"/>
      <c r="DN33" s="683"/>
      <c r="DO33" s="683"/>
      <c r="DP33" s="683"/>
      <c r="DQ33" s="683"/>
      <c r="DR33" s="683"/>
      <c r="DS33" s="683"/>
      <c r="DT33" s="683"/>
      <c r="DU33" s="683"/>
      <c r="DV33" s="684"/>
      <c r="DW33" s="664">
        <v>39.4</v>
      </c>
      <c r="DX33" s="695"/>
      <c r="DY33" s="695"/>
      <c r="DZ33" s="695"/>
      <c r="EA33" s="695"/>
      <c r="EB33" s="695"/>
      <c r="EC33" s="696"/>
    </row>
    <row r="34" spans="2:133" ht="11.25" customHeight="1">
      <c r="B34" s="656" t="s">
        <v>314</v>
      </c>
      <c r="C34" s="657"/>
      <c r="D34" s="657"/>
      <c r="E34" s="657"/>
      <c r="F34" s="657"/>
      <c r="G34" s="657"/>
      <c r="H34" s="657"/>
      <c r="I34" s="657"/>
      <c r="J34" s="657"/>
      <c r="K34" s="657"/>
      <c r="L34" s="657"/>
      <c r="M34" s="657"/>
      <c r="N34" s="657"/>
      <c r="O34" s="657"/>
      <c r="P34" s="657"/>
      <c r="Q34" s="658"/>
      <c r="R34" s="659">
        <v>388383</v>
      </c>
      <c r="S34" s="660"/>
      <c r="T34" s="660"/>
      <c r="U34" s="660"/>
      <c r="V34" s="660"/>
      <c r="W34" s="660"/>
      <c r="X34" s="660"/>
      <c r="Y34" s="661"/>
      <c r="Z34" s="662">
        <v>3.5</v>
      </c>
      <c r="AA34" s="662"/>
      <c r="AB34" s="662"/>
      <c r="AC34" s="662"/>
      <c r="AD34" s="663">
        <v>120</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1688885</v>
      </c>
      <c r="CS34" s="660"/>
      <c r="CT34" s="660"/>
      <c r="CU34" s="660"/>
      <c r="CV34" s="660"/>
      <c r="CW34" s="660"/>
      <c r="CX34" s="660"/>
      <c r="CY34" s="661"/>
      <c r="CZ34" s="664">
        <v>15.6</v>
      </c>
      <c r="DA34" s="695"/>
      <c r="DB34" s="695"/>
      <c r="DC34" s="697"/>
      <c r="DD34" s="668">
        <v>1244090</v>
      </c>
      <c r="DE34" s="660"/>
      <c r="DF34" s="660"/>
      <c r="DG34" s="660"/>
      <c r="DH34" s="660"/>
      <c r="DI34" s="660"/>
      <c r="DJ34" s="660"/>
      <c r="DK34" s="661"/>
      <c r="DL34" s="668">
        <v>976079</v>
      </c>
      <c r="DM34" s="660"/>
      <c r="DN34" s="660"/>
      <c r="DO34" s="660"/>
      <c r="DP34" s="660"/>
      <c r="DQ34" s="660"/>
      <c r="DR34" s="660"/>
      <c r="DS34" s="660"/>
      <c r="DT34" s="660"/>
      <c r="DU34" s="660"/>
      <c r="DV34" s="661"/>
      <c r="DW34" s="664">
        <v>15.3</v>
      </c>
      <c r="DX34" s="695"/>
      <c r="DY34" s="695"/>
      <c r="DZ34" s="695"/>
      <c r="EA34" s="695"/>
      <c r="EB34" s="695"/>
      <c r="EC34" s="696"/>
    </row>
    <row r="35" spans="2:133" ht="11.25" customHeight="1">
      <c r="B35" s="656" t="s">
        <v>318</v>
      </c>
      <c r="C35" s="657"/>
      <c r="D35" s="657"/>
      <c r="E35" s="657"/>
      <c r="F35" s="657"/>
      <c r="G35" s="657"/>
      <c r="H35" s="657"/>
      <c r="I35" s="657"/>
      <c r="J35" s="657"/>
      <c r="K35" s="657"/>
      <c r="L35" s="657"/>
      <c r="M35" s="657"/>
      <c r="N35" s="657"/>
      <c r="O35" s="657"/>
      <c r="P35" s="657"/>
      <c r="Q35" s="658"/>
      <c r="R35" s="659">
        <v>1375907</v>
      </c>
      <c r="S35" s="660"/>
      <c r="T35" s="660"/>
      <c r="U35" s="660"/>
      <c r="V35" s="660"/>
      <c r="W35" s="660"/>
      <c r="X35" s="660"/>
      <c r="Y35" s="661"/>
      <c r="Z35" s="662">
        <v>12.6</v>
      </c>
      <c r="AA35" s="662"/>
      <c r="AB35" s="662"/>
      <c r="AC35" s="662"/>
      <c r="AD35" s="663" t="s">
        <v>121</v>
      </c>
      <c r="AE35" s="663"/>
      <c r="AF35" s="663"/>
      <c r="AG35" s="663"/>
      <c r="AH35" s="663"/>
      <c r="AI35" s="663"/>
      <c r="AJ35" s="663"/>
      <c r="AK35" s="663"/>
      <c r="AL35" s="664" t="s">
        <v>121</v>
      </c>
      <c r="AM35" s="665"/>
      <c r="AN35" s="665"/>
      <c r="AO35" s="666"/>
      <c r="AP35" s="214"/>
      <c r="AQ35" s="732" t="s">
        <v>319</v>
      </c>
      <c r="AR35" s="733"/>
      <c r="AS35" s="733"/>
      <c r="AT35" s="733"/>
      <c r="AU35" s="733"/>
      <c r="AV35" s="733"/>
      <c r="AW35" s="733"/>
      <c r="AX35" s="733"/>
      <c r="AY35" s="734"/>
      <c r="AZ35" s="648">
        <v>2032682</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118319</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240221</v>
      </c>
      <c r="CS35" s="683"/>
      <c r="CT35" s="683"/>
      <c r="CU35" s="683"/>
      <c r="CV35" s="683"/>
      <c r="CW35" s="683"/>
      <c r="CX35" s="683"/>
      <c r="CY35" s="684"/>
      <c r="CZ35" s="664">
        <v>2.2000000000000002</v>
      </c>
      <c r="DA35" s="695"/>
      <c r="DB35" s="695"/>
      <c r="DC35" s="697"/>
      <c r="DD35" s="668">
        <v>223029</v>
      </c>
      <c r="DE35" s="683"/>
      <c r="DF35" s="683"/>
      <c r="DG35" s="683"/>
      <c r="DH35" s="683"/>
      <c r="DI35" s="683"/>
      <c r="DJ35" s="683"/>
      <c r="DK35" s="684"/>
      <c r="DL35" s="668">
        <v>214420</v>
      </c>
      <c r="DM35" s="683"/>
      <c r="DN35" s="683"/>
      <c r="DO35" s="683"/>
      <c r="DP35" s="683"/>
      <c r="DQ35" s="683"/>
      <c r="DR35" s="683"/>
      <c r="DS35" s="683"/>
      <c r="DT35" s="683"/>
      <c r="DU35" s="683"/>
      <c r="DV35" s="684"/>
      <c r="DW35" s="664">
        <v>3.4</v>
      </c>
      <c r="DX35" s="695"/>
      <c r="DY35" s="695"/>
      <c r="DZ35" s="695"/>
      <c r="EA35" s="695"/>
      <c r="EB35" s="695"/>
      <c r="EC35" s="696"/>
    </row>
    <row r="36" spans="2:133" ht="11.25" customHeight="1">
      <c r="B36" s="656" t="s">
        <v>322</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238</v>
      </c>
      <c r="AA36" s="662"/>
      <c r="AB36" s="662"/>
      <c r="AC36" s="662"/>
      <c r="AD36" s="663" t="s">
        <v>121</v>
      </c>
      <c r="AE36" s="663"/>
      <c r="AF36" s="663"/>
      <c r="AG36" s="663"/>
      <c r="AH36" s="663"/>
      <c r="AI36" s="663"/>
      <c r="AJ36" s="663"/>
      <c r="AK36" s="663"/>
      <c r="AL36" s="664" t="s">
        <v>238</v>
      </c>
      <c r="AM36" s="665"/>
      <c r="AN36" s="665"/>
      <c r="AO36" s="666"/>
      <c r="AQ36" s="736" t="s">
        <v>323</v>
      </c>
      <c r="AR36" s="737"/>
      <c r="AS36" s="737"/>
      <c r="AT36" s="737"/>
      <c r="AU36" s="737"/>
      <c r="AV36" s="737"/>
      <c r="AW36" s="737"/>
      <c r="AX36" s="737"/>
      <c r="AY36" s="738"/>
      <c r="AZ36" s="659">
        <v>693350</v>
      </c>
      <c r="BA36" s="660"/>
      <c r="BB36" s="660"/>
      <c r="BC36" s="660"/>
      <c r="BD36" s="683"/>
      <c r="BE36" s="683"/>
      <c r="BF36" s="718"/>
      <c r="BG36" s="674" t="s">
        <v>324</v>
      </c>
      <c r="BH36" s="675"/>
      <c r="BI36" s="675"/>
      <c r="BJ36" s="675"/>
      <c r="BK36" s="675"/>
      <c r="BL36" s="675"/>
      <c r="BM36" s="675"/>
      <c r="BN36" s="675"/>
      <c r="BO36" s="675"/>
      <c r="BP36" s="675"/>
      <c r="BQ36" s="675"/>
      <c r="BR36" s="675"/>
      <c r="BS36" s="675"/>
      <c r="BT36" s="675"/>
      <c r="BU36" s="676"/>
      <c r="BV36" s="659">
        <v>-83598</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2049836</v>
      </c>
      <c r="CS36" s="660"/>
      <c r="CT36" s="660"/>
      <c r="CU36" s="660"/>
      <c r="CV36" s="660"/>
      <c r="CW36" s="660"/>
      <c r="CX36" s="660"/>
      <c r="CY36" s="661"/>
      <c r="CZ36" s="664">
        <v>19</v>
      </c>
      <c r="DA36" s="695"/>
      <c r="DB36" s="695"/>
      <c r="DC36" s="697"/>
      <c r="DD36" s="668">
        <v>1719135</v>
      </c>
      <c r="DE36" s="660"/>
      <c r="DF36" s="660"/>
      <c r="DG36" s="660"/>
      <c r="DH36" s="660"/>
      <c r="DI36" s="660"/>
      <c r="DJ36" s="660"/>
      <c r="DK36" s="661"/>
      <c r="DL36" s="668">
        <v>722745</v>
      </c>
      <c r="DM36" s="660"/>
      <c r="DN36" s="660"/>
      <c r="DO36" s="660"/>
      <c r="DP36" s="660"/>
      <c r="DQ36" s="660"/>
      <c r="DR36" s="660"/>
      <c r="DS36" s="660"/>
      <c r="DT36" s="660"/>
      <c r="DU36" s="660"/>
      <c r="DV36" s="661"/>
      <c r="DW36" s="664">
        <v>11.4</v>
      </c>
      <c r="DX36" s="695"/>
      <c r="DY36" s="695"/>
      <c r="DZ36" s="695"/>
      <c r="EA36" s="695"/>
      <c r="EB36" s="695"/>
      <c r="EC36" s="696"/>
    </row>
    <row r="37" spans="2:133" ht="11.25" customHeight="1">
      <c r="B37" s="656" t="s">
        <v>326</v>
      </c>
      <c r="C37" s="657"/>
      <c r="D37" s="657"/>
      <c r="E37" s="657"/>
      <c r="F37" s="657"/>
      <c r="G37" s="657"/>
      <c r="H37" s="657"/>
      <c r="I37" s="657"/>
      <c r="J37" s="657"/>
      <c r="K37" s="657"/>
      <c r="L37" s="657"/>
      <c r="M37" s="657"/>
      <c r="N37" s="657"/>
      <c r="O37" s="657"/>
      <c r="P37" s="657"/>
      <c r="Q37" s="658"/>
      <c r="R37" s="659">
        <v>267407</v>
      </c>
      <c r="S37" s="660"/>
      <c r="T37" s="660"/>
      <c r="U37" s="660"/>
      <c r="V37" s="660"/>
      <c r="W37" s="660"/>
      <c r="X37" s="660"/>
      <c r="Y37" s="661"/>
      <c r="Z37" s="662">
        <v>2.4</v>
      </c>
      <c r="AA37" s="662"/>
      <c r="AB37" s="662"/>
      <c r="AC37" s="662"/>
      <c r="AD37" s="663" t="s">
        <v>238</v>
      </c>
      <c r="AE37" s="663"/>
      <c r="AF37" s="663"/>
      <c r="AG37" s="663"/>
      <c r="AH37" s="663"/>
      <c r="AI37" s="663"/>
      <c r="AJ37" s="663"/>
      <c r="AK37" s="663"/>
      <c r="AL37" s="664" t="s">
        <v>121</v>
      </c>
      <c r="AM37" s="665"/>
      <c r="AN37" s="665"/>
      <c r="AO37" s="666"/>
      <c r="AQ37" s="736" t="s">
        <v>327</v>
      </c>
      <c r="AR37" s="737"/>
      <c r="AS37" s="737"/>
      <c r="AT37" s="737"/>
      <c r="AU37" s="737"/>
      <c r="AV37" s="737"/>
      <c r="AW37" s="737"/>
      <c r="AX37" s="737"/>
      <c r="AY37" s="738"/>
      <c r="AZ37" s="659">
        <v>514925</v>
      </c>
      <c r="BA37" s="660"/>
      <c r="BB37" s="660"/>
      <c r="BC37" s="660"/>
      <c r="BD37" s="683"/>
      <c r="BE37" s="683"/>
      <c r="BF37" s="718"/>
      <c r="BG37" s="674" t="s">
        <v>328</v>
      </c>
      <c r="BH37" s="675"/>
      <c r="BI37" s="675"/>
      <c r="BJ37" s="675"/>
      <c r="BK37" s="675"/>
      <c r="BL37" s="675"/>
      <c r="BM37" s="675"/>
      <c r="BN37" s="675"/>
      <c r="BO37" s="675"/>
      <c r="BP37" s="675"/>
      <c r="BQ37" s="675"/>
      <c r="BR37" s="675"/>
      <c r="BS37" s="675"/>
      <c r="BT37" s="675"/>
      <c r="BU37" s="676"/>
      <c r="BV37" s="659">
        <v>2128</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392733</v>
      </c>
      <c r="CS37" s="683"/>
      <c r="CT37" s="683"/>
      <c r="CU37" s="683"/>
      <c r="CV37" s="683"/>
      <c r="CW37" s="683"/>
      <c r="CX37" s="683"/>
      <c r="CY37" s="684"/>
      <c r="CZ37" s="664">
        <v>3.6</v>
      </c>
      <c r="DA37" s="695"/>
      <c r="DB37" s="695"/>
      <c r="DC37" s="697"/>
      <c r="DD37" s="668">
        <v>367027</v>
      </c>
      <c r="DE37" s="683"/>
      <c r="DF37" s="683"/>
      <c r="DG37" s="683"/>
      <c r="DH37" s="683"/>
      <c r="DI37" s="683"/>
      <c r="DJ37" s="683"/>
      <c r="DK37" s="684"/>
      <c r="DL37" s="668">
        <v>367012</v>
      </c>
      <c r="DM37" s="683"/>
      <c r="DN37" s="683"/>
      <c r="DO37" s="683"/>
      <c r="DP37" s="683"/>
      <c r="DQ37" s="683"/>
      <c r="DR37" s="683"/>
      <c r="DS37" s="683"/>
      <c r="DT37" s="683"/>
      <c r="DU37" s="683"/>
      <c r="DV37" s="684"/>
      <c r="DW37" s="664">
        <v>5.8</v>
      </c>
      <c r="DX37" s="695"/>
      <c r="DY37" s="695"/>
      <c r="DZ37" s="695"/>
      <c r="EA37" s="695"/>
      <c r="EB37" s="695"/>
      <c r="EC37" s="696"/>
    </row>
    <row r="38" spans="2:133" ht="11.25" customHeight="1">
      <c r="B38" s="704" t="s">
        <v>330</v>
      </c>
      <c r="C38" s="705"/>
      <c r="D38" s="705"/>
      <c r="E38" s="705"/>
      <c r="F38" s="705"/>
      <c r="G38" s="705"/>
      <c r="H38" s="705"/>
      <c r="I38" s="705"/>
      <c r="J38" s="705"/>
      <c r="K38" s="705"/>
      <c r="L38" s="705"/>
      <c r="M38" s="705"/>
      <c r="N38" s="705"/>
      <c r="O38" s="705"/>
      <c r="P38" s="705"/>
      <c r="Q38" s="706"/>
      <c r="R38" s="739">
        <v>10948430</v>
      </c>
      <c r="S38" s="740"/>
      <c r="T38" s="740"/>
      <c r="U38" s="740"/>
      <c r="V38" s="740"/>
      <c r="W38" s="740"/>
      <c r="X38" s="740"/>
      <c r="Y38" s="741"/>
      <c r="Z38" s="742">
        <v>100</v>
      </c>
      <c r="AA38" s="742"/>
      <c r="AB38" s="742"/>
      <c r="AC38" s="742"/>
      <c r="AD38" s="743">
        <v>6097987</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53419</v>
      </c>
      <c r="BA38" s="660"/>
      <c r="BB38" s="660"/>
      <c r="BC38" s="660"/>
      <c r="BD38" s="683"/>
      <c r="BE38" s="683"/>
      <c r="BF38" s="718"/>
      <c r="BG38" s="674" t="s">
        <v>332</v>
      </c>
      <c r="BH38" s="675"/>
      <c r="BI38" s="675"/>
      <c r="BJ38" s="675"/>
      <c r="BK38" s="675"/>
      <c r="BL38" s="675"/>
      <c r="BM38" s="675"/>
      <c r="BN38" s="675"/>
      <c r="BO38" s="675"/>
      <c r="BP38" s="675"/>
      <c r="BQ38" s="675"/>
      <c r="BR38" s="675"/>
      <c r="BS38" s="675"/>
      <c r="BT38" s="675"/>
      <c r="BU38" s="676"/>
      <c r="BV38" s="659">
        <v>3564</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743015</v>
      </c>
      <c r="CS38" s="660"/>
      <c r="CT38" s="660"/>
      <c r="CU38" s="660"/>
      <c r="CV38" s="660"/>
      <c r="CW38" s="660"/>
      <c r="CX38" s="660"/>
      <c r="CY38" s="661"/>
      <c r="CZ38" s="664">
        <v>6.9</v>
      </c>
      <c r="DA38" s="695"/>
      <c r="DB38" s="695"/>
      <c r="DC38" s="697"/>
      <c r="DD38" s="668">
        <v>626470</v>
      </c>
      <c r="DE38" s="660"/>
      <c r="DF38" s="660"/>
      <c r="DG38" s="660"/>
      <c r="DH38" s="660"/>
      <c r="DI38" s="660"/>
      <c r="DJ38" s="660"/>
      <c r="DK38" s="661"/>
      <c r="DL38" s="668">
        <v>596471</v>
      </c>
      <c r="DM38" s="660"/>
      <c r="DN38" s="660"/>
      <c r="DO38" s="660"/>
      <c r="DP38" s="660"/>
      <c r="DQ38" s="660"/>
      <c r="DR38" s="660"/>
      <c r="DS38" s="660"/>
      <c r="DT38" s="660"/>
      <c r="DU38" s="660"/>
      <c r="DV38" s="661"/>
      <c r="DW38" s="664">
        <v>9.4</v>
      </c>
      <c r="DX38" s="695"/>
      <c r="DY38" s="695"/>
      <c r="DZ38" s="695"/>
      <c r="EA38" s="695"/>
      <c r="EB38" s="695"/>
      <c r="EC38" s="696"/>
    </row>
    <row r="39" spans="2:133" ht="11.25" customHeight="1">
      <c r="AQ39" s="736" t="s">
        <v>334</v>
      </c>
      <c r="AR39" s="737"/>
      <c r="AS39" s="737"/>
      <c r="AT39" s="737"/>
      <c r="AU39" s="737"/>
      <c r="AV39" s="737"/>
      <c r="AW39" s="737"/>
      <c r="AX39" s="737"/>
      <c r="AY39" s="738"/>
      <c r="AZ39" s="659" t="s">
        <v>121</v>
      </c>
      <c r="BA39" s="660"/>
      <c r="BB39" s="660"/>
      <c r="BC39" s="660"/>
      <c r="BD39" s="683"/>
      <c r="BE39" s="683"/>
      <c r="BF39" s="718"/>
      <c r="BG39" s="750" t="s">
        <v>335</v>
      </c>
      <c r="BH39" s="751"/>
      <c r="BI39" s="751"/>
      <c r="BJ39" s="751"/>
      <c r="BK39" s="751"/>
      <c r="BL39" s="215"/>
      <c r="BM39" s="675" t="s">
        <v>336</v>
      </c>
      <c r="BN39" s="675"/>
      <c r="BO39" s="675"/>
      <c r="BP39" s="675"/>
      <c r="BQ39" s="675"/>
      <c r="BR39" s="675"/>
      <c r="BS39" s="675"/>
      <c r="BT39" s="675"/>
      <c r="BU39" s="676"/>
      <c r="BV39" s="659">
        <v>84</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458083</v>
      </c>
      <c r="CS39" s="683"/>
      <c r="CT39" s="683"/>
      <c r="CU39" s="683"/>
      <c r="CV39" s="683"/>
      <c r="CW39" s="683"/>
      <c r="CX39" s="683"/>
      <c r="CY39" s="684"/>
      <c r="CZ39" s="664">
        <v>4.2</v>
      </c>
      <c r="DA39" s="695"/>
      <c r="DB39" s="695"/>
      <c r="DC39" s="697"/>
      <c r="DD39" s="668">
        <v>265849</v>
      </c>
      <c r="DE39" s="683"/>
      <c r="DF39" s="683"/>
      <c r="DG39" s="683"/>
      <c r="DH39" s="683"/>
      <c r="DI39" s="683"/>
      <c r="DJ39" s="683"/>
      <c r="DK39" s="684"/>
      <c r="DL39" s="668" t="s">
        <v>121</v>
      </c>
      <c r="DM39" s="683"/>
      <c r="DN39" s="683"/>
      <c r="DO39" s="683"/>
      <c r="DP39" s="683"/>
      <c r="DQ39" s="683"/>
      <c r="DR39" s="683"/>
      <c r="DS39" s="683"/>
      <c r="DT39" s="683"/>
      <c r="DU39" s="683"/>
      <c r="DV39" s="684"/>
      <c r="DW39" s="664" t="s">
        <v>121</v>
      </c>
      <c r="DX39" s="695"/>
      <c r="DY39" s="695"/>
      <c r="DZ39" s="695"/>
      <c r="EA39" s="695"/>
      <c r="EB39" s="695"/>
      <c r="EC39" s="696"/>
    </row>
    <row r="40" spans="2:133" ht="11.25" customHeight="1">
      <c r="AQ40" s="736" t="s">
        <v>338</v>
      </c>
      <c r="AR40" s="737"/>
      <c r="AS40" s="737"/>
      <c r="AT40" s="737"/>
      <c r="AU40" s="737"/>
      <c r="AV40" s="737"/>
      <c r="AW40" s="737"/>
      <c r="AX40" s="737"/>
      <c r="AY40" s="738"/>
      <c r="AZ40" s="659">
        <v>180347</v>
      </c>
      <c r="BA40" s="660"/>
      <c r="BB40" s="660"/>
      <c r="BC40" s="660"/>
      <c r="BD40" s="683"/>
      <c r="BE40" s="683"/>
      <c r="BF40" s="718"/>
      <c r="BG40" s="750"/>
      <c r="BH40" s="751"/>
      <c r="BI40" s="751"/>
      <c r="BJ40" s="751"/>
      <c r="BK40" s="751"/>
      <c r="BL40" s="215"/>
      <c r="BM40" s="675" t="s">
        <v>339</v>
      </c>
      <c r="BN40" s="675"/>
      <c r="BO40" s="675"/>
      <c r="BP40" s="675"/>
      <c r="BQ40" s="675"/>
      <c r="BR40" s="675"/>
      <c r="BS40" s="675"/>
      <c r="BT40" s="675"/>
      <c r="BU40" s="676"/>
      <c r="BV40" s="659">
        <v>111</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375242</v>
      </c>
      <c r="CS40" s="660"/>
      <c r="CT40" s="660"/>
      <c r="CU40" s="660"/>
      <c r="CV40" s="660"/>
      <c r="CW40" s="660"/>
      <c r="CX40" s="660"/>
      <c r="CY40" s="661"/>
      <c r="CZ40" s="664">
        <v>3.5</v>
      </c>
      <c r="DA40" s="695"/>
      <c r="DB40" s="695"/>
      <c r="DC40" s="697"/>
      <c r="DD40" s="668">
        <v>265242</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5"/>
      <c r="DY40" s="695"/>
      <c r="DZ40" s="695"/>
      <c r="EA40" s="695"/>
      <c r="EB40" s="695"/>
      <c r="EC40" s="696"/>
    </row>
    <row r="41" spans="2:133" ht="11.25" customHeight="1">
      <c r="AQ41" s="746" t="s">
        <v>341</v>
      </c>
      <c r="AR41" s="747"/>
      <c r="AS41" s="747"/>
      <c r="AT41" s="747"/>
      <c r="AU41" s="747"/>
      <c r="AV41" s="747"/>
      <c r="AW41" s="747"/>
      <c r="AX41" s="747"/>
      <c r="AY41" s="748"/>
      <c r="AZ41" s="739">
        <v>590641</v>
      </c>
      <c r="BA41" s="740"/>
      <c r="BB41" s="740"/>
      <c r="BC41" s="740"/>
      <c r="BD41" s="729"/>
      <c r="BE41" s="729"/>
      <c r="BF41" s="731"/>
      <c r="BG41" s="752"/>
      <c r="BH41" s="753"/>
      <c r="BI41" s="753"/>
      <c r="BJ41" s="753"/>
      <c r="BK41" s="753"/>
      <c r="BL41" s="216"/>
      <c r="BM41" s="686" t="s">
        <v>342</v>
      </c>
      <c r="BN41" s="686"/>
      <c r="BO41" s="686"/>
      <c r="BP41" s="686"/>
      <c r="BQ41" s="686"/>
      <c r="BR41" s="686"/>
      <c r="BS41" s="686"/>
      <c r="BT41" s="686"/>
      <c r="BU41" s="687"/>
      <c r="BV41" s="739">
        <v>331</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238</v>
      </c>
      <c r="CS41" s="683"/>
      <c r="CT41" s="683"/>
      <c r="CU41" s="683"/>
      <c r="CV41" s="683"/>
      <c r="CW41" s="683"/>
      <c r="CX41" s="683"/>
      <c r="CY41" s="684"/>
      <c r="CZ41" s="664" t="s">
        <v>121</v>
      </c>
      <c r="DA41" s="695"/>
      <c r="DB41" s="695"/>
      <c r="DC41" s="697"/>
      <c r="DD41" s="668" t="s">
        <v>121</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1541120</v>
      </c>
      <c r="CS42" s="660"/>
      <c r="CT42" s="660"/>
      <c r="CU42" s="660"/>
      <c r="CV42" s="660"/>
      <c r="CW42" s="660"/>
      <c r="CX42" s="660"/>
      <c r="CY42" s="661"/>
      <c r="CZ42" s="664">
        <v>14.3</v>
      </c>
      <c r="DA42" s="665"/>
      <c r="DB42" s="665"/>
      <c r="DC42" s="760"/>
      <c r="DD42" s="668">
        <v>285618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80092</v>
      </c>
      <c r="CS43" s="683"/>
      <c r="CT43" s="683"/>
      <c r="CU43" s="683"/>
      <c r="CV43" s="683"/>
      <c r="CW43" s="683"/>
      <c r="CX43" s="683"/>
      <c r="CY43" s="684"/>
      <c r="CZ43" s="664">
        <v>0.7</v>
      </c>
      <c r="DA43" s="695"/>
      <c r="DB43" s="695"/>
      <c r="DC43" s="697"/>
      <c r="DD43" s="668">
        <v>70755</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300</v>
      </c>
      <c r="CE44" s="772"/>
      <c r="CF44" s="656" t="s">
        <v>349</v>
      </c>
      <c r="CG44" s="657"/>
      <c r="CH44" s="657"/>
      <c r="CI44" s="657"/>
      <c r="CJ44" s="657"/>
      <c r="CK44" s="657"/>
      <c r="CL44" s="657"/>
      <c r="CM44" s="657"/>
      <c r="CN44" s="657"/>
      <c r="CO44" s="657"/>
      <c r="CP44" s="657"/>
      <c r="CQ44" s="658"/>
      <c r="CR44" s="659">
        <v>1467904</v>
      </c>
      <c r="CS44" s="660"/>
      <c r="CT44" s="660"/>
      <c r="CU44" s="660"/>
      <c r="CV44" s="660"/>
      <c r="CW44" s="660"/>
      <c r="CX44" s="660"/>
      <c r="CY44" s="661"/>
      <c r="CZ44" s="664">
        <v>13.6</v>
      </c>
      <c r="DA44" s="665"/>
      <c r="DB44" s="665"/>
      <c r="DC44" s="760"/>
      <c r="DD44" s="668">
        <v>229986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303081</v>
      </c>
      <c r="CS45" s="683"/>
      <c r="CT45" s="683"/>
      <c r="CU45" s="683"/>
      <c r="CV45" s="683"/>
      <c r="CW45" s="683"/>
      <c r="CX45" s="683"/>
      <c r="CY45" s="684"/>
      <c r="CZ45" s="664">
        <v>2.8</v>
      </c>
      <c r="DA45" s="695"/>
      <c r="DB45" s="695"/>
      <c r="DC45" s="697"/>
      <c r="DD45" s="668">
        <v>31129</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1131016</v>
      </c>
      <c r="CS46" s="660"/>
      <c r="CT46" s="660"/>
      <c r="CU46" s="660"/>
      <c r="CV46" s="660"/>
      <c r="CW46" s="660"/>
      <c r="CX46" s="660"/>
      <c r="CY46" s="661"/>
      <c r="CZ46" s="664">
        <v>10.5</v>
      </c>
      <c r="DA46" s="665"/>
      <c r="DB46" s="665"/>
      <c r="DC46" s="760"/>
      <c r="DD46" s="668">
        <v>194861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73216</v>
      </c>
      <c r="CS47" s="683"/>
      <c r="CT47" s="683"/>
      <c r="CU47" s="683"/>
      <c r="CV47" s="683"/>
      <c r="CW47" s="683"/>
      <c r="CX47" s="683"/>
      <c r="CY47" s="684"/>
      <c r="CZ47" s="664">
        <v>0.7</v>
      </c>
      <c r="DA47" s="695"/>
      <c r="DB47" s="695"/>
      <c r="DC47" s="697"/>
      <c r="DD47" s="668">
        <v>55632</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121</v>
      </c>
      <c r="CS48" s="660"/>
      <c r="CT48" s="660"/>
      <c r="CU48" s="660"/>
      <c r="CV48" s="660"/>
      <c r="CW48" s="660"/>
      <c r="CX48" s="660"/>
      <c r="CY48" s="661"/>
      <c r="CZ48" s="664" t="s">
        <v>238</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10799352</v>
      </c>
      <c r="CS49" s="729"/>
      <c r="CT49" s="729"/>
      <c r="CU49" s="729"/>
      <c r="CV49" s="729"/>
      <c r="CW49" s="729"/>
      <c r="CX49" s="729"/>
      <c r="CY49" s="761"/>
      <c r="CZ49" s="744">
        <v>100</v>
      </c>
      <c r="DA49" s="762"/>
      <c r="DB49" s="762"/>
      <c r="DC49" s="763"/>
      <c r="DD49" s="764">
        <v>7495507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Ig7yQYq1XBar3BEzi2LCCsR6Rg5PfPRcAC0gP4uil0wDnW8oVlB54dZFg1fQFBhOhKJJGDeYjG9ZViGOFbbB3w==" saltValue="ukBT3KFMDGfyTATk4g5sD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8" sqref="AK8:AO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10743</v>
      </c>
      <c r="R7" s="795"/>
      <c r="S7" s="795"/>
      <c r="T7" s="795"/>
      <c r="U7" s="795"/>
      <c r="V7" s="795">
        <v>10602</v>
      </c>
      <c r="W7" s="795"/>
      <c r="X7" s="795"/>
      <c r="Y7" s="795"/>
      <c r="Z7" s="795"/>
      <c r="AA7" s="795">
        <v>141</v>
      </c>
      <c r="AB7" s="795"/>
      <c r="AC7" s="795"/>
      <c r="AD7" s="795"/>
      <c r="AE7" s="796"/>
      <c r="AF7" s="797">
        <v>17</v>
      </c>
      <c r="AG7" s="798"/>
      <c r="AH7" s="798"/>
      <c r="AI7" s="798"/>
      <c r="AJ7" s="799"/>
      <c r="AK7" s="834">
        <v>1</v>
      </c>
      <c r="AL7" s="835"/>
      <c r="AM7" s="835"/>
      <c r="AN7" s="835"/>
      <c r="AO7" s="835"/>
      <c r="AP7" s="835">
        <v>13762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592</v>
      </c>
      <c r="BT7" s="839"/>
      <c r="BU7" s="839"/>
      <c r="BV7" s="839"/>
      <c r="BW7" s="839"/>
      <c r="BX7" s="839"/>
      <c r="BY7" s="839"/>
      <c r="BZ7" s="839"/>
      <c r="CA7" s="839"/>
      <c r="CB7" s="839"/>
      <c r="CC7" s="839"/>
      <c r="CD7" s="839"/>
      <c r="CE7" s="839"/>
      <c r="CF7" s="839"/>
      <c r="CG7" s="840"/>
      <c r="CH7" s="831">
        <v>-2</v>
      </c>
      <c r="CI7" s="832"/>
      <c r="CJ7" s="832"/>
      <c r="CK7" s="832"/>
      <c r="CL7" s="833"/>
      <c r="CM7" s="831">
        <v>-90</v>
      </c>
      <c r="CN7" s="832"/>
      <c r="CO7" s="832"/>
      <c r="CP7" s="832"/>
      <c r="CQ7" s="833"/>
      <c r="CR7" s="831">
        <v>10</v>
      </c>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89</v>
      </c>
      <c r="R8" s="819"/>
      <c r="S8" s="819"/>
      <c r="T8" s="819"/>
      <c r="U8" s="819"/>
      <c r="V8" s="819">
        <v>170</v>
      </c>
      <c r="W8" s="819"/>
      <c r="X8" s="819"/>
      <c r="Y8" s="819"/>
      <c r="Z8" s="819"/>
      <c r="AA8" s="819">
        <v>-81</v>
      </c>
      <c r="AB8" s="819"/>
      <c r="AC8" s="819"/>
      <c r="AD8" s="819"/>
      <c r="AE8" s="820"/>
      <c r="AF8" s="821">
        <v>-81</v>
      </c>
      <c r="AG8" s="822"/>
      <c r="AH8" s="822"/>
      <c r="AI8" s="822"/>
      <c r="AJ8" s="823"/>
      <c r="AK8" s="824">
        <v>84</v>
      </c>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593</v>
      </c>
      <c r="BT8" s="829"/>
      <c r="BU8" s="829"/>
      <c r="BV8" s="829"/>
      <c r="BW8" s="829"/>
      <c r="BX8" s="829"/>
      <c r="BY8" s="829"/>
      <c r="BZ8" s="829"/>
      <c r="CA8" s="829"/>
      <c r="CB8" s="829"/>
      <c r="CC8" s="829"/>
      <c r="CD8" s="829"/>
      <c r="CE8" s="829"/>
      <c r="CF8" s="829"/>
      <c r="CG8" s="830"/>
      <c r="CH8" s="841">
        <v>4</v>
      </c>
      <c r="CI8" s="842"/>
      <c r="CJ8" s="842"/>
      <c r="CK8" s="842"/>
      <c r="CL8" s="843"/>
      <c r="CM8" s="841">
        <v>95</v>
      </c>
      <c r="CN8" s="842"/>
      <c r="CO8" s="842"/>
      <c r="CP8" s="842"/>
      <c r="CQ8" s="843"/>
      <c r="CR8" s="841">
        <v>10</v>
      </c>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t="s">
        <v>379</v>
      </c>
      <c r="C9" s="816"/>
      <c r="D9" s="816"/>
      <c r="E9" s="816"/>
      <c r="F9" s="816"/>
      <c r="G9" s="816"/>
      <c r="H9" s="816"/>
      <c r="I9" s="816"/>
      <c r="J9" s="816"/>
      <c r="K9" s="816"/>
      <c r="L9" s="816"/>
      <c r="M9" s="816"/>
      <c r="N9" s="816"/>
      <c r="O9" s="816"/>
      <c r="P9" s="817"/>
      <c r="Q9" s="818">
        <v>117</v>
      </c>
      <c r="R9" s="819"/>
      <c r="S9" s="819"/>
      <c r="T9" s="819"/>
      <c r="U9" s="819"/>
      <c r="V9" s="819">
        <v>28</v>
      </c>
      <c r="W9" s="819"/>
      <c r="X9" s="819"/>
      <c r="Y9" s="819"/>
      <c r="Z9" s="819"/>
      <c r="AA9" s="819">
        <v>89</v>
      </c>
      <c r="AB9" s="819"/>
      <c r="AC9" s="819"/>
      <c r="AD9" s="819"/>
      <c r="AE9" s="820"/>
      <c r="AF9" s="821">
        <v>89</v>
      </c>
      <c r="AG9" s="822"/>
      <c r="AH9" s="822"/>
      <c r="AI9" s="822"/>
      <c r="AJ9" s="823"/>
      <c r="AK9" s="824">
        <v>7</v>
      </c>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25</v>
      </c>
      <c r="AG23" s="854"/>
      <c r="AH23" s="854"/>
      <c r="AI23" s="854"/>
      <c r="AJ23" s="857"/>
      <c r="AK23" s="858"/>
      <c r="AL23" s="859"/>
      <c r="AM23" s="859"/>
      <c r="AN23" s="859"/>
      <c r="AO23" s="859"/>
      <c r="AP23" s="854"/>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2099</v>
      </c>
      <c r="R28" s="883"/>
      <c r="S28" s="883"/>
      <c r="T28" s="883"/>
      <c r="U28" s="883"/>
      <c r="V28" s="883">
        <v>1981</v>
      </c>
      <c r="W28" s="883"/>
      <c r="X28" s="883"/>
      <c r="Y28" s="883"/>
      <c r="Z28" s="883"/>
      <c r="AA28" s="883">
        <v>118</v>
      </c>
      <c r="AB28" s="883"/>
      <c r="AC28" s="883"/>
      <c r="AD28" s="883"/>
      <c r="AE28" s="884"/>
      <c r="AF28" s="885">
        <v>118</v>
      </c>
      <c r="AG28" s="883"/>
      <c r="AH28" s="883"/>
      <c r="AI28" s="883"/>
      <c r="AJ28" s="886"/>
      <c r="AK28" s="887">
        <v>150</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96</v>
      </c>
      <c r="R29" s="819"/>
      <c r="S29" s="819"/>
      <c r="T29" s="819"/>
      <c r="U29" s="819"/>
      <c r="V29" s="819">
        <v>96</v>
      </c>
      <c r="W29" s="819"/>
      <c r="X29" s="819"/>
      <c r="Y29" s="819"/>
      <c r="Z29" s="819"/>
      <c r="AA29" s="819">
        <v>0</v>
      </c>
      <c r="AB29" s="819"/>
      <c r="AC29" s="819"/>
      <c r="AD29" s="819"/>
      <c r="AE29" s="820"/>
      <c r="AF29" s="821">
        <v>0</v>
      </c>
      <c r="AG29" s="822"/>
      <c r="AH29" s="822"/>
      <c r="AI29" s="822"/>
      <c r="AJ29" s="823"/>
      <c r="AK29" s="890">
        <v>35</v>
      </c>
      <c r="AL29" s="891"/>
      <c r="AM29" s="891"/>
      <c r="AN29" s="891"/>
      <c r="AO29" s="891"/>
      <c r="AP29" s="891">
        <v>11</v>
      </c>
      <c r="AQ29" s="891"/>
      <c r="AR29" s="891"/>
      <c r="AS29" s="891"/>
      <c r="AT29" s="891"/>
      <c r="AU29" s="891">
        <v>3</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1776</v>
      </c>
      <c r="R30" s="819"/>
      <c r="S30" s="819"/>
      <c r="T30" s="819"/>
      <c r="U30" s="819"/>
      <c r="V30" s="819">
        <v>1720</v>
      </c>
      <c r="W30" s="819"/>
      <c r="X30" s="819"/>
      <c r="Y30" s="819"/>
      <c r="Z30" s="819"/>
      <c r="AA30" s="819">
        <v>56</v>
      </c>
      <c r="AB30" s="819"/>
      <c r="AC30" s="819"/>
      <c r="AD30" s="819"/>
      <c r="AE30" s="820"/>
      <c r="AF30" s="821">
        <v>56</v>
      </c>
      <c r="AG30" s="822"/>
      <c r="AH30" s="822"/>
      <c r="AI30" s="822"/>
      <c r="AJ30" s="823"/>
      <c r="AK30" s="890">
        <v>270</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223</v>
      </c>
      <c r="R31" s="819"/>
      <c r="S31" s="819"/>
      <c r="T31" s="819"/>
      <c r="U31" s="819"/>
      <c r="V31" s="819">
        <v>221</v>
      </c>
      <c r="W31" s="819"/>
      <c r="X31" s="819"/>
      <c r="Y31" s="819"/>
      <c r="Z31" s="819"/>
      <c r="AA31" s="819">
        <v>2</v>
      </c>
      <c r="AB31" s="819"/>
      <c r="AC31" s="819"/>
      <c r="AD31" s="819"/>
      <c r="AE31" s="820"/>
      <c r="AF31" s="821">
        <v>2</v>
      </c>
      <c r="AG31" s="822"/>
      <c r="AH31" s="822"/>
      <c r="AI31" s="822"/>
      <c r="AJ31" s="823"/>
      <c r="AK31" s="890">
        <v>71</v>
      </c>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455</v>
      </c>
      <c r="R32" s="819"/>
      <c r="S32" s="819"/>
      <c r="T32" s="819"/>
      <c r="U32" s="819"/>
      <c r="V32" s="819">
        <v>189</v>
      </c>
      <c r="W32" s="819"/>
      <c r="X32" s="819"/>
      <c r="Y32" s="819"/>
      <c r="Z32" s="819"/>
      <c r="AA32" s="819">
        <v>266</v>
      </c>
      <c r="AB32" s="819"/>
      <c r="AC32" s="819"/>
      <c r="AD32" s="819"/>
      <c r="AE32" s="820"/>
      <c r="AF32" s="821">
        <v>266</v>
      </c>
      <c r="AG32" s="822"/>
      <c r="AH32" s="822"/>
      <c r="AI32" s="822"/>
      <c r="AJ32" s="823"/>
      <c r="AK32" s="890">
        <v>53</v>
      </c>
      <c r="AL32" s="891"/>
      <c r="AM32" s="891"/>
      <c r="AN32" s="891"/>
      <c r="AO32" s="891"/>
      <c r="AP32" s="891">
        <v>2303</v>
      </c>
      <c r="AQ32" s="891"/>
      <c r="AR32" s="891"/>
      <c r="AS32" s="891"/>
      <c r="AT32" s="891"/>
      <c r="AU32" s="891">
        <v>350</v>
      </c>
      <c r="AV32" s="891"/>
      <c r="AW32" s="891"/>
      <c r="AX32" s="891"/>
      <c r="AY32" s="891"/>
      <c r="AZ32" s="892"/>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400</v>
      </c>
      <c r="C33" s="816"/>
      <c r="D33" s="816"/>
      <c r="E33" s="816"/>
      <c r="F33" s="816"/>
      <c r="G33" s="816"/>
      <c r="H33" s="816"/>
      <c r="I33" s="816"/>
      <c r="J33" s="816"/>
      <c r="K33" s="816"/>
      <c r="L33" s="816"/>
      <c r="M33" s="816"/>
      <c r="N33" s="816"/>
      <c r="O33" s="816"/>
      <c r="P33" s="817"/>
      <c r="Q33" s="818">
        <v>211</v>
      </c>
      <c r="R33" s="819"/>
      <c r="S33" s="819"/>
      <c r="T33" s="819"/>
      <c r="U33" s="819"/>
      <c r="V33" s="819">
        <v>67</v>
      </c>
      <c r="W33" s="819"/>
      <c r="X33" s="819"/>
      <c r="Y33" s="819"/>
      <c r="Z33" s="819"/>
      <c r="AA33" s="819">
        <v>144</v>
      </c>
      <c r="AB33" s="819"/>
      <c r="AC33" s="819"/>
      <c r="AD33" s="819"/>
      <c r="AE33" s="820"/>
      <c r="AF33" s="821">
        <v>144</v>
      </c>
      <c r="AG33" s="822"/>
      <c r="AH33" s="822"/>
      <c r="AI33" s="822"/>
      <c r="AJ33" s="823"/>
      <c r="AK33" s="890">
        <v>454</v>
      </c>
      <c r="AL33" s="891"/>
      <c r="AM33" s="891"/>
      <c r="AN33" s="891"/>
      <c r="AO33" s="891"/>
      <c r="AP33" s="891">
        <v>5124</v>
      </c>
      <c r="AQ33" s="891"/>
      <c r="AR33" s="891"/>
      <c r="AS33" s="891"/>
      <c r="AT33" s="891"/>
      <c r="AU33" s="891">
        <v>4484</v>
      </c>
      <c r="AV33" s="891"/>
      <c r="AW33" s="891"/>
      <c r="AX33" s="891"/>
      <c r="AY33" s="891"/>
      <c r="AZ33" s="892"/>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402</v>
      </c>
      <c r="C34" s="816"/>
      <c r="D34" s="816"/>
      <c r="E34" s="816"/>
      <c r="F34" s="816"/>
      <c r="G34" s="816"/>
      <c r="H34" s="816"/>
      <c r="I34" s="816"/>
      <c r="J34" s="816"/>
      <c r="K34" s="816"/>
      <c r="L34" s="816"/>
      <c r="M34" s="816"/>
      <c r="N34" s="816"/>
      <c r="O34" s="816"/>
      <c r="P34" s="817"/>
      <c r="Q34" s="818">
        <v>473</v>
      </c>
      <c r="R34" s="819"/>
      <c r="S34" s="819"/>
      <c r="T34" s="819"/>
      <c r="U34" s="819"/>
      <c r="V34" s="819">
        <v>422</v>
      </c>
      <c r="W34" s="819"/>
      <c r="X34" s="819"/>
      <c r="Y34" s="819"/>
      <c r="Z34" s="819"/>
      <c r="AA34" s="819">
        <v>51</v>
      </c>
      <c r="AB34" s="819"/>
      <c r="AC34" s="819"/>
      <c r="AD34" s="819"/>
      <c r="AE34" s="820"/>
      <c r="AF34" s="821">
        <v>51</v>
      </c>
      <c r="AG34" s="822"/>
      <c r="AH34" s="822"/>
      <c r="AI34" s="822"/>
      <c r="AJ34" s="823"/>
      <c r="AK34" s="890">
        <v>459</v>
      </c>
      <c r="AL34" s="891"/>
      <c r="AM34" s="891"/>
      <c r="AN34" s="891"/>
      <c r="AO34" s="891"/>
      <c r="AP34" s="891">
        <v>549</v>
      </c>
      <c r="AQ34" s="891"/>
      <c r="AR34" s="891"/>
      <c r="AS34" s="891"/>
      <c r="AT34" s="891"/>
      <c r="AU34" s="891">
        <v>240</v>
      </c>
      <c r="AV34" s="891"/>
      <c r="AW34" s="891"/>
      <c r="AX34" s="891"/>
      <c r="AY34" s="891"/>
      <c r="AZ34" s="892"/>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404</v>
      </c>
      <c r="C35" s="816"/>
      <c r="D35" s="816"/>
      <c r="E35" s="816"/>
      <c r="F35" s="816"/>
      <c r="G35" s="816"/>
      <c r="H35" s="816"/>
      <c r="I35" s="816"/>
      <c r="J35" s="816"/>
      <c r="K35" s="816"/>
      <c r="L35" s="816"/>
      <c r="M35" s="816"/>
      <c r="N35" s="816"/>
      <c r="O35" s="816"/>
      <c r="P35" s="817"/>
      <c r="Q35" s="818">
        <v>185</v>
      </c>
      <c r="R35" s="819"/>
      <c r="S35" s="819"/>
      <c r="T35" s="819"/>
      <c r="U35" s="819"/>
      <c r="V35" s="819">
        <v>4</v>
      </c>
      <c r="W35" s="819"/>
      <c r="X35" s="819"/>
      <c r="Y35" s="819"/>
      <c r="Z35" s="819"/>
      <c r="AA35" s="819">
        <v>181</v>
      </c>
      <c r="AB35" s="819"/>
      <c r="AC35" s="819"/>
      <c r="AD35" s="819"/>
      <c r="AE35" s="820"/>
      <c r="AF35" s="821">
        <v>181</v>
      </c>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t="s">
        <v>401</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405</v>
      </c>
      <c r="C36" s="816"/>
      <c r="D36" s="816"/>
      <c r="E36" s="816"/>
      <c r="F36" s="816"/>
      <c r="G36" s="816"/>
      <c r="H36" s="816"/>
      <c r="I36" s="816"/>
      <c r="J36" s="816"/>
      <c r="K36" s="816"/>
      <c r="L36" s="816"/>
      <c r="M36" s="816"/>
      <c r="N36" s="816"/>
      <c r="O36" s="816"/>
      <c r="P36" s="817"/>
      <c r="Q36" s="818">
        <v>11</v>
      </c>
      <c r="R36" s="819"/>
      <c r="S36" s="819"/>
      <c r="T36" s="819"/>
      <c r="U36" s="819"/>
      <c r="V36" s="819">
        <v>8</v>
      </c>
      <c r="W36" s="819"/>
      <c r="X36" s="819"/>
      <c r="Y36" s="819"/>
      <c r="Z36" s="819"/>
      <c r="AA36" s="819">
        <v>3</v>
      </c>
      <c r="AB36" s="819"/>
      <c r="AC36" s="819"/>
      <c r="AD36" s="819"/>
      <c r="AE36" s="820"/>
      <c r="AF36" s="821">
        <v>3</v>
      </c>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t="s">
        <v>406</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821</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412</v>
      </c>
      <c r="W66" s="778"/>
      <c r="X66" s="778"/>
      <c r="Y66" s="778"/>
      <c r="Z66" s="779"/>
      <c r="AA66" s="777" t="s">
        <v>413</v>
      </c>
      <c r="AB66" s="778"/>
      <c r="AC66" s="778"/>
      <c r="AD66" s="778"/>
      <c r="AE66" s="779"/>
      <c r="AF66" s="912" t="s">
        <v>414</v>
      </c>
      <c r="AG66" s="873"/>
      <c r="AH66" s="873"/>
      <c r="AI66" s="873"/>
      <c r="AJ66" s="913"/>
      <c r="AK66" s="777" t="s">
        <v>390</v>
      </c>
      <c r="AL66" s="801"/>
      <c r="AM66" s="801"/>
      <c r="AN66" s="801"/>
      <c r="AO66" s="802"/>
      <c r="AP66" s="777" t="s">
        <v>415</v>
      </c>
      <c r="AQ66" s="778"/>
      <c r="AR66" s="778"/>
      <c r="AS66" s="778"/>
      <c r="AT66" s="779"/>
      <c r="AU66" s="777" t="s">
        <v>416</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583</v>
      </c>
      <c r="C68" s="930"/>
      <c r="D68" s="930"/>
      <c r="E68" s="930"/>
      <c r="F68" s="930"/>
      <c r="G68" s="930"/>
      <c r="H68" s="930"/>
      <c r="I68" s="930"/>
      <c r="J68" s="930"/>
      <c r="K68" s="930"/>
      <c r="L68" s="930"/>
      <c r="M68" s="930"/>
      <c r="N68" s="930"/>
      <c r="O68" s="930"/>
      <c r="P68" s="931"/>
      <c r="Q68" s="932">
        <v>827</v>
      </c>
      <c r="R68" s="926"/>
      <c r="S68" s="926"/>
      <c r="T68" s="926"/>
      <c r="U68" s="926"/>
      <c r="V68" s="926">
        <v>822</v>
      </c>
      <c r="W68" s="926"/>
      <c r="X68" s="926"/>
      <c r="Y68" s="926"/>
      <c r="Z68" s="926"/>
      <c r="AA68" s="926">
        <v>5</v>
      </c>
      <c r="AB68" s="926"/>
      <c r="AC68" s="926"/>
      <c r="AD68" s="926"/>
      <c r="AE68" s="926"/>
      <c r="AF68" s="926">
        <v>5</v>
      </c>
      <c r="AG68" s="926"/>
      <c r="AH68" s="926"/>
      <c r="AI68" s="926"/>
      <c r="AJ68" s="926"/>
      <c r="AK68" s="926"/>
      <c r="AL68" s="926"/>
      <c r="AM68" s="926"/>
      <c r="AN68" s="926"/>
      <c r="AO68" s="926"/>
      <c r="AP68" s="926">
        <v>7</v>
      </c>
      <c r="AQ68" s="926"/>
      <c r="AR68" s="926"/>
      <c r="AS68" s="926"/>
      <c r="AT68" s="926"/>
      <c r="AU68" s="926">
        <v>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584</v>
      </c>
      <c r="C69" s="934"/>
      <c r="D69" s="934"/>
      <c r="E69" s="934"/>
      <c r="F69" s="934"/>
      <c r="G69" s="934"/>
      <c r="H69" s="934"/>
      <c r="I69" s="934"/>
      <c r="J69" s="934"/>
      <c r="K69" s="934"/>
      <c r="L69" s="934"/>
      <c r="M69" s="934"/>
      <c r="N69" s="934"/>
      <c r="O69" s="934"/>
      <c r="P69" s="935"/>
      <c r="Q69" s="936">
        <v>246</v>
      </c>
      <c r="R69" s="891"/>
      <c r="S69" s="891"/>
      <c r="T69" s="891"/>
      <c r="U69" s="891"/>
      <c r="V69" s="891">
        <v>247</v>
      </c>
      <c r="W69" s="891"/>
      <c r="X69" s="891"/>
      <c r="Y69" s="891"/>
      <c r="Z69" s="891"/>
      <c r="AA69" s="891">
        <v>-1</v>
      </c>
      <c r="AB69" s="891"/>
      <c r="AC69" s="891"/>
      <c r="AD69" s="891"/>
      <c r="AE69" s="891"/>
      <c r="AF69" s="891">
        <v>-1</v>
      </c>
      <c r="AG69" s="891"/>
      <c r="AH69" s="891"/>
      <c r="AI69" s="891"/>
      <c r="AJ69" s="891"/>
      <c r="AK69" s="891">
        <v>54</v>
      </c>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585</v>
      </c>
      <c r="C70" s="934"/>
      <c r="D70" s="934"/>
      <c r="E70" s="934"/>
      <c r="F70" s="934"/>
      <c r="G70" s="934"/>
      <c r="H70" s="934"/>
      <c r="I70" s="934"/>
      <c r="J70" s="934"/>
      <c r="K70" s="934"/>
      <c r="L70" s="934"/>
      <c r="M70" s="934"/>
      <c r="N70" s="934"/>
      <c r="O70" s="934"/>
      <c r="P70" s="935"/>
      <c r="Q70" s="936">
        <v>119</v>
      </c>
      <c r="R70" s="891"/>
      <c r="S70" s="891"/>
      <c r="T70" s="891"/>
      <c r="U70" s="891"/>
      <c r="V70" s="891">
        <v>117</v>
      </c>
      <c r="W70" s="891"/>
      <c r="X70" s="891"/>
      <c r="Y70" s="891"/>
      <c r="Z70" s="891"/>
      <c r="AA70" s="891">
        <v>2</v>
      </c>
      <c r="AB70" s="891"/>
      <c r="AC70" s="891"/>
      <c r="AD70" s="891"/>
      <c r="AE70" s="891"/>
      <c r="AF70" s="891">
        <v>2</v>
      </c>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586</v>
      </c>
      <c r="C71" s="934"/>
      <c r="D71" s="934"/>
      <c r="E71" s="934"/>
      <c r="F71" s="934"/>
      <c r="G71" s="934"/>
      <c r="H71" s="934"/>
      <c r="I71" s="934"/>
      <c r="J71" s="934"/>
      <c r="K71" s="934"/>
      <c r="L71" s="934"/>
      <c r="M71" s="934"/>
      <c r="N71" s="934"/>
      <c r="O71" s="934"/>
      <c r="P71" s="935"/>
      <c r="Q71" s="936">
        <v>703</v>
      </c>
      <c r="R71" s="891"/>
      <c r="S71" s="891"/>
      <c r="T71" s="891"/>
      <c r="U71" s="891"/>
      <c r="V71" s="891">
        <v>677</v>
      </c>
      <c r="W71" s="891"/>
      <c r="X71" s="891"/>
      <c r="Y71" s="891"/>
      <c r="Z71" s="891"/>
      <c r="AA71" s="891">
        <v>26</v>
      </c>
      <c r="AB71" s="891"/>
      <c r="AC71" s="891"/>
      <c r="AD71" s="891"/>
      <c r="AE71" s="891"/>
      <c r="AF71" s="891">
        <v>26</v>
      </c>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587</v>
      </c>
      <c r="C72" s="934"/>
      <c r="D72" s="934"/>
      <c r="E72" s="934"/>
      <c r="F72" s="934"/>
      <c r="G72" s="934"/>
      <c r="H72" s="934"/>
      <c r="I72" s="934"/>
      <c r="J72" s="934"/>
      <c r="K72" s="934"/>
      <c r="L72" s="934"/>
      <c r="M72" s="934"/>
      <c r="N72" s="934"/>
      <c r="O72" s="934"/>
      <c r="P72" s="935"/>
      <c r="Q72" s="936">
        <v>13115</v>
      </c>
      <c r="R72" s="891"/>
      <c r="S72" s="891"/>
      <c r="T72" s="891"/>
      <c r="U72" s="891"/>
      <c r="V72" s="891">
        <v>12314</v>
      </c>
      <c r="W72" s="891"/>
      <c r="X72" s="891"/>
      <c r="Y72" s="891"/>
      <c r="Z72" s="891"/>
      <c r="AA72" s="891">
        <v>801</v>
      </c>
      <c r="AB72" s="891"/>
      <c r="AC72" s="891"/>
      <c r="AD72" s="891"/>
      <c r="AE72" s="891"/>
      <c r="AF72" s="891">
        <v>801</v>
      </c>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588</v>
      </c>
      <c r="C73" s="934"/>
      <c r="D73" s="934"/>
      <c r="E73" s="934"/>
      <c r="F73" s="934"/>
      <c r="G73" s="934"/>
      <c r="H73" s="934"/>
      <c r="I73" s="934"/>
      <c r="J73" s="934"/>
      <c r="K73" s="934"/>
      <c r="L73" s="934"/>
      <c r="M73" s="934"/>
      <c r="N73" s="934"/>
      <c r="O73" s="934"/>
      <c r="P73" s="935"/>
      <c r="Q73" s="936">
        <v>133</v>
      </c>
      <c r="R73" s="891"/>
      <c r="S73" s="891"/>
      <c r="T73" s="891"/>
      <c r="U73" s="891"/>
      <c r="V73" s="891">
        <v>132</v>
      </c>
      <c r="W73" s="891"/>
      <c r="X73" s="891"/>
      <c r="Y73" s="891"/>
      <c r="Z73" s="891"/>
      <c r="AA73" s="891">
        <v>1</v>
      </c>
      <c r="AB73" s="891"/>
      <c r="AC73" s="891"/>
      <c r="AD73" s="891"/>
      <c r="AE73" s="891"/>
      <c r="AF73" s="891">
        <v>1</v>
      </c>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589</v>
      </c>
      <c r="C74" s="934"/>
      <c r="D74" s="934"/>
      <c r="E74" s="934"/>
      <c r="F74" s="934"/>
      <c r="G74" s="934"/>
      <c r="H74" s="934"/>
      <c r="I74" s="934"/>
      <c r="J74" s="934"/>
      <c r="K74" s="934"/>
      <c r="L74" s="934"/>
      <c r="M74" s="934"/>
      <c r="N74" s="934"/>
      <c r="O74" s="934"/>
      <c r="P74" s="935"/>
      <c r="Q74" s="936">
        <v>11</v>
      </c>
      <c r="R74" s="891"/>
      <c r="S74" s="891"/>
      <c r="T74" s="891"/>
      <c r="U74" s="891"/>
      <c r="V74" s="891">
        <v>10</v>
      </c>
      <c r="W74" s="891"/>
      <c r="X74" s="891"/>
      <c r="Y74" s="891"/>
      <c r="Z74" s="891"/>
      <c r="AA74" s="891">
        <v>1</v>
      </c>
      <c r="AB74" s="891"/>
      <c r="AC74" s="891"/>
      <c r="AD74" s="891"/>
      <c r="AE74" s="891"/>
      <c r="AF74" s="891">
        <v>1</v>
      </c>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590</v>
      </c>
      <c r="C75" s="934"/>
      <c r="D75" s="934"/>
      <c r="E75" s="934"/>
      <c r="F75" s="934"/>
      <c r="G75" s="934"/>
      <c r="H75" s="934"/>
      <c r="I75" s="934"/>
      <c r="J75" s="934"/>
      <c r="K75" s="934"/>
      <c r="L75" s="934"/>
      <c r="M75" s="934"/>
      <c r="N75" s="934"/>
      <c r="O75" s="934"/>
      <c r="P75" s="935"/>
      <c r="Q75" s="939">
        <v>502</v>
      </c>
      <c r="R75" s="940"/>
      <c r="S75" s="940"/>
      <c r="T75" s="940"/>
      <c r="U75" s="890"/>
      <c r="V75" s="941">
        <v>369</v>
      </c>
      <c r="W75" s="940"/>
      <c r="X75" s="940"/>
      <c r="Y75" s="940"/>
      <c r="Z75" s="890"/>
      <c r="AA75" s="941">
        <v>133</v>
      </c>
      <c r="AB75" s="940"/>
      <c r="AC75" s="940"/>
      <c r="AD75" s="940"/>
      <c r="AE75" s="890"/>
      <c r="AF75" s="941">
        <v>133</v>
      </c>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591</v>
      </c>
      <c r="C76" s="934"/>
      <c r="D76" s="934"/>
      <c r="E76" s="934"/>
      <c r="F76" s="934"/>
      <c r="G76" s="934"/>
      <c r="H76" s="934"/>
      <c r="I76" s="934"/>
      <c r="J76" s="934"/>
      <c r="K76" s="934"/>
      <c r="L76" s="934"/>
      <c r="M76" s="934"/>
      <c r="N76" s="934"/>
      <c r="O76" s="934"/>
      <c r="P76" s="935"/>
      <c r="Q76" s="939">
        <v>746063</v>
      </c>
      <c r="R76" s="940"/>
      <c r="S76" s="940"/>
      <c r="T76" s="940"/>
      <c r="U76" s="890"/>
      <c r="V76" s="941">
        <v>728195</v>
      </c>
      <c r="W76" s="940"/>
      <c r="X76" s="940"/>
      <c r="Y76" s="940"/>
      <c r="Z76" s="890"/>
      <c r="AA76" s="941">
        <v>17868</v>
      </c>
      <c r="AB76" s="940"/>
      <c r="AC76" s="940"/>
      <c r="AD76" s="940"/>
      <c r="AE76" s="890"/>
      <c r="AF76" s="941">
        <v>17868</v>
      </c>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426</v>
      </c>
      <c r="AB109" s="955"/>
      <c r="AC109" s="955"/>
      <c r="AD109" s="955"/>
      <c r="AE109" s="956"/>
      <c r="AF109" s="954" t="s">
        <v>299</v>
      </c>
      <c r="AG109" s="955"/>
      <c r="AH109" s="955"/>
      <c r="AI109" s="955"/>
      <c r="AJ109" s="956"/>
      <c r="AK109" s="954" t="s">
        <v>298</v>
      </c>
      <c r="AL109" s="955"/>
      <c r="AM109" s="955"/>
      <c r="AN109" s="955"/>
      <c r="AO109" s="956"/>
      <c r="AP109" s="954" t="s">
        <v>427</v>
      </c>
      <c r="AQ109" s="955"/>
      <c r="AR109" s="955"/>
      <c r="AS109" s="955"/>
      <c r="AT109" s="957"/>
      <c r="AU109" s="974" t="s">
        <v>425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426</v>
      </c>
      <c r="BR109" s="955"/>
      <c r="BS109" s="955"/>
      <c r="BT109" s="955"/>
      <c r="BU109" s="956"/>
      <c r="BV109" s="954" t="s">
        <v>299</v>
      </c>
      <c r="BW109" s="955"/>
      <c r="BX109" s="955"/>
      <c r="BY109" s="955"/>
      <c r="BZ109" s="956"/>
      <c r="CA109" s="954" t="s">
        <v>298</v>
      </c>
      <c r="CB109" s="955"/>
      <c r="CC109" s="955"/>
      <c r="CD109" s="955"/>
      <c r="CE109" s="956"/>
      <c r="CF109" s="975" t="s">
        <v>427</v>
      </c>
      <c r="CG109" s="975"/>
      <c r="CH109" s="975"/>
      <c r="CI109" s="975"/>
      <c r="CJ109" s="975"/>
      <c r="CK109" s="954" t="s">
        <v>428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426</v>
      </c>
      <c r="DH109" s="955"/>
      <c r="DI109" s="955"/>
      <c r="DJ109" s="955"/>
      <c r="DK109" s="956"/>
      <c r="DL109" s="954" t="s">
        <v>299</v>
      </c>
      <c r="DM109" s="955"/>
      <c r="DN109" s="955"/>
      <c r="DO109" s="955"/>
      <c r="DP109" s="956"/>
      <c r="DQ109" s="954" t="s">
        <v>298</v>
      </c>
      <c r="DR109" s="955"/>
      <c r="DS109" s="955"/>
      <c r="DT109" s="955"/>
      <c r="DU109" s="956"/>
      <c r="DV109" s="954" t="s">
        <v>427</v>
      </c>
      <c r="DW109" s="955"/>
      <c r="DX109" s="955"/>
      <c r="DY109" s="955"/>
      <c r="DZ109" s="957"/>
    </row>
    <row r="110" spans="1:131" s="226" customFormat="1" ht="26.25" customHeight="1">
      <c r="A110" s="958" t="s">
        <v>429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1539265</v>
      </c>
      <c r="AB110" s="962"/>
      <c r="AC110" s="962"/>
      <c r="AD110" s="962"/>
      <c r="AE110" s="963"/>
      <c r="AF110" s="964">
        <v>1436227</v>
      </c>
      <c r="AG110" s="962"/>
      <c r="AH110" s="962"/>
      <c r="AI110" s="962"/>
      <c r="AJ110" s="963"/>
      <c r="AK110" s="964">
        <v>1433270</v>
      </c>
      <c r="AL110" s="962"/>
      <c r="AM110" s="962"/>
      <c r="AN110" s="962"/>
      <c r="AO110" s="963"/>
      <c r="AP110" s="965">
        <v>29.3</v>
      </c>
      <c r="AQ110" s="966"/>
      <c r="AR110" s="966"/>
      <c r="AS110" s="966"/>
      <c r="AT110" s="967"/>
      <c r="AU110" s="968" t="s">
        <v>66</v>
      </c>
      <c r="AV110" s="969"/>
      <c r="AW110" s="969"/>
      <c r="AX110" s="969"/>
      <c r="AY110" s="969"/>
      <c r="AZ110" s="1010" t="s">
        <v>430</v>
      </c>
      <c r="BA110" s="959"/>
      <c r="BB110" s="959"/>
      <c r="BC110" s="959"/>
      <c r="BD110" s="959"/>
      <c r="BE110" s="959"/>
      <c r="BF110" s="959"/>
      <c r="BG110" s="959"/>
      <c r="BH110" s="959"/>
      <c r="BI110" s="959"/>
      <c r="BJ110" s="959"/>
      <c r="BK110" s="959"/>
      <c r="BL110" s="959"/>
      <c r="BM110" s="959"/>
      <c r="BN110" s="959"/>
      <c r="BO110" s="959"/>
      <c r="BP110" s="960"/>
      <c r="BQ110" s="996">
        <v>13554934</v>
      </c>
      <c r="BR110" s="997"/>
      <c r="BS110" s="997"/>
      <c r="BT110" s="997"/>
      <c r="BU110" s="997"/>
      <c r="BV110" s="997">
        <v>13707925</v>
      </c>
      <c r="BW110" s="997"/>
      <c r="BX110" s="997"/>
      <c r="BY110" s="997"/>
      <c r="BZ110" s="997"/>
      <c r="CA110" s="997">
        <v>13762190</v>
      </c>
      <c r="CB110" s="997"/>
      <c r="CC110" s="997"/>
      <c r="CD110" s="997"/>
      <c r="CE110" s="997"/>
      <c r="CF110" s="1011">
        <v>281</v>
      </c>
      <c r="CG110" s="1012"/>
      <c r="CH110" s="1012"/>
      <c r="CI110" s="1012"/>
      <c r="CJ110" s="1012"/>
      <c r="CK110" s="1013" t="s">
        <v>431</v>
      </c>
      <c r="CL110" s="1014"/>
      <c r="CM110" s="993" t="s">
        <v>432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433</v>
      </c>
      <c r="DH110" s="997"/>
      <c r="DI110" s="997"/>
      <c r="DJ110" s="997"/>
      <c r="DK110" s="997"/>
      <c r="DL110" s="997" t="s">
        <v>434</v>
      </c>
      <c r="DM110" s="997"/>
      <c r="DN110" s="997"/>
      <c r="DO110" s="997"/>
      <c r="DP110" s="997"/>
      <c r="DQ110" s="997" t="s">
        <v>433</v>
      </c>
      <c r="DR110" s="997"/>
      <c r="DS110" s="997"/>
      <c r="DT110" s="997"/>
      <c r="DU110" s="997"/>
      <c r="DV110" s="998" t="s">
        <v>435</v>
      </c>
      <c r="DW110" s="998"/>
      <c r="DX110" s="998"/>
      <c r="DY110" s="998"/>
      <c r="DZ110" s="999"/>
    </row>
    <row r="111" spans="1:131" s="226" customFormat="1" ht="26.25" customHeight="1">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383</v>
      </c>
      <c r="AG111" s="1004"/>
      <c r="AH111" s="1004"/>
      <c r="AI111" s="1004"/>
      <c r="AJ111" s="1005"/>
      <c r="AK111" s="1006" t="s">
        <v>433</v>
      </c>
      <c r="AL111" s="1004"/>
      <c r="AM111" s="1004"/>
      <c r="AN111" s="1004"/>
      <c r="AO111" s="1005"/>
      <c r="AP111" s="1007" t="s">
        <v>435</v>
      </c>
      <c r="AQ111" s="1008"/>
      <c r="AR111" s="1008"/>
      <c r="AS111" s="1008"/>
      <c r="AT111" s="1009"/>
      <c r="AU111" s="970"/>
      <c r="AV111" s="971"/>
      <c r="AW111" s="971"/>
      <c r="AX111" s="971"/>
      <c r="AY111" s="971"/>
      <c r="AZ111" s="1019" t="s">
        <v>437</v>
      </c>
      <c r="BA111" s="1020"/>
      <c r="BB111" s="1020"/>
      <c r="BC111" s="1020"/>
      <c r="BD111" s="1020"/>
      <c r="BE111" s="1020"/>
      <c r="BF111" s="1020"/>
      <c r="BG111" s="1020"/>
      <c r="BH111" s="1020"/>
      <c r="BI111" s="1020"/>
      <c r="BJ111" s="1020"/>
      <c r="BK111" s="1020"/>
      <c r="BL111" s="1020"/>
      <c r="BM111" s="1020"/>
      <c r="BN111" s="1020"/>
      <c r="BO111" s="1020"/>
      <c r="BP111" s="1021"/>
      <c r="BQ111" s="989">
        <v>3835</v>
      </c>
      <c r="BR111" s="990"/>
      <c r="BS111" s="990"/>
      <c r="BT111" s="990"/>
      <c r="BU111" s="990"/>
      <c r="BV111" s="990">
        <v>3324</v>
      </c>
      <c r="BW111" s="990"/>
      <c r="BX111" s="990"/>
      <c r="BY111" s="990"/>
      <c r="BZ111" s="990"/>
      <c r="CA111" s="990">
        <v>2821</v>
      </c>
      <c r="CB111" s="990"/>
      <c r="CC111" s="990"/>
      <c r="CD111" s="990"/>
      <c r="CE111" s="990"/>
      <c r="CF111" s="984">
        <v>0.1</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433</v>
      </c>
      <c r="DH111" s="990"/>
      <c r="DI111" s="990"/>
      <c r="DJ111" s="990"/>
      <c r="DK111" s="990"/>
      <c r="DL111" s="990" t="s">
        <v>435</v>
      </c>
      <c r="DM111" s="990"/>
      <c r="DN111" s="990"/>
      <c r="DO111" s="990"/>
      <c r="DP111" s="990"/>
      <c r="DQ111" s="990" t="s">
        <v>439</v>
      </c>
      <c r="DR111" s="990"/>
      <c r="DS111" s="990"/>
      <c r="DT111" s="990"/>
      <c r="DU111" s="990"/>
      <c r="DV111" s="991" t="s">
        <v>435</v>
      </c>
      <c r="DW111" s="991"/>
      <c r="DX111" s="991"/>
      <c r="DY111" s="991"/>
      <c r="DZ111" s="992"/>
    </row>
    <row r="112" spans="1:131" s="226" customFormat="1" ht="26.25" customHeight="1">
      <c r="A112" s="1022" t="s">
        <v>440</v>
      </c>
      <c r="B112" s="1023"/>
      <c r="C112" s="1020" t="s">
        <v>441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434</v>
      </c>
      <c r="AB112" s="1029"/>
      <c r="AC112" s="1029"/>
      <c r="AD112" s="1029"/>
      <c r="AE112" s="1030"/>
      <c r="AF112" s="1031" t="s">
        <v>434</v>
      </c>
      <c r="AG112" s="1029"/>
      <c r="AH112" s="1029"/>
      <c r="AI112" s="1029"/>
      <c r="AJ112" s="1030"/>
      <c r="AK112" s="1031" t="s">
        <v>433</v>
      </c>
      <c r="AL112" s="1029"/>
      <c r="AM112" s="1029"/>
      <c r="AN112" s="1029"/>
      <c r="AO112" s="1030"/>
      <c r="AP112" s="1032" t="s">
        <v>435</v>
      </c>
      <c r="AQ112" s="1033"/>
      <c r="AR112" s="1033"/>
      <c r="AS112" s="1033"/>
      <c r="AT112" s="1034"/>
      <c r="AU112" s="970"/>
      <c r="AV112" s="971"/>
      <c r="AW112" s="971"/>
      <c r="AX112" s="971"/>
      <c r="AY112" s="971"/>
      <c r="AZ112" s="1019" t="s">
        <v>442</v>
      </c>
      <c r="BA112" s="1020"/>
      <c r="BB112" s="1020"/>
      <c r="BC112" s="1020"/>
      <c r="BD112" s="1020"/>
      <c r="BE112" s="1020"/>
      <c r="BF112" s="1020"/>
      <c r="BG112" s="1020"/>
      <c r="BH112" s="1020"/>
      <c r="BI112" s="1020"/>
      <c r="BJ112" s="1020"/>
      <c r="BK112" s="1020"/>
      <c r="BL112" s="1020"/>
      <c r="BM112" s="1020"/>
      <c r="BN112" s="1020"/>
      <c r="BO112" s="1020"/>
      <c r="BP112" s="1021"/>
      <c r="BQ112" s="989">
        <v>6380691</v>
      </c>
      <c r="BR112" s="990"/>
      <c r="BS112" s="990"/>
      <c r="BT112" s="990"/>
      <c r="BU112" s="990"/>
      <c r="BV112" s="990">
        <v>5772674</v>
      </c>
      <c r="BW112" s="990"/>
      <c r="BX112" s="990"/>
      <c r="BY112" s="990"/>
      <c r="BZ112" s="990"/>
      <c r="CA112" s="990">
        <v>5076971</v>
      </c>
      <c r="CB112" s="990"/>
      <c r="CC112" s="990"/>
      <c r="CD112" s="990"/>
      <c r="CE112" s="990"/>
      <c r="CF112" s="984">
        <v>103.7</v>
      </c>
      <c r="CG112" s="985"/>
      <c r="CH112" s="985"/>
      <c r="CI112" s="985"/>
      <c r="CJ112" s="985"/>
      <c r="CK112" s="1015"/>
      <c r="CL112" s="1016"/>
      <c r="CM112" s="986" t="s">
        <v>443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439</v>
      </c>
      <c r="DH112" s="990"/>
      <c r="DI112" s="990"/>
      <c r="DJ112" s="990"/>
      <c r="DK112" s="990"/>
      <c r="DL112" s="990" t="s">
        <v>434</v>
      </c>
      <c r="DM112" s="990"/>
      <c r="DN112" s="990"/>
      <c r="DO112" s="990"/>
      <c r="DP112" s="990"/>
      <c r="DQ112" s="990" t="s">
        <v>439</v>
      </c>
      <c r="DR112" s="990"/>
      <c r="DS112" s="990"/>
      <c r="DT112" s="990"/>
      <c r="DU112" s="990"/>
      <c r="DV112" s="991" t="s">
        <v>434</v>
      </c>
      <c r="DW112" s="991"/>
      <c r="DX112" s="991"/>
      <c r="DY112" s="991"/>
      <c r="DZ112" s="992"/>
    </row>
    <row r="113" spans="1:130" s="226" customFormat="1" ht="26.25" customHeight="1">
      <c r="A113" s="1024"/>
      <c r="B113" s="1025"/>
      <c r="C113" s="1020" t="s">
        <v>444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616219</v>
      </c>
      <c r="AB113" s="1004"/>
      <c r="AC113" s="1004"/>
      <c r="AD113" s="1004"/>
      <c r="AE113" s="1005"/>
      <c r="AF113" s="1006">
        <v>514163</v>
      </c>
      <c r="AG113" s="1004"/>
      <c r="AH113" s="1004"/>
      <c r="AI113" s="1004"/>
      <c r="AJ113" s="1005"/>
      <c r="AK113" s="1006">
        <v>501139</v>
      </c>
      <c r="AL113" s="1004"/>
      <c r="AM113" s="1004"/>
      <c r="AN113" s="1004"/>
      <c r="AO113" s="1005"/>
      <c r="AP113" s="1007">
        <v>10.199999999999999</v>
      </c>
      <c r="AQ113" s="1008"/>
      <c r="AR113" s="1008"/>
      <c r="AS113" s="1008"/>
      <c r="AT113" s="1009"/>
      <c r="AU113" s="970"/>
      <c r="AV113" s="971"/>
      <c r="AW113" s="971"/>
      <c r="AX113" s="971"/>
      <c r="AY113" s="971"/>
      <c r="AZ113" s="1019" t="s">
        <v>445</v>
      </c>
      <c r="BA113" s="1020"/>
      <c r="BB113" s="1020"/>
      <c r="BC113" s="1020"/>
      <c r="BD113" s="1020"/>
      <c r="BE113" s="1020"/>
      <c r="BF113" s="1020"/>
      <c r="BG113" s="1020"/>
      <c r="BH113" s="1020"/>
      <c r="BI113" s="1020"/>
      <c r="BJ113" s="1020"/>
      <c r="BK113" s="1020"/>
      <c r="BL113" s="1020"/>
      <c r="BM113" s="1020"/>
      <c r="BN113" s="1020"/>
      <c r="BO113" s="1020"/>
      <c r="BP113" s="1021"/>
      <c r="BQ113" s="989">
        <v>5085</v>
      </c>
      <c r="BR113" s="990"/>
      <c r="BS113" s="990"/>
      <c r="BT113" s="990"/>
      <c r="BU113" s="990"/>
      <c r="BV113" s="990">
        <v>8115</v>
      </c>
      <c r="BW113" s="990"/>
      <c r="BX113" s="990"/>
      <c r="BY113" s="990"/>
      <c r="BZ113" s="990"/>
      <c r="CA113" s="990">
        <v>3178</v>
      </c>
      <c r="CB113" s="990"/>
      <c r="CC113" s="990"/>
      <c r="CD113" s="990"/>
      <c r="CE113" s="990"/>
      <c r="CF113" s="984">
        <v>0.1</v>
      </c>
      <c r="CG113" s="985"/>
      <c r="CH113" s="985"/>
      <c r="CI113" s="985"/>
      <c r="CJ113" s="985"/>
      <c r="CK113" s="1015"/>
      <c r="CL113" s="1016"/>
      <c r="CM113" s="986" t="s">
        <v>446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433</v>
      </c>
      <c r="DH113" s="1029"/>
      <c r="DI113" s="1029"/>
      <c r="DJ113" s="1029"/>
      <c r="DK113" s="1030"/>
      <c r="DL113" s="1031" t="s">
        <v>383</v>
      </c>
      <c r="DM113" s="1029"/>
      <c r="DN113" s="1029"/>
      <c r="DO113" s="1029"/>
      <c r="DP113" s="1030"/>
      <c r="DQ113" s="1031" t="s">
        <v>383</v>
      </c>
      <c r="DR113" s="1029"/>
      <c r="DS113" s="1029"/>
      <c r="DT113" s="1029"/>
      <c r="DU113" s="1030"/>
      <c r="DV113" s="1032" t="s">
        <v>435</v>
      </c>
      <c r="DW113" s="1033"/>
      <c r="DX113" s="1033"/>
      <c r="DY113" s="1033"/>
      <c r="DZ113" s="1034"/>
    </row>
    <row r="114" spans="1:130" s="226" customFormat="1" ht="26.25" customHeight="1">
      <c r="A114" s="1024"/>
      <c r="B114" s="1025"/>
      <c r="C114" s="1020" t="s">
        <v>447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3067</v>
      </c>
      <c r="AB114" s="1029"/>
      <c r="AC114" s="1029"/>
      <c r="AD114" s="1029"/>
      <c r="AE114" s="1030"/>
      <c r="AF114" s="1031">
        <v>1483</v>
      </c>
      <c r="AG114" s="1029"/>
      <c r="AH114" s="1029"/>
      <c r="AI114" s="1029"/>
      <c r="AJ114" s="1030"/>
      <c r="AK114" s="1031">
        <v>476</v>
      </c>
      <c r="AL114" s="1029"/>
      <c r="AM114" s="1029"/>
      <c r="AN114" s="1029"/>
      <c r="AO114" s="1030"/>
      <c r="AP114" s="1032">
        <v>0</v>
      </c>
      <c r="AQ114" s="1033"/>
      <c r="AR114" s="1033"/>
      <c r="AS114" s="1033"/>
      <c r="AT114" s="1034"/>
      <c r="AU114" s="970"/>
      <c r="AV114" s="971"/>
      <c r="AW114" s="971"/>
      <c r="AX114" s="971"/>
      <c r="AY114" s="971"/>
      <c r="AZ114" s="1019" t="s">
        <v>448</v>
      </c>
      <c r="BA114" s="1020"/>
      <c r="BB114" s="1020"/>
      <c r="BC114" s="1020"/>
      <c r="BD114" s="1020"/>
      <c r="BE114" s="1020"/>
      <c r="BF114" s="1020"/>
      <c r="BG114" s="1020"/>
      <c r="BH114" s="1020"/>
      <c r="BI114" s="1020"/>
      <c r="BJ114" s="1020"/>
      <c r="BK114" s="1020"/>
      <c r="BL114" s="1020"/>
      <c r="BM114" s="1020"/>
      <c r="BN114" s="1020"/>
      <c r="BO114" s="1020"/>
      <c r="BP114" s="1021"/>
      <c r="BQ114" s="989">
        <v>1714123</v>
      </c>
      <c r="BR114" s="990"/>
      <c r="BS114" s="990"/>
      <c r="BT114" s="990"/>
      <c r="BU114" s="990"/>
      <c r="BV114" s="990">
        <v>1531368</v>
      </c>
      <c r="BW114" s="990"/>
      <c r="BX114" s="990"/>
      <c r="BY114" s="990"/>
      <c r="BZ114" s="990"/>
      <c r="CA114" s="990">
        <v>1522837</v>
      </c>
      <c r="CB114" s="990"/>
      <c r="CC114" s="990"/>
      <c r="CD114" s="990"/>
      <c r="CE114" s="990"/>
      <c r="CF114" s="984">
        <v>31.1</v>
      </c>
      <c r="CG114" s="985"/>
      <c r="CH114" s="985"/>
      <c r="CI114" s="985"/>
      <c r="CJ114" s="985"/>
      <c r="CK114" s="1015"/>
      <c r="CL114" s="1016"/>
      <c r="CM114" s="986" t="s">
        <v>449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383</v>
      </c>
      <c r="DH114" s="1029"/>
      <c r="DI114" s="1029"/>
      <c r="DJ114" s="1029"/>
      <c r="DK114" s="1030"/>
      <c r="DL114" s="1031" t="s">
        <v>383</v>
      </c>
      <c r="DM114" s="1029"/>
      <c r="DN114" s="1029"/>
      <c r="DO114" s="1029"/>
      <c r="DP114" s="1030"/>
      <c r="DQ114" s="1031" t="s">
        <v>435</v>
      </c>
      <c r="DR114" s="1029"/>
      <c r="DS114" s="1029"/>
      <c r="DT114" s="1029"/>
      <c r="DU114" s="1030"/>
      <c r="DV114" s="1032" t="s">
        <v>433</v>
      </c>
      <c r="DW114" s="1033"/>
      <c r="DX114" s="1033"/>
      <c r="DY114" s="1033"/>
      <c r="DZ114" s="1034"/>
    </row>
    <row r="115" spans="1:130" s="226" customFormat="1" ht="26.25" customHeight="1">
      <c r="A115" s="1024"/>
      <c r="B115" s="1025"/>
      <c r="C115" s="1020" t="s">
        <v>450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518</v>
      </c>
      <c r="AB115" s="1004"/>
      <c r="AC115" s="1004"/>
      <c r="AD115" s="1004"/>
      <c r="AE115" s="1005"/>
      <c r="AF115" s="1006">
        <v>511</v>
      </c>
      <c r="AG115" s="1004"/>
      <c r="AH115" s="1004"/>
      <c r="AI115" s="1004"/>
      <c r="AJ115" s="1005"/>
      <c r="AK115" s="1006">
        <v>503</v>
      </c>
      <c r="AL115" s="1004"/>
      <c r="AM115" s="1004"/>
      <c r="AN115" s="1004"/>
      <c r="AO115" s="1005"/>
      <c r="AP115" s="1007">
        <v>0</v>
      </c>
      <c r="AQ115" s="1008"/>
      <c r="AR115" s="1008"/>
      <c r="AS115" s="1008"/>
      <c r="AT115" s="1009"/>
      <c r="AU115" s="970"/>
      <c r="AV115" s="971"/>
      <c r="AW115" s="971"/>
      <c r="AX115" s="971"/>
      <c r="AY115" s="971"/>
      <c r="AZ115" s="1019" t="s">
        <v>451</v>
      </c>
      <c r="BA115" s="1020"/>
      <c r="BB115" s="1020"/>
      <c r="BC115" s="1020"/>
      <c r="BD115" s="1020"/>
      <c r="BE115" s="1020"/>
      <c r="BF115" s="1020"/>
      <c r="BG115" s="1020"/>
      <c r="BH115" s="1020"/>
      <c r="BI115" s="1020"/>
      <c r="BJ115" s="1020"/>
      <c r="BK115" s="1020"/>
      <c r="BL115" s="1020"/>
      <c r="BM115" s="1020"/>
      <c r="BN115" s="1020"/>
      <c r="BO115" s="1020"/>
      <c r="BP115" s="1021"/>
      <c r="BQ115" s="989" t="s">
        <v>434</v>
      </c>
      <c r="BR115" s="990"/>
      <c r="BS115" s="990"/>
      <c r="BT115" s="990"/>
      <c r="BU115" s="990"/>
      <c r="BV115" s="990" t="s">
        <v>439</v>
      </c>
      <c r="BW115" s="990"/>
      <c r="BX115" s="990"/>
      <c r="BY115" s="990"/>
      <c r="BZ115" s="990"/>
      <c r="CA115" s="990" t="s">
        <v>435</v>
      </c>
      <c r="CB115" s="990"/>
      <c r="CC115" s="990"/>
      <c r="CD115" s="990"/>
      <c r="CE115" s="990"/>
      <c r="CF115" s="984" t="s">
        <v>433</v>
      </c>
      <c r="CG115" s="985"/>
      <c r="CH115" s="985"/>
      <c r="CI115" s="985"/>
      <c r="CJ115" s="985"/>
      <c r="CK115" s="1015"/>
      <c r="CL115" s="1016"/>
      <c r="CM115" s="1019" t="s">
        <v>452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434</v>
      </c>
      <c r="DH115" s="1029"/>
      <c r="DI115" s="1029"/>
      <c r="DJ115" s="1029"/>
      <c r="DK115" s="1030"/>
      <c r="DL115" s="1031" t="s">
        <v>383</v>
      </c>
      <c r="DM115" s="1029"/>
      <c r="DN115" s="1029"/>
      <c r="DO115" s="1029"/>
      <c r="DP115" s="1030"/>
      <c r="DQ115" s="1031" t="s">
        <v>434</v>
      </c>
      <c r="DR115" s="1029"/>
      <c r="DS115" s="1029"/>
      <c r="DT115" s="1029"/>
      <c r="DU115" s="1030"/>
      <c r="DV115" s="1032" t="s">
        <v>435</v>
      </c>
      <c r="DW115" s="1033"/>
      <c r="DX115" s="1033"/>
      <c r="DY115" s="1033"/>
      <c r="DZ115" s="1034"/>
    </row>
    <row r="116" spans="1:130" s="226" customFormat="1" ht="26.25" customHeight="1">
      <c r="A116" s="1026"/>
      <c r="B116" s="1027"/>
      <c r="C116" s="1035" t="s">
        <v>453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322</v>
      </c>
      <c r="AB116" s="1029"/>
      <c r="AC116" s="1029"/>
      <c r="AD116" s="1029"/>
      <c r="AE116" s="1030"/>
      <c r="AF116" s="1031">
        <v>213</v>
      </c>
      <c r="AG116" s="1029"/>
      <c r="AH116" s="1029"/>
      <c r="AI116" s="1029"/>
      <c r="AJ116" s="1030"/>
      <c r="AK116" s="1031">
        <v>95</v>
      </c>
      <c r="AL116" s="1029"/>
      <c r="AM116" s="1029"/>
      <c r="AN116" s="1029"/>
      <c r="AO116" s="1030"/>
      <c r="AP116" s="1032">
        <v>0</v>
      </c>
      <c r="AQ116" s="1033"/>
      <c r="AR116" s="1033"/>
      <c r="AS116" s="1033"/>
      <c r="AT116" s="1034"/>
      <c r="AU116" s="970"/>
      <c r="AV116" s="971"/>
      <c r="AW116" s="971"/>
      <c r="AX116" s="971"/>
      <c r="AY116" s="971"/>
      <c r="AZ116" s="1037" t="s">
        <v>454</v>
      </c>
      <c r="BA116" s="1038"/>
      <c r="BB116" s="1038"/>
      <c r="BC116" s="1038"/>
      <c r="BD116" s="1038"/>
      <c r="BE116" s="1038"/>
      <c r="BF116" s="1038"/>
      <c r="BG116" s="1038"/>
      <c r="BH116" s="1038"/>
      <c r="BI116" s="1038"/>
      <c r="BJ116" s="1038"/>
      <c r="BK116" s="1038"/>
      <c r="BL116" s="1038"/>
      <c r="BM116" s="1038"/>
      <c r="BN116" s="1038"/>
      <c r="BO116" s="1038"/>
      <c r="BP116" s="1039"/>
      <c r="BQ116" s="989" t="s">
        <v>435</v>
      </c>
      <c r="BR116" s="990"/>
      <c r="BS116" s="990"/>
      <c r="BT116" s="990"/>
      <c r="BU116" s="990"/>
      <c r="BV116" s="990" t="s">
        <v>433</v>
      </c>
      <c r="BW116" s="990"/>
      <c r="BX116" s="990"/>
      <c r="BY116" s="990"/>
      <c r="BZ116" s="990"/>
      <c r="CA116" s="990" t="s">
        <v>434</v>
      </c>
      <c r="CB116" s="990"/>
      <c r="CC116" s="990"/>
      <c r="CD116" s="990"/>
      <c r="CE116" s="990"/>
      <c r="CF116" s="984" t="s">
        <v>383</v>
      </c>
      <c r="CG116" s="985"/>
      <c r="CH116" s="985"/>
      <c r="CI116" s="985"/>
      <c r="CJ116" s="985"/>
      <c r="CK116" s="1015"/>
      <c r="CL116" s="1016"/>
      <c r="CM116" s="986" t="s">
        <v>455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383</v>
      </c>
      <c r="DH116" s="1029"/>
      <c r="DI116" s="1029"/>
      <c r="DJ116" s="1029"/>
      <c r="DK116" s="1030"/>
      <c r="DL116" s="1031" t="s">
        <v>435</v>
      </c>
      <c r="DM116" s="1029"/>
      <c r="DN116" s="1029"/>
      <c r="DO116" s="1029"/>
      <c r="DP116" s="1030"/>
      <c r="DQ116" s="1031" t="s">
        <v>434</v>
      </c>
      <c r="DR116" s="1029"/>
      <c r="DS116" s="1029"/>
      <c r="DT116" s="1029"/>
      <c r="DU116" s="1030"/>
      <c r="DV116" s="1032" t="s">
        <v>434</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456</v>
      </c>
      <c r="Z117" s="956"/>
      <c r="AA117" s="1046">
        <v>2159391</v>
      </c>
      <c r="AB117" s="1047"/>
      <c r="AC117" s="1047"/>
      <c r="AD117" s="1047"/>
      <c r="AE117" s="1048"/>
      <c r="AF117" s="1049">
        <v>1952597</v>
      </c>
      <c r="AG117" s="1047"/>
      <c r="AH117" s="1047"/>
      <c r="AI117" s="1047"/>
      <c r="AJ117" s="1048"/>
      <c r="AK117" s="1049">
        <v>1935483</v>
      </c>
      <c r="AL117" s="1047"/>
      <c r="AM117" s="1047"/>
      <c r="AN117" s="1047"/>
      <c r="AO117" s="1048"/>
      <c r="AP117" s="1050"/>
      <c r="AQ117" s="1051"/>
      <c r="AR117" s="1051"/>
      <c r="AS117" s="1051"/>
      <c r="AT117" s="1052"/>
      <c r="AU117" s="970"/>
      <c r="AV117" s="971"/>
      <c r="AW117" s="971"/>
      <c r="AX117" s="971"/>
      <c r="AY117" s="971"/>
      <c r="AZ117" s="1037" t="s">
        <v>457</v>
      </c>
      <c r="BA117" s="1038"/>
      <c r="BB117" s="1038"/>
      <c r="BC117" s="1038"/>
      <c r="BD117" s="1038"/>
      <c r="BE117" s="1038"/>
      <c r="BF117" s="1038"/>
      <c r="BG117" s="1038"/>
      <c r="BH117" s="1038"/>
      <c r="BI117" s="1038"/>
      <c r="BJ117" s="1038"/>
      <c r="BK117" s="1038"/>
      <c r="BL117" s="1038"/>
      <c r="BM117" s="1038"/>
      <c r="BN117" s="1038"/>
      <c r="BO117" s="1038"/>
      <c r="BP117" s="1039"/>
      <c r="BQ117" s="989" t="s">
        <v>433</v>
      </c>
      <c r="BR117" s="990"/>
      <c r="BS117" s="990"/>
      <c r="BT117" s="990"/>
      <c r="BU117" s="990"/>
      <c r="BV117" s="990" t="s">
        <v>434</v>
      </c>
      <c r="BW117" s="990"/>
      <c r="BX117" s="990"/>
      <c r="BY117" s="990"/>
      <c r="BZ117" s="990"/>
      <c r="CA117" s="990" t="s">
        <v>433</v>
      </c>
      <c r="CB117" s="990"/>
      <c r="CC117" s="990"/>
      <c r="CD117" s="990"/>
      <c r="CE117" s="990"/>
      <c r="CF117" s="984" t="s">
        <v>458</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458</v>
      </c>
      <c r="DH117" s="1029"/>
      <c r="DI117" s="1029"/>
      <c r="DJ117" s="1029"/>
      <c r="DK117" s="1030"/>
      <c r="DL117" s="1031" t="s">
        <v>434</v>
      </c>
      <c r="DM117" s="1029"/>
      <c r="DN117" s="1029"/>
      <c r="DO117" s="1029"/>
      <c r="DP117" s="1030"/>
      <c r="DQ117" s="1031" t="s">
        <v>383</v>
      </c>
      <c r="DR117" s="1029"/>
      <c r="DS117" s="1029"/>
      <c r="DT117" s="1029"/>
      <c r="DU117" s="1030"/>
      <c r="DV117" s="1032" t="s">
        <v>433</v>
      </c>
      <c r="DW117" s="1033"/>
      <c r="DX117" s="1033"/>
      <c r="DY117" s="1033"/>
      <c r="DZ117" s="1034"/>
    </row>
    <row r="118" spans="1:130" s="226" customFormat="1" ht="26.25" customHeight="1">
      <c r="A118" s="974" t="s">
        <v>428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426</v>
      </c>
      <c r="AB118" s="955"/>
      <c r="AC118" s="955"/>
      <c r="AD118" s="955"/>
      <c r="AE118" s="956"/>
      <c r="AF118" s="954" t="s">
        <v>299</v>
      </c>
      <c r="AG118" s="955"/>
      <c r="AH118" s="955"/>
      <c r="AI118" s="955"/>
      <c r="AJ118" s="956"/>
      <c r="AK118" s="954" t="s">
        <v>298</v>
      </c>
      <c r="AL118" s="955"/>
      <c r="AM118" s="955"/>
      <c r="AN118" s="955"/>
      <c r="AO118" s="956"/>
      <c r="AP118" s="1041" t="s">
        <v>427</v>
      </c>
      <c r="AQ118" s="1042"/>
      <c r="AR118" s="1042"/>
      <c r="AS118" s="1042"/>
      <c r="AT118" s="1043"/>
      <c r="AU118" s="970"/>
      <c r="AV118" s="971"/>
      <c r="AW118" s="971"/>
      <c r="AX118" s="971"/>
      <c r="AY118" s="971"/>
      <c r="AZ118" s="1044" t="s">
        <v>460</v>
      </c>
      <c r="BA118" s="1035"/>
      <c r="BB118" s="1035"/>
      <c r="BC118" s="1035"/>
      <c r="BD118" s="1035"/>
      <c r="BE118" s="1035"/>
      <c r="BF118" s="1035"/>
      <c r="BG118" s="1035"/>
      <c r="BH118" s="1035"/>
      <c r="BI118" s="1035"/>
      <c r="BJ118" s="1035"/>
      <c r="BK118" s="1035"/>
      <c r="BL118" s="1035"/>
      <c r="BM118" s="1035"/>
      <c r="BN118" s="1035"/>
      <c r="BO118" s="1035"/>
      <c r="BP118" s="1036"/>
      <c r="BQ118" s="1067" t="s">
        <v>435</v>
      </c>
      <c r="BR118" s="1068"/>
      <c r="BS118" s="1068"/>
      <c r="BT118" s="1068"/>
      <c r="BU118" s="1068"/>
      <c r="BV118" s="1068" t="s">
        <v>434</v>
      </c>
      <c r="BW118" s="1068"/>
      <c r="BX118" s="1068"/>
      <c r="BY118" s="1068"/>
      <c r="BZ118" s="1068"/>
      <c r="CA118" s="1068" t="s">
        <v>435</v>
      </c>
      <c r="CB118" s="1068"/>
      <c r="CC118" s="1068"/>
      <c r="CD118" s="1068"/>
      <c r="CE118" s="1068"/>
      <c r="CF118" s="984" t="s">
        <v>433</v>
      </c>
      <c r="CG118" s="985"/>
      <c r="CH118" s="985"/>
      <c r="CI118" s="985"/>
      <c r="CJ118" s="985"/>
      <c r="CK118" s="1015"/>
      <c r="CL118" s="1016"/>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433</v>
      </c>
      <c r="DH118" s="1029"/>
      <c r="DI118" s="1029"/>
      <c r="DJ118" s="1029"/>
      <c r="DK118" s="1030"/>
      <c r="DL118" s="1031" t="s">
        <v>435</v>
      </c>
      <c r="DM118" s="1029"/>
      <c r="DN118" s="1029"/>
      <c r="DO118" s="1029"/>
      <c r="DP118" s="1030"/>
      <c r="DQ118" s="1031" t="s">
        <v>435</v>
      </c>
      <c r="DR118" s="1029"/>
      <c r="DS118" s="1029"/>
      <c r="DT118" s="1029"/>
      <c r="DU118" s="1030"/>
      <c r="DV118" s="1032" t="s">
        <v>434</v>
      </c>
      <c r="DW118" s="1033"/>
      <c r="DX118" s="1033"/>
      <c r="DY118" s="1033"/>
      <c r="DZ118" s="1034"/>
    </row>
    <row r="119" spans="1:130" s="226" customFormat="1" ht="26.25" customHeight="1">
      <c r="A119" s="1128" t="s">
        <v>431</v>
      </c>
      <c r="B119" s="1014"/>
      <c r="C119" s="993" t="s">
        <v>432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435</v>
      </c>
      <c r="AB119" s="962"/>
      <c r="AC119" s="962"/>
      <c r="AD119" s="962"/>
      <c r="AE119" s="963"/>
      <c r="AF119" s="964" t="s">
        <v>434</v>
      </c>
      <c r="AG119" s="962"/>
      <c r="AH119" s="962"/>
      <c r="AI119" s="962"/>
      <c r="AJ119" s="963"/>
      <c r="AK119" s="964" t="s">
        <v>435</v>
      </c>
      <c r="AL119" s="962"/>
      <c r="AM119" s="962"/>
      <c r="AN119" s="962"/>
      <c r="AO119" s="963"/>
      <c r="AP119" s="965" t="s">
        <v>383</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462</v>
      </c>
      <c r="BP119" s="1076"/>
      <c r="BQ119" s="1067">
        <v>21658668</v>
      </c>
      <c r="BR119" s="1068"/>
      <c r="BS119" s="1068"/>
      <c r="BT119" s="1068"/>
      <c r="BU119" s="1068"/>
      <c r="BV119" s="1068">
        <v>21023406</v>
      </c>
      <c r="BW119" s="1068"/>
      <c r="BX119" s="1068"/>
      <c r="BY119" s="1068"/>
      <c r="BZ119" s="1068"/>
      <c r="CA119" s="1068">
        <v>20367997</v>
      </c>
      <c r="CB119" s="1068"/>
      <c r="CC119" s="1068"/>
      <c r="CD119" s="1068"/>
      <c r="CE119" s="1068"/>
      <c r="CF119" s="1069"/>
      <c r="CG119" s="1070"/>
      <c r="CH119" s="1070"/>
      <c r="CI119" s="1070"/>
      <c r="CJ119" s="1071"/>
      <c r="CK119" s="1017"/>
      <c r="CL119" s="1018"/>
      <c r="CM119" s="1072" t="s">
        <v>463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3835</v>
      </c>
      <c r="DH119" s="1054"/>
      <c r="DI119" s="1054"/>
      <c r="DJ119" s="1054"/>
      <c r="DK119" s="1055"/>
      <c r="DL119" s="1053">
        <v>3324</v>
      </c>
      <c r="DM119" s="1054"/>
      <c r="DN119" s="1054"/>
      <c r="DO119" s="1054"/>
      <c r="DP119" s="1055"/>
      <c r="DQ119" s="1053">
        <v>2821</v>
      </c>
      <c r="DR119" s="1054"/>
      <c r="DS119" s="1054"/>
      <c r="DT119" s="1054"/>
      <c r="DU119" s="1055"/>
      <c r="DV119" s="1056">
        <v>0.1</v>
      </c>
      <c r="DW119" s="1057"/>
      <c r="DX119" s="1057"/>
      <c r="DY119" s="1057"/>
      <c r="DZ119" s="1058"/>
    </row>
    <row r="120" spans="1:130" s="226" customFormat="1" ht="26.25" customHeight="1">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439</v>
      </c>
      <c r="AB120" s="1029"/>
      <c r="AC120" s="1029"/>
      <c r="AD120" s="1029"/>
      <c r="AE120" s="1030"/>
      <c r="AF120" s="1031" t="s">
        <v>439</v>
      </c>
      <c r="AG120" s="1029"/>
      <c r="AH120" s="1029"/>
      <c r="AI120" s="1029"/>
      <c r="AJ120" s="1030"/>
      <c r="AK120" s="1031" t="s">
        <v>439</v>
      </c>
      <c r="AL120" s="1029"/>
      <c r="AM120" s="1029"/>
      <c r="AN120" s="1029"/>
      <c r="AO120" s="1030"/>
      <c r="AP120" s="1032" t="s">
        <v>433</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2790641</v>
      </c>
      <c r="BR120" s="997"/>
      <c r="BS120" s="997"/>
      <c r="BT120" s="997"/>
      <c r="BU120" s="997"/>
      <c r="BV120" s="997">
        <v>2727606</v>
      </c>
      <c r="BW120" s="997"/>
      <c r="BX120" s="997"/>
      <c r="BY120" s="997"/>
      <c r="BZ120" s="997"/>
      <c r="CA120" s="997">
        <v>3033688</v>
      </c>
      <c r="CB120" s="997"/>
      <c r="CC120" s="997"/>
      <c r="CD120" s="997"/>
      <c r="CE120" s="997"/>
      <c r="CF120" s="1011">
        <v>61.9</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t="s">
        <v>383</v>
      </c>
      <c r="DH120" s="997"/>
      <c r="DI120" s="997"/>
      <c r="DJ120" s="997"/>
      <c r="DK120" s="997"/>
      <c r="DL120" s="997">
        <v>5124431</v>
      </c>
      <c r="DM120" s="997"/>
      <c r="DN120" s="997"/>
      <c r="DO120" s="997"/>
      <c r="DP120" s="997"/>
      <c r="DQ120" s="997">
        <v>4483662</v>
      </c>
      <c r="DR120" s="997"/>
      <c r="DS120" s="997"/>
      <c r="DT120" s="997"/>
      <c r="DU120" s="997"/>
      <c r="DV120" s="998">
        <v>91.6</v>
      </c>
      <c r="DW120" s="998"/>
      <c r="DX120" s="998"/>
      <c r="DY120" s="998"/>
      <c r="DZ120" s="999"/>
    </row>
    <row r="121" spans="1:130" s="226" customFormat="1" ht="26.25" customHeight="1">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383</v>
      </c>
      <c r="AB121" s="1029"/>
      <c r="AC121" s="1029"/>
      <c r="AD121" s="1029"/>
      <c r="AE121" s="1030"/>
      <c r="AF121" s="1031" t="s">
        <v>383</v>
      </c>
      <c r="AG121" s="1029"/>
      <c r="AH121" s="1029"/>
      <c r="AI121" s="1029"/>
      <c r="AJ121" s="1030"/>
      <c r="AK121" s="1031" t="s">
        <v>434</v>
      </c>
      <c r="AL121" s="1029"/>
      <c r="AM121" s="1029"/>
      <c r="AN121" s="1029"/>
      <c r="AO121" s="1030"/>
      <c r="AP121" s="1032" t="s">
        <v>434</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222009</v>
      </c>
      <c r="BR121" s="990"/>
      <c r="BS121" s="990"/>
      <c r="BT121" s="990"/>
      <c r="BU121" s="990"/>
      <c r="BV121" s="990">
        <v>260189</v>
      </c>
      <c r="BW121" s="990"/>
      <c r="BX121" s="990"/>
      <c r="BY121" s="990"/>
      <c r="BZ121" s="990"/>
      <c r="CA121" s="990">
        <v>250808</v>
      </c>
      <c r="CB121" s="990"/>
      <c r="CC121" s="990"/>
      <c r="CD121" s="990"/>
      <c r="CE121" s="990"/>
      <c r="CF121" s="984">
        <v>5.0999999999999996</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388020</v>
      </c>
      <c r="DH121" s="990"/>
      <c r="DI121" s="990"/>
      <c r="DJ121" s="990"/>
      <c r="DK121" s="990"/>
      <c r="DL121" s="990">
        <v>386864</v>
      </c>
      <c r="DM121" s="990"/>
      <c r="DN121" s="990"/>
      <c r="DO121" s="990"/>
      <c r="DP121" s="990"/>
      <c r="DQ121" s="990">
        <v>350044</v>
      </c>
      <c r="DR121" s="990"/>
      <c r="DS121" s="990"/>
      <c r="DT121" s="990"/>
      <c r="DU121" s="990"/>
      <c r="DV121" s="991">
        <v>7.1</v>
      </c>
      <c r="DW121" s="991"/>
      <c r="DX121" s="991"/>
      <c r="DY121" s="991"/>
      <c r="DZ121" s="992"/>
    </row>
    <row r="122" spans="1:130" s="226" customFormat="1" ht="26.25" customHeight="1">
      <c r="A122" s="1129"/>
      <c r="B122" s="1016"/>
      <c r="C122" s="986" t="s">
        <v>449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434</v>
      </c>
      <c r="AB122" s="1029"/>
      <c r="AC122" s="1029"/>
      <c r="AD122" s="1029"/>
      <c r="AE122" s="1030"/>
      <c r="AF122" s="1031" t="s">
        <v>383</v>
      </c>
      <c r="AG122" s="1029"/>
      <c r="AH122" s="1029"/>
      <c r="AI122" s="1029"/>
      <c r="AJ122" s="1030"/>
      <c r="AK122" s="1031" t="s">
        <v>434</v>
      </c>
      <c r="AL122" s="1029"/>
      <c r="AM122" s="1029"/>
      <c r="AN122" s="1029"/>
      <c r="AO122" s="1030"/>
      <c r="AP122" s="1032" t="s">
        <v>434</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13219943</v>
      </c>
      <c r="BR122" s="1068"/>
      <c r="BS122" s="1068"/>
      <c r="BT122" s="1068"/>
      <c r="BU122" s="1068"/>
      <c r="BV122" s="1068">
        <v>13270085</v>
      </c>
      <c r="BW122" s="1068"/>
      <c r="BX122" s="1068"/>
      <c r="BY122" s="1068"/>
      <c r="BZ122" s="1068"/>
      <c r="CA122" s="1068">
        <v>13321470</v>
      </c>
      <c r="CB122" s="1068"/>
      <c r="CC122" s="1068"/>
      <c r="CD122" s="1068"/>
      <c r="CE122" s="1068"/>
      <c r="CF122" s="1088">
        <v>272</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v>232042</v>
      </c>
      <c r="DH122" s="990"/>
      <c r="DI122" s="990"/>
      <c r="DJ122" s="990"/>
      <c r="DK122" s="990"/>
      <c r="DL122" s="990">
        <v>258266</v>
      </c>
      <c r="DM122" s="990"/>
      <c r="DN122" s="990"/>
      <c r="DO122" s="990"/>
      <c r="DP122" s="990"/>
      <c r="DQ122" s="990">
        <v>239931</v>
      </c>
      <c r="DR122" s="990"/>
      <c r="DS122" s="990"/>
      <c r="DT122" s="990"/>
      <c r="DU122" s="990"/>
      <c r="DV122" s="991">
        <v>4.9000000000000004</v>
      </c>
      <c r="DW122" s="991"/>
      <c r="DX122" s="991"/>
      <c r="DY122" s="991"/>
      <c r="DZ122" s="992"/>
    </row>
    <row r="123" spans="1:130" s="226" customFormat="1" ht="26.25" customHeight="1">
      <c r="A123" s="1129"/>
      <c r="B123" s="1016"/>
      <c r="C123" s="986" t="s">
        <v>455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383</v>
      </c>
      <c r="AB123" s="1029"/>
      <c r="AC123" s="1029"/>
      <c r="AD123" s="1029"/>
      <c r="AE123" s="1030"/>
      <c r="AF123" s="1031" t="s">
        <v>434</v>
      </c>
      <c r="AG123" s="1029"/>
      <c r="AH123" s="1029"/>
      <c r="AI123" s="1029"/>
      <c r="AJ123" s="1030"/>
      <c r="AK123" s="1031" t="s">
        <v>383</v>
      </c>
      <c r="AL123" s="1029"/>
      <c r="AM123" s="1029"/>
      <c r="AN123" s="1029"/>
      <c r="AO123" s="1030"/>
      <c r="AP123" s="1032" t="s">
        <v>433</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473</v>
      </c>
      <c r="BP123" s="1076"/>
      <c r="BQ123" s="1135">
        <v>16232593</v>
      </c>
      <c r="BR123" s="1136"/>
      <c r="BS123" s="1136"/>
      <c r="BT123" s="1136"/>
      <c r="BU123" s="1136"/>
      <c r="BV123" s="1136">
        <v>16257880</v>
      </c>
      <c r="BW123" s="1136"/>
      <c r="BX123" s="1136"/>
      <c r="BY123" s="1136"/>
      <c r="BZ123" s="1136"/>
      <c r="CA123" s="1136">
        <v>16605966</v>
      </c>
      <c r="CB123" s="1136"/>
      <c r="CC123" s="1136"/>
      <c r="CD123" s="1136"/>
      <c r="CE123" s="1136"/>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t="s">
        <v>434</v>
      </c>
      <c r="DH123" s="1029"/>
      <c r="DI123" s="1029"/>
      <c r="DJ123" s="1029"/>
      <c r="DK123" s="1030"/>
      <c r="DL123" s="1031">
        <v>3113</v>
      </c>
      <c r="DM123" s="1029"/>
      <c r="DN123" s="1029"/>
      <c r="DO123" s="1029"/>
      <c r="DP123" s="1030"/>
      <c r="DQ123" s="1031">
        <v>3334</v>
      </c>
      <c r="DR123" s="1029"/>
      <c r="DS123" s="1029"/>
      <c r="DT123" s="1029"/>
      <c r="DU123" s="1030"/>
      <c r="DV123" s="1032">
        <v>0.1</v>
      </c>
      <c r="DW123" s="1033"/>
      <c r="DX123" s="1033"/>
      <c r="DY123" s="1033"/>
      <c r="DZ123" s="1034"/>
    </row>
    <row r="124" spans="1:130" s="226" customFormat="1" ht="26.25" customHeight="1" thickBot="1">
      <c r="A124" s="1129"/>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439</v>
      </c>
      <c r="AB124" s="1029"/>
      <c r="AC124" s="1029"/>
      <c r="AD124" s="1029"/>
      <c r="AE124" s="1030"/>
      <c r="AF124" s="1031" t="s">
        <v>439</v>
      </c>
      <c r="AG124" s="1029"/>
      <c r="AH124" s="1029"/>
      <c r="AI124" s="1029"/>
      <c r="AJ124" s="1030"/>
      <c r="AK124" s="1031" t="s">
        <v>439</v>
      </c>
      <c r="AL124" s="1029"/>
      <c r="AM124" s="1029"/>
      <c r="AN124" s="1029"/>
      <c r="AO124" s="1030"/>
      <c r="AP124" s="1032" t="s">
        <v>433</v>
      </c>
      <c r="AQ124" s="1033"/>
      <c r="AR124" s="1033"/>
      <c r="AS124" s="1033"/>
      <c r="AT124" s="1034"/>
      <c r="AU124" s="1131" t="s">
        <v>475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105.8</v>
      </c>
      <c r="BR124" s="1098"/>
      <c r="BS124" s="1098"/>
      <c r="BT124" s="1098"/>
      <c r="BU124" s="1098"/>
      <c r="BV124" s="1098">
        <v>94.4</v>
      </c>
      <c r="BW124" s="1098"/>
      <c r="BX124" s="1098"/>
      <c r="BY124" s="1098"/>
      <c r="BZ124" s="1098"/>
      <c r="CA124" s="1098">
        <v>76.8</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v>5760629</v>
      </c>
      <c r="DH124" s="1054"/>
      <c r="DI124" s="1054"/>
      <c r="DJ124" s="1054"/>
      <c r="DK124" s="1055"/>
      <c r="DL124" s="1053" t="s">
        <v>434</v>
      </c>
      <c r="DM124" s="1054"/>
      <c r="DN124" s="1054"/>
      <c r="DO124" s="1054"/>
      <c r="DP124" s="1055"/>
      <c r="DQ124" s="1053" t="s">
        <v>434</v>
      </c>
      <c r="DR124" s="1054"/>
      <c r="DS124" s="1054"/>
      <c r="DT124" s="1054"/>
      <c r="DU124" s="1055"/>
      <c r="DV124" s="1056" t="s">
        <v>439</v>
      </c>
      <c r="DW124" s="1057"/>
      <c r="DX124" s="1057"/>
      <c r="DY124" s="1057"/>
      <c r="DZ124" s="1058"/>
    </row>
    <row r="125" spans="1:130" s="226" customFormat="1" ht="26.25" customHeight="1">
      <c r="A125" s="1129"/>
      <c r="B125" s="1016"/>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433</v>
      </c>
      <c r="AB125" s="1029"/>
      <c r="AC125" s="1029"/>
      <c r="AD125" s="1029"/>
      <c r="AE125" s="1030"/>
      <c r="AF125" s="1031" t="s">
        <v>434</v>
      </c>
      <c r="AG125" s="1029"/>
      <c r="AH125" s="1029"/>
      <c r="AI125" s="1029"/>
      <c r="AJ125" s="1030"/>
      <c r="AK125" s="1031" t="s">
        <v>434</v>
      </c>
      <c r="AL125" s="1029"/>
      <c r="AM125" s="1029"/>
      <c r="AN125" s="1029"/>
      <c r="AO125" s="1030"/>
      <c r="AP125" s="1032" t="s">
        <v>434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434</v>
      </c>
      <c r="DH125" s="997"/>
      <c r="DI125" s="997"/>
      <c r="DJ125" s="997"/>
      <c r="DK125" s="997"/>
      <c r="DL125" s="997" t="s">
        <v>383</v>
      </c>
      <c r="DM125" s="997"/>
      <c r="DN125" s="997"/>
      <c r="DO125" s="997"/>
      <c r="DP125" s="997"/>
      <c r="DQ125" s="997" t="s">
        <v>434</v>
      </c>
      <c r="DR125" s="997"/>
      <c r="DS125" s="997"/>
      <c r="DT125" s="997"/>
      <c r="DU125" s="997"/>
      <c r="DV125" s="998" t="s">
        <v>433</v>
      </c>
      <c r="DW125" s="998"/>
      <c r="DX125" s="998"/>
      <c r="DY125" s="998"/>
      <c r="DZ125" s="999"/>
    </row>
    <row r="126" spans="1:130" s="226" customFormat="1" ht="26.25" customHeight="1" thickBot="1">
      <c r="A126" s="1129"/>
      <c r="B126" s="1016"/>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518</v>
      </c>
      <c r="AB126" s="1029"/>
      <c r="AC126" s="1029"/>
      <c r="AD126" s="1029"/>
      <c r="AE126" s="1030"/>
      <c r="AF126" s="1031">
        <v>511</v>
      </c>
      <c r="AG126" s="1029"/>
      <c r="AH126" s="1029"/>
      <c r="AI126" s="1029"/>
      <c r="AJ126" s="1030"/>
      <c r="AK126" s="1031">
        <v>503</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434</v>
      </c>
      <c r="DH126" s="990"/>
      <c r="DI126" s="990"/>
      <c r="DJ126" s="990"/>
      <c r="DK126" s="990"/>
      <c r="DL126" s="990" t="s">
        <v>439</v>
      </c>
      <c r="DM126" s="990"/>
      <c r="DN126" s="990"/>
      <c r="DO126" s="990"/>
      <c r="DP126" s="990"/>
      <c r="DQ126" s="990" t="s">
        <v>434</v>
      </c>
      <c r="DR126" s="990"/>
      <c r="DS126" s="990"/>
      <c r="DT126" s="990"/>
      <c r="DU126" s="990"/>
      <c r="DV126" s="991" t="s">
        <v>383</v>
      </c>
      <c r="DW126" s="991"/>
      <c r="DX126" s="991"/>
      <c r="DY126" s="991"/>
      <c r="DZ126" s="992"/>
    </row>
    <row r="127" spans="1:130" s="226" customFormat="1" ht="26.25" customHeight="1">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439</v>
      </c>
      <c r="AB127" s="1029"/>
      <c r="AC127" s="1029"/>
      <c r="AD127" s="1029"/>
      <c r="AE127" s="1030"/>
      <c r="AF127" s="1031" t="s">
        <v>383</v>
      </c>
      <c r="AG127" s="1029"/>
      <c r="AH127" s="1029"/>
      <c r="AI127" s="1029"/>
      <c r="AJ127" s="1030"/>
      <c r="AK127" s="1031" t="s">
        <v>439</v>
      </c>
      <c r="AL127" s="1029"/>
      <c r="AM127" s="1029"/>
      <c r="AN127" s="1029"/>
      <c r="AO127" s="1030"/>
      <c r="AP127" s="1032" t="s">
        <v>383</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439</v>
      </c>
      <c r="DH127" s="990"/>
      <c r="DI127" s="990"/>
      <c r="DJ127" s="990"/>
      <c r="DK127" s="990"/>
      <c r="DL127" s="990" t="s">
        <v>383</v>
      </c>
      <c r="DM127" s="990"/>
      <c r="DN127" s="990"/>
      <c r="DO127" s="990"/>
      <c r="DP127" s="990"/>
      <c r="DQ127" s="990" t="s">
        <v>439</v>
      </c>
      <c r="DR127" s="990"/>
      <c r="DS127" s="990"/>
      <c r="DT127" s="990"/>
      <c r="DU127" s="990"/>
      <c r="DV127" s="991" t="s">
        <v>383</v>
      </c>
      <c r="DW127" s="991"/>
      <c r="DX127" s="991"/>
      <c r="DY127" s="991"/>
      <c r="DZ127" s="992"/>
    </row>
    <row r="128" spans="1:130" s="226" customFormat="1" ht="26.25" customHeight="1" thickBot="1">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v>97684</v>
      </c>
      <c r="AB128" s="1118"/>
      <c r="AC128" s="1118"/>
      <c r="AD128" s="1118"/>
      <c r="AE128" s="1119"/>
      <c r="AF128" s="1120">
        <v>80136</v>
      </c>
      <c r="AG128" s="1118"/>
      <c r="AH128" s="1118"/>
      <c r="AI128" s="1118"/>
      <c r="AJ128" s="1119"/>
      <c r="AK128" s="1120">
        <v>65862</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383</v>
      </c>
      <c r="BG128" s="1125"/>
      <c r="BH128" s="1125"/>
      <c r="BI128" s="1125"/>
      <c r="BJ128" s="1125"/>
      <c r="BK128" s="1125"/>
      <c r="BL128" s="1126"/>
      <c r="BM128" s="1124">
        <v>14.32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t="s">
        <v>434</v>
      </c>
      <c r="DH128" s="1110"/>
      <c r="DI128" s="1110"/>
      <c r="DJ128" s="1110"/>
      <c r="DK128" s="1110"/>
      <c r="DL128" s="1110" t="s">
        <v>383</v>
      </c>
      <c r="DM128" s="1110"/>
      <c r="DN128" s="1110"/>
      <c r="DO128" s="1110"/>
      <c r="DP128" s="1110"/>
      <c r="DQ128" s="1110" t="s">
        <v>439</v>
      </c>
      <c r="DR128" s="1110"/>
      <c r="DS128" s="1110"/>
      <c r="DT128" s="1110"/>
      <c r="DU128" s="1110"/>
      <c r="DV128" s="1111" t="s">
        <v>458</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6559557</v>
      </c>
      <c r="AB129" s="1029"/>
      <c r="AC129" s="1029"/>
      <c r="AD129" s="1029"/>
      <c r="AE129" s="1030"/>
      <c r="AF129" s="1031">
        <v>6401465</v>
      </c>
      <c r="AG129" s="1029"/>
      <c r="AH129" s="1029"/>
      <c r="AI129" s="1029"/>
      <c r="AJ129" s="1030"/>
      <c r="AK129" s="1031">
        <v>6272466</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435</v>
      </c>
      <c r="BG129" s="1139"/>
      <c r="BH129" s="1139"/>
      <c r="BI129" s="1139"/>
      <c r="BJ129" s="1139"/>
      <c r="BK129" s="1139"/>
      <c r="BL129" s="1140"/>
      <c r="BM129" s="1138">
        <v>19.32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1433438</v>
      </c>
      <c r="AB130" s="1029"/>
      <c r="AC130" s="1029"/>
      <c r="AD130" s="1029"/>
      <c r="AE130" s="1030"/>
      <c r="AF130" s="1031">
        <v>1357806</v>
      </c>
      <c r="AG130" s="1029"/>
      <c r="AH130" s="1029"/>
      <c r="AI130" s="1029"/>
      <c r="AJ130" s="1030"/>
      <c r="AK130" s="1031">
        <v>1375218</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10.8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5126119</v>
      </c>
      <c r="AB131" s="1054"/>
      <c r="AC131" s="1054"/>
      <c r="AD131" s="1054"/>
      <c r="AE131" s="1055"/>
      <c r="AF131" s="1053">
        <v>5043659</v>
      </c>
      <c r="AG131" s="1054"/>
      <c r="AH131" s="1054"/>
      <c r="AI131" s="1054"/>
      <c r="AJ131" s="1055"/>
      <c r="AK131" s="1053">
        <v>4897248</v>
      </c>
      <c r="AL131" s="1054"/>
      <c r="AM131" s="1054"/>
      <c r="AN131" s="1054"/>
      <c r="AO131" s="1055"/>
      <c r="AP131" s="1184"/>
      <c r="AQ131" s="1185"/>
      <c r="AR131" s="1185"/>
      <c r="AS131" s="1185"/>
      <c r="AT131" s="1186"/>
      <c r="AU131" s="264"/>
      <c r="AV131" s="264"/>
      <c r="AW131" s="264"/>
      <c r="AX131" s="1156" t="s">
        <v>496</v>
      </c>
      <c r="AY131" s="1107"/>
      <c r="AZ131" s="1107"/>
      <c r="BA131" s="1107"/>
      <c r="BB131" s="1107"/>
      <c r="BC131" s="1107"/>
      <c r="BD131" s="1107"/>
      <c r="BE131" s="1108"/>
      <c r="BF131" s="1157">
        <v>76.8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12.256231270000001</v>
      </c>
      <c r="AB132" s="1170"/>
      <c r="AC132" s="1170"/>
      <c r="AD132" s="1170"/>
      <c r="AE132" s="1171"/>
      <c r="AF132" s="1172">
        <v>10.204000710000001</v>
      </c>
      <c r="AG132" s="1170"/>
      <c r="AH132" s="1170"/>
      <c r="AI132" s="1170"/>
      <c r="AJ132" s="1171"/>
      <c r="AK132" s="1172">
        <v>10.09552712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13.6</v>
      </c>
      <c r="AB133" s="1153"/>
      <c r="AC133" s="1153"/>
      <c r="AD133" s="1153"/>
      <c r="AE133" s="1154"/>
      <c r="AF133" s="1152">
        <v>11.8</v>
      </c>
      <c r="AG133" s="1153"/>
      <c r="AH133" s="1153"/>
      <c r="AI133" s="1153"/>
      <c r="AJ133" s="1154"/>
      <c r="AK133" s="1152">
        <v>10.8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fgTs/3RP9Xk09MSh/wyr21jVlPYQbw12UE7LDovt4hxcD/wvlSQx4cDYR6xGuPXtJW3Ef6iqubqXcI4H3y4Fg==" saltValue="DaewTBjD8W9cdg40mKy4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10" zoomScaleNormal="85" zoomScaleSheetLayoutView="100" workbookViewId="0">
      <selection activeCell="CO73" sqref="CO7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8ttuJg9gRR8ogwVn0GByS8O4WQ3Z0OlSTRlBXv0APQMESWn8MqGY2boKtC8Q0oNfi/C6UbFHj5j5GxtVV/Xig==" saltValue="rBxKhuSX65J08HZPJ1laI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6"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iKjgoH0oTSsshI0Ts9hyuoVqtzY0iyjA2BqDQY98VR/iB3logjQlrzwI2MjMeOFV/IqZoZF29ycBgO1hd0+qA==" saltValue="BwUj1qbj5/5Z2QyFTp4UB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E1"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1329742</v>
      </c>
      <c r="AP9" s="292">
        <v>89449</v>
      </c>
      <c r="AQ9" s="293">
        <v>86936</v>
      </c>
      <c r="AR9" s="294">
        <v>2.9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253801</v>
      </c>
      <c r="AP10" s="295">
        <v>17073</v>
      </c>
      <c r="AQ10" s="296">
        <v>8644</v>
      </c>
      <c r="AR10" s="297">
        <v>97.5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303008</v>
      </c>
      <c r="AP11" s="295">
        <v>20383</v>
      </c>
      <c r="AQ11" s="296">
        <v>14102</v>
      </c>
      <c r="AR11" s="297">
        <v>44.5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v>18800</v>
      </c>
      <c r="AP12" s="295">
        <v>1265</v>
      </c>
      <c r="AQ12" s="296">
        <v>665</v>
      </c>
      <c r="AR12" s="297">
        <v>90.2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512</v>
      </c>
      <c r="AL13" s="1193"/>
      <c r="AM13" s="1193"/>
      <c r="AN13" s="1194"/>
      <c r="AO13" s="295" t="s">
        <v>513</v>
      </c>
      <c r="AP13" s="295" t="s">
        <v>513</v>
      </c>
      <c r="AQ13" s="296" t="s">
        <v>513</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t="s">
        <v>513</v>
      </c>
      <c r="AP14" s="295" t="s">
        <v>513</v>
      </c>
      <c r="AQ14" s="296">
        <v>4315</v>
      </c>
      <c r="AR14" s="297" t="s">
        <v>513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80092</v>
      </c>
      <c r="AP15" s="295">
        <v>5388</v>
      </c>
      <c r="AQ15" s="296">
        <v>2138</v>
      </c>
      <c r="AR15" s="297">
        <v>152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-159365</v>
      </c>
      <c r="AP16" s="295">
        <v>-10720</v>
      </c>
      <c r="AQ16" s="296">
        <v>-8691</v>
      </c>
      <c r="AR16" s="297">
        <v>23.3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1826078</v>
      </c>
      <c r="AP17" s="295">
        <v>122836</v>
      </c>
      <c r="AQ17" s="296">
        <v>108111</v>
      </c>
      <c r="AR17" s="297">
        <v>13.6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10.09</v>
      </c>
      <c r="AP21" s="308">
        <v>10.32</v>
      </c>
      <c r="AQ21" s="309">
        <v>-0.23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96.2</v>
      </c>
      <c r="AP22" s="313">
        <v>96.5</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1433270</v>
      </c>
      <c r="AP32" s="322">
        <v>96413</v>
      </c>
      <c r="AQ32" s="323">
        <v>56558</v>
      </c>
      <c r="AR32" s="324">
        <v>70.5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513</v>
      </c>
      <c r="AP33" s="322" t="s">
        <v>513</v>
      </c>
      <c r="AQ33" s="323" t="s">
        <v>513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513</v>
      </c>
      <c r="AP34" s="322" t="s">
        <v>513</v>
      </c>
      <c r="AQ34" s="323">
        <v>4</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501139</v>
      </c>
      <c r="AP35" s="322">
        <v>33710</v>
      </c>
      <c r="AQ35" s="323">
        <v>21321</v>
      </c>
      <c r="AR35" s="324">
        <v>58.1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476</v>
      </c>
      <c r="AP36" s="322">
        <v>32</v>
      </c>
      <c r="AQ36" s="323">
        <v>3744</v>
      </c>
      <c r="AR36" s="324">
        <v>-99.1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v>503</v>
      </c>
      <c r="AP37" s="322">
        <v>34</v>
      </c>
      <c r="AQ37" s="323">
        <v>1218</v>
      </c>
      <c r="AR37" s="324">
        <v>-97.2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v>95</v>
      </c>
      <c r="AP38" s="325">
        <v>6</v>
      </c>
      <c r="AQ38" s="326">
        <v>4</v>
      </c>
      <c r="AR38" s="314">
        <v>50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-65862</v>
      </c>
      <c r="AP39" s="322">
        <v>-4430</v>
      </c>
      <c r="AQ39" s="323">
        <v>-1519</v>
      </c>
      <c r="AR39" s="324">
        <v>191.6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-1375218</v>
      </c>
      <c r="AP40" s="322">
        <v>-92508</v>
      </c>
      <c r="AQ40" s="323">
        <v>-54553</v>
      </c>
      <c r="AR40" s="324">
        <v>69.599999999999994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494403</v>
      </c>
      <c r="AP41" s="322">
        <v>33257</v>
      </c>
      <c r="AQ41" s="323">
        <v>26777</v>
      </c>
      <c r="AR41" s="324">
        <v>24.2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1842751</v>
      </c>
      <c r="AN51" s="344">
        <v>114806</v>
      </c>
      <c r="AO51" s="345">
        <v>74</v>
      </c>
      <c r="AP51" s="346">
        <v>74444</v>
      </c>
      <c r="AQ51" s="347">
        <v>6.6</v>
      </c>
      <c r="AR51" s="348">
        <v>67.400000000000006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494002</v>
      </c>
      <c r="AN52" s="352">
        <v>30777</v>
      </c>
      <c r="AO52" s="353">
        <v>0.8</v>
      </c>
      <c r="AP52" s="354">
        <v>34175</v>
      </c>
      <c r="AQ52" s="355">
        <v>4.0999999999999996</v>
      </c>
      <c r="AR52" s="356">
        <v>-3.3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1087053</v>
      </c>
      <c r="AN53" s="344">
        <v>68945</v>
      </c>
      <c r="AO53" s="345">
        <v>-39.9</v>
      </c>
      <c r="AP53" s="346">
        <v>85205</v>
      </c>
      <c r="AQ53" s="347">
        <v>14.5</v>
      </c>
      <c r="AR53" s="348">
        <v>-54.4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558576</v>
      </c>
      <c r="AN54" s="352">
        <v>35427</v>
      </c>
      <c r="AO54" s="353">
        <v>15.1</v>
      </c>
      <c r="AP54" s="354">
        <v>38847</v>
      </c>
      <c r="AQ54" s="355">
        <v>13.7</v>
      </c>
      <c r="AR54" s="356">
        <v>1.4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970890</v>
      </c>
      <c r="AN55" s="344">
        <v>62837</v>
      </c>
      <c r="AO55" s="345">
        <v>-8.9</v>
      </c>
      <c r="AP55" s="346">
        <v>75972</v>
      </c>
      <c r="AQ55" s="347">
        <v>-10.8</v>
      </c>
      <c r="AR55" s="348">
        <v>1.9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644679</v>
      </c>
      <c r="AN56" s="352">
        <v>41724</v>
      </c>
      <c r="AO56" s="353">
        <v>17.8</v>
      </c>
      <c r="AP56" s="354">
        <v>40712</v>
      </c>
      <c r="AQ56" s="355">
        <v>4.8</v>
      </c>
      <c r="AR56" s="356">
        <v>13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940859</v>
      </c>
      <c r="AN57" s="344">
        <v>62005</v>
      </c>
      <c r="AO57" s="345">
        <v>-1.3</v>
      </c>
      <c r="AP57" s="346">
        <v>78903</v>
      </c>
      <c r="AQ57" s="347">
        <v>3.9</v>
      </c>
      <c r="AR57" s="348">
        <v>-5.2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780886</v>
      </c>
      <c r="AN58" s="352">
        <v>51462</v>
      </c>
      <c r="AO58" s="353">
        <v>23.3</v>
      </c>
      <c r="AP58" s="354">
        <v>49201</v>
      </c>
      <c r="AQ58" s="355">
        <v>20.9</v>
      </c>
      <c r="AR58" s="356">
        <v>2.4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1467904</v>
      </c>
      <c r="AN59" s="344">
        <v>98742</v>
      </c>
      <c r="AO59" s="345">
        <v>59.2</v>
      </c>
      <c r="AP59" s="346">
        <v>82993</v>
      </c>
      <c r="AQ59" s="347">
        <v>5.2</v>
      </c>
      <c r="AR59" s="348">
        <v>54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1131016</v>
      </c>
      <c r="AN60" s="352">
        <v>76081</v>
      </c>
      <c r="AO60" s="353">
        <v>47.8</v>
      </c>
      <c r="AP60" s="354">
        <v>46787</v>
      </c>
      <c r="AQ60" s="355">
        <v>-4.9000000000000004</v>
      </c>
      <c r="AR60" s="356">
        <v>52.7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1261891</v>
      </c>
      <c r="AN61" s="359">
        <v>81467</v>
      </c>
      <c r="AO61" s="360">
        <v>16.600000000000001</v>
      </c>
      <c r="AP61" s="361">
        <v>79503</v>
      </c>
      <c r="AQ61" s="362">
        <v>3.9</v>
      </c>
      <c r="AR61" s="348">
        <v>12.7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721832</v>
      </c>
      <c r="AN62" s="352">
        <v>47094</v>
      </c>
      <c r="AO62" s="353">
        <v>21</v>
      </c>
      <c r="AP62" s="354">
        <v>41944</v>
      </c>
      <c r="AQ62" s="355">
        <v>7.7</v>
      </c>
      <c r="AR62" s="356">
        <v>13.3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4iyjfYkXh0pb+GUNh48y4lvSonbL5IzTyABl72SIxnrV6yWpOPpKyHSjvR9geO5HIAcIzsd5HKWySg1xF5KN2w==" saltValue="DgKiM7csaVHOKGYUP1RT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Normal="100" zoomScaleSheetLayoutView="55" workbookViewId="0">
      <selection activeCell="J116" sqref="J11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VPsk9Bv8nrN2FVk0nWDi58e9krS2w5mrHcfDHTui9Rogz79VMvPJOn1JEii02FN5/vjc0j3WMmyUrboJJAt4Q==" saltValue="Un0UNmj/ZgFiHpBmh1A6Q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E83" zoomScaleNormal="100" zoomScaleSheetLayoutView="55" workbookViewId="0">
      <selection activeCell="AE101" sqref="AE10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Xk/fpM2ByoT0XkZvpukxuikr5bkEkdfmm16ywI4+5pyNPhqMih8vxTktm5tVWVEZUS5Qxuo+y+l+sLMHGpPzw==" saltValue="JXgiZlvG0F3xKP+q82jVS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26.65</v>
      </c>
      <c r="G47" s="12">
        <v>34.119999999999997</v>
      </c>
      <c r="H47" s="12">
        <v>34.369999999999997</v>
      </c>
      <c r="I47" s="12">
        <v>33.1</v>
      </c>
      <c r="J47" s="13">
        <v>35.36</v>
      </c>
    </row>
    <row r="48" spans="2:10" ht="57.75" customHeight="1">
      <c r="B48" s="14"/>
      <c r="C48" s="1214" t="s">
        <v>4</v>
      </c>
      <c r="D48" s="1214"/>
      <c r="E48" s="1215"/>
      <c r="F48" s="15">
        <v>7.32</v>
      </c>
      <c r="G48" s="16">
        <v>0.52</v>
      </c>
      <c r="H48" s="16">
        <v>6.57</v>
      </c>
      <c r="I48" s="16">
        <v>8.07</v>
      </c>
      <c r="J48" s="17">
        <v>0.39</v>
      </c>
    </row>
    <row r="49" spans="2:10" ht="57.75" customHeight="1" thickBot="1">
      <c r="B49" s="18"/>
      <c r="C49" s="1216" t="s">
        <v>5</v>
      </c>
      <c r="D49" s="1216"/>
      <c r="E49" s="1217"/>
      <c r="F49" s="19">
        <v>0.59</v>
      </c>
      <c r="G49" s="20" t="s">
        <v>560</v>
      </c>
      <c r="H49" s="20">
        <v>6.1</v>
      </c>
      <c r="I49" s="20" t="s">
        <v>561</v>
      </c>
      <c r="J49" s="21" t="s">
        <v>562</v>
      </c>
    </row>
    <row r="50" spans="2:10" ht="13.5" customHeight="1"/>
    <row r="51" spans="2:10" ht="13.5" hidden="1" customHeight="1"/>
    <row r="52" spans="2:10" ht="13.5" hidden="1" customHeight="1"/>
    <row r="53" spans="2:10" ht="13.5" hidden="1" customHeight="1"/>
  </sheetData>
  <sheetProtection algorithmName="SHA-512" hashValue="xK1FaGnYj+O209pNMTfDa4KR47NXjz5Ngq/ZTSgFVITMQ2jCy/N2IyFdfCwBge5qPtUDG05CNrc8Smh+BWHYWQ==" saltValue="3DQovu14+WufUOA6xdRWg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2019-03-12T02:44:57Z</cp:lastPrinted>
  <dcterms:created xsi:type="dcterms:W3CDTF">2019-02-14T03:53:37Z</dcterms:created>
  <dcterms:modified xsi:type="dcterms:W3CDTF">2019-10-28T02:20:26Z</dcterms:modified>
  <cp:category/>
</cp:coreProperties>
</file>