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財政企画\【毎年ある調査】\（04月）財政状況資料集\R2　（H30決）\05_追加照会\03_県回答\"/>
    </mc:Choice>
  </mc:AlternateContent>
  <bookViews>
    <workbookView xWindow="0" yWindow="0" windowWidth="15360" windowHeight="7635" tabRatio="824" firstSheet="12" activeTab="13"/>
  </bookViews>
  <sheets>
    <sheet name="総括表" sheetId="10" r:id="rId1"/>
    <sheet name="(1)普通会計の状況" sheetId="11" r:id="rId2"/>
    <sheet name="(2)各会計、関係団体の財政状況及び健全化判断比率" sheetId="12" r:id="rId3"/>
    <sheet name="(3)財政比較分析表" sheetId="13" r:id="rId4"/>
    <sheet name="(4)-1経常経費分析表（経常収支比率の分析）" sheetId="14" r:id="rId5"/>
    <sheet name="(4)2経常経費分析表（人件費・公債費・普通建設事業費の分析）" sheetId="15" r:id="rId6"/>
    <sheet name="(5)性質別歳出決算分析表（住民一人当たりのコスト）" sheetId="16" r:id="rId7"/>
    <sheet name="(6)目的別歳出決算分析表（住民一人当たりのコスト）" sheetId="17" r:id="rId8"/>
    <sheet name="(7)実質収支比率等に係る経年分析" sheetId="4" r:id="rId9"/>
    <sheet name="(8)連結実質赤字比率に係る赤字・黒字の構成分析" sheetId="5" r:id="rId10"/>
    <sheet name="(9)実質公債費比率（分子）の構造" sheetId="6" r:id="rId11"/>
    <sheet name="(10)将来負担比率（分子）の構造" sheetId="7" r:id="rId12"/>
    <sheet name="(11)基金残高に係る経年分析" sheetId="8" r:id="rId13"/>
    <sheet name="(12)公会計指標分析・財政指標組合せ分析表" sheetId="20" r:id="rId14"/>
    <sheet name="(13)-1施設類型別ストック情報分析表①" sheetId="18" r:id="rId15"/>
    <sheet name="(13)-2施設類型別ストック情報分析表②" sheetId="19"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U39" i="10"/>
  <c r="C39" i="10"/>
  <c r="BW38" i="10"/>
  <c r="BE38" i="10"/>
  <c r="U38" i="10"/>
  <c r="C38" i="10"/>
  <c r="BE37" i="10"/>
  <c r="C37" i="10"/>
  <c r="BE36" i="10"/>
  <c r="C36" i="10"/>
  <c r="BE35" i="10"/>
  <c r="BE34" i="10"/>
  <c r="C34" i="10"/>
  <c r="C35" i="10" s="1"/>
  <c r="U34" i="10" l="1"/>
  <c r="U35" i="10" s="1"/>
  <c r="U36" i="10" s="1"/>
  <c r="U37" i="10" s="1"/>
  <c r="AM34" i="10"/>
  <c r="AM35" i="10" s="1"/>
  <c r="AM36" i="10" s="1"/>
  <c r="AM37" i="10" s="1"/>
  <c r="AM38" i="10" s="1"/>
  <c r="AM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 r="CO37" i="10" s="1"/>
  <c r="CO38" i="10" s="1"/>
  <c r="CO39" i="10" s="1"/>
  <c r="CO40" i="10" s="1"/>
</calcChain>
</file>

<file path=xl/sharedStrings.xml><?xml version="1.0" encoding="utf-8"?>
<sst xmlns="http://schemas.openxmlformats.org/spreadsheetml/2006/main" count="1081" uniqueCount="617">
  <si>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</si>
  <si>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</si>
  <si>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</si>
  <si>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</si>
  <si>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</si>
  <si>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</si>
  <si>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</si>
  <si>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</si>
  <si>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</si>
  <si>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</si>
  <si>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</si>
  <si>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</si>
  <si>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</si>
  <si>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</si>
  <si>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</si>
  <si>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</si>
  <si>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</si>
  <si>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</si>
  <si>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</si>
  <si>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</si>
  <si>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</si>
  <si>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</si>
  <si>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</si>
  <si>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</si>
  <si>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</si>
  <si>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</si>
  <si>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</si>
  <si>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</si>
  <si>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</si>
  <si>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</si>
  <si>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</si>
  <si>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</si>
  <si>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</si>
  <si>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</si>
  <si>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</si>
  <si>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</si>
  <si>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</si>
  <si>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</si>
  <si>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</si>
  <si>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</si>
  <si>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</si>
  <si>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</si>
  <si>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</si>
  <si>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</si>
  <si>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</si>
  <si>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</si>
  <si>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</si>
  <si>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</si>
  <si>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</si>
  <si>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</si>
  <si>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</si>
  <si>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</si>
  <si>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</si>
  <si>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</si>
  <si>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</si>
  <si>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</si>
  <si>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</si>
  <si>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</si>
  <si>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</si>
  <si>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</si>
  <si>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</si>
  <si>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</si>
  <si>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</si>
  <si>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</si>
  <si>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</si>
  <si>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</si>
  <si>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</si>
  <si>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</si>
  <si>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</si>
  <si>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</si>
  <si>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</si>
  <si>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</si>
  <si>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</si>
  <si>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</si>
  <si>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</si>
  <si>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</si>
  <si>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</si>
  <si>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</si>
  <si>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</si>
  <si>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</si>
  <si>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</si>
  <si>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</si>
  <si>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</si>
  <si>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</si>
  <si>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</si>
  <si>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</si>
  <si>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</si>
  <si>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</si>
  <si>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</si>
  <si>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</si>
  <si>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</si>
  <si>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</si>
  <si>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</si>
  <si>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</si>
  <si>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</si>
  <si>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</si>
  <si>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</si>
  <si>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</si>
  <si>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伊丹市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</si>
  <si>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</si>
  <si>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</si>
  <si>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</si>
  <si>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</si>
  <si>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</si>
  <si>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</si>
  <si>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</si>
  <si>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</si>
  <si>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</si>
  <si>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</si>
  <si>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</si>
  <si>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</si>
  <si>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</si>
  <si>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</si>
  <si>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</si>
  <si>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</si>
  <si>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</si>
  <si>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</si>
  <si>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</si>
  <si>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</si>
  <si>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</si>
  <si>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</si>
  <si>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</si>
  <si>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</si>
  <si>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</si>
  <si>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</si>
  <si>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</si>
  <si>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</si>
  <si>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</si>
  <si>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</si>
  <si>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</si>
  <si>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</si>
  <si>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</si>
  <si>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</si>
  <si>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</si>
  <si>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</si>
  <si>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</si>
  <si>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</si>
  <si>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</si>
  <si>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</si>
  <si>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</si>
  <si>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</si>
  <si>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</si>
  <si>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</si>
  <si>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</si>
  <si>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</si>
  <si>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</si>
  <si>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</si>
  <si>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</si>
  <si>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</si>
  <si>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</si>
  <si>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</si>
  <si>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</si>
  <si>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</si>
  <si>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</si>
  <si>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</si>
  <si>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</si>
  <si>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</si>
  <si>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</si>
  <si>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</si>
  <si>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</si>
  <si>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</si>
  <si>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</si>
  <si>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</si>
  <si>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</si>
  <si>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</si>
  <si>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</si>
  <si>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</si>
  <si>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</si>
  <si>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</si>
  <si>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</si>
  <si>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</si>
  <si>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</si>
  <si>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</si>
  <si>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</si>
  <si>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</si>
  <si>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</si>
  <si>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</si>
  <si>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</si>
  <si>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</si>
  <si>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</si>
  <si>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</si>
  <si>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</si>
  <si>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</si>
  <si>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</si>
  <si>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</si>
  <si>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</si>
  <si>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</si>
  <si>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</si>
  <si>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</si>
  <si>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</si>
  <si>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</si>
  <si>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</si>
  <si>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</si>
  <si>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</si>
  <si>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</si>
  <si>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</si>
  <si>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</si>
  <si>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</si>
  <si>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</si>
  <si>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</si>
  <si>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</si>
  <si>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</si>
  <si>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</si>
  <si>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</si>
  <si>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</si>
  <si>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</si>
  <si>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</si>
  <si>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</si>
  <si>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</si>
  <si>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</si>
  <si>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</si>
  <si>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</si>
  <si>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</si>
  <si>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</si>
  <si>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兵庫県伊丹市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</si>
  <si>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</si>
  <si>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</si>
  <si>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</si>
  <si>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</si>
  <si>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</si>
  <si>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</si>
  <si>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</si>
  <si>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</si>
  <si>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</si>
  <si>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</si>
  <si>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</si>
  <si>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</si>
  <si>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</si>
  <si>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</si>
  <si>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</si>
  <si>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</si>
  <si>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</si>
  <si>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</si>
  <si>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</si>
  <si>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</si>
  <si>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</si>
  <si>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</si>
  <si>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</si>
  <si>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</si>
  <si>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</si>
  <si>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</si>
  <si>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</si>
  <si>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</si>
  <si>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</si>
  <si>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</si>
  <si>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</si>
  <si>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</si>
  <si>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</si>
  <si>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</si>
  <si>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</si>
  <si>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</si>
  <si>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</si>
  <si>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</si>
  <si>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</si>
  <si>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</si>
  <si>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</si>
  <si>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</si>
  <si>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</si>
  <si>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</si>
  <si>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</si>
  <si>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</si>
  <si>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</si>
  <si>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</si>
  <si>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</si>
  <si>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</si>
  <si>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</si>
  <si>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</si>
  <si>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</si>
  <si>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</si>
  <si>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</si>
  <si>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</si>
  <si>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</si>
  <si>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</si>
  <si>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</si>
  <si>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</si>
  <si>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</si>
  <si>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</si>
  <si>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</si>
  <si>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</si>
  <si>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</si>
  <si>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</si>
  <si>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</si>
  <si>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</si>
  <si>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</si>
  <si>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</si>
  <si>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</si>
  <si>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</si>
  <si>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</si>
  <si>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</si>
  <si>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</si>
  <si>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</si>
  <si>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</si>
  <si>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</si>
  <si>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</si>
  <si>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</si>
  <si>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</si>
  <si>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</si>
  <si>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</si>
  <si>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</si>
  <si>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</si>
  <si>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</si>
  <si>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</si>
  <si>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</si>
  <si>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</si>
  <si>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</si>
  <si>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</si>
  <si>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</si>
  <si>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</si>
  <si>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</si>
  <si>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</si>
  <si>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</si>
  <si>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</si>
  <si>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</si>
  <si>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</si>
  <si>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</si>
  <si>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</si>
  <si>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</si>
  <si>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</si>
  <si>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</si>
  <si>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</si>
  <si>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</si>
  <si>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</si>
  <si>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</si>
  <si>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</si>
  <si>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</si>
  <si>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</si>
  <si>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</si>
  <si>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</si>
  <si>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</si>
  <si>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</si>
  <si>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</si>
  <si>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</si>
  <si>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</si>
  <si>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</si>
  <si>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</si>
  <si>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</si>
  <si>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</si>
  <si>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</si>
  <si>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</si>
  <si>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</si>
  <si>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</si>
  <si>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</si>
  <si>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</si>
  <si>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</si>
  <si>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</si>
  <si>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</si>
  <si>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</si>
  <si>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</si>
  <si>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</si>
  <si>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</si>
  <si>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</si>
  <si>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</si>
  <si>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</si>
  <si>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</si>
  <si>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</si>
  <si>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</si>
  <si>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</si>
  <si>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</si>
  <si>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</si>
  <si>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</si>
  <si>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</si>
  <si>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</si>
  <si>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</si>
  <si>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兵庫県伊丹市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</si>
  <si>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</si>
  <si>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</si>
  <si>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</si>
  <si>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</si>
  <si>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</si>
  <si>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</si>
  <si>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</si>
  <si>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</si>
  <si>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</si>
  <si>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</si>
  <si>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</si>
  <si>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</si>
  <si>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</si>
  <si>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</si>
  <si>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</si>
  <si>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</si>
  <si>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</si>
  <si>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</si>
  <si>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</si>
  <si>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</si>
  <si>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</si>
  <si>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</si>
  <si>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</si>
  <si>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</si>
  <si>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</si>
  <si>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</si>
  <si>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</si>
  <si>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</si>
  <si>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</si>
  <si>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</si>
  <si>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</si>
  <si>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</si>
  <si>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</si>
  <si>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</si>
  <si>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</si>
  <si>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</si>
  <si>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</si>
  <si>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</si>
  <si>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</si>
  <si>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</si>
  <si>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</si>
  <si>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</si>
  <si>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法適用企業</t>
    <phoneticPr fontId="5"/>
  </si>
  <si>
    <t>交通事業会計</t>
    <phoneticPr fontId="5"/>
  </si>
  <si>
    <t>病院事業会計</t>
    <phoneticPr fontId="5"/>
  </si>
  <si>
    <t>下水道事業会計</t>
    <phoneticPr fontId="5"/>
  </si>
  <si>
    <t>法適用企業</t>
    <phoneticPr fontId="5"/>
  </si>
  <si>
    <t>モーターボート競走事業会計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</si>
  <si>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</si>
  <si>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</si>
  <si>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</si>
  <si>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</si>
  <si>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</si>
  <si>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</si>
  <si>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</si>
  <si>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</si>
  <si>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</si>
  <si>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</si>
  <si>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</si>
  <si>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</si>
  <si>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</si>
  <si>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</si>
  <si>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</si>
  <si>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</si>
  <si>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</si>
  <si>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</si>
  <si>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</si>
  <si>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</si>
  <si>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</si>
  <si>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</si>
  <si>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</si>
  <si>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</si>
  <si>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</si>
  <si>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</si>
  <si>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</si>
  <si>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</si>
  <si>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</si>
  <si>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</si>
  <si>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</si>
  <si>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</si>
  <si>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</si>
  <si>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</si>
  <si>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</si>
  <si>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</si>
  <si>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</si>
  <si>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</si>
  <si>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</si>
  <si>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</si>
  <si>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</si>
  <si>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</si>
  <si>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</si>
  <si>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</si>
  <si>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</si>
  <si>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</si>
  <si>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</si>
  <si>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</si>
  <si>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</si>
  <si>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</si>
  <si>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</si>
  <si>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</si>
  <si>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</si>
  <si>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</si>
  <si>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</si>
  <si>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</si>
  <si>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</si>
  <si>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</si>
  <si>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</si>
  <si>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</si>
  <si>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</si>
  <si>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</si>
  <si>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</si>
  <si>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</si>
  <si>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</si>
  <si>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</si>
  <si>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</si>
  <si>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</si>
  <si>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</si>
  <si>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</si>
  <si>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</si>
  <si>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</si>
  <si>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</si>
  <si>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</si>
  <si>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</si>
  <si>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</si>
  <si>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</si>
  <si>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</si>
  <si>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</si>
  <si>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</si>
  <si>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</si>
  <si>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</si>
  <si>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</si>
  <si>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</si>
  <si>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</si>
  <si>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</si>
  <si>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</si>
  <si>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</si>
  <si>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</si>
  <si>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</si>
  <si>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</si>
  <si>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</si>
  <si>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</si>
  <si>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</si>
  <si>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</si>
  <si>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</si>
  <si>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</si>
  <si>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</si>
  <si>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</si>
  <si>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</si>
  <si>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</si>
  <si>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</si>
  <si>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</si>
  <si>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</si>
  <si>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</si>
  <si>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</si>
  <si>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</si>
  <si>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</si>
  <si>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</si>
  <si>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</si>
  <si>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</si>
  <si>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</si>
  <si>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</si>
  <si>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</si>
  <si>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</si>
  <si>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</si>
  <si>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</si>
  <si>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</si>
  <si>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</si>
  <si>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</si>
  <si>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</si>
  <si>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</si>
  <si>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</si>
  <si>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</si>
  <si>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</si>
  <si>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</si>
  <si>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</si>
  <si>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</si>
  <si>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</si>
  <si>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</si>
  <si>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</si>
  <si>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</si>
  <si>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</si>
  <si>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</si>
  <si>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</si>
  <si>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</si>
  <si>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</si>
  <si>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</si>
  <si>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</si>
  <si>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</si>
  <si>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</si>
  <si>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</si>
  <si>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</si>
  <si>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</si>
  <si>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</si>
  <si>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</si>
  <si>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</si>
  <si>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</si>
  <si>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</si>
  <si>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</si>
  <si>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</si>
  <si>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</si>
  <si>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</si>
  <si>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</si>
  <si>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0.24</t>
  </si>
  <si>
    <t>水道事業会計</t>
  </si>
  <si>
    <t>工業用水道事業会計</t>
  </si>
  <si>
    <t>病院事業会計</t>
  </si>
  <si>
    <t>モーターボート競走事業会計</t>
  </si>
  <si>
    <t>交通事業会計</t>
  </si>
  <si>
    <t>一般会計</t>
  </si>
  <si>
    <t>下水道事業会計</t>
  </si>
  <si>
    <t>国民健康保険事業特別会計</t>
  </si>
  <si>
    <t>その他会計（赤字）</t>
  </si>
  <si>
    <t>▲ 1.88</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</si>
  <si>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</si>
  <si>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</si>
  <si>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</si>
  <si>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</si>
  <si>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</si>
  <si>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</si>
  <si>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</si>
  <si>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</si>
  <si>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</si>
  <si>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丹波少年自然の家事務組合</t>
    <rPh sb="0" eb="2">
      <t>タンバ</t>
    </rPh>
    <rPh sb="2" eb="4">
      <t>ショウネン</t>
    </rPh>
    <rPh sb="4" eb="6">
      <t>シゼン</t>
    </rPh>
    <rPh sb="7" eb="8">
      <t>イエ</t>
    </rPh>
    <rPh sb="8" eb="10">
      <t>ジム</t>
    </rPh>
    <rPh sb="10" eb="12">
      <t>クミアイ</t>
    </rPh>
    <phoneticPr fontId="2"/>
  </si>
  <si>
    <t>後期広域連合（一般会計）</t>
    <rPh sb="0" eb="2">
      <t>コウキ</t>
    </rPh>
    <rPh sb="2" eb="4">
      <t>コウイキ</t>
    </rPh>
    <rPh sb="4" eb="6">
      <t>レンゴウ</t>
    </rPh>
    <rPh sb="7" eb="9">
      <t>イッパン</t>
    </rPh>
    <rPh sb="9" eb="11">
      <t>カイケイ</t>
    </rPh>
    <phoneticPr fontId="2"/>
  </si>
  <si>
    <t>後期広域連合（特別会計）</t>
    <rPh sb="0" eb="2">
      <t>コウキ</t>
    </rPh>
    <rPh sb="2" eb="4">
      <t>コウイキ</t>
    </rPh>
    <rPh sb="4" eb="6">
      <t>レンゴウ</t>
    </rPh>
    <rPh sb="7" eb="9">
      <t>トクベツ</t>
    </rPh>
    <rPh sb="9" eb="11">
      <t>カイケイ</t>
    </rPh>
    <phoneticPr fontId="2"/>
  </si>
  <si>
    <t>豊中市伊丹市クリーンランド</t>
    <rPh sb="0" eb="3">
      <t>トヨナカシ</t>
    </rPh>
    <rPh sb="3" eb="6">
      <t>イタミシ</t>
    </rPh>
    <phoneticPr fontId="2"/>
  </si>
  <si>
    <t>-</t>
    <phoneticPr fontId="2"/>
  </si>
  <si>
    <t>柿衞文庫</t>
    <rPh sb="0" eb="1">
      <t>カキ</t>
    </rPh>
    <rPh sb="1" eb="2">
      <t>マモル</t>
    </rPh>
    <rPh sb="2" eb="4">
      <t>ブンコ</t>
    </rPh>
    <phoneticPr fontId="2"/>
  </si>
  <si>
    <t>いたみ文化・スポーツ財団</t>
    <rPh sb="3" eb="5">
      <t>ブンカ</t>
    </rPh>
    <rPh sb="10" eb="12">
      <t>ザイダン</t>
    </rPh>
    <phoneticPr fontId="2"/>
  </si>
  <si>
    <t>アリオ</t>
  </si>
  <si>
    <t>伊丹シティホテル</t>
    <rPh sb="0" eb="2">
      <t>イタミ</t>
    </rPh>
    <phoneticPr fontId="2"/>
  </si>
  <si>
    <t>伊丹市社会福祉協議会</t>
    <rPh sb="0" eb="2">
      <t>イタミ</t>
    </rPh>
    <rPh sb="2" eb="3">
      <t>シ</t>
    </rPh>
    <rPh sb="3" eb="5">
      <t>シャカイ</t>
    </rPh>
    <rPh sb="5" eb="7">
      <t>フクシ</t>
    </rPh>
    <rPh sb="7" eb="10">
      <t>キョウギカイ</t>
    </rPh>
    <phoneticPr fontId="2"/>
  </si>
  <si>
    <t>伊丹まち未来</t>
    <rPh sb="0" eb="2">
      <t>イタミ</t>
    </rPh>
    <rPh sb="4" eb="6">
      <t>ミライ</t>
    </rPh>
    <phoneticPr fontId="2"/>
  </si>
  <si>
    <t>―</t>
    <phoneticPr fontId="2"/>
  </si>
  <si>
    <t>―</t>
    <phoneticPr fontId="2"/>
  </si>
  <si>
    <t>―</t>
    <phoneticPr fontId="2"/>
  </si>
  <si>
    <t>公共施設等整備保全基金</t>
    <rPh sb="0" eb="2">
      <t>コウキョウ</t>
    </rPh>
    <rPh sb="2" eb="4">
      <t>シセツ</t>
    </rPh>
    <rPh sb="4" eb="5">
      <t>トウ</t>
    </rPh>
    <rPh sb="5" eb="7">
      <t>セイビ</t>
    </rPh>
    <rPh sb="7" eb="9">
      <t>ホゼン</t>
    </rPh>
    <rPh sb="9" eb="11">
      <t>キキン</t>
    </rPh>
    <phoneticPr fontId="2"/>
  </si>
  <si>
    <t>一般職員退職手当基金</t>
    <rPh sb="0" eb="2">
      <t>イッパン</t>
    </rPh>
    <rPh sb="2" eb="4">
      <t>ショクイン</t>
    </rPh>
    <rPh sb="4" eb="6">
      <t>タイショク</t>
    </rPh>
    <rPh sb="6" eb="8">
      <t>テアテ</t>
    </rPh>
    <rPh sb="8" eb="10">
      <t>キキン</t>
    </rPh>
    <phoneticPr fontId="2"/>
  </si>
  <si>
    <t>健康福祉基金</t>
    <rPh sb="0" eb="2">
      <t>ケンコウ</t>
    </rPh>
    <rPh sb="2" eb="4">
      <t>フクシ</t>
    </rPh>
    <rPh sb="4" eb="6">
      <t>キキン</t>
    </rPh>
    <phoneticPr fontId="2"/>
  </si>
  <si>
    <t>安全安心まちづくり基金</t>
    <rPh sb="0" eb="2">
      <t>アンゼン</t>
    </rPh>
    <rPh sb="2" eb="4">
      <t>アンシン</t>
    </rPh>
    <rPh sb="9" eb="11">
      <t>キキン</t>
    </rPh>
    <phoneticPr fontId="2"/>
  </si>
  <si>
    <t>にぎわい創出基金</t>
    <rPh sb="4" eb="6">
      <t>ソウシュツ</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</si>
  <si>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</si>
  <si>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</si>
  <si>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</si>
  <si>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類似団体内平均値と比較し将来負担比率が低い一方で、有形固定資産減価償却率が同程度の状況にある。
　これは、類似団体と同様に、施設の老朽化が年々進行している状況にあるため、計画的に投資を行っていく必要がある。</t>
    <rPh sb="26" eb="28">
      <t>ユウケイ</t>
    </rPh>
    <rPh sb="28" eb="30">
      <t>コテイ</t>
    </rPh>
    <rPh sb="30" eb="32">
      <t>シサン</t>
    </rPh>
    <rPh sb="32" eb="34">
      <t>ゲンカ</t>
    </rPh>
    <rPh sb="34" eb="36">
      <t>ショウキャク</t>
    </rPh>
    <rPh sb="36" eb="37">
      <t>リツ</t>
    </rPh>
    <rPh sb="38" eb="41">
      <t>ドウテイド</t>
    </rPh>
    <rPh sb="54" eb="56">
      <t>ルイジ</t>
    </rPh>
    <rPh sb="56" eb="58">
      <t>ダンタイ</t>
    </rPh>
    <rPh sb="59" eb="61">
      <t>ドウヨウ</t>
    </rPh>
    <rPh sb="63" eb="65">
      <t>シセツ</t>
    </rPh>
    <rPh sb="66" eb="69">
      <t>ロウキュウカ</t>
    </rPh>
    <rPh sb="70" eb="72">
      <t>ネンネン</t>
    </rPh>
    <rPh sb="72" eb="74">
      <t>シンコウ</t>
    </rPh>
    <rPh sb="78" eb="80">
      <t>ジョウキョウ</t>
    </rPh>
    <rPh sb="86" eb="89">
      <t>ケイカクテキ</t>
    </rPh>
    <rPh sb="90" eb="92">
      <t>トウシ</t>
    </rPh>
    <rPh sb="93" eb="94">
      <t>オコナ</t>
    </rPh>
    <rPh sb="98" eb="100">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</si>
  <si>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</si>
  <si>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</si>
  <si>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</si>
  <si>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</si>
  <si>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</si>
  <si>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</si>
  <si>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類似団体内平均値と比較し将来負担比率が低い一方で、実質公債費比率が高い状況にある。
　これは、今後の施設の建て替えや再配置等に伴い起債の発行額が増加すると見込み、将来の償還額の平準化を想定した借入を実施してきたことが要因と考えられる。</t>
    <rPh sb="1" eb="3">
      <t>ルイジ</t>
    </rPh>
    <rPh sb="3" eb="5">
      <t>ダンタイ</t>
    </rPh>
    <rPh sb="5" eb="6">
      <t>ナイ</t>
    </rPh>
    <rPh sb="6" eb="9">
      <t>ヘイキンチ</t>
    </rPh>
    <rPh sb="10" eb="12">
      <t>ヒカク</t>
    </rPh>
    <rPh sb="13" eb="15">
      <t>ショウライ</t>
    </rPh>
    <rPh sb="15" eb="17">
      <t>フタン</t>
    </rPh>
    <rPh sb="17" eb="19">
      <t>ヒリツ</t>
    </rPh>
    <rPh sb="20" eb="21">
      <t>ヒク</t>
    </rPh>
    <rPh sb="22" eb="24">
      <t>イッポウ</t>
    </rPh>
    <rPh sb="26" eb="28">
      <t>ジッシツ</t>
    </rPh>
    <rPh sb="28" eb="31">
      <t>コウサイヒ</t>
    </rPh>
    <rPh sb="31" eb="33">
      <t>ヒリツ</t>
    </rPh>
    <rPh sb="34" eb="35">
      <t>タカ</t>
    </rPh>
    <rPh sb="36" eb="38">
      <t>ジョウキョウ</t>
    </rPh>
    <rPh sb="48" eb="50">
      <t>コンゴ</t>
    </rPh>
    <rPh sb="51" eb="53">
      <t>シセツ</t>
    </rPh>
    <rPh sb="54" eb="55">
      <t>タ</t>
    </rPh>
    <rPh sb="56" eb="57">
      <t>カ</t>
    </rPh>
    <rPh sb="59" eb="62">
      <t>サイハイチ</t>
    </rPh>
    <rPh sb="62" eb="63">
      <t>ナド</t>
    </rPh>
    <rPh sb="64" eb="65">
      <t>トモナ</t>
    </rPh>
    <rPh sb="66" eb="68">
      <t>キサイ</t>
    </rPh>
    <rPh sb="69" eb="72">
      <t>ハッコウガク</t>
    </rPh>
    <rPh sb="73" eb="75">
      <t>ゾウカ</t>
    </rPh>
    <rPh sb="78" eb="80">
      <t>ミコ</t>
    </rPh>
    <rPh sb="82" eb="84">
      <t>ショウライ</t>
    </rPh>
    <rPh sb="85" eb="87">
      <t>ショウカン</t>
    </rPh>
    <rPh sb="87" eb="88">
      <t>ガク</t>
    </rPh>
    <rPh sb="89" eb="92">
      <t>ヘイジュンカ</t>
    </rPh>
    <rPh sb="93" eb="95">
      <t>ソウテイ</t>
    </rPh>
    <rPh sb="97" eb="98">
      <t>カ</t>
    </rPh>
    <rPh sb="98" eb="99">
      <t>イ</t>
    </rPh>
    <rPh sb="100" eb="102">
      <t>ジッシ</t>
    </rPh>
    <rPh sb="109" eb="111">
      <t>ヨウイン</t>
    </rPh>
    <rPh sb="112" eb="113">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</si>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</sst>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02C6-44E2-88EB-CE1D2FCBB3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32943</c:v>
                </c:pt>
                <c:pt idx="1">
                  <c:v>22914</c:v>
                </c:pt>
                <c:pt idx="2">
                  <c:v>35483</c:v>
                </c:pt>
                <c:pt idx="3">
                  <c:v>22420</c:v>
                </c:pt>
                <c:pt idx="4">
                  <c:v>18201</c:v>
                </c:pt>
              </c:numCache>
            </c:numRef>
          </c:val>
          <c:smooth val="0"/>
          <c:extLst>
            <c:ext xmlns:c16="http://schemas.microsoft.com/office/drawing/2014/chart" uri="{C3380CC4-5D6E-409C-BE32-E72D297353CC}">
              <c16:uniqueId val="{00000001-02C6-44E2-88EB-CE1D2FCBB328}"/>
            </c:ext>
          </c:extLst>
        </c:ser>
        <c:dLbls>
          <c:showLegendKey val="0"/>
          <c:showVal val="0"/>
          <c:showCatName val="0"/>
          <c:showSerName val="0"/>
          <c:showPercent val="0"/>
          <c:showBubbleSize val="0"/>
        </c:dLbls>
        <c:marker val="1"/>
        <c:smooth val="0"/>
        <c:axId val="209805312"/>
        <c:axId val="209807232"/>
      </c:lineChart>
      <c:catAx>
        <c:axId val="209805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807232"/>
        <c:crosses val="autoZero"/>
        <c:auto val="1"/>
        <c:lblAlgn val="ctr"/>
        <c:lblOffset val="100"/>
        <c:tickLblSkip val="1"/>
        <c:tickMarkSkip val="1"/>
        <c:noMultiLvlLbl val="0"/>
      </c:catAx>
      <c:valAx>
        <c:axId val="20980723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80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2.02</c:v>
                </c:pt>
                <c:pt idx="1">
                  <c:v>1.79</c:v>
                </c:pt>
                <c:pt idx="2">
                  <c:v>1.44</c:v>
                </c:pt>
                <c:pt idx="3">
                  <c:v>1.86</c:v>
                </c:pt>
                <c:pt idx="4">
                  <c:v>1.97</c:v>
                </c:pt>
              </c:numCache>
            </c:numRef>
          </c:val>
          <c:extLst>
            <c:ext xmlns:c16="http://schemas.microsoft.com/office/drawing/2014/chart" uri="{C3380CC4-5D6E-409C-BE32-E72D297353CC}">
              <c16:uniqueId val="{00000000-DAF8-477A-B3D1-1FCCD0F6E9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16.72</c:v>
                </c:pt>
                <c:pt idx="1">
                  <c:v>17.73</c:v>
                </c:pt>
                <c:pt idx="2">
                  <c:v>19.25</c:v>
                </c:pt>
                <c:pt idx="3">
                  <c:v>18.77</c:v>
                </c:pt>
                <c:pt idx="4">
                  <c:v>17.829999999999998</c:v>
                </c:pt>
              </c:numCache>
            </c:numRef>
          </c:val>
          <c:extLst>
            <c:ext xmlns:c16="http://schemas.microsoft.com/office/drawing/2014/chart" uri="{C3380CC4-5D6E-409C-BE32-E72D297353CC}">
              <c16:uniqueId val="{00000001-DAF8-477A-B3D1-1FCCD0F6E947}"/>
            </c:ext>
          </c:extLst>
        </c:ser>
        <c:dLbls>
          <c:showLegendKey val="0"/>
          <c:showVal val="0"/>
          <c:showCatName val="0"/>
          <c:showSerName val="0"/>
          <c:showPercent val="0"/>
          <c:showBubbleSize val="0"/>
        </c:dLbls>
        <c:gapWidth val="250"/>
        <c:overlap val="100"/>
        <c:axId val="164229504"/>
        <c:axId val="16423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c:v>
                </c:pt>
                <c:pt idx="1">
                  <c:v>1.92</c:v>
                </c:pt>
                <c:pt idx="2">
                  <c:v>1.92</c:v>
                </c:pt>
                <c:pt idx="3">
                  <c:v>0.23</c:v>
                </c:pt>
                <c:pt idx="4">
                  <c:v>-0.24</c:v>
                </c:pt>
              </c:numCache>
            </c:numRef>
          </c:val>
          <c:smooth val="0"/>
          <c:extLst>
            <c:ext xmlns:c16="http://schemas.microsoft.com/office/drawing/2014/chart" uri="{C3380CC4-5D6E-409C-BE32-E72D297353CC}">
              <c16:uniqueId val="{00000002-DAF8-477A-B3D1-1FCCD0F6E947}"/>
            </c:ext>
          </c:extLst>
        </c:ser>
        <c:dLbls>
          <c:showLegendKey val="0"/>
          <c:showVal val="0"/>
          <c:showCatName val="0"/>
          <c:showSerName val="0"/>
          <c:showPercent val="0"/>
          <c:showBubbleSize val="0"/>
        </c:dLbls>
        <c:marker val="1"/>
        <c:smooth val="0"/>
        <c:axId val="164229504"/>
        <c:axId val="164231424"/>
      </c:lineChart>
      <c:catAx>
        <c:axId val="16422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231424"/>
        <c:crosses val="autoZero"/>
        <c:auto val="1"/>
        <c:lblAlgn val="ctr"/>
        <c:lblOffset val="100"/>
        <c:tickLblSkip val="1"/>
        <c:tickMarkSkip val="1"/>
        <c:noMultiLvlLbl val="0"/>
      </c:catAx>
      <c:valAx>
        <c:axId val="16423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22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0.31</c:v>
                </c:pt>
                <c:pt idx="2">
                  <c:v>#N/A</c:v>
                </c:pt>
                <c:pt idx="3">
                  <c:v>0.15</c:v>
                </c:pt>
                <c:pt idx="4">
                  <c:v>#N/A</c:v>
                </c:pt>
                <c:pt idx="5">
                  <c:v>0.79</c:v>
                </c:pt>
                <c:pt idx="6">
                  <c:v>#N/A</c:v>
                </c:pt>
                <c:pt idx="7">
                  <c:v>0.28000000000000003</c:v>
                </c:pt>
                <c:pt idx="8">
                  <c:v>#N/A</c:v>
                </c:pt>
                <c:pt idx="9">
                  <c:v>0.4</c:v>
                </c:pt>
              </c:numCache>
            </c:numRef>
          </c:val>
          <c:extLst>
            <c:ext xmlns:c16="http://schemas.microsoft.com/office/drawing/2014/chart" uri="{C3380CC4-5D6E-409C-BE32-E72D297353CC}">
              <c16:uniqueId val="{00000000-8760-4132-826F-295FBE4C58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1.88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60-4132-826F-295FBE4C581A}"/>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1.21</c:v>
                </c:pt>
                <c:pt idx="2">
                  <c:v>#N/A</c:v>
                </c:pt>
                <c:pt idx="3">
                  <c:v>0.99</c:v>
                </c:pt>
                <c:pt idx="4">
                  <c:v>#N/A</c:v>
                </c:pt>
                <c:pt idx="5">
                  <c:v>3.07</c:v>
                </c:pt>
                <c:pt idx="6">
                  <c:v>#N/A</c:v>
                </c:pt>
                <c:pt idx="7">
                  <c:v>3.63</c:v>
                </c:pt>
                <c:pt idx="8">
                  <c:v>#N/A</c:v>
                </c:pt>
                <c:pt idx="9">
                  <c:v>0.78</c:v>
                </c:pt>
              </c:numCache>
            </c:numRef>
          </c:val>
          <c:extLst>
            <c:ext xmlns:c16="http://schemas.microsoft.com/office/drawing/2014/chart" uri="{C3380CC4-5D6E-409C-BE32-E72D297353CC}">
              <c16:uniqueId val="{00000002-8760-4132-826F-295FBE4C581A}"/>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1.26</c:v>
                </c:pt>
                <c:pt idx="2">
                  <c:v>#N/A</c:v>
                </c:pt>
                <c:pt idx="3">
                  <c:v>1.2</c:v>
                </c:pt>
                <c:pt idx="4">
                  <c:v>#N/A</c:v>
                </c:pt>
                <c:pt idx="5">
                  <c:v>1.26</c:v>
                </c:pt>
                <c:pt idx="6">
                  <c:v>#N/A</c:v>
                </c:pt>
                <c:pt idx="7">
                  <c:v>1.29</c:v>
                </c:pt>
                <c:pt idx="8">
                  <c:v>#N/A</c:v>
                </c:pt>
                <c:pt idx="9">
                  <c:v>1.4</c:v>
                </c:pt>
              </c:numCache>
            </c:numRef>
          </c:val>
          <c:extLst>
            <c:ext xmlns:c16="http://schemas.microsoft.com/office/drawing/2014/chart" uri="{C3380CC4-5D6E-409C-BE32-E72D297353CC}">
              <c16:uniqueId val="{00000003-8760-4132-826F-295FBE4C581A}"/>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2.0099999999999998</c:v>
                </c:pt>
                <c:pt idx="2">
                  <c:v>#N/A</c:v>
                </c:pt>
                <c:pt idx="3">
                  <c:v>1.78</c:v>
                </c:pt>
                <c:pt idx="4">
                  <c:v>#N/A</c:v>
                </c:pt>
                <c:pt idx="5">
                  <c:v>1.43</c:v>
                </c:pt>
                <c:pt idx="6">
                  <c:v>#N/A</c:v>
                </c:pt>
                <c:pt idx="7">
                  <c:v>1.85</c:v>
                </c:pt>
                <c:pt idx="8">
                  <c:v>#N/A</c:v>
                </c:pt>
                <c:pt idx="9">
                  <c:v>1.96</c:v>
                </c:pt>
              </c:numCache>
            </c:numRef>
          </c:val>
          <c:extLst>
            <c:ext xmlns:c16="http://schemas.microsoft.com/office/drawing/2014/chart" uri="{C3380CC4-5D6E-409C-BE32-E72D297353CC}">
              <c16:uniqueId val="{00000004-8760-4132-826F-295FBE4C581A}"/>
            </c:ext>
          </c:extLst>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1.69</c:v>
                </c:pt>
                <c:pt idx="2">
                  <c:v>#N/A</c:v>
                </c:pt>
                <c:pt idx="3">
                  <c:v>1.77</c:v>
                </c:pt>
                <c:pt idx="4">
                  <c:v>#N/A</c:v>
                </c:pt>
                <c:pt idx="5">
                  <c:v>2.2200000000000002</c:v>
                </c:pt>
                <c:pt idx="6">
                  <c:v>#N/A</c:v>
                </c:pt>
                <c:pt idx="7">
                  <c:v>2.21</c:v>
                </c:pt>
                <c:pt idx="8">
                  <c:v>#N/A</c:v>
                </c:pt>
                <c:pt idx="9">
                  <c:v>2</c:v>
                </c:pt>
              </c:numCache>
            </c:numRef>
          </c:val>
          <c:extLst>
            <c:ext xmlns:c16="http://schemas.microsoft.com/office/drawing/2014/chart" uri="{C3380CC4-5D6E-409C-BE32-E72D297353CC}">
              <c16:uniqueId val="{00000005-8760-4132-826F-295FBE4C581A}"/>
            </c:ext>
          </c:extLst>
        </c:ser>
        <c:ser>
          <c:idx val="6"/>
          <c:order val="6"/>
          <c:tx>
            <c:strRef>
              <c:f>データシート!$A$33</c:f>
              <c:strCache>
                <c:ptCount val="1"/>
                <c:pt idx="0">
                  <c:v>モーターボート競走事業会計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1.0900000000000001</c:v>
                </c:pt>
                <c:pt idx="2">
                  <c:v>#N/A</c:v>
                </c:pt>
                <c:pt idx="3">
                  <c:v>1.1100000000000001</c:v>
                </c:pt>
                <c:pt idx="4">
                  <c:v>#N/A</c:v>
                </c:pt>
                <c:pt idx="5">
                  <c:v>1.38</c:v>
                </c:pt>
                <c:pt idx="6">
                  <c:v>#N/A</c:v>
                </c:pt>
                <c:pt idx="7">
                  <c:v>1.46</c:v>
                </c:pt>
                <c:pt idx="8">
                  <c:v>#N/A</c:v>
                </c:pt>
                <c:pt idx="9">
                  <c:v>2.2400000000000002</c:v>
                </c:pt>
              </c:numCache>
            </c:numRef>
          </c:val>
          <c:extLst>
            <c:ext xmlns:c16="http://schemas.microsoft.com/office/drawing/2014/chart" uri="{C3380CC4-5D6E-409C-BE32-E72D297353CC}">
              <c16:uniqueId val="{00000006-8760-4132-826F-295FBE4C581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3.44</c:v>
                </c:pt>
                <c:pt idx="2">
                  <c:v>#N/A</c:v>
                </c:pt>
                <c:pt idx="3">
                  <c:v>2.3199999999999998</c:v>
                </c:pt>
                <c:pt idx="4">
                  <c:v>#N/A</c:v>
                </c:pt>
                <c:pt idx="5">
                  <c:v>2.0699999999999998</c:v>
                </c:pt>
                <c:pt idx="6">
                  <c:v>#N/A</c:v>
                </c:pt>
                <c:pt idx="7">
                  <c:v>1.26</c:v>
                </c:pt>
                <c:pt idx="8">
                  <c:v>#N/A</c:v>
                </c:pt>
                <c:pt idx="9">
                  <c:v>2.5499999999999998</c:v>
                </c:pt>
              </c:numCache>
            </c:numRef>
          </c:val>
          <c:extLst>
            <c:ext xmlns:c16="http://schemas.microsoft.com/office/drawing/2014/chart" uri="{C3380CC4-5D6E-409C-BE32-E72D297353CC}">
              <c16:uniqueId val="{00000007-8760-4132-826F-295FBE4C581A}"/>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c:v>
                </c:pt>
                <c:pt idx="2">
                  <c:v>#N/A</c:v>
                </c:pt>
                <c:pt idx="3">
                  <c:v>3.08</c:v>
                </c:pt>
                <c:pt idx="4">
                  <c:v>#N/A</c:v>
                </c:pt>
                <c:pt idx="5">
                  <c:v>2.89</c:v>
                </c:pt>
                <c:pt idx="6">
                  <c:v>#N/A</c:v>
                </c:pt>
                <c:pt idx="7">
                  <c:v>2.73</c:v>
                </c:pt>
                <c:pt idx="8">
                  <c:v>#N/A</c:v>
                </c:pt>
                <c:pt idx="9">
                  <c:v>3.16</c:v>
                </c:pt>
              </c:numCache>
            </c:numRef>
          </c:val>
          <c:extLst>
            <c:ext xmlns:c16="http://schemas.microsoft.com/office/drawing/2014/chart" uri="{C3380CC4-5D6E-409C-BE32-E72D297353CC}">
              <c16:uniqueId val="{00000008-8760-4132-826F-295FBE4C58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3.52</c:v>
                </c:pt>
                <c:pt idx="2">
                  <c:v>#N/A</c:v>
                </c:pt>
                <c:pt idx="3">
                  <c:v>4.05</c:v>
                </c:pt>
                <c:pt idx="4">
                  <c:v>#N/A</c:v>
                </c:pt>
                <c:pt idx="5">
                  <c:v>4.5999999999999996</c:v>
                </c:pt>
                <c:pt idx="6">
                  <c:v>#N/A</c:v>
                </c:pt>
                <c:pt idx="7">
                  <c:v>4.57</c:v>
                </c:pt>
                <c:pt idx="8">
                  <c:v>#N/A</c:v>
                </c:pt>
                <c:pt idx="9">
                  <c:v>5.61</c:v>
                </c:pt>
              </c:numCache>
            </c:numRef>
          </c:val>
          <c:extLst>
            <c:ext xmlns:c16="http://schemas.microsoft.com/office/drawing/2014/chart" uri="{C3380CC4-5D6E-409C-BE32-E72D297353CC}">
              <c16:uniqueId val="{00000009-8760-4132-826F-295FBE4C581A}"/>
            </c:ext>
          </c:extLst>
        </c:ser>
        <c:dLbls>
          <c:showLegendKey val="0"/>
          <c:showVal val="0"/>
          <c:showCatName val="0"/>
          <c:showSerName val="0"/>
          <c:showPercent val="0"/>
          <c:showBubbleSize val="0"/>
        </c:dLbls>
        <c:gapWidth val="150"/>
        <c:overlap val="100"/>
        <c:axId val="159734016"/>
        <c:axId val="159735808"/>
      </c:barChart>
      <c:catAx>
        <c:axId val="1597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735808"/>
        <c:crosses val="autoZero"/>
        <c:auto val="1"/>
        <c:lblAlgn val="ctr"/>
        <c:lblOffset val="100"/>
        <c:tickLblSkip val="1"/>
        <c:tickMarkSkip val="1"/>
        <c:noMultiLvlLbl val="0"/>
      </c:catAx>
      <c:valAx>
        <c:axId val="15973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34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7692</c:v>
                </c:pt>
                <c:pt idx="5">
                  <c:v>7154</c:v>
                </c:pt>
                <c:pt idx="8">
                  <c:v>7554</c:v>
                </c:pt>
                <c:pt idx="11">
                  <c:v>7561</c:v>
                </c:pt>
                <c:pt idx="14">
                  <c:v>7540</c:v>
                </c:pt>
              </c:numCache>
            </c:numRef>
          </c:val>
          <c:extLst>
            <c:ext xmlns:c16="http://schemas.microsoft.com/office/drawing/2014/chart" uri="{C3380CC4-5D6E-409C-BE32-E72D297353CC}">
              <c16:uniqueId val="{00000000-A591-4308-A1DA-B26E81AD43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91-4308-A1DA-B26E81AD43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22</c:v>
                </c:pt>
                <c:pt idx="6">
                  <c:v>22</c:v>
                </c:pt>
                <c:pt idx="9">
                  <c:v>22</c:v>
                </c:pt>
                <c:pt idx="12">
                  <c:v>19</c:v>
                </c:pt>
              </c:numCache>
            </c:numRef>
          </c:val>
          <c:extLst>
            <c:ext xmlns:c16="http://schemas.microsoft.com/office/drawing/2014/chart" uri="{C3380CC4-5D6E-409C-BE32-E72D297353CC}">
              <c16:uniqueId val="{00000002-A591-4308-A1DA-B26E81AD43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60</c:v>
                </c:pt>
                <c:pt idx="3">
                  <c:v>96</c:v>
                </c:pt>
                <c:pt idx="6">
                  <c:v>229</c:v>
                </c:pt>
                <c:pt idx="9">
                  <c:v>210</c:v>
                </c:pt>
                <c:pt idx="12">
                  <c:v>210</c:v>
                </c:pt>
              </c:numCache>
            </c:numRef>
          </c:val>
          <c:extLst>
            <c:ext xmlns:c16="http://schemas.microsoft.com/office/drawing/2014/chart" uri="{C3380CC4-5D6E-409C-BE32-E72D297353CC}">
              <c16:uniqueId val="{00000003-A591-4308-A1DA-B26E81AD43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2436</c:v>
                </c:pt>
                <c:pt idx="3">
                  <c:v>2499</c:v>
                </c:pt>
                <c:pt idx="6">
                  <c:v>2543</c:v>
                </c:pt>
                <c:pt idx="9">
                  <c:v>2430</c:v>
                </c:pt>
                <c:pt idx="12">
                  <c:v>2143</c:v>
                </c:pt>
              </c:numCache>
            </c:numRef>
          </c:val>
          <c:extLst>
            <c:ext xmlns:c16="http://schemas.microsoft.com/office/drawing/2014/chart" uri="{C3380CC4-5D6E-409C-BE32-E72D297353CC}">
              <c16:uniqueId val="{00000004-A591-4308-A1DA-B26E81AD43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91-4308-A1DA-B26E81AD43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91-4308-A1DA-B26E81AD43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8825</c:v>
                </c:pt>
                <c:pt idx="3">
                  <c:v>7148</c:v>
                </c:pt>
                <c:pt idx="6">
                  <c:v>7241</c:v>
                </c:pt>
                <c:pt idx="9">
                  <c:v>7306</c:v>
                </c:pt>
                <c:pt idx="12">
                  <c:v>7320</c:v>
                </c:pt>
              </c:numCache>
            </c:numRef>
          </c:val>
          <c:extLst>
            <c:ext xmlns:c16="http://schemas.microsoft.com/office/drawing/2014/chart" uri="{C3380CC4-5D6E-409C-BE32-E72D297353CC}">
              <c16:uniqueId val="{00000007-A591-4308-A1DA-B26E81AD43F0}"/>
            </c:ext>
          </c:extLst>
        </c:ser>
        <c:dLbls>
          <c:showLegendKey val="0"/>
          <c:showVal val="0"/>
          <c:showCatName val="0"/>
          <c:showSerName val="0"/>
          <c:showPercent val="0"/>
          <c:showBubbleSize val="0"/>
        </c:dLbls>
        <c:gapWidth val="100"/>
        <c:overlap val="100"/>
        <c:axId val="137999872"/>
        <c:axId val="13800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3656</c:v>
                </c:pt>
                <c:pt idx="2">
                  <c:v>#N/A</c:v>
                </c:pt>
                <c:pt idx="3">
                  <c:v>#N/A</c:v>
                </c:pt>
                <c:pt idx="4">
                  <c:v>2611</c:v>
                </c:pt>
                <c:pt idx="5">
                  <c:v>#N/A</c:v>
                </c:pt>
                <c:pt idx="6">
                  <c:v>#N/A</c:v>
                </c:pt>
                <c:pt idx="7">
                  <c:v>2481</c:v>
                </c:pt>
                <c:pt idx="8">
                  <c:v>#N/A</c:v>
                </c:pt>
                <c:pt idx="9">
                  <c:v>#N/A</c:v>
                </c:pt>
                <c:pt idx="10">
                  <c:v>2407</c:v>
                </c:pt>
                <c:pt idx="11">
                  <c:v>#N/A</c:v>
                </c:pt>
                <c:pt idx="12">
                  <c:v>#N/A</c:v>
                </c:pt>
                <c:pt idx="13">
                  <c:v>2152</c:v>
                </c:pt>
                <c:pt idx="14">
                  <c:v>#N/A</c:v>
                </c:pt>
              </c:numCache>
            </c:numRef>
          </c:val>
          <c:smooth val="0"/>
          <c:extLst>
            <c:ext xmlns:c16="http://schemas.microsoft.com/office/drawing/2014/chart" uri="{C3380CC4-5D6E-409C-BE32-E72D297353CC}">
              <c16:uniqueId val="{00000008-A591-4308-A1DA-B26E81AD43F0}"/>
            </c:ext>
          </c:extLst>
        </c:ser>
        <c:dLbls>
          <c:showLegendKey val="0"/>
          <c:showVal val="0"/>
          <c:showCatName val="0"/>
          <c:showSerName val="0"/>
          <c:showPercent val="0"/>
          <c:showBubbleSize val="0"/>
        </c:dLbls>
        <c:marker val="1"/>
        <c:smooth val="0"/>
        <c:axId val="137999872"/>
        <c:axId val="138001792"/>
      </c:lineChart>
      <c:catAx>
        <c:axId val="13799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01792"/>
        <c:crosses val="autoZero"/>
        <c:auto val="1"/>
        <c:lblAlgn val="ctr"/>
        <c:lblOffset val="100"/>
        <c:tickLblSkip val="1"/>
        <c:tickMarkSkip val="1"/>
        <c:noMultiLvlLbl val="0"/>
      </c:catAx>
      <c:valAx>
        <c:axId val="13800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9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64737</c:v>
                </c:pt>
                <c:pt idx="5">
                  <c:v>65428</c:v>
                </c:pt>
                <c:pt idx="8">
                  <c:v>65409</c:v>
                </c:pt>
                <c:pt idx="11">
                  <c:v>65226</c:v>
                </c:pt>
                <c:pt idx="14">
                  <c:v>65587</c:v>
                </c:pt>
              </c:numCache>
            </c:numRef>
          </c:val>
          <c:extLst>
            <c:ext xmlns:c16="http://schemas.microsoft.com/office/drawing/2014/chart" uri="{C3380CC4-5D6E-409C-BE32-E72D297353CC}">
              <c16:uniqueId val="{00000000-2C20-494D-AFED-804B90CAE8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19006</c:v>
                </c:pt>
                <c:pt idx="5">
                  <c:v>16517</c:v>
                </c:pt>
                <c:pt idx="8">
                  <c:v>15768</c:v>
                </c:pt>
                <c:pt idx="11">
                  <c:v>14984</c:v>
                </c:pt>
                <c:pt idx="14">
                  <c:v>15008</c:v>
                </c:pt>
              </c:numCache>
            </c:numRef>
          </c:val>
          <c:extLst>
            <c:ext xmlns:c16="http://schemas.microsoft.com/office/drawing/2014/chart" uri="{C3380CC4-5D6E-409C-BE32-E72D297353CC}">
              <c16:uniqueId val="{00000001-2C20-494D-AFED-804B90CAE8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11376</c:v>
                </c:pt>
                <c:pt idx="5">
                  <c:v>12258</c:v>
                </c:pt>
                <c:pt idx="8">
                  <c:v>13588</c:v>
                </c:pt>
                <c:pt idx="11">
                  <c:v>16103</c:v>
                </c:pt>
                <c:pt idx="14">
                  <c:v>19957</c:v>
                </c:pt>
              </c:numCache>
            </c:numRef>
          </c:val>
          <c:extLst>
            <c:ext xmlns:c16="http://schemas.microsoft.com/office/drawing/2014/chart" uri="{C3380CC4-5D6E-409C-BE32-E72D297353CC}">
              <c16:uniqueId val="{00000002-2C20-494D-AFED-804B90CAE8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20-494D-AFED-804B90CAE8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20-494D-AFED-804B90CAE8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48</c:v>
                </c:pt>
                <c:pt idx="3">
                  <c:v>40</c:v>
                </c:pt>
                <c:pt idx="6">
                  <c:v>13</c:v>
                </c:pt>
                <c:pt idx="9">
                  <c:v>20</c:v>
                </c:pt>
                <c:pt idx="12">
                  <c:v>12</c:v>
                </c:pt>
              </c:numCache>
            </c:numRef>
          </c:val>
          <c:extLst>
            <c:ext xmlns:c16="http://schemas.microsoft.com/office/drawing/2014/chart" uri="{C3380CC4-5D6E-409C-BE32-E72D297353CC}">
              <c16:uniqueId val="{00000005-2C20-494D-AFED-804B90CAE8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7248</c:v>
                </c:pt>
                <c:pt idx="3">
                  <c:v>6940</c:v>
                </c:pt>
                <c:pt idx="6">
                  <c:v>6908</c:v>
                </c:pt>
                <c:pt idx="9">
                  <c:v>7021</c:v>
                </c:pt>
                <c:pt idx="12">
                  <c:v>7212</c:v>
                </c:pt>
              </c:numCache>
            </c:numRef>
          </c:val>
          <c:extLst>
            <c:ext xmlns:c16="http://schemas.microsoft.com/office/drawing/2014/chart" uri="{C3380CC4-5D6E-409C-BE32-E72D297353CC}">
              <c16:uniqueId val="{00000006-2C20-494D-AFED-804B90CAE8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3477</c:v>
                </c:pt>
                <c:pt idx="3">
                  <c:v>4493</c:v>
                </c:pt>
                <c:pt idx="6">
                  <c:v>4171</c:v>
                </c:pt>
                <c:pt idx="9">
                  <c:v>3848</c:v>
                </c:pt>
                <c:pt idx="12">
                  <c:v>3565</c:v>
                </c:pt>
              </c:numCache>
            </c:numRef>
          </c:val>
          <c:extLst>
            <c:ext xmlns:c16="http://schemas.microsoft.com/office/drawing/2014/chart" uri="{C3380CC4-5D6E-409C-BE32-E72D297353CC}">
              <c16:uniqueId val="{00000007-2C20-494D-AFED-804B90CAE8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26427</c:v>
                </c:pt>
                <c:pt idx="3">
                  <c:v>24056</c:v>
                </c:pt>
                <c:pt idx="6">
                  <c:v>22216</c:v>
                </c:pt>
                <c:pt idx="9">
                  <c:v>21534</c:v>
                </c:pt>
                <c:pt idx="12">
                  <c:v>19984</c:v>
                </c:pt>
              </c:numCache>
            </c:numRef>
          </c:val>
          <c:extLst>
            <c:ext xmlns:c16="http://schemas.microsoft.com/office/drawing/2014/chart" uri="{C3380CC4-5D6E-409C-BE32-E72D297353CC}">
              <c16:uniqueId val="{00000008-2C20-494D-AFED-804B90CAE8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389</c:v>
                </c:pt>
                <c:pt idx="3">
                  <c:v>367</c:v>
                </c:pt>
                <c:pt idx="6">
                  <c:v>350</c:v>
                </c:pt>
                <c:pt idx="9">
                  <c:v>325</c:v>
                </c:pt>
                <c:pt idx="12">
                  <c:v>407</c:v>
                </c:pt>
              </c:numCache>
            </c:numRef>
          </c:val>
          <c:extLst>
            <c:ext xmlns:c16="http://schemas.microsoft.com/office/drawing/2014/chart" uri="{C3380CC4-5D6E-409C-BE32-E72D297353CC}">
              <c16:uniqueId val="{00000009-2C20-494D-AFED-804B90CAE8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64472</c:v>
                </c:pt>
                <c:pt idx="3">
                  <c:v>63239</c:v>
                </c:pt>
                <c:pt idx="6">
                  <c:v>62815</c:v>
                </c:pt>
                <c:pt idx="9">
                  <c:v>60984</c:v>
                </c:pt>
                <c:pt idx="12">
                  <c:v>58800</c:v>
                </c:pt>
              </c:numCache>
            </c:numRef>
          </c:val>
          <c:extLst>
            <c:ext xmlns:c16="http://schemas.microsoft.com/office/drawing/2014/chart" uri="{C3380CC4-5D6E-409C-BE32-E72D297353CC}">
              <c16:uniqueId val="{0000000A-2C20-494D-AFED-804B90CAE81B}"/>
            </c:ext>
          </c:extLst>
        </c:ser>
        <c:dLbls>
          <c:showLegendKey val="0"/>
          <c:showVal val="0"/>
          <c:showCatName val="0"/>
          <c:showSerName val="0"/>
          <c:showPercent val="0"/>
          <c:showBubbleSize val="0"/>
        </c:dLbls>
        <c:gapWidth val="100"/>
        <c:overlap val="100"/>
        <c:axId val="159858048"/>
        <c:axId val="159868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6941</c:v>
                </c:pt>
                <c:pt idx="2">
                  <c:v>#N/A</c:v>
                </c:pt>
                <c:pt idx="3">
                  <c:v>#N/A</c:v>
                </c:pt>
                <c:pt idx="4">
                  <c:v>4933</c:v>
                </c:pt>
                <c:pt idx="5">
                  <c:v>#N/A</c:v>
                </c:pt>
                <c:pt idx="6">
                  <c:v>#N/A</c:v>
                </c:pt>
                <c:pt idx="7">
                  <c:v>1709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20-494D-AFED-804B90CAE81B}"/>
            </c:ext>
          </c:extLst>
        </c:ser>
        <c:dLbls>
          <c:showLegendKey val="0"/>
          <c:showVal val="0"/>
          <c:showCatName val="0"/>
          <c:showSerName val="0"/>
          <c:showPercent val="0"/>
          <c:showBubbleSize val="0"/>
        </c:dLbls>
        <c:marker val="1"/>
        <c:smooth val="0"/>
        <c:axId val="159858048"/>
        <c:axId val="159868416"/>
      </c:lineChart>
      <c:catAx>
        <c:axId val="15985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868416"/>
        <c:crosses val="autoZero"/>
        <c:auto val="1"/>
        <c:lblAlgn val="ctr"/>
        <c:lblOffset val="100"/>
        <c:tickLblSkip val="1"/>
        <c:tickMarkSkip val="1"/>
        <c:noMultiLvlLbl val="0"/>
      </c:catAx>
      <c:valAx>
        <c:axId val="15986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85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7708</c:v>
                </c:pt>
                <c:pt idx="1">
                  <c:v>7611</c:v>
                </c:pt>
                <c:pt idx="2">
                  <c:v>7306</c:v>
                </c:pt>
              </c:numCache>
            </c:numRef>
          </c:val>
          <c:extLst>
            <c:ext xmlns:c16="http://schemas.microsoft.com/office/drawing/2014/chart" uri="{C3380CC4-5D6E-409C-BE32-E72D297353CC}">
              <c16:uniqueId val="{00000000-B754-46E3-89AF-C79EFFBB07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625</c:v>
                </c:pt>
                <c:pt idx="1">
                  <c:v>625</c:v>
                </c:pt>
                <c:pt idx="2">
                  <c:v>2055</c:v>
                </c:pt>
              </c:numCache>
            </c:numRef>
          </c:val>
          <c:extLst>
            <c:ext xmlns:c16="http://schemas.microsoft.com/office/drawing/2014/chart" uri="{C3380CC4-5D6E-409C-BE32-E72D297353CC}">
              <c16:uniqueId val="{00000001-B754-46E3-89AF-C79EFFBB07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5013</c:v>
                </c:pt>
                <c:pt idx="1">
                  <c:v>6727</c:v>
                </c:pt>
                <c:pt idx="2">
                  <c:v>7879</c:v>
                </c:pt>
              </c:numCache>
            </c:numRef>
          </c:val>
          <c:extLst>
            <c:ext xmlns:c16="http://schemas.microsoft.com/office/drawing/2014/chart" uri="{C3380CC4-5D6E-409C-BE32-E72D297353CC}">
              <c16:uniqueId val="{00000002-B754-46E3-89AF-C79EFFBB078C}"/>
            </c:ext>
          </c:extLst>
        </c:ser>
        <c:dLbls>
          <c:showLegendKey val="0"/>
          <c:showVal val="0"/>
          <c:showCatName val="0"/>
          <c:showSerName val="0"/>
          <c:showPercent val="0"/>
          <c:showBubbleSize val="0"/>
        </c:dLbls>
        <c:gapWidth val="120"/>
        <c:overlap val="100"/>
        <c:axId val="170529920"/>
        <c:axId val="170531456"/>
      </c:barChart>
      <c:catAx>
        <c:axId val="1705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0531456"/>
        <c:crosses val="autoZero"/>
        <c:auto val="1"/>
        <c:lblAlgn val="ctr"/>
        <c:lblOffset val="100"/>
        <c:tickLblSkip val="1"/>
        <c:tickMarkSkip val="1"/>
        <c:noMultiLvlLbl val="0"/>
      </c:catAx>
      <c:valAx>
        <c:axId val="170531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052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'(12)公会計指標分析・財政指標組合せ分析表'!$AN$51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'(12)公会計指標分析・財政指標組合せ分析表'!$BP$50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{F027DAD1-14EA-40D1-9711-141C492D2013}</c15:txfldGUID>
                      <c15:f>'(12)公会計指標分析・財政指標組合せ分析表'!$BP$50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B37-4CC0-BE56-A1851F7EB4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{8B9C0BE0-92B9-4D0E-81F0-5622B9544971}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37-4CC0-BE56-A1851F7EB4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{152E6CE7-7448-4A9A-BFBF-D68E5D0D30A8}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37-4CC0-BE56-A1851F7EB4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{06EA1D09-A8B3-42D1-8396-F4C2F15AF96D}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37-4CC0-BE56-A1851F7EB4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{FB24C159-05E5-4B0C-9816-171A30432775}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37-4CC0-BE56-A1851F7EB457}"/>
                </c:ext>
              </c:extLst>
            </c:dLbl>
            <c:dLbl>
              <c:idx val="8"/>
              <c:layout/>
              <c:tx>
                <c:strRef>
                  <c:f>'(12)公会計指標分析・財政指標組合せ分析表'!$BX$50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{DDED404E-6FE8-4E66-8CEB-CCB1A0892320}</c15:txfldGUID>
                      <c15:f>'(12)公会計指標分析・財政指標組合せ分析表'!$BX$50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B37-4CC0-BE56-A1851F7EB457}"/>
                </c:ext>
              </c:extLst>
            </c:dLbl>
            <c:dLbl>
              <c:idx val="16"/>
              <c:layout/>
              <c:tx>
                <c:strRef>
                  <c:f>'(12)公会計指標分析・財政指標組合せ分析表'!$CF$50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{289EA150-6614-4343-B96C-E659C29E1C73}</c15:txfldGUID>
                      <c15:f>'(12)公会計指標分析・財政指標組合せ分析表'!$CF$50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B37-4CC0-BE56-A1851F7EB457}"/>
                </c:ext>
              </c:extLst>
            </c:dLbl>
            <c:dLbl>
              <c:idx val="24"/>
              <c:tx>
                <c:strRef>
                  <c:f>'(12)公会計指標分析・財政指標組合せ分析表'!$CN$50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{D60E3C6A-1D56-4A98-B5DC-7C30B8132A05}</c15:txfldGUID>
                      <c15:f>'(12)公会計指標分析・財政指標組合せ分析表'!$CN$50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B37-4CC0-BE56-A1851F7EB457}"/>
                </c:ext>
              </c:extLst>
            </c:dLbl>
            <c:dLbl>
              <c:idx val="32"/>
              <c:tx>
                <c:strRef>
                  <c:f>'(12)公会計指標分析・財政指標組合せ分析表'!$CV$50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{4A9510D1-DA41-42F2-B28F-94A4840A1011}</c15:txfldGUID>
                      <c15:f>'(12)公会計指標分析・財政指標組合せ分析表'!$CV$50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B37-4CC0-BE56-A1851F7EB4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'(12)公会計指標分析・財政指標組合せ分析表'!$BP$53:$DC$53</c:f>
              <c:numCache>
                <c:formatCode>#,##0.0;"▲ "#,##0.0</c:formatCode>
                <c:ptCount val="40"/>
                <c:pt idx="8">
                  <c:v>55.9</c:v>
                </c:pt>
                <c:pt idx="16">
                  <c:v>56.9</c:v>
                </c:pt>
                <c:pt idx="24">
                  <c:v>57.4</c:v>
                </c:pt>
                <c:pt idx="32">
                  <c:v>59.1</c:v>
                </c:pt>
              </c:numCache>
            </c:numRef>
          </c:xVal>
          <c:yVal>
            <c:numRef>
              <c:f>'(12)公会計指標分析・財政指標組合せ分析表'!$BP$51:$DC$51</c:f>
              <c:numCache>
                <c:formatCode>#,##0.0;"▲ "#,##0.0</c:formatCode>
                <c:ptCount val="40"/>
                <c:pt idx="8">
                  <c:v>14.3</c:v>
                </c:pt>
                <c:pt idx="16">
                  <c:v>4.9000000000000004</c:v>
                </c:pt>
              </c:numCache>
            </c:numRef>
          </c:yVal>
          <c:smooth val="0"/>
          <c:extLst>
            <c:ext xmlns:c16="http://schemas.microsoft.com/office/drawing/2014/chart" uri="{C3380CC4-5D6E-409C-BE32-E72D297353CC}">
              <c16:uniqueId val="{00000009-AB37-4CC0-BE56-A1851F7EB457}"/>
            </c:ext>
          </c:extLst>
        </c:ser>
        <c:ser>
          <c:idx val="1"/>
          <c:order val="1"/>
          <c:tx>
            <c:strRef>
              <c:f>'(12)公会計指標分析・財政指標組合せ分析表'!$AN$55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'(12)公会計指標分析・財政指標組合せ分析表'!$BP$50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{4460C594-F1E6-4352-BC07-F607B4F745A4}</c15:txfldGUID>
                      <c15:f>'(12)公会計指標分析・財政指標組合せ分析表'!$BP$50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B37-4CC0-BE56-A1851F7EB4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{06C2AC4F-F580-49B0-A357-E890BD5941BD}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37-4CC0-BE56-A1851F7EB4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{85123952-A855-4817-8250-C49E098E412D}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37-4CC0-BE56-A1851F7EB4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{A73A6573-05EC-441C-B717-2C3E3BAF0D20}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37-4CC0-BE56-A1851F7EB4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{CDCB54FD-56C7-4DD0-A40A-3086AB7B6C59}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37-4CC0-BE56-A1851F7EB457}"/>
                </c:ext>
              </c:extLst>
            </c:dLbl>
            <c:dLbl>
              <c:idx val="8"/>
              <c:layout/>
              <c:tx>
                <c:strRef>
                  <c:f>'(12)公会計指標分析・財政指標組合せ分析表'!$BX$50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{14DDDCD3-A9DB-46FE-9CDE-420E5C9D8257}</c15:txfldGUID>
                      <c15:f>'(12)公会計指標分析・財政指標組合せ分析表'!$BX$50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B37-4CC0-BE56-A1851F7EB457}"/>
                </c:ext>
              </c:extLst>
            </c:dLbl>
            <c:dLbl>
              <c:idx val="16"/>
              <c:layout/>
              <c:tx>
                <c:strRef>
                  <c:f>'(12)公会計指標分析・財政指標組合せ分析表'!$CF$50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{968D31BF-E083-433E-8363-1C3EEC3148E9}</c15:txfldGUID>
                      <c15:f>'(12)公会計指標分析・財政指標組合せ分析表'!$CF$50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B37-4CC0-BE56-A1851F7EB457}"/>
                </c:ext>
              </c:extLst>
            </c:dLbl>
            <c:dLbl>
              <c:idx val="24"/>
              <c:layout/>
              <c:tx>
                <c:strRef>
                  <c:f>'(12)公会計指標分析・財政指標組合せ分析表'!$CN$50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{D383E5CA-396A-4315-88DA-F66CAC5539D1}</c15:txfldGUID>
                      <c15:f>'(12)公会計指標分析・財政指標組合せ分析表'!$CN$50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B37-4CC0-BE56-A1851F7EB457}"/>
                </c:ext>
              </c:extLst>
            </c:dLbl>
            <c:dLbl>
              <c:idx val="32"/>
              <c:layout/>
              <c:tx>
                <c:strRef>
                  <c:f>'(12)公会計指標分析・財政指標組合せ分析表'!$CV$50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{B1B3D20F-16D5-4043-B037-CD39E444F917}</c15:txfldGUID>
                      <c15:f>'(12)公会計指標分析・財政指標組合せ分析表'!$CV$50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B37-4CC0-BE56-A1851F7EB4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'(12)公会計指標分析・財政指標組合せ分析表'!$BP$57:$DC$57</c:f>
              <c:numCache>
                <c:formatCode>#,##0.0;"▲ "#,##0.0</c:formatCode>
                <c:ptCount val="40"/>
                <c:pt idx="8">
                  <c:v>52.6</c:v>
                </c:pt>
                <c:pt idx="16">
                  <c:v>58.6</c:v>
                </c:pt>
                <c:pt idx="24">
                  <c:v>58.9</c:v>
                </c:pt>
                <c:pt idx="32">
                  <c:v>59.2</c:v>
                </c:pt>
              </c:numCache>
            </c:numRef>
          </c:xVal>
          <c:yVal>
            <c:numRef>
              <c:f>'(12)公会計指標分析・財政指標組合せ分析表'!$BP$55:$DC$55</c:f>
              <c:numCache>
                <c:formatCode>#,##0.0;"▲ "#,##0.0</c:formatCode>
                <c:ptCount val="40"/>
                <c:pt idx="8">
                  <c:v>25.4</c:v>
                </c:pt>
                <c:pt idx="16">
                  <c:v>16.600000000000001</c:v>
                </c:pt>
                <c:pt idx="24">
                  <c:v>17.399999999999999</c:v>
                </c:pt>
                <c:pt idx="32">
                  <c:v>12.1</c:v>
                </c:pt>
              </c:numCache>
            </c:numRef>
          </c:yVal>
          <c:smooth val="0"/>
          <c:extLst>
            <c:ext xmlns:c16="http://schemas.microsoft.com/office/drawing/2014/chart" uri="{C3380CC4-5D6E-409C-BE32-E72D297353CC}">
              <c16:uniqueId val="{00000013-AB37-4CC0-BE56-A1851F7EB457}"/>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'(12)公会計指標分析・財政指標組合せ分析表'!$AN$73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'(12)公会計指標分析・財政指標組合せ分析表'!$BP$72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{F34E9EAC-26BB-4F95-9ACC-B33FD3C2BC7F}</c15:txfldGUID>
                      <c15:f>'(12)公会計指標分析・財政指標組合せ分析表'!$BP$72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7B2-4758-9932-93F83A6FEE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{53B2B5F4-06BE-48DB-AFE6-1573EE38F147}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B2-4758-9932-93F83A6FEE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{111EFF8B-14C2-4B60-AF25-99714583E4D1}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B2-4758-9932-93F83A6FEE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{889C1536-9352-4743-BAA1-5E2BFA89CA71}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B2-4758-9932-93F83A6FEE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{B4E072FB-4D3F-46D1-9DB8-9C266A40C6D8}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B2-4758-9932-93F83A6FEEE9}"/>
                </c:ext>
              </c:extLst>
            </c:dLbl>
            <c:dLbl>
              <c:idx val="8"/>
              <c:layout/>
              <c:tx>
                <c:strRef>
                  <c:f>'(12)公会計指標分析・財政指標組合せ分析表'!$BX$72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{3125EAB3-836B-4BC7-B138-6BDC18217AA9}</c15:txfldGUID>
                      <c15:f>'(12)公会計指標分析・財政指標組合せ分析表'!$BX$72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7B2-4758-9932-93F83A6FEEE9}"/>
                </c:ext>
              </c:extLst>
            </c:dLbl>
            <c:dLbl>
              <c:idx val="16"/>
              <c:layout/>
              <c:tx>
                <c:strRef>
                  <c:f>'(12)公会計指標分析・財政指標組合せ分析表'!$CF$72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{F116FCD6-FC33-42B8-83B9-EC7A73BD762F}</c15:txfldGUID>
                      <c15:f>'(12)公会計指標分析・財政指標組合せ分析表'!$CF$72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7B2-4758-9932-93F83A6FEEE9}"/>
                </c:ext>
              </c:extLst>
            </c:dLbl>
            <c:dLbl>
              <c:idx val="24"/>
              <c:tx>
                <c:strRef>
                  <c:f>'(12)公会計指標分析・財政指標組合せ分析表'!$CN$72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{FEDE7B36-848C-47B0-B541-4BB3B5CED3B7}</c15:txfldGUID>
                      <c15:f>'(12)公会計指標分析・財政指標組合せ分析表'!$CN$72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7B2-4758-9932-93F83A6FEEE9}"/>
                </c:ext>
              </c:extLst>
            </c:dLbl>
            <c:dLbl>
              <c:idx val="32"/>
              <c:tx>
                <c:strRef>
                  <c:f>'(12)公会計指標分析・財政指標組合せ分析表'!$CV$72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{73821B94-E8A4-46CB-A6EF-3BDE669B36C6}</c15:txfldGUID>
                      <c15:f>'(12)公会計指標分析・財政指標組合せ分析表'!$CV$72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7B2-4758-9932-93F83A6FEE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'(12)公会計指標分析・財政指標組合せ分析表'!$BP$75:$DC$75</c:f>
              <c:numCache>
                <c:formatCode>#,##0.0;"▲ "#,##0.0</c:formatCode>
                <c:ptCount val="40"/>
                <c:pt idx="0">
                  <c:v>9.4</c:v>
                </c:pt>
                <c:pt idx="8">
                  <c:v>8.4</c:v>
                </c:pt>
                <c:pt idx="16">
                  <c:v>8.5</c:v>
                </c:pt>
                <c:pt idx="24">
                  <c:v>7.1</c:v>
                </c:pt>
                <c:pt idx="32">
                  <c:v>6.6</c:v>
                </c:pt>
              </c:numCache>
            </c:numRef>
          </c:xVal>
          <c:yVal>
            <c:numRef>
              <c:f>'(12)公会計指標分析・財政指標組合せ分析表'!$BP$73:$DC$73</c:f>
              <c:numCache>
                <c:formatCode>#,##0.0;"▲ "#,##0.0</c:formatCode>
                <c:ptCount val="40"/>
                <c:pt idx="0">
                  <c:v>20.9</c:v>
                </c:pt>
                <c:pt idx="8">
                  <c:v>14.3</c:v>
                </c:pt>
                <c:pt idx="16">
                  <c:v>4.9000000000000004</c:v>
                </c:pt>
              </c:numCache>
            </c:numRef>
          </c:yVal>
          <c:smooth val="0"/>
          <c:extLst>
            <c:ext xmlns:c16="http://schemas.microsoft.com/office/drawing/2014/chart" uri="{C3380CC4-5D6E-409C-BE32-E72D297353CC}">
              <c16:uniqueId val="{00000009-37B2-4758-9932-93F83A6FEEE9}"/>
            </c:ext>
          </c:extLst>
        </c:ser>
        <c:ser>
          <c:idx val="1"/>
          <c:order val="1"/>
          <c:tx>
            <c:strRef>
              <c:f>'(12)公会計指標分析・財政指標組合せ分析表'!$AN$77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'(12)公会計指標分析・財政指標組合せ分析表'!$BP$72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{E9D849F8-2818-4528-8436-91184FB758EE}</c15:txfldGUID>
                      <c15:f>'(12)公会計指標分析・財政指標組合せ分析表'!$BP$72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7B2-4758-9932-93F83A6FEE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{8EB95557-3FFE-49EF-8837-750647A2C229}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B2-4758-9932-93F83A6FEE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{88738656-982F-4B91-AAAB-C59A1FB6792C}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B2-4758-9932-93F83A6FEE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{3F52E335-928B-469B-B13A-B667659A11C9}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B2-4758-9932-93F83A6FEE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{31F7E635-575D-4285-BF40-45479E88BC08}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B2-4758-9932-93F83A6FEEE9}"/>
                </c:ext>
              </c:extLst>
            </c:dLbl>
            <c:dLbl>
              <c:idx val="8"/>
              <c:layout/>
              <c:tx>
                <c:strRef>
                  <c:f>'(12)公会計指標分析・財政指標組合せ分析表'!$BX$72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{AE9B4C54-D1D8-41DF-8989-A6DF0EBA3DB5}</c15:txfldGUID>
                      <c15:f>'(12)公会計指標分析・財政指標組合せ分析表'!$BX$72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7B2-4758-9932-93F83A6FEEE9}"/>
                </c:ext>
              </c:extLst>
            </c:dLbl>
            <c:dLbl>
              <c:idx val="16"/>
              <c:layout>
                <c:manualLayout>
                  <c:x val="0"/>
                  <c:y val="9.7543884644706817E-3"/>
                </c:manualLayout>
              </c:layout>
              <c:tx>
                <c:strRef>
                  <c:f>'(12)公会計指標分析・財政指標組合せ分析表'!$CF$72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{ABBA392B-EE27-4508-9632-CD5A778F0EB2}</c15:txfldGUID>
                      <c15:f>'(12)公会計指標分析・財政指標組合せ分析表'!$CF$72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7B2-4758-9932-93F83A6FEEE9}"/>
                </c:ext>
              </c:extLst>
            </c:dLbl>
            <c:dLbl>
              <c:idx val="24"/>
              <c:layout>
                <c:manualLayout>
                  <c:x val="0"/>
                  <c:y val="-9.7543884644706817E-3"/>
                </c:manualLayout>
              </c:layout>
              <c:tx>
                <c:strRef>
                  <c:f>'(12)公会計指標分析・財政指標組合せ分析表'!$CN$72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{76F36AD0-0F6D-4564-97D6-36114B9A2C49}</c15:txfldGUID>
                      <c15:f>'(12)公会計指標分析・財政指標組合せ分析表'!$CN$72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7B2-4758-9932-93F83A6FEEE9}"/>
                </c:ext>
              </c:extLst>
            </c:dLbl>
            <c:dLbl>
              <c:idx val="32"/>
              <c:layout/>
              <c:tx>
                <c:strRef>
                  <c:f>'(12)公会計指標分析・財政指標組合せ分析表'!$CV$72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{D16CA2C7-5B22-449D-BCD8-71592D7D2302}</c15:txfldGUID>
                      <c15:f>'(12)公会計指標分析・財政指標組合せ分析表'!$CV$72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7B2-4758-9932-93F83A6FEE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'(12)公会計指標分析・財政指標組合せ分析表'!$BP$79:$DC$79</c:f>
              <c:numCache>
                <c:formatCode>#,##0.0;"▲ "#,##0.0</c:formatCode>
                <c:ptCount val="40"/>
                <c:pt idx="0">
                  <c:v>5.2</c:v>
                </c:pt>
                <c:pt idx="8">
                  <c:v>4.8</c:v>
                </c:pt>
                <c:pt idx="16">
                  <c:v>3.6</c:v>
                </c:pt>
                <c:pt idx="24">
                  <c:v>3.6</c:v>
                </c:pt>
                <c:pt idx="32">
                  <c:v>3.5</c:v>
                </c:pt>
              </c:numCache>
            </c:numRef>
          </c:xVal>
          <c:yVal>
            <c:numRef>
              <c:f>'(12)公会計指標分析・財政指標組合せ分析表'!$BP$77:$DC$77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37B2-4758-9932-93F83A6FEEE9}"/>
            </c:ext>
          </c:extLst>
        </c:ser>
        <c:dLbls>
          <c:showLegendKey val="0"/>
          <c:showVal val="1"/>
          <c:showCatName val="0"/>
          <c:showSerName val="0"/>
          <c:showPercent val="0"/>
          <c:showBubbleSize val="0"/>
        </c:dLbls>
        <c:axId val="84219776"/>
        <c:axId val="84234240"/>
      </c:scatterChart>
      <c:valAx>
        <c:axId val="84219776"/>
        <c:scaling>
          <c:orientation val="minMax"/>
          <c:max val="9.9"/>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年度においては、借換債の発行を前提として行うテールヘビー返済（バルーン返済）について借換債を発行しなかったため、元利償還金が一時的に増加し実質公債費比率が悪化した。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年度は元利償還金が減少し、実質公債費比率が改善された。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年度においては、標準税収入等の増加により単年度における実質公債費比率が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と改善したことに伴い、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ヵ年平均における実質公債費比率も改善し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満期一括償還地方債の発行は行っていない。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職員の新陳代謝及び公営企業における企業債償還の進捗等により、健全化法施行以降一貫して将来負担比率の分子部分については減少を続けている。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例年の着実な地方債償還に加え、平成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年度から借換債の発行を抑制したことにより地方債の残高は減少している。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更に、決算剰余金の財政調整基金への積立等の影響により充当可能基金が増加している。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結果、将来負担比率は一貫して改善しており、平成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についても前年度に引き続き該当なしとなっている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兵庫県伊丹市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災害、急激な社会情勢の悪化、今後増加が見込まれる公共施設の再配置等に伴う公債費や改修費の増加等に備え目標を掲げ積立てを行っているため、基金残高の総額は増加傾向にある。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将来を見据えた基金の積立てを実施する一方、庁舎建替えや施設の再配置等に基金の活用を考えている。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年度より実施の新たな行財政プランを策定する予定であり、その中で今後の基金の活用について検討していく予定である。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公共施設の再配置や改修工事への備え等。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今後、施設の再配置や大規模な改修工事、庁舎の建替え等が見込まれることから、これらの支出に備えるため基金残高は増加している。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行の行財政プランにおいて、公共施設等整備保全基金、一般職員退職手当基金について一定のルールを設け積立及び処分を行っている。今後、新たな行財政プランを策定するなかで、その活用について検討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幼児教育関連経費等に充てるため基金の処分を実施したことにより、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現行の行財政プランにおいて、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％まで積立てることとしている。今後、新たな行財政プランを策定するなかで、財政調整基金の活用について検討していく予定である。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将来の公債費に備えるため基金の積立を実施したことにより、基金残高は増加した。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今後、施設再配置や大規模な改修工事等により公債費の増加が見込まれることから、これらの支出に備えるため減債基金の積立てを検討していく。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また、新たな行財政プランを策定するなかで、減債基金の活用について検討していく予定である。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203,261
200,098
25.00
71,110,653
69,962,067
805,473
40,965,473
58,545,872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全国及び兵庫県平均値より低く、類似団体内平均値と同程度の状況にある。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全国平均値（</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57.2%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59.3%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60.3%</a:t>
          </a:r>
          <a:r>
            <a:rPr kumimoji="1" lang="ja-JP" altLang="en-US" sz="1100">
              <a:latin typeface="ＭＳ Ｐゴシック" panose="020B0600070205080204" pitchFamily="50" charset="-128"/>
              <a:ea typeface="ＭＳ Ｐゴシック" panose="020B0600070205080204" pitchFamily="50" charset="-128"/>
            </a:rPr>
            <a:t>）や類似団体平均値（</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58.6%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58.9%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59.2%</a:t>
          </a:r>
          <a:r>
            <a:rPr kumimoji="1" lang="ja-JP" altLang="en-US" sz="1100">
              <a:latin typeface="ＭＳ Ｐゴシック" panose="020B0600070205080204" pitchFamily="50" charset="-128"/>
              <a:ea typeface="ＭＳ Ｐゴシック" panose="020B0600070205080204" pitchFamily="50" charset="-128"/>
            </a:rPr>
            <a:t>）が年々上昇する中、本市においても同様の状況（</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56.9%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57.4%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59.1%</a:t>
          </a:r>
          <a:r>
            <a:rPr kumimoji="1" lang="ja-JP" altLang="en-US" sz="1100">
              <a:latin typeface="ＭＳ Ｐゴシック" panose="020B0600070205080204" pitchFamily="50" charset="-128"/>
              <a:ea typeface="ＭＳ Ｐゴシック" panose="020B0600070205080204" pitchFamily="50" charset="-128"/>
            </a:rPr>
            <a:t>）にあり、施設の老朽化が年々進行する傾向にある。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6" name="直線コネクタ 65"/>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7"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8" name="直線コネクタ 67"/>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9"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0" name="直線コネクタ 69"/>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71" name="有形固定資産減価償却率平均値テキスト"/>
        <xdr:cNvSpPr txBox="1"/>
      </xdr:nvSpPr>
      <xdr:spPr>
        <a:xfrm>
          <a:off x="4813300" y="5651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2" name="フローチャート: 判断 71"/>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3" name="フローチャート: 判断 72"/>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4" name="フローチャート: 判断 73"/>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5" name="フローチャート: 判断 74"/>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61087</xdr:rowOff>
    </xdr:from>
    <xdr:to>
      <xdr:col>23</xdr:col>
      <xdr:colOff>136525</xdr:colOff>
      <xdr:row>29</xdr:row>
      <xdr:rowOff>162687</xdr:rowOff>
    </xdr:to>
    <xdr:sp macro="" textlink="">
      <xdr:nvSpPr>
        <xdr:cNvPr id="81" name="楕円 80"/>
        <xdr:cNvSpPr/>
      </xdr:nvSpPr>
      <xdr:spPr>
        <a:xfrm>
          <a:off x="47117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39514</xdr:rowOff>
    </xdr:from>
    <xdr:ext cx="405111" cy="259045"/>
    <xdr:sp macro="" textlink="">
      <xdr:nvSpPr>
        <xdr:cNvPr id="82" name="有形固定資産減価償却率該当値テキスト"/>
        <xdr:cNvSpPr txBox="1"/>
      </xdr:nvSpPr>
      <xdr:spPr>
        <a:xfrm>
          <a:off x="4813300"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134493</xdr:rowOff>
    </xdr:from>
    <xdr:to>
      <xdr:col>19</xdr:col>
      <xdr:colOff>187325</xdr:colOff>
      <xdr:row>30</xdr:row>
      <xdr:rowOff>64643</xdr:rowOff>
    </xdr:to>
    <xdr:sp macro="" textlink="">
      <xdr:nvSpPr>
        <xdr:cNvPr id="83" name="楕円 82"/>
        <xdr:cNvSpPr/>
      </xdr:nvSpPr>
      <xdr:spPr>
        <a:xfrm>
          <a:off x="4000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111887</xdr:rowOff>
    </xdr:from>
    <xdr:to>
      <xdr:col>23</xdr:col>
      <xdr:colOff>85725</xdr:colOff>
      <xdr:row>30</xdr:row>
      <xdr:rowOff>13843</xdr:rowOff>
    </xdr:to>
    <xdr:cxnSp macro="">
      <xdr:nvCxnSpPr>
        <xdr:cNvPr id="84" name="直線コネクタ 83"/>
        <xdr:cNvCxnSpPr/>
      </xdr:nvCxnSpPr>
      <xdr:spPr>
        <a:xfrm flipV="1">
          <a:off x="4051300" y="5855462"/>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156083</xdr:rowOff>
    </xdr:from>
    <xdr:to>
      <xdr:col>15</xdr:col>
      <xdr:colOff>187325</xdr:colOff>
      <xdr:row>30</xdr:row>
      <xdr:rowOff>86233</xdr:rowOff>
    </xdr:to>
    <xdr:sp macro="" textlink="">
      <xdr:nvSpPr>
        <xdr:cNvPr id="85" name="楕円 84"/>
        <xdr:cNvSpPr/>
      </xdr:nvSpPr>
      <xdr:spPr>
        <a:xfrm>
          <a:off x="3238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13843</xdr:rowOff>
    </xdr:from>
    <xdr:to>
      <xdr:col>19</xdr:col>
      <xdr:colOff>136525</xdr:colOff>
      <xdr:row>30</xdr:row>
      <xdr:rowOff>35433</xdr:rowOff>
    </xdr:to>
    <xdr:cxnSp macro="">
      <xdr:nvCxnSpPr>
        <xdr:cNvPr id="86" name="直線コネクタ 85"/>
        <xdr:cNvCxnSpPr/>
      </xdr:nvCxnSpPr>
      <xdr:spPr>
        <a:xfrm flipV="1">
          <a:off x="3289300" y="592886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27813</xdr:rowOff>
    </xdr:from>
    <xdr:to>
      <xdr:col>11</xdr:col>
      <xdr:colOff>187325</xdr:colOff>
      <xdr:row>30</xdr:row>
      <xdr:rowOff>129413</xdr:rowOff>
    </xdr:to>
    <xdr:sp macro="" textlink="">
      <xdr:nvSpPr>
        <xdr:cNvPr id="87" name="楕円 86"/>
        <xdr:cNvSpPr/>
      </xdr:nvSpPr>
      <xdr:spPr>
        <a:xfrm>
          <a:off x="2476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35433</xdr:rowOff>
    </xdr:from>
    <xdr:to>
      <xdr:col>15</xdr:col>
      <xdr:colOff>136525</xdr:colOff>
      <xdr:row>30</xdr:row>
      <xdr:rowOff>78613</xdr:rowOff>
    </xdr:to>
    <xdr:cxnSp macro="">
      <xdr:nvCxnSpPr>
        <xdr:cNvPr id="88" name="直線コネクタ 87"/>
        <xdr:cNvCxnSpPr/>
      </xdr:nvCxnSpPr>
      <xdr:spPr>
        <a:xfrm flipV="1">
          <a:off x="2527300" y="595045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9" name="n_1aveValue有形固定資産減価償却率"/>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90"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91584</xdr:rowOff>
    </xdr:from>
    <xdr:ext cx="405111" cy="259045"/>
    <xdr:sp macro="" textlink="">
      <xdr:nvSpPr>
        <xdr:cNvPr id="91" name="n_3aveValue有形固定資産減価償却率"/>
        <xdr:cNvSpPr txBox="1"/>
      </xdr:nvSpPr>
      <xdr:spPr>
        <a:xfrm>
          <a:off x="2324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55770</xdr:rowOff>
    </xdr:from>
    <xdr:ext cx="405111" cy="259045"/>
    <xdr:sp macro="" textlink="">
      <xdr:nvSpPr>
        <xdr:cNvPr id="92" name="n_1main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77360</xdr:rowOff>
    </xdr:from>
    <xdr:ext cx="405111" cy="259045"/>
    <xdr:sp macro="" textlink="">
      <xdr:nvSpPr>
        <xdr:cNvPr id="93" name="n_2mainValue有形固定資産減価償却率"/>
        <xdr:cNvSpPr txBox="1"/>
      </xdr:nvSpPr>
      <xdr:spPr>
        <a:xfrm>
          <a:off x="3086744"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145940</xdr:rowOff>
    </xdr:from>
    <xdr:ext cx="405111" cy="259045"/>
    <xdr:sp macro="" textlink="">
      <xdr:nvSpPr>
        <xdr:cNvPr id="94" name="n_3mainValue有形固定資産減価償却率"/>
        <xdr:cNvSpPr txBox="1"/>
      </xdr:nvSpPr>
      <xdr:spPr>
        <a:xfrm>
          <a:off x="2324744" y="5718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兵庫県平均値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のそれぞれより低い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a:effectLst/>
              <a:latin typeface="ＭＳ Ｐゴシック" panose="020B0600070205080204" pitchFamily="50" charset="-128"/>
              <a:ea typeface="ＭＳ Ｐゴシック" panose="020B0600070205080204" pitchFamily="50" charset="-128"/>
            </a:rPr>
            <a:t>　これは、全国平均値等に比べ地方債の償還が進み、将来負担額が低い状況にあることによる。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5" name="直線コネクタ 124"/>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8"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9" name="直線コネクタ 128"/>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30" name="債務償還比率平均値テキスト"/>
        <xdr:cNvSpPr txBox="1"/>
      </xdr:nvSpPr>
      <xdr:spPr>
        <a:xfrm>
          <a:off x="14846300" y="574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31" name="フローチャート: 判断 130"/>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32" name="フローチャート: 判断 131"/>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84101</xdr:rowOff>
    </xdr:from>
    <xdr:to>
      <xdr:col>76</xdr:col>
      <xdr:colOff>73025</xdr:colOff>
      <xdr:row>31</xdr:row>
      <xdr:rowOff>14251</xdr:rowOff>
    </xdr:to>
    <xdr:sp macro="" textlink="">
      <xdr:nvSpPr>
        <xdr:cNvPr id="138" name="楕円 137"/>
        <xdr:cNvSpPr/>
      </xdr:nvSpPr>
      <xdr:spPr>
        <a:xfrm>
          <a:off x="14744700" y="59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62528</xdr:rowOff>
    </xdr:from>
    <xdr:ext cx="469744" cy="259045"/>
    <xdr:sp macro="" textlink="">
      <xdr:nvSpPr>
        <xdr:cNvPr id="139" name="債務償還比率該当値テキスト"/>
        <xdr:cNvSpPr txBox="1"/>
      </xdr:nvSpPr>
      <xdr:spPr>
        <a:xfrm>
          <a:off x="14846300" y="597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160864</xdr:rowOff>
    </xdr:from>
    <xdr:to>
      <xdr:col>72</xdr:col>
      <xdr:colOff>123825</xdr:colOff>
      <xdr:row>30</xdr:row>
      <xdr:rowOff>91014</xdr:rowOff>
    </xdr:to>
    <xdr:sp macro="" textlink="">
      <xdr:nvSpPr>
        <xdr:cNvPr id="140" name="楕円 139"/>
        <xdr:cNvSpPr/>
      </xdr:nvSpPr>
      <xdr:spPr>
        <a:xfrm>
          <a:off x="14033500" y="59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40214</xdr:rowOff>
    </xdr:from>
    <xdr:to>
      <xdr:col>76</xdr:col>
      <xdr:colOff>22225</xdr:colOff>
      <xdr:row>30</xdr:row>
      <xdr:rowOff>134901</xdr:rowOff>
    </xdr:to>
    <xdr:cxnSp macro="">
      <xdr:nvCxnSpPr>
        <xdr:cNvPr id="141" name="直線コネクタ 140"/>
        <xdr:cNvCxnSpPr/>
      </xdr:nvCxnSpPr>
      <xdr:spPr>
        <a:xfrm>
          <a:off x="14084300" y="5955239"/>
          <a:ext cx="71120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92119</xdr:rowOff>
    </xdr:from>
    <xdr:ext cx="469744" cy="259045"/>
    <xdr:sp macro="" textlink="">
      <xdr:nvSpPr>
        <xdr:cNvPr id="142" name="n_1aveValue債務償還比率"/>
        <xdr:cNvSpPr txBox="1"/>
      </xdr:nvSpPr>
      <xdr:spPr>
        <a:xfrm>
          <a:off x="13836727" y="56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82141</xdr:rowOff>
    </xdr:from>
    <xdr:ext cx="469744" cy="259045"/>
    <xdr:sp macro="" textlink="">
      <xdr:nvSpPr>
        <xdr:cNvPr id="143" name="n_1mainValue債務償還比率"/>
        <xdr:cNvSpPr txBox="1"/>
      </xdr:nvSpPr>
      <xdr:spPr>
        <a:xfrm>
          <a:off x="13836727" y="59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203,261
200,098
25.00
71,110,653
69,962,067
805,473
40,965,473
58,545,872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72" name="楕円 71"/>
        <xdr:cNvSpPr/>
      </xdr:nvSpPr>
      <xdr:spPr>
        <a:xfrm>
          <a:off x="4584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111596</xdr:rowOff>
    </xdr:from>
    <xdr:ext cx="405111" cy="259045"/>
    <xdr:sp macro="" textlink="">
      <xdr:nvSpPr>
        <xdr:cNvPr id="73" name="【道路】&#10;有形固定資産減価償却率該当値テキスト"/>
        <xdr:cNvSpPr txBox="1"/>
      </xdr:nvSpPr>
      <xdr:spPr>
        <a:xfrm>
          <a:off x="4673600" y="628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167458</xdr:rowOff>
    </xdr:from>
    <xdr:to>
      <xdr:col>20</xdr:col>
      <xdr:colOff>38100</xdr:colOff>
      <xdr:row>37</xdr:row>
      <xdr:rowOff>97608</xdr:rowOff>
    </xdr:to>
    <xdr:sp macro="" textlink="">
      <xdr:nvSpPr>
        <xdr:cNvPr id="74" name="楕円 73"/>
        <xdr:cNvSpPr/>
      </xdr:nvSpPr>
      <xdr:spPr>
        <a:xfrm>
          <a:off x="3746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12519</xdr:rowOff>
    </xdr:from>
    <xdr:to>
      <xdr:col>24</xdr:col>
      <xdr:colOff>63500</xdr:colOff>
      <xdr:row>37</xdr:row>
      <xdr:rowOff>46808</xdr:rowOff>
    </xdr:to>
    <xdr:cxnSp macro="">
      <xdr:nvCxnSpPr>
        <xdr:cNvPr id="75" name="直線コネクタ 74"/>
        <xdr:cNvCxnSpPr/>
      </xdr:nvCxnSpPr>
      <xdr:spPr>
        <a:xfrm flipV="1">
          <a:off x="3797300" y="635616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5806</xdr:rowOff>
    </xdr:from>
    <xdr:to>
      <xdr:col>15</xdr:col>
      <xdr:colOff>101600</xdr:colOff>
      <xdr:row>37</xdr:row>
      <xdr:rowOff>107406</xdr:rowOff>
    </xdr:to>
    <xdr:sp macro="" textlink="">
      <xdr:nvSpPr>
        <xdr:cNvPr id="76" name="楕円 75"/>
        <xdr:cNvSpPr/>
      </xdr:nvSpPr>
      <xdr:spPr>
        <a:xfrm>
          <a:off x="2857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46808</xdr:rowOff>
    </xdr:from>
    <xdr:to>
      <xdr:col>19</xdr:col>
      <xdr:colOff>177800</xdr:colOff>
      <xdr:row>37</xdr:row>
      <xdr:rowOff>56606</xdr:rowOff>
    </xdr:to>
    <xdr:cxnSp macro="">
      <xdr:nvCxnSpPr>
        <xdr:cNvPr id="77" name="直線コネクタ 76"/>
        <xdr:cNvCxnSpPr/>
      </xdr:nvCxnSpPr>
      <xdr:spPr>
        <a:xfrm flipV="1">
          <a:off x="2908300" y="639045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33564</xdr:rowOff>
    </xdr:from>
    <xdr:to>
      <xdr:col>10</xdr:col>
      <xdr:colOff>165100</xdr:colOff>
      <xdr:row>37</xdr:row>
      <xdr:rowOff>135164</xdr:rowOff>
    </xdr:to>
    <xdr:sp macro="" textlink="">
      <xdr:nvSpPr>
        <xdr:cNvPr id="78" name="楕円 77"/>
        <xdr:cNvSpPr/>
      </xdr:nvSpPr>
      <xdr:spPr>
        <a:xfrm>
          <a:off x="1968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56606</xdr:rowOff>
    </xdr:from>
    <xdr:to>
      <xdr:col>15</xdr:col>
      <xdr:colOff>50800</xdr:colOff>
      <xdr:row>37</xdr:row>
      <xdr:rowOff>84364</xdr:rowOff>
    </xdr:to>
    <xdr:cxnSp macro="">
      <xdr:nvCxnSpPr>
        <xdr:cNvPr id="79" name="直線コネクタ 78"/>
        <xdr:cNvCxnSpPr/>
      </xdr:nvCxnSpPr>
      <xdr:spPr>
        <a:xfrm flipV="1">
          <a:off x="2019300" y="64002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80"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1"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2"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88735</xdr:rowOff>
    </xdr:from>
    <xdr:ext cx="405111" cy="259045"/>
    <xdr:sp macro="" textlink="">
      <xdr:nvSpPr>
        <xdr:cNvPr id="83" name="n_1mainValue【道路】&#10;有形固定資産減価償却率"/>
        <xdr:cNvSpPr txBox="1"/>
      </xdr:nvSpPr>
      <xdr:spPr>
        <a:xfrm>
          <a:off x="35820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98533</xdr:rowOff>
    </xdr:from>
    <xdr:ext cx="405111" cy="259045"/>
    <xdr:sp macro="" textlink="">
      <xdr:nvSpPr>
        <xdr:cNvPr id="84" name="n_2mainValue【道路】&#10;有形固定資産減価償却率"/>
        <xdr:cNvSpPr txBox="1"/>
      </xdr:nvSpPr>
      <xdr:spPr>
        <a:xfrm>
          <a:off x="2705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126292</xdr:rowOff>
    </xdr:from>
    <xdr:ext cx="405111" cy="259045"/>
    <xdr:sp macro="" textlink="">
      <xdr:nvSpPr>
        <xdr:cNvPr id="85" name="n_3mainValue【道路】&#10;有形固定資産減価償却率"/>
        <xdr:cNvSpPr txBox="1"/>
      </xdr:nvSpPr>
      <xdr:spPr>
        <a:xfrm>
          <a:off x="1816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7" name="直線コネクタ 106"/>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8"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9" name="直線コネクタ 108"/>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10"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11" name="直線コネクタ 110"/>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12"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3" name="フローチャート: 判断 112"/>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4" name="フローチャート: 判断 113"/>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5" name="フローチャート: 判断 114"/>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6" name="フローチャート: 判断 115"/>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162057</xdr:rowOff>
    </xdr:from>
    <xdr:to>
      <xdr:col>55</xdr:col>
      <xdr:colOff>50800</xdr:colOff>
      <xdr:row>41</xdr:row>
      <xdr:rowOff>92207</xdr:rowOff>
    </xdr:to>
    <xdr:sp macro="" textlink="">
      <xdr:nvSpPr>
        <xdr:cNvPr id="122" name="楕円 121"/>
        <xdr:cNvSpPr/>
      </xdr:nvSpPr>
      <xdr:spPr>
        <a:xfrm>
          <a:off x="10426700" y="70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76984</xdr:rowOff>
    </xdr:from>
    <xdr:ext cx="469744" cy="259045"/>
    <xdr:sp macro="" textlink="">
      <xdr:nvSpPr>
        <xdr:cNvPr id="123" name="【道路】&#10;一人当たり延長該当値テキスト"/>
        <xdr:cNvSpPr txBox="1"/>
      </xdr:nvSpPr>
      <xdr:spPr>
        <a:xfrm>
          <a:off x="10515600" y="693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161692</xdr:rowOff>
    </xdr:from>
    <xdr:to>
      <xdr:col>50</xdr:col>
      <xdr:colOff>165100</xdr:colOff>
      <xdr:row>41</xdr:row>
      <xdr:rowOff>91842</xdr:rowOff>
    </xdr:to>
    <xdr:sp macro="" textlink="">
      <xdr:nvSpPr>
        <xdr:cNvPr id="124" name="楕円 123"/>
        <xdr:cNvSpPr/>
      </xdr:nvSpPr>
      <xdr:spPr>
        <a:xfrm>
          <a:off x="9588500" y="7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41042</xdr:rowOff>
    </xdr:from>
    <xdr:to>
      <xdr:col>55</xdr:col>
      <xdr:colOff>0</xdr:colOff>
      <xdr:row>41</xdr:row>
      <xdr:rowOff>41407</xdr:rowOff>
    </xdr:to>
    <xdr:cxnSp macro="">
      <xdr:nvCxnSpPr>
        <xdr:cNvPr id="125" name="直線コネクタ 124"/>
        <xdr:cNvCxnSpPr/>
      </xdr:nvCxnSpPr>
      <xdr:spPr>
        <a:xfrm>
          <a:off x="9639300" y="7070492"/>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161600</xdr:rowOff>
    </xdr:from>
    <xdr:to>
      <xdr:col>46</xdr:col>
      <xdr:colOff>38100</xdr:colOff>
      <xdr:row>41</xdr:row>
      <xdr:rowOff>91750</xdr:rowOff>
    </xdr:to>
    <xdr:sp macro="" textlink="">
      <xdr:nvSpPr>
        <xdr:cNvPr id="126" name="楕円 125"/>
        <xdr:cNvSpPr/>
      </xdr:nvSpPr>
      <xdr:spPr>
        <a:xfrm>
          <a:off x="8699500" y="70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40950</xdr:rowOff>
    </xdr:from>
    <xdr:to>
      <xdr:col>50</xdr:col>
      <xdr:colOff>114300</xdr:colOff>
      <xdr:row>41</xdr:row>
      <xdr:rowOff>41042</xdr:rowOff>
    </xdr:to>
    <xdr:cxnSp macro="">
      <xdr:nvCxnSpPr>
        <xdr:cNvPr id="127" name="直線コネクタ 126"/>
        <xdr:cNvCxnSpPr/>
      </xdr:nvCxnSpPr>
      <xdr:spPr>
        <a:xfrm>
          <a:off x="8750300" y="707040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161692</xdr:rowOff>
    </xdr:from>
    <xdr:to>
      <xdr:col>41</xdr:col>
      <xdr:colOff>101600</xdr:colOff>
      <xdr:row>41</xdr:row>
      <xdr:rowOff>91842</xdr:rowOff>
    </xdr:to>
    <xdr:sp macro="" textlink="">
      <xdr:nvSpPr>
        <xdr:cNvPr id="128" name="楕円 127"/>
        <xdr:cNvSpPr/>
      </xdr:nvSpPr>
      <xdr:spPr>
        <a:xfrm>
          <a:off x="7810500" y="7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40950</xdr:rowOff>
    </xdr:from>
    <xdr:to>
      <xdr:col>45</xdr:col>
      <xdr:colOff>177800</xdr:colOff>
      <xdr:row>41</xdr:row>
      <xdr:rowOff>41042</xdr:rowOff>
    </xdr:to>
    <xdr:cxnSp macro="">
      <xdr:nvCxnSpPr>
        <xdr:cNvPr id="129" name="直線コネクタ 128"/>
        <xdr:cNvCxnSpPr/>
      </xdr:nvCxnSpPr>
      <xdr:spPr>
        <a:xfrm flipV="1">
          <a:off x="7861300" y="707040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30"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31"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32"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82969</xdr:rowOff>
    </xdr:from>
    <xdr:ext cx="469744" cy="259045"/>
    <xdr:sp macro="" textlink="">
      <xdr:nvSpPr>
        <xdr:cNvPr id="133" name="n_1mainValue【道路】&#10;一人当たり延長"/>
        <xdr:cNvSpPr txBox="1"/>
      </xdr:nvSpPr>
      <xdr:spPr>
        <a:xfrm>
          <a:off x="9391727" y="71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82877</xdr:rowOff>
    </xdr:from>
    <xdr:ext cx="469744" cy="259045"/>
    <xdr:sp macro="" textlink="">
      <xdr:nvSpPr>
        <xdr:cNvPr id="134" name="n_2mainValue【道路】&#10;一人当たり延長"/>
        <xdr:cNvSpPr txBox="1"/>
      </xdr:nvSpPr>
      <xdr:spPr>
        <a:xfrm>
          <a:off x="8515427" y="71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82969</xdr:rowOff>
    </xdr:from>
    <xdr:ext cx="469744" cy="259045"/>
    <xdr:sp macro="" textlink="">
      <xdr:nvSpPr>
        <xdr:cNvPr id="135" name="n_3mainValue【道路】&#10;一人当たり延長"/>
        <xdr:cNvSpPr txBox="1"/>
      </xdr:nvSpPr>
      <xdr:spPr>
        <a:xfrm>
          <a:off x="7626427" y="71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7" name="テキスト ボックス 14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9" name="直線コネクタ 158"/>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60"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1" name="直線コネクタ 160"/>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62"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63" name="直線コネクタ 162"/>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64" name="【橋りょう・トンネル】&#10;有形固定資産減価償却率平均値テキスト"/>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フローチャート: 判断 164"/>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6" name="フローチャート: 判断 165"/>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7" name="フローチャート: 判断 166"/>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8" name="フローチャート: 判断 167"/>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105410</xdr:rowOff>
    </xdr:from>
    <xdr:to>
      <xdr:col>24</xdr:col>
      <xdr:colOff>114300</xdr:colOff>
      <xdr:row>58</xdr:row>
      <xdr:rowOff>35560</xdr:rowOff>
    </xdr:to>
    <xdr:sp macro="" textlink="">
      <xdr:nvSpPr>
        <xdr:cNvPr id="174" name="楕円 173"/>
        <xdr:cNvSpPr/>
      </xdr:nvSpPr>
      <xdr:spPr>
        <a:xfrm>
          <a:off x="4584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128287</xdr:rowOff>
    </xdr:from>
    <xdr:ext cx="405111" cy="259045"/>
    <xdr:sp macro="" textlink="">
      <xdr:nvSpPr>
        <xdr:cNvPr id="175" name="【橋りょう・トンネル】&#10;有形固定資産減価償却率該当値テキスト"/>
        <xdr:cNvSpPr txBox="1"/>
      </xdr:nvSpPr>
      <xdr:spPr>
        <a:xfrm>
          <a:off x="46736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176" name="楕円 175"/>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156210</xdr:rowOff>
    </xdr:from>
    <xdr:to>
      <xdr:col>24</xdr:col>
      <xdr:colOff>63500</xdr:colOff>
      <xdr:row>58</xdr:row>
      <xdr:rowOff>13335</xdr:rowOff>
    </xdr:to>
    <xdr:cxnSp macro="">
      <xdr:nvCxnSpPr>
        <xdr:cNvPr id="177" name="直線コネクタ 176"/>
        <xdr:cNvCxnSpPr/>
      </xdr:nvCxnSpPr>
      <xdr:spPr>
        <a:xfrm flipV="1">
          <a:off x="3797300" y="99288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158750</xdr:rowOff>
    </xdr:from>
    <xdr:to>
      <xdr:col>15</xdr:col>
      <xdr:colOff>101600</xdr:colOff>
      <xdr:row>58</xdr:row>
      <xdr:rowOff>88900</xdr:rowOff>
    </xdr:to>
    <xdr:sp macro="" textlink="">
      <xdr:nvSpPr>
        <xdr:cNvPr id="178" name="楕円 177"/>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38100</xdr:rowOff>
    </xdr:to>
    <xdr:cxnSp macro="">
      <xdr:nvCxnSpPr>
        <xdr:cNvPr id="179" name="直線コネクタ 178"/>
        <xdr:cNvCxnSpPr/>
      </xdr:nvCxnSpPr>
      <xdr:spPr>
        <a:xfrm flipV="1">
          <a:off x="2908300" y="99574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0" name="楕円 179"/>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38100</xdr:rowOff>
    </xdr:from>
    <xdr:to>
      <xdr:col>15</xdr:col>
      <xdr:colOff>50800</xdr:colOff>
      <xdr:row>58</xdr:row>
      <xdr:rowOff>68580</xdr:rowOff>
    </xdr:to>
    <xdr:cxnSp macro="">
      <xdr:nvCxnSpPr>
        <xdr:cNvPr id="181" name="直線コネクタ 180"/>
        <xdr:cNvCxnSpPr/>
      </xdr:nvCxnSpPr>
      <xdr:spPr>
        <a:xfrm flipV="1">
          <a:off x="2019300" y="9982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55262</xdr:rowOff>
    </xdr:from>
    <xdr:ext cx="405111" cy="259045"/>
    <xdr:sp macro="" textlink="">
      <xdr:nvSpPr>
        <xdr:cNvPr id="182" name="n_1aveValue【橋りょう・トンネル】&#10;有形固定資産減価償却率"/>
        <xdr:cNvSpPr txBox="1"/>
      </xdr:nvSpPr>
      <xdr:spPr>
        <a:xfrm>
          <a:off x="3582044" y="999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83"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112412</xdr:rowOff>
    </xdr:from>
    <xdr:ext cx="405111" cy="259045"/>
    <xdr:sp macro="" textlink="">
      <xdr:nvSpPr>
        <xdr:cNvPr id="184" name="n_3aveValue【橋りょう・トンネル】&#10;有形固定資産減価償却率"/>
        <xdr:cNvSpPr txBox="1"/>
      </xdr:nvSpPr>
      <xdr:spPr>
        <a:xfrm>
          <a:off x="1816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80662</xdr:rowOff>
    </xdr:from>
    <xdr:ext cx="405111" cy="259045"/>
    <xdr:sp macro="" textlink="">
      <xdr:nvSpPr>
        <xdr:cNvPr id="185" name="n_1main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105427</xdr:rowOff>
    </xdr:from>
    <xdr:ext cx="405111" cy="259045"/>
    <xdr:sp macro="" textlink="">
      <xdr:nvSpPr>
        <xdr:cNvPr id="186" name="n_2mainValue【橋りょう・トンネル】&#10;有形固定資産減価償却率"/>
        <xdr:cNvSpPr txBox="1"/>
      </xdr:nvSpPr>
      <xdr:spPr>
        <a:xfrm>
          <a:off x="2705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87" name="n_3mainValue【橋りょう・トンネ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207" name="直線コネクタ 206"/>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208"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9" name="直線コネクタ 208"/>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10"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11" name="直線コネクタ 210"/>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12"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13" name="フローチャート: 判断 212"/>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14" name="フローチャート: 判断 213"/>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15" name="フローチャート: 判断 214"/>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16" name="フローチャート: 判断 215"/>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143287</xdr:rowOff>
    </xdr:from>
    <xdr:to>
      <xdr:col>55</xdr:col>
      <xdr:colOff>50800</xdr:colOff>
      <xdr:row>60</xdr:row>
      <xdr:rowOff>73437</xdr:rowOff>
    </xdr:to>
    <xdr:sp macro="" textlink="">
      <xdr:nvSpPr>
        <xdr:cNvPr id="222" name="楕円 221"/>
        <xdr:cNvSpPr/>
      </xdr:nvSpPr>
      <xdr:spPr>
        <a:xfrm>
          <a:off x="10426700" y="102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166164</xdr:rowOff>
    </xdr:from>
    <xdr:ext cx="534377" cy="259045"/>
    <xdr:sp macro="" textlink="">
      <xdr:nvSpPr>
        <xdr:cNvPr id="223" name="【橋りょう・トンネル】&#10;一人当たり有形固定資産（償却資産）額該当値テキスト"/>
        <xdr:cNvSpPr txBox="1"/>
      </xdr:nvSpPr>
      <xdr:spPr>
        <a:xfrm>
          <a:off x="10515600" y="101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141298</xdr:rowOff>
    </xdr:from>
    <xdr:to>
      <xdr:col>50</xdr:col>
      <xdr:colOff>165100</xdr:colOff>
      <xdr:row>60</xdr:row>
      <xdr:rowOff>71448</xdr:rowOff>
    </xdr:to>
    <xdr:sp macro="" textlink="">
      <xdr:nvSpPr>
        <xdr:cNvPr id="224" name="楕円 223"/>
        <xdr:cNvSpPr/>
      </xdr:nvSpPr>
      <xdr:spPr>
        <a:xfrm>
          <a:off x="9588500" y="10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20648</xdr:rowOff>
    </xdr:from>
    <xdr:to>
      <xdr:col>55</xdr:col>
      <xdr:colOff>0</xdr:colOff>
      <xdr:row>60</xdr:row>
      <xdr:rowOff>22637</xdr:rowOff>
    </xdr:to>
    <xdr:cxnSp macro="">
      <xdr:nvCxnSpPr>
        <xdr:cNvPr id="225" name="直線コネクタ 224"/>
        <xdr:cNvCxnSpPr/>
      </xdr:nvCxnSpPr>
      <xdr:spPr>
        <a:xfrm>
          <a:off x="9639300" y="10307648"/>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144813</xdr:rowOff>
    </xdr:from>
    <xdr:to>
      <xdr:col>46</xdr:col>
      <xdr:colOff>38100</xdr:colOff>
      <xdr:row>60</xdr:row>
      <xdr:rowOff>74963</xdr:rowOff>
    </xdr:to>
    <xdr:sp macro="" textlink="">
      <xdr:nvSpPr>
        <xdr:cNvPr id="226" name="楕円 225"/>
        <xdr:cNvSpPr/>
      </xdr:nvSpPr>
      <xdr:spPr>
        <a:xfrm>
          <a:off x="8699500" y="102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20648</xdr:rowOff>
    </xdr:from>
    <xdr:to>
      <xdr:col>50</xdr:col>
      <xdr:colOff>114300</xdr:colOff>
      <xdr:row>60</xdr:row>
      <xdr:rowOff>24163</xdr:rowOff>
    </xdr:to>
    <xdr:cxnSp macro="">
      <xdr:nvCxnSpPr>
        <xdr:cNvPr id="227" name="直線コネクタ 226"/>
        <xdr:cNvCxnSpPr/>
      </xdr:nvCxnSpPr>
      <xdr:spPr>
        <a:xfrm flipV="1">
          <a:off x="8750300" y="10307648"/>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146722</xdr:rowOff>
    </xdr:from>
    <xdr:to>
      <xdr:col>41</xdr:col>
      <xdr:colOff>101600</xdr:colOff>
      <xdr:row>60</xdr:row>
      <xdr:rowOff>76872</xdr:rowOff>
    </xdr:to>
    <xdr:sp macro="" textlink="">
      <xdr:nvSpPr>
        <xdr:cNvPr id="228" name="楕円 227"/>
        <xdr:cNvSpPr/>
      </xdr:nvSpPr>
      <xdr:spPr>
        <a:xfrm>
          <a:off x="7810500" y="1026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24163</xdr:rowOff>
    </xdr:from>
    <xdr:to>
      <xdr:col>45</xdr:col>
      <xdr:colOff>177800</xdr:colOff>
      <xdr:row>60</xdr:row>
      <xdr:rowOff>26072</xdr:rowOff>
    </xdr:to>
    <xdr:cxnSp macro="">
      <xdr:nvCxnSpPr>
        <xdr:cNvPr id="229" name="直線コネクタ 228"/>
        <xdr:cNvCxnSpPr/>
      </xdr:nvCxnSpPr>
      <xdr:spPr>
        <a:xfrm flipV="1">
          <a:off x="7861300" y="10311163"/>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30"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31"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2396</xdr:rowOff>
    </xdr:from>
    <xdr:ext cx="534377" cy="259045"/>
    <xdr:sp macro="" textlink="">
      <xdr:nvSpPr>
        <xdr:cNvPr id="232" name="n_3aveValue【橋りょう・トンネル】&#10;一人当たり有形固定資産（償却資産）額"/>
        <xdr:cNvSpPr txBox="1"/>
      </xdr:nvSpPr>
      <xdr:spPr>
        <a:xfrm>
          <a:off x="7594111" y="10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87975</xdr:rowOff>
    </xdr:from>
    <xdr:ext cx="534377" cy="259045"/>
    <xdr:sp macro="" textlink="">
      <xdr:nvSpPr>
        <xdr:cNvPr id="233" name="n_1mainValue【橋りょう・トンネル】&#10;一人当たり有形固定資産（償却資産）額"/>
        <xdr:cNvSpPr txBox="1"/>
      </xdr:nvSpPr>
      <xdr:spPr>
        <a:xfrm>
          <a:off x="9359411" y="100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66090</xdr:rowOff>
    </xdr:from>
    <xdr:ext cx="534377" cy="259045"/>
    <xdr:sp macro="" textlink="">
      <xdr:nvSpPr>
        <xdr:cNvPr id="234" name="n_2mainValue【橋りょう・トンネル】&#10;一人当たり有形固定資産（償却資産）額"/>
        <xdr:cNvSpPr txBox="1"/>
      </xdr:nvSpPr>
      <xdr:spPr>
        <a:xfrm>
          <a:off x="8483111" y="103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93399</xdr:rowOff>
    </xdr:from>
    <xdr:ext cx="534377" cy="259045"/>
    <xdr:sp macro="" textlink="">
      <xdr:nvSpPr>
        <xdr:cNvPr id="235" name="n_3mainValue【橋りょう・トンネル】&#10;一人当たり有形固定資産（償却資産）額"/>
        <xdr:cNvSpPr txBox="1"/>
      </xdr:nvSpPr>
      <xdr:spPr>
        <a:xfrm>
          <a:off x="7594111" y="1003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58" name="直線コネクタ 257"/>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59"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60" name="直線コネクタ 259"/>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61"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62" name="直線コネクタ 261"/>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63"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64" name="フローチャート: 判断 263"/>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66" name="フローチャート: 判断 265"/>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67" name="フローチャート: 判断 266"/>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74168</xdr:rowOff>
    </xdr:from>
    <xdr:to>
      <xdr:col>24</xdr:col>
      <xdr:colOff>114300</xdr:colOff>
      <xdr:row>83</xdr:row>
      <xdr:rowOff>4318</xdr:rowOff>
    </xdr:to>
    <xdr:sp macro="" textlink="">
      <xdr:nvSpPr>
        <xdr:cNvPr id="273" name="楕円 272"/>
        <xdr:cNvSpPr/>
      </xdr:nvSpPr>
      <xdr:spPr>
        <a:xfrm>
          <a:off x="45847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97045</xdr:rowOff>
    </xdr:from>
    <xdr:ext cx="405111" cy="259045"/>
    <xdr:sp macro="" textlink="">
      <xdr:nvSpPr>
        <xdr:cNvPr id="274" name="【公営住宅】&#10;有形固定資産減価償却率該当値テキスト"/>
        <xdr:cNvSpPr txBox="1"/>
      </xdr:nvSpPr>
      <xdr:spPr>
        <a:xfrm>
          <a:off x="4673600" y="1398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106172</xdr:rowOff>
    </xdr:from>
    <xdr:to>
      <xdr:col>20</xdr:col>
      <xdr:colOff>38100</xdr:colOff>
      <xdr:row>83</xdr:row>
      <xdr:rowOff>36322</xdr:rowOff>
    </xdr:to>
    <xdr:sp macro="" textlink="">
      <xdr:nvSpPr>
        <xdr:cNvPr id="275" name="楕円 274"/>
        <xdr:cNvSpPr/>
      </xdr:nvSpPr>
      <xdr:spPr>
        <a:xfrm>
          <a:off x="3746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124968</xdr:rowOff>
    </xdr:from>
    <xdr:to>
      <xdr:col>24</xdr:col>
      <xdr:colOff>63500</xdr:colOff>
      <xdr:row>82</xdr:row>
      <xdr:rowOff>156972</xdr:rowOff>
    </xdr:to>
    <xdr:cxnSp macro="">
      <xdr:nvCxnSpPr>
        <xdr:cNvPr id="276" name="直線コネクタ 275"/>
        <xdr:cNvCxnSpPr/>
      </xdr:nvCxnSpPr>
      <xdr:spPr>
        <a:xfrm flipV="1">
          <a:off x="3797300" y="141838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140463</xdr:rowOff>
    </xdr:from>
    <xdr:to>
      <xdr:col>15</xdr:col>
      <xdr:colOff>101600</xdr:colOff>
      <xdr:row>83</xdr:row>
      <xdr:rowOff>70613</xdr:rowOff>
    </xdr:to>
    <xdr:sp macro="" textlink="">
      <xdr:nvSpPr>
        <xdr:cNvPr id="277" name="楕円 276"/>
        <xdr:cNvSpPr/>
      </xdr:nvSpPr>
      <xdr:spPr>
        <a:xfrm>
          <a:off x="2857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156972</xdr:rowOff>
    </xdr:from>
    <xdr:to>
      <xdr:col>19</xdr:col>
      <xdr:colOff>177800</xdr:colOff>
      <xdr:row>83</xdr:row>
      <xdr:rowOff>19813</xdr:rowOff>
    </xdr:to>
    <xdr:cxnSp macro="">
      <xdr:nvCxnSpPr>
        <xdr:cNvPr id="278" name="直線コネクタ 277"/>
        <xdr:cNvCxnSpPr/>
      </xdr:nvCxnSpPr>
      <xdr:spPr>
        <a:xfrm flipV="1">
          <a:off x="2908300" y="1421587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1015</xdr:rowOff>
    </xdr:from>
    <xdr:to>
      <xdr:col>10</xdr:col>
      <xdr:colOff>165100</xdr:colOff>
      <xdr:row>83</xdr:row>
      <xdr:rowOff>102615</xdr:rowOff>
    </xdr:to>
    <xdr:sp macro="" textlink="">
      <xdr:nvSpPr>
        <xdr:cNvPr id="279" name="楕円 278"/>
        <xdr:cNvSpPr/>
      </xdr:nvSpPr>
      <xdr:spPr>
        <a:xfrm>
          <a:off x="1968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19813</xdr:rowOff>
    </xdr:from>
    <xdr:to>
      <xdr:col>15</xdr:col>
      <xdr:colOff>50800</xdr:colOff>
      <xdr:row>83</xdr:row>
      <xdr:rowOff>51815</xdr:rowOff>
    </xdr:to>
    <xdr:cxnSp macro="">
      <xdr:nvCxnSpPr>
        <xdr:cNvPr id="280" name="直線コネクタ 279"/>
        <xdr:cNvCxnSpPr/>
      </xdr:nvCxnSpPr>
      <xdr:spPr>
        <a:xfrm flipV="1">
          <a:off x="2019300" y="1425016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81"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82"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283" name="n_3aveValue【公営住宅】&#10;有形固定資産減価償却率"/>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52849</xdr:rowOff>
    </xdr:from>
    <xdr:ext cx="405111" cy="259045"/>
    <xdr:sp macro="" textlink="">
      <xdr:nvSpPr>
        <xdr:cNvPr id="284" name="n_1mainValue【公営住宅】&#10;有形固定資産減価償却率"/>
        <xdr:cNvSpPr txBox="1"/>
      </xdr:nvSpPr>
      <xdr:spPr>
        <a:xfrm>
          <a:off x="3582044" y="1394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87140</xdr:rowOff>
    </xdr:from>
    <xdr:ext cx="405111" cy="259045"/>
    <xdr:sp macro="" textlink="">
      <xdr:nvSpPr>
        <xdr:cNvPr id="285" name="n_2mainValue【公営住宅】&#10;有形固定資産減価償却率"/>
        <xdr:cNvSpPr txBox="1"/>
      </xdr:nvSpPr>
      <xdr:spPr>
        <a:xfrm>
          <a:off x="2705744" y="1397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119142</xdr:rowOff>
    </xdr:from>
    <xdr:ext cx="405111" cy="259045"/>
    <xdr:sp macro="" textlink="">
      <xdr:nvSpPr>
        <xdr:cNvPr id="286" name="n_3mainValue【公営住宅】&#10;有形固定資産減価償却率"/>
        <xdr:cNvSpPr txBox="1"/>
      </xdr:nvSpPr>
      <xdr:spPr>
        <a:xfrm>
          <a:off x="1816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308" name="直線コネクタ 307"/>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9"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0" name="直線コネクタ 30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311"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12" name="直線コネクタ 311"/>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91000</xdr:rowOff>
    </xdr:from>
    <xdr:ext cx="469744" cy="259045"/>
    <xdr:sp macro="" textlink="">
      <xdr:nvSpPr>
        <xdr:cNvPr id="313" name="【公営住宅】&#10;一人当たり面積平均値テキスト"/>
        <xdr:cNvSpPr txBox="1"/>
      </xdr:nvSpPr>
      <xdr:spPr>
        <a:xfrm>
          <a:off x="10515600" y="14492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14" name="フローチャート: 判断 313"/>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15" name="フローチャート: 判断 314"/>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16" name="フローチャート: 判断 315"/>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17" name="フローチャート: 判断 316"/>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67768</xdr:rowOff>
    </xdr:from>
    <xdr:to>
      <xdr:col>55</xdr:col>
      <xdr:colOff>50800</xdr:colOff>
      <xdr:row>84</xdr:row>
      <xdr:rowOff>169368</xdr:rowOff>
    </xdr:to>
    <xdr:sp macro="" textlink="">
      <xdr:nvSpPr>
        <xdr:cNvPr id="323" name="楕円 322"/>
        <xdr:cNvSpPr/>
      </xdr:nvSpPr>
      <xdr:spPr>
        <a:xfrm>
          <a:off x="10426700" y="14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90645</xdr:rowOff>
    </xdr:from>
    <xdr:ext cx="469744" cy="259045"/>
    <xdr:sp macro="" textlink="">
      <xdr:nvSpPr>
        <xdr:cNvPr id="324" name="【公営住宅】&#10;一人当たり面積該当値テキスト"/>
        <xdr:cNvSpPr txBox="1"/>
      </xdr:nvSpPr>
      <xdr:spPr>
        <a:xfrm>
          <a:off x="10515600" y="143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66396</xdr:rowOff>
    </xdr:from>
    <xdr:to>
      <xdr:col>50</xdr:col>
      <xdr:colOff>165100</xdr:colOff>
      <xdr:row>84</xdr:row>
      <xdr:rowOff>167996</xdr:rowOff>
    </xdr:to>
    <xdr:sp macro="" textlink="">
      <xdr:nvSpPr>
        <xdr:cNvPr id="325" name="楕円 324"/>
        <xdr:cNvSpPr/>
      </xdr:nvSpPr>
      <xdr:spPr>
        <a:xfrm>
          <a:off x="9588500" y="144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117196</xdr:rowOff>
    </xdr:from>
    <xdr:to>
      <xdr:col>55</xdr:col>
      <xdr:colOff>0</xdr:colOff>
      <xdr:row>84</xdr:row>
      <xdr:rowOff>118568</xdr:rowOff>
    </xdr:to>
    <xdr:cxnSp macro="">
      <xdr:nvCxnSpPr>
        <xdr:cNvPr id="326" name="直線コネクタ 325"/>
        <xdr:cNvCxnSpPr/>
      </xdr:nvCxnSpPr>
      <xdr:spPr>
        <a:xfrm>
          <a:off x="9639300" y="1451899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65939</xdr:rowOff>
    </xdr:from>
    <xdr:to>
      <xdr:col>46</xdr:col>
      <xdr:colOff>38100</xdr:colOff>
      <xdr:row>84</xdr:row>
      <xdr:rowOff>167539</xdr:rowOff>
    </xdr:to>
    <xdr:sp macro="" textlink="">
      <xdr:nvSpPr>
        <xdr:cNvPr id="327" name="楕円 326"/>
        <xdr:cNvSpPr/>
      </xdr:nvSpPr>
      <xdr:spPr>
        <a:xfrm>
          <a:off x="8699500" y="14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116739</xdr:rowOff>
    </xdr:from>
    <xdr:to>
      <xdr:col>50</xdr:col>
      <xdr:colOff>114300</xdr:colOff>
      <xdr:row>84</xdr:row>
      <xdr:rowOff>117196</xdr:rowOff>
    </xdr:to>
    <xdr:cxnSp macro="">
      <xdr:nvCxnSpPr>
        <xdr:cNvPr id="328" name="直線コネクタ 327"/>
        <xdr:cNvCxnSpPr/>
      </xdr:nvCxnSpPr>
      <xdr:spPr>
        <a:xfrm>
          <a:off x="8750300" y="145185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65939</xdr:rowOff>
    </xdr:from>
    <xdr:to>
      <xdr:col>41</xdr:col>
      <xdr:colOff>101600</xdr:colOff>
      <xdr:row>84</xdr:row>
      <xdr:rowOff>167539</xdr:rowOff>
    </xdr:to>
    <xdr:sp macro="" textlink="">
      <xdr:nvSpPr>
        <xdr:cNvPr id="329" name="楕円 328"/>
        <xdr:cNvSpPr/>
      </xdr:nvSpPr>
      <xdr:spPr>
        <a:xfrm>
          <a:off x="7810500" y="14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116739</xdr:rowOff>
    </xdr:from>
    <xdr:to>
      <xdr:col>45</xdr:col>
      <xdr:colOff>177800</xdr:colOff>
      <xdr:row>84</xdr:row>
      <xdr:rowOff>116739</xdr:rowOff>
    </xdr:to>
    <xdr:cxnSp macro="">
      <xdr:nvCxnSpPr>
        <xdr:cNvPr id="330" name="直線コネクタ 329"/>
        <xdr:cNvCxnSpPr/>
      </xdr:nvCxnSpPr>
      <xdr:spPr>
        <a:xfrm>
          <a:off x="7861300" y="14518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40251</xdr:rowOff>
    </xdr:from>
    <xdr:ext cx="469744" cy="259045"/>
    <xdr:sp macro="" textlink="">
      <xdr:nvSpPr>
        <xdr:cNvPr id="331" name="n_1aveValue【公営住宅】&#10;一人当たり面積"/>
        <xdr:cNvSpPr txBox="1"/>
      </xdr:nvSpPr>
      <xdr:spPr>
        <a:xfrm>
          <a:off x="93917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34765</xdr:rowOff>
    </xdr:from>
    <xdr:ext cx="469744" cy="259045"/>
    <xdr:sp macro="" textlink="">
      <xdr:nvSpPr>
        <xdr:cNvPr id="332" name="n_2aveValue【公営住宅】&#10;一人当たり面積"/>
        <xdr:cNvSpPr txBox="1"/>
      </xdr:nvSpPr>
      <xdr:spPr>
        <a:xfrm>
          <a:off x="8515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33"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13073</xdr:rowOff>
    </xdr:from>
    <xdr:ext cx="469744" cy="259045"/>
    <xdr:sp macro="" textlink="">
      <xdr:nvSpPr>
        <xdr:cNvPr id="334" name="n_1mainValue【公営住宅】&#10;一人当たり面積"/>
        <xdr:cNvSpPr txBox="1"/>
      </xdr:nvSpPr>
      <xdr:spPr>
        <a:xfrm>
          <a:off x="9391727" y="1424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12616</xdr:rowOff>
    </xdr:from>
    <xdr:ext cx="469744" cy="259045"/>
    <xdr:sp macro="" textlink="">
      <xdr:nvSpPr>
        <xdr:cNvPr id="335" name="n_2mainValue【公営住宅】&#10;一人当たり面積"/>
        <xdr:cNvSpPr txBox="1"/>
      </xdr:nvSpPr>
      <xdr:spPr>
        <a:xfrm>
          <a:off x="8515427" y="142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158666</xdr:rowOff>
    </xdr:from>
    <xdr:ext cx="469744" cy="259045"/>
    <xdr:sp macro="" textlink="">
      <xdr:nvSpPr>
        <xdr:cNvPr id="336" name="n_3mainValue【公営住宅】&#10;一人当たり面積"/>
        <xdr:cNvSpPr txBox="1"/>
      </xdr:nvSpPr>
      <xdr:spPr>
        <a:xfrm>
          <a:off x="7626427" y="145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77" name="直線コネクタ 376"/>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78"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79" name="直線コネクタ 378"/>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80"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81" name="直線コネクタ 380"/>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382"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83" name="フローチャート: 判断 382"/>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84" name="フローチャート: 判断 383"/>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85" name="フローチャート: 判断 384"/>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86" name="フローチャート: 判断 385"/>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392" name="楕円 391"/>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393" name="【認定こども園・幼稚園・保育所】&#10;有形固定資産減価償却率該当値テキスト"/>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394" name="楕円 393"/>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114300</xdr:rowOff>
    </xdr:to>
    <xdr:cxnSp macro="">
      <xdr:nvCxnSpPr>
        <xdr:cNvPr id="395" name="直線コネクタ 394"/>
        <xdr:cNvCxnSpPr/>
      </xdr:nvCxnSpPr>
      <xdr:spPr>
        <a:xfrm flipV="1">
          <a:off x="15481300" y="62522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396" name="楕円 395"/>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160020</xdr:rowOff>
    </xdr:to>
    <xdr:cxnSp macro="">
      <xdr:nvCxnSpPr>
        <xdr:cNvPr id="397" name="直線コネクタ 396"/>
        <xdr:cNvCxnSpPr/>
      </xdr:nvCxnSpPr>
      <xdr:spPr>
        <a:xfrm flipV="1">
          <a:off x="14592300" y="6286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98" name="楕円 397"/>
        <xdr:cNvSpPr/>
      </xdr:nvSpPr>
      <xdr:spPr>
        <a:xfrm>
          <a:off x="13652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160020</xdr:rowOff>
    </xdr:from>
    <xdr:to>
      <xdr:col>76</xdr:col>
      <xdr:colOff>114300</xdr:colOff>
      <xdr:row>37</xdr:row>
      <xdr:rowOff>24765</xdr:rowOff>
    </xdr:to>
    <xdr:cxnSp macro="">
      <xdr:nvCxnSpPr>
        <xdr:cNvPr id="399" name="直線コネクタ 398"/>
        <xdr:cNvCxnSpPr/>
      </xdr:nvCxnSpPr>
      <xdr:spPr>
        <a:xfrm flipV="1">
          <a:off x="13703300" y="63322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00"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01"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402"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03" name="n_1mainValue【認定こども園・幼稚園・保育所】&#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404" name="n_2mainValue【認定こども園・幼稚園・保育所】&#10;有形固定資産減価償却率"/>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05" name="n_3main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7" name="テキスト ボックス 41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9" name="テキスト ボックス 41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1" name="テキスト ボックス 42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3" name="テキスト ボックス 42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5" name="テキスト ボックス 42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29" name="直線コネクタ 428"/>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30"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31" name="直線コネクタ 430"/>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32"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33" name="直線コネクタ 432"/>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34"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35" name="フローチャート: 判断 434"/>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36" name="フローチャート: 判断 435"/>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37" name="フローチャート: 判断 436"/>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38" name="フローチャート: 判断 437"/>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109220</xdr:rowOff>
    </xdr:from>
    <xdr:to>
      <xdr:col>116</xdr:col>
      <xdr:colOff>114300</xdr:colOff>
      <xdr:row>37</xdr:row>
      <xdr:rowOff>39370</xdr:rowOff>
    </xdr:to>
    <xdr:sp macro="" textlink="">
      <xdr:nvSpPr>
        <xdr:cNvPr id="444" name="楕円 443"/>
        <xdr:cNvSpPr/>
      </xdr:nvSpPr>
      <xdr:spPr>
        <a:xfrm>
          <a:off x="22110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132097</xdr:rowOff>
    </xdr:from>
    <xdr:ext cx="469744" cy="259045"/>
    <xdr:sp macro="" textlink="">
      <xdr:nvSpPr>
        <xdr:cNvPr id="445" name="【認定こども園・幼稚園・保育所】&#10;一人当たり面積該当値テキスト"/>
        <xdr:cNvSpPr txBox="1"/>
      </xdr:nvSpPr>
      <xdr:spPr>
        <a:xfrm>
          <a:off x="221996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101600</xdr:rowOff>
    </xdr:from>
    <xdr:to>
      <xdr:col>112</xdr:col>
      <xdr:colOff>38100</xdr:colOff>
      <xdr:row>37</xdr:row>
      <xdr:rowOff>31750</xdr:rowOff>
    </xdr:to>
    <xdr:sp macro="" textlink="">
      <xdr:nvSpPr>
        <xdr:cNvPr id="446" name="楕円 445"/>
        <xdr:cNvSpPr/>
      </xdr:nvSpPr>
      <xdr:spPr>
        <a:xfrm>
          <a:off x="2127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152400</xdr:rowOff>
    </xdr:from>
    <xdr:to>
      <xdr:col>116</xdr:col>
      <xdr:colOff>63500</xdr:colOff>
      <xdr:row>36</xdr:row>
      <xdr:rowOff>160020</xdr:rowOff>
    </xdr:to>
    <xdr:cxnSp macro="">
      <xdr:nvCxnSpPr>
        <xdr:cNvPr id="447" name="直線コネクタ 446"/>
        <xdr:cNvCxnSpPr/>
      </xdr:nvCxnSpPr>
      <xdr:spPr>
        <a:xfrm>
          <a:off x="21323300" y="6324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101600</xdr:rowOff>
    </xdr:from>
    <xdr:to>
      <xdr:col>107</xdr:col>
      <xdr:colOff>101600</xdr:colOff>
      <xdr:row>37</xdr:row>
      <xdr:rowOff>31750</xdr:rowOff>
    </xdr:to>
    <xdr:sp macro="" textlink="">
      <xdr:nvSpPr>
        <xdr:cNvPr id="448" name="楕円 447"/>
        <xdr:cNvSpPr/>
      </xdr:nvSpPr>
      <xdr:spPr>
        <a:xfrm>
          <a:off x="20383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152400</xdr:rowOff>
    </xdr:from>
    <xdr:to>
      <xdr:col>111</xdr:col>
      <xdr:colOff>177800</xdr:colOff>
      <xdr:row>36</xdr:row>
      <xdr:rowOff>152400</xdr:rowOff>
    </xdr:to>
    <xdr:cxnSp macro="">
      <xdr:nvCxnSpPr>
        <xdr:cNvPr id="449" name="直線コネクタ 448"/>
        <xdr:cNvCxnSpPr/>
      </xdr:nvCxnSpPr>
      <xdr:spPr>
        <a:xfrm>
          <a:off x="20434300" y="632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71120</xdr:rowOff>
    </xdr:from>
    <xdr:to>
      <xdr:col>102</xdr:col>
      <xdr:colOff>165100</xdr:colOff>
      <xdr:row>37</xdr:row>
      <xdr:rowOff>1270</xdr:rowOff>
    </xdr:to>
    <xdr:sp macro="" textlink="">
      <xdr:nvSpPr>
        <xdr:cNvPr id="450" name="楕円 449"/>
        <xdr:cNvSpPr/>
      </xdr:nvSpPr>
      <xdr:spPr>
        <a:xfrm>
          <a:off x="19494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121920</xdr:rowOff>
    </xdr:from>
    <xdr:to>
      <xdr:col>107</xdr:col>
      <xdr:colOff>50800</xdr:colOff>
      <xdr:row>36</xdr:row>
      <xdr:rowOff>152400</xdr:rowOff>
    </xdr:to>
    <xdr:cxnSp macro="">
      <xdr:nvCxnSpPr>
        <xdr:cNvPr id="451" name="直線コネクタ 450"/>
        <xdr:cNvCxnSpPr/>
      </xdr:nvCxnSpPr>
      <xdr:spPr>
        <a:xfrm>
          <a:off x="19545300" y="6294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52"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453" name="n_2aveValue【認定こども園・幼稚園・保育所】&#10;一人当たり面積"/>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454" name="n_3aveValue【認定こども園・幼稚園・保育所】&#10;一人当たり面積"/>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48277</xdr:rowOff>
    </xdr:from>
    <xdr:ext cx="469744" cy="259045"/>
    <xdr:sp macro="" textlink="">
      <xdr:nvSpPr>
        <xdr:cNvPr id="455" name="n_1mainValue【認定こども園・幼稚園・保育所】&#10;一人当たり面積"/>
        <xdr:cNvSpPr txBox="1"/>
      </xdr:nvSpPr>
      <xdr:spPr>
        <a:xfrm>
          <a:off x="21075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48277</xdr:rowOff>
    </xdr:from>
    <xdr:ext cx="469744" cy="259045"/>
    <xdr:sp macro="" textlink="">
      <xdr:nvSpPr>
        <xdr:cNvPr id="456" name="n_2mainValue【認定こども園・幼稚園・保育所】&#10;一人当たり面積"/>
        <xdr:cNvSpPr txBox="1"/>
      </xdr:nvSpPr>
      <xdr:spPr>
        <a:xfrm>
          <a:off x="20199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17797</xdr:rowOff>
    </xdr:from>
    <xdr:ext cx="469744" cy="259045"/>
    <xdr:sp macro="" textlink="">
      <xdr:nvSpPr>
        <xdr:cNvPr id="457" name="n_3mainValue【認定こども園・幼稚園・保育所】&#10;一人当たり面積"/>
        <xdr:cNvSpPr txBox="1"/>
      </xdr:nvSpPr>
      <xdr:spPr>
        <a:xfrm>
          <a:off x="19310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8" name="テキスト ボックス 4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0" name="テキスト ボックス 4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0" name="テキスト ボックス 4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2" name="テキスト ボックス 4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84" name="直線コネクタ 483"/>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85"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86" name="直線コネクタ 485"/>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87"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88" name="直線コネクタ 487"/>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489"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90" name="フローチャート: 判断 489"/>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91" name="フローチャート: 判断 490"/>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92" name="フローチャート: 判断 491"/>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93" name="フローチャート: 判断 492"/>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499" name="楕円 498"/>
        <xdr:cNvSpPr/>
      </xdr:nvSpPr>
      <xdr:spPr>
        <a:xfrm>
          <a:off x="16268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154594</xdr:rowOff>
    </xdr:from>
    <xdr:ext cx="405111" cy="259045"/>
    <xdr:sp macro="" textlink="">
      <xdr:nvSpPr>
        <xdr:cNvPr id="500" name="【学校施設】&#10;有形固定資産減価償却率該当値テキスト"/>
        <xdr:cNvSpPr txBox="1"/>
      </xdr:nvSpPr>
      <xdr:spPr>
        <a:xfrm>
          <a:off x="16357600"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24312</xdr:rowOff>
    </xdr:from>
    <xdr:to>
      <xdr:col>81</xdr:col>
      <xdr:colOff>101600</xdr:colOff>
      <xdr:row>60</xdr:row>
      <xdr:rowOff>125912</xdr:rowOff>
    </xdr:to>
    <xdr:sp macro="" textlink="">
      <xdr:nvSpPr>
        <xdr:cNvPr id="501" name="楕円 500"/>
        <xdr:cNvSpPr/>
      </xdr:nvSpPr>
      <xdr:spPr>
        <a:xfrm>
          <a:off x="15430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75112</xdr:rowOff>
    </xdr:to>
    <xdr:cxnSp macro="">
      <xdr:nvCxnSpPr>
        <xdr:cNvPr id="502" name="直線コネクタ 501"/>
        <xdr:cNvCxnSpPr/>
      </xdr:nvCxnSpPr>
      <xdr:spPr>
        <a:xfrm flipV="1">
          <a:off x="15481300" y="1034251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03" name="楕円 502"/>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75112</xdr:rowOff>
    </xdr:to>
    <xdr:cxnSp macro="">
      <xdr:nvCxnSpPr>
        <xdr:cNvPr id="504" name="直線コネクタ 503"/>
        <xdr:cNvCxnSpPr/>
      </xdr:nvCxnSpPr>
      <xdr:spPr>
        <a:xfrm>
          <a:off x="14592300" y="103523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505" name="楕円 504"/>
        <xdr:cNvSpPr/>
      </xdr:nvSpPr>
      <xdr:spPr>
        <a:xfrm>
          <a:off x="1365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55517</xdr:rowOff>
    </xdr:from>
    <xdr:to>
      <xdr:col>76</xdr:col>
      <xdr:colOff>114300</xdr:colOff>
      <xdr:row>60</xdr:row>
      <xdr:rowOff>65315</xdr:rowOff>
    </xdr:to>
    <xdr:cxnSp macro="">
      <xdr:nvCxnSpPr>
        <xdr:cNvPr id="506" name="直線コネクタ 505"/>
        <xdr:cNvCxnSpPr/>
      </xdr:nvCxnSpPr>
      <xdr:spPr>
        <a:xfrm>
          <a:off x="13703300" y="103425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07"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08"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149696</xdr:rowOff>
    </xdr:from>
    <xdr:ext cx="405111" cy="259045"/>
    <xdr:sp macro="" textlink="">
      <xdr:nvSpPr>
        <xdr:cNvPr id="509" name="n_3aveValue【学校施設】&#10;有形固定資産減価償却率"/>
        <xdr:cNvSpPr txBox="1"/>
      </xdr:nvSpPr>
      <xdr:spPr>
        <a:xfrm>
          <a:off x="13500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117039</xdr:rowOff>
    </xdr:from>
    <xdr:ext cx="405111" cy="259045"/>
    <xdr:sp macro="" textlink="">
      <xdr:nvSpPr>
        <xdr:cNvPr id="510" name="n_1mainValue【学校施設】&#10;有形固定資産減価償却率"/>
        <xdr:cNvSpPr txBox="1"/>
      </xdr:nvSpPr>
      <xdr:spPr>
        <a:xfrm>
          <a:off x="15266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11" name="n_2mainValue【学校施設】&#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122844</xdr:rowOff>
    </xdr:from>
    <xdr:ext cx="405111" cy="259045"/>
    <xdr:sp macro="" textlink="">
      <xdr:nvSpPr>
        <xdr:cNvPr id="512" name="n_3mainValue【学校施設】&#10;有形固定資産減価償却率"/>
        <xdr:cNvSpPr txBox="1"/>
      </xdr:nvSpPr>
      <xdr:spPr>
        <a:xfrm>
          <a:off x="13500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4" name="直線コネクタ 5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5" name="テキスト ボックス 5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6" name="直線コネクタ 5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7" name="テキスト ボックス 5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8" name="直線コネクタ 5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9" name="テキスト ボックス 5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0" name="直線コネクタ 5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1" name="テキスト ボックス 5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35" name="直線コネクタ 534"/>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36"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37" name="直線コネクタ 536"/>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38"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39" name="直線コネクタ 538"/>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40"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41" name="フローチャート: 判断 540"/>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42" name="フローチャート: 判断 541"/>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43" name="フローチャート: 判断 542"/>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44" name="フローチャート: 判断 543"/>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22809</xdr:rowOff>
    </xdr:from>
    <xdr:to>
      <xdr:col>116</xdr:col>
      <xdr:colOff>114300</xdr:colOff>
      <xdr:row>63</xdr:row>
      <xdr:rowOff>124409</xdr:rowOff>
    </xdr:to>
    <xdr:sp macro="" textlink="">
      <xdr:nvSpPr>
        <xdr:cNvPr id="550" name="楕円 549"/>
        <xdr:cNvSpPr/>
      </xdr:nvSpPr>
      <xdr:spPr>
        <a:xfrm>
          <a:off x="22110700" y="1082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1236</xdr:rowOff>
    </xdr:from>
    <xdr:ext cx="469744" cy="259045"/>
    <xdr:sp macro="" textlink="">
      <xdr:nvSpPr>
        <xdr:cNvPr id="551" name="【学校施設】&#10;一人当たり面積該当値テキスト"/>
        <xdr:cNvSpPr txBox="1"/>
      </xdr:nvSpPr>
      <xdr:spPr>
        <a:xfrm>
          <a:off x="22199600" y="1080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19609</xdr:rowOff>
    </xdr:from>
    <xdr:to>
      <xdr:col>112</xdr:col>
      <xdr:colOff>38100</xdr:colOff>
      <xdr:row>63</xdr:row>
      <xdr:rowOff>121209</xdr:rowOff>
    </xdr:to>
    <xdr:sp macro="" textlink="">
      <xdr:nvSpPr>
        <xdr:cNvPr id="552" name="楕円 551"/>
        <xdr:cNvSpPr/>
      </xdr:nvSpPr>
      <xdr:spPr>
        <a:xfrm>
          <a:off x="21272500" y="108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70409</xdr:rowOff>
    </xdr:from>
    <xdr:to>
      <xdr:col>116</xdr:col>
      <xdr:colOff>63500</xdr:colOff>
      <xdr:row>63</xdr:row>
      <xdr:rowOff>73609</xdr:rowOff>
    </xdr:to>
    <xdr:cxnSp macro="">
      <xdr:nvCxnSpPr>
        <xdr:cNvPr id="553" name="直線コネクタ 552"/>
        <xdr:cNvCxnSpPr/>
      </xdr:nvCxnSpPr>
      <xdr:spPr>
        <a:xfrm>
          <a:off x="21323300" y="1087175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18694</xdr:rowOff>
    </xdr:from>
    <xdr:to>
      <xdr:col>107</xdr:col>
      <xdr:colOff>101600</xdr:colOff>
      <xdr:row>63</xdr:row>
      <xdr:rowOff>120294</xdr:rowOff>
    </xdr:to>
    <xdr:sp macro="" textlink="">
      <xdr:nvSpPr>
        <xdr:cNvPr id="554" name="楕円 553"/>
        <xdr:cNvSpPr/>
      </xdr:nvSpPr>
      <xdr:spPr>
        <a:xfrm>
          <a:off x="203835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69494</xdr:rowOff>
    </xdr:from>
    <xdr:to>
      <xdr:col>111</xdr:col>
      <xdr:colOff>177800</xdr:colOff>
      <xdr:row>63</xdr:row>
      <xdr:rowOff>70409</xdr:rowOff>
    </xdr:to>
    <xdr:cxnSp macro="">
      <xdr:nvCxnSpPr>
        <xdr:cNvPr id="555" name="直線コネクタ 554"/>
        <xdr:cNvCxnSpPr/>
      </xdr:nvCxnSpPr>
      <xdr:spPr>
        <a:xfrm>
          <a:off x="20434300" y="1087084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22809</xdr:rowOff>
    </xdr:from>
    <xdr:to>
      <xdr:col>102</xdr:col>
      <xdr:colOff>165100</xdr:colOff>
      <xdr:row>63</xdr:row>
      <xdr:rowOff>124409</xdr:rowOff>
    </xdr:to>
    <xdr:sp macro="" textlink="">
      <xdr:nvSpPr>
        <xdr:cNvPr id="556" name="楕円 555"/>
        <xdr:cNvSpPr/>
      </xdr:nvSpPr>
      <xdr:spPr>
        <a:xfrm>
          <a:off x="19494500" y="1082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69494</xdr:rowOff>
    </xdr:from>
    <xdr:to>
      <xdr:col>107</xdr:col>
      <xdr:colOff>50800</xdr:colOff>
      <xdr:row>63</xdr:row>
      <xdr:rowOff>73609</xdr:rowOff>
    </xdr:to>
    <xdr:cxnSp macro="">
      <xdr:nvCxnSpPr>
        <xdr:cNvPr id="557" name="直線コネクタ 556"/>
        <xdr:cNvCxnSpPr/>
      </xdr:nvCxnSpPr>
      <xdr:spPr>
        <a:xfrm flipV="1">
          <a:off x="19545300" y="1087084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58"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59"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145254</xdr:rowOff>
    </xdr:from>
    <xdr:ext cx="469744" cy="259045"/>
    <xdr:sp macro="" textlink="">
      <xdr:nvSpPr>
        <xdr:cNvPr id="560" name="n_3aveValue【学校施設】&#10;一人当たり面積"/>
        <xdr:cNvSpPr txBox="1"/>
      </xdr:nvSpPr>
      <xdr:spPr>
        <a:xfrm>
          <a:off x="19310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112336</xdr:rowOff>
    </xdr:from>
    <xdr:ext cx="469744" cy="259045"/>
    <xdr:sp macro="" textlink="">
      <xdr:nvSpPr>
        <xdr:cNvPr id="561" name="n_1mainValue【学校施設】&#10;一人当たり面積"/>
        <xdr:cNvSpPr txBox="1"/>
      </xdr:nvSpPr>
      <xdr:spPr>
        <a:xfrm>
          <a:off x="21075727" y="109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111421</xdr:rowOff>
    </xdr:from>
    <xdr:ext cx="469744" cy="259045"/>
    <xdr:sp macro="" textlink="">
      <xdr:nvSpPr>
        <xdr:cNvPr id="562" name="n_2mainValue【学校施設】&#10;一人当たり面積"/>
        <xdr:cNvSpPr txBox="1"/>
      </xdr:nvSpPr>
      <xdr:spPr>
        <a:xfrm>
          <a:off x="20199427" y="109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140936</xdr:rowOff>
    </xdr:from>
    <xdr:ext cx="469744" cy="259045"/>
    <xdr:sp macro="" textlink="">
      <xdr:nvSpPr>
        <xdr:cNvPr id="563" name="n_3mainValue【学校施設】&#10;一人当たり面積"/>
        <xdr:cNvSpPr txBox="1"/>
      </xdr:nvSpPr>
      <xdr:spPr>
        <a:xfrm>
          <a:off x="19310427" y="1059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4" name="テキスト ボックス 5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5" name="直線コネクタ 5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6" name="テキスト ボックス 5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7" name="直線コネクタ 5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8" name="テキスト ボックス 5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9" name="直線コネクタ 5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0" name="テキスト ボックス 5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1" name="直線コネクタ 5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2" name="テキスト ボックス 5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3" name="直線コネクタ 5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4" name="テキスト ボックス 5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88" name="直線コネクタ 587"/>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89"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90" name="直線コネクタ 58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2" name="直線コネクタ 59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93"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94" name="フローチャート: 判断 593"/>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95" name="フローチャート: 判断 594"/>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96" name="フローチャート: 判断 595"/>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97" name="フローチャート: 判断 596"/>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03" name="楕円 602"/>
        <xdr:cNvSpPr/>
      </xdr:nvSpPr>
      <xdr:spPr>
        <a:xfrm>
          <a:off x="16268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25416</xdr:rowOff>
    </xdr:from>
    <xdr:ext cx="405111" cy="259045"/>
    <xdr:sp macro="" textlink="">
      <xdr:nvSpPr>
        <xdr:cNvPr id="604" name="【児童館】&#10;有形固定資産減価償却率該当値テキスト"/>
        <xdr:cNvSpPr txBox="1"/>
      </xdr:nvSpPr>
      <xdr:spPr>
        <a:xfrm>
          <a:off x="16357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69214</xdr:rowOff>
    </xdr:from>
    <xdr:to>
      <xdr:col>81</xdr:col>
      <xdr:colOff>101600</xdr:colOff>
      <xdr:row>81</xdr:row>
      <xdr:rowOff>170814</xdr:rowOff>
    </xdr:to>
    <xdr:sp macro="" textlink="">
      <xdr:nvSpPr>
        <xdr:cNvPr id="605" name="楕円 604"/>
        <xdr:cNvSpPr/>
      </xdr:nvSpPr>
      <xdr:spPr>
        <a:xfrm>
          <a:off x="15430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53339</xdr:rowOff>
    </xdr:from>
    <xdr:to>
      <xdr:col>85</xdr:col>
      <xdr:colOff>127000</xdr:colOff>
      <xdr:row>81</xdr:row>
      <xdr:rowOff>120014</xdr:rowOff>
    </xdr:to>
    <xdr:cxnSp macro="">
      <xdr:nvCxnSpPr>
        <xdr:cNvPr id="606" name="直線コネクタ 605"/>
        <xdr:cNvCxnSpPr/>
      </xdr:nvCxnSpPr>
      <xdr:spPr>
        <a:xfrm flipV="1">
          <a:off x="15481300" y="13940789"/>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76836</xdr:rowOff>
    </xdr:from>
    <xdr:to>
      <xdr:col>76</xdr:col>
      <xdr:colOff>165100</xdr:colOff>
      <xdr:row>82</xdr:row>
      <xdr:rowOff>6986</xdr:rowOff>
    </xdr:to>
    <xdr:sp macro="" textlink="">
      <xdr:nvSpPr>
        <xdr:cNvPr id="607" name="楕円 606"/>
        <xdr:cNvSpPr/>
      </xdr:nvSpPr>
      <xdr:spPr>
        <a:xfrm>
          <a:off x="14541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120014</xdr:rowOff>
    </xdr:from>
    <xdr:to>
      <xdr:col>81</xdr:col>
      <xdr:colOff>50800</xdr:colOff>
      <xdr:row>81</xdr:row>
      <xdr:rowOff>127636</xdr:rowOff>
    </xdr:to>
    <xdr:cxnSp macro="">
      <xdr:nvCxnSpPr>
        <xdr:cNvPr id="608" name="直線コネクタ 607"/>
        <xdr:cNvCxnSpPr/>
      </xdr:nvCxnSpPr>
      <xdr:spPr>
        <a:xfrm flipV="1">
          <a:off x="14592300" y="140074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111125</xdr:rowOff>
    </xdr:from>
    <xdr:to>
      <xdr:col>72</xdr:col>
      <xdr:colOff>38100</xdr:colOff>
      <xdr:row>82</xdr:row>
      <xdr:rowOff>41275</xdr:rowOff>
    </xdr:to>
    <xdr:sp macro="" textlink="">
      <xdr:nvSpPr>
        <xdr:cNvPr id="609" name="楕円 608"/>
        <xdr:cNvSpPr/>
      </xdr:nvSpPr>
      <xdr:spPr>
        <a:xfrm>
          <a:off x="13652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81</xdr:row>
      <xdr:rowOff>161925</xdr:rowOff>
    </xdr:to>
    <xdr:cxnSp macro="">
      <xdr:nvCxnSpPr>
        <xdr:cNvPr id="610" name="直線コネクタ 609"/>
        <xdr:cNvCxnSpPr/>
      </xdr:nvCxnSpPr>
      <xdr:spPr>
        <a:xfrm flipV="1">
          <a:off x="13703300" y="14015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611"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612"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613" name="n_3aveValue【児童館】&#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15891</xdr:rowOff>
    </xdr:from>
    <xdr:ext cx="405111" cy="259045"/>
    <xdr:sp macro="" textlink="">
      <xdr:nvSpPr>
        <xdr:cNvPr id="614" name="n_1mainValue【児童館】&#10;有形固定資産減価償却率"/>
        <xdr:cNvSpPr txBox="1"/>
      </xdr:nvSpPr>
      <xdr:spPr>
        <a:xfrm>
          <a:off x="15266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23513</xdr:rowOff>
    </xdr:from>
    <xdr:ext cx="405111" cy="259045"/>
    <xdr:sp macro="" textlink="">
      <xdr:nvSpPr>
        <xdr:cNvPr id="615" name="n_2mainValue【児童館】&#10;有形固定資産減価償却率"/>
        <xdr:cNvSpPr txBox="1"/>
      </xdr:nvSpPr>
      <xdr:spPr>
        <a:xfrm>
          <a:off x="14389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57802</xdr:rowOff>
    </xdr:from>
    <xdr:ext cx="405111" cy="259045"/>
    <xdr:sp macro="" textlink="">
      <xdr:nvSpPr>
        <xdr:cNvPr id="616" name="n_3mainValue【児童館】&#10;有形固定資産減価償却率"/>
        <xdr:cNvSpPr txBox="1"/>
      </xdr:nvSpPr>
      <xdr:spPr>
        <a:xfrm>
          <a:off x="13500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40" name="直線コネクタ 63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2" name="直線コネクタ 64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4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44" name="直線コネクタ 64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45"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46" name="フローチャート: 判断 64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47" name="フローチャート: 判断 64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48" name="フローチャート: 判断 64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49" name="フローチャート: 判断 64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55" name="楕円 654"/>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56"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57" name="楕円 656"/>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58" name="直線コネクタ 657"/>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59" name="楕円 658"/>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60" name="直線コネクタ 659"/>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61" name="楕円 660"/>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95250</xdr:rowOff>
    </xdr:to>
    <xdr:cxnSp macro="">
      <xdr:nvCxnSpPr>
        <xdr:cNvPr id="662" name="直線コネクタ 661"/>
        <xdr:cNvCxnSpPr/>
      </xdr:nvCxnSpPr>
      <xdr:spPr>
        <a:xfrm>
          <a:off x="19545300" y="1459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6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6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65"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66"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67"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668"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9" name="テキスト ボックス 6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1" name="テキスト ボックス 68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3" name="テキスト ボックス 6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5" name="テキスト ボックス 6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7" name="テキスト ボックス 6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9" name="テキスト ボックス 6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93" name="直線コネクタ 692"/>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94"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95" name="直線コネクタ 694"/>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96"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97" name="直線コネクタ 696"/>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698"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99" name="フローチャート: 判断 698"/>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00" name="フローチャート: 判断 699"/>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01" name="フローチャート: 判断 700"/>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02" name="フローチャート: 判断 70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61595</xdr:rowOff>
    </xdr:from>
    <xdr:to>
      <xdr:col>85</xdr:col>
      <xdr:colOff>177800</xdr:colOff>
      <xdr:row>101</xdr:row>
      <xdr:rowOff>163195</xdr:rowOff>
    </xdr:to>
    <xdr:sp macro="" textlink="">
      <xdr:nvSpPr>
        <xdr:cNvPr id="708" name="楕円 707"/>
        <xdr:cNvSpPr/>
      </xdr:nvSpPr>
      <xdr:spPr>
        <a:xfrm>
          <a:off x="162687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147972</xdr:rowOff>
    </xdr:from>
    <xdr:ext cx="405111" cy="259045"/>
    <xdr:sp macro="" textlink="">
      <xdr:nvSpPr>
        <xdr:cNvPr id="709" name="【公民館】&#10;有形固定資産減価償却率該当値テキスト"/>
        <xdr:cNvSpPr txBox="1"/>
      </xdr:nvSpPr>
      <xdr:spPr>
        <a:xfrm>
          <a:off x="16357600" y="17292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109220</xdr:rowOff>
    </xdr:from>
    <xdr:to>
      <xdr:col>81</xdr:col>
      <xdr:colOff>101600</xdr:colOff>
      <xdr:row>102</xdr:row>
      <xdr:rowOff>39370</xdr:rowOff>
    </xdr:to>
    <xdr:sp macro="" textlink="">
      <xdr:nvSpPr>
        <xdr:cNvPr id="710" name="楕円 709"/>
        <xdr:cNvSpPr/>
      </xdr:nvSpPr>
      <xdr:spPr>
        <a:xfrm>
          <a:off x="15430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112395</xdr:rowOff>
    </xdr:from>
    <xdr:to>
      <xdr:col>85</xdr:col>
      <xdr:colOff>127000</xdr:colOff>
      <xdr:row>101</xdr:row>
      <xdr:rowOff>160020</xdr:rowOff>
    </xdr:to>
    <xdr:cxnSp macro="">
      <xdr:nvCxnSpPr>
        <xdr:cNvPr id="711" name="直線コネクタ 710"/>
        <xdr:cNvCxnSpPr/>
      </xdr:nvCxnSpPr>
      <xdr:spPr>
        <a:xfrm flipV="1">
          <a:off x="15481300" y="174288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156845</xdr:rowOff>
    </xdr:from>
    <xdr:to>
      <xdr:col>76</xdr:col>
      <xdr:colOff>165100</xdr:colOff>
      <xdr:row>102</xdr:row>
      <xdr:rowOff>86995</xdr:rowOff>
    </xdr:to>
    <xdr:sp macro="" textlink="">
      <xdr:nvSpPr>
        <xdr:cNvPr id="712" name="楕円 711"/>
        <xdr:cNvSpPr/>
      </xdr:nvSpPr>
      <xdr:spPr>
        <a:xfrm>
          <a:off x="14541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160020</xdr:rowOff>
    </xdr:from>
    <xdr:to>
      <xdr:col>81</xdr:col>
      <xdr:colOff>50800</xdr:colOff>
      <xdr:row>102</xdr:row>
      <xdr:rowOff>36195</xdr:rowOff>
    </xdr:to>
    <xdr:cxnSp macro="">
      <xdr:nvCxnSpPr>
        <xdr:cNvPr id="713" name="直線コネクタ 712"/>
        <xdr:cNvCxnSpPr/>
      </xdr:nvCxnSpPr>
      <xdr:spPr>
        <a:xfrm flipV="1">
          <a:off x="14592300" y="174764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25400</xdr:rowOff>
    </xdr:from>
    <xdr:to>
      <xdr:col>72</xdr:col>
      <xdr:colOff>38100</xdr:colOff>
      <xdr:row>102</xdr:row>
      <xdr:rowOff>127000</xdr:rowOff>
    </xdr:to>
    <xdr:sp macro="" textlink="">
      <xdr:nvSpPr>
        <xdr:cNvPr id="714" name="楕円 713"/>
        <xdr:cNvSpPr/>
      </xdr:nvSpPr>
      <xdr:spPr>
        <a:xfrm>
          <a:off x="1365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36195</xdr:rowOff>
    </xdr:from>
    <xdr:to>
      <xdr:col>76</xdr:col>
      <xdr:colOff>114300</xdr:colOff>
      <xdr:row>102</xdr:row>
      <xdr:rowOff>76200</xdr:rowOff>
    </xdr:to>
    <xdr:cxnSp macro="">
      <xdr:nvCxnSpPr>
        <xdr:cNvPr id="715" name="直線コネクタ 714"/>
        <xdr:cNvCxnSpPr/>
      </xdr:nvCxnSpPr>
      <xdr:spPr>
        <a:xfrm flipV="1">
          <a:off x="13703300" y="17524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16"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17"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18"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55897</xdr:rowOff>
    </xdr:from>
    <xdr:ext cx="405111" cy="259045"/>
    <xdr:sp macro="" textlink="">
      <xdr:nvSpPr>
        <xdr:cNvPr id="719" name="n_1mainValue【公民館】&#10;有形固定資産減価償却率"/>
        <xdr:cNvSpPr txBox="1"/>
      </xdr:nvSpPr>
      <xdr:spPr>
        <a:xfrm>
          <a:off x="15266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103522</xdr:rowOff>
    </xdr:from>
    <xdr:ext cx="405111" cy="259045"/>
    <xdr:sp macro="" textlink="">
      <xdr:nvSpPr>
        <xdr:cNvPr id="720" name="n_2mainValue【公民館】&#10;有形固定資産減価償却率"/>
        <xdr:cNvSpPr txBox="1"/>
      </xdr:nvSpPr>
      <xdr:spPr>
        <a:xfrm>
          <a:off x="143897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143527</xdr:rowOff>
    </xdr:from>
    <xdr:ext cx="405111" cy="259045"/>
    <xdr:sp macro="" textlink="">
      <xdr:nvSpPr>
        <xdr:cNvPr id="721" name="n_3mainValue【公民館】&#10;有形固定資産減価償却率"/>
        <xdr:cNvSpPr txBox="1"/>
      </xdr:nvSpPr>
      <xdr:spPr>
        <a:xfrm>
          <a:off x="13500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45" name="直線コネクタ 744"/>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46"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47" name="直線コネクタ 746"/>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48"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49" name="直線コネクタ 74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50" name="【公民館】&#10;一人当たり面積平均値テキスト"/>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51" name="フローチャート: 判断 750"/>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52" name="フローチャート: 判断 751"/>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3" name="フローチャート: 判断 752"/>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54" name="フローチャート: 判断 753"/>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120650</xdr:rowOff>
    </xdr:from>
    <xdr:to>
      <xdr:col>116</xdr:col>
      <xdr:colOff>114300</xdr:colOff>
      <xdr:row>107</xdr:row>
      <xdr:rowOff>50800</xdr:rowOff>
    </xdr:to>
    <xdr:sp macro="" textlink="">
      <xdr:nvSpPr>
        <xdr:cNvPr id="760" name="楕円 759"/>
        <xdr:cNvSpPr/>
      </xdr:nvSpPr>
      <xdr:spPr>
        <a:xfrm>
          <a:off x="22110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99077</xdr:rowOff>
    </xdr:from>
    <xdr:ext cx="469744" cy="259045"/>
    <xdr:sp macro="" textlink="">
      <xdr:nvSpPr>
        <xdr:cNvPr id="761" name="【公民館】&#10;一人当たり面積該当値テキスト"/>
        <xdr:cNvSpPr txBox="1"/>
      </xdr:nvSpPr>
      <xdr:spPr>
        <a:xfrm>
          <a:off x="2219960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120650</xdr:rowOff>
    </xdr:from>
    <xdr:to>
      <xdr:col>112</xdr:col>
      <xdr:colOff>38100</xdr:colOff>
      <xdr:row>107</xdr:row>
      <xdr:rowOff>50800</xdr:rowOff>
    </xdr:to>
    <xdr:sp macro="" textlink="">
      <xdr:nvSpPr>
        <xdr:cNvPr id="762" name="楕円 761"/>
        <xdr:cNvSpPr/>
      </xdr:nvSpPr>
      <xdr:spPr>
        <a:xfrm>
          <a:off x="21272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0</xdr:rowOff>
    </xdr:from>
    <xdr:to>
      <xdr:col>116</xdr:col>
      <xdr:colOff>63500</xdr:colOff>
      <xdr:row>107</xdr:row>
      <xdr:rowOff>0</xdr:rowOff>
    </xdr:to>
    <xdr:cxnSp macro="">
      <xdr:nvCxnSpPr>
        <xdr:cNvPr id="763" name="直線コネクタ 762"/>
        <xdr:cNvCxnSpPr/>
      </xdr:nvCxnSpPr>
      <xdr:spPr>
        <a:xfrm>
          <a:off x="21323300" y="1834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64" name="楕円 763"/>
        <xdr:cNvSpPr/>
      </xdr:nvSpPr>
      <xdr:spPr>
        <a:xfrm>
          <a:off x="2038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0</xdr:rowOff>
    </xdr:from>
    <xdr:to>
      <xdr:col>111</xdr:col>
      <xdr:colOff>177800</xdr:colOff>
      <xdr:row>107</xdr:row>
      <xdr:rowOff>0</xdr:rowOff>
    </xdr:to>
    <xdr:cxnSp macro="">
      <xdr:nvCxnSpPr>
        <xdr:cNvPr id="765" name="直線コネクタ 764"/>
        <xdr:cNvCxnSpPr/>
      </xdr:nvCxnSpPr>
      <xdr:spPr>
        <a:xfrm>
          <a:off x="20434300" y="1834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66" name="楕円 765"/>
        <xdr:cNvSpPr/>
      </xdr:nvSpPr>
      <xdr:spPr>
        <a:xfrm>
          <a:off x="19494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0</xdr:rowOff>
    </xdr:from>
    <xdr:to>
      <xdr:col>107</xdr:col>
      <xdr:colOff>50800</xdr:colOff>
      <xdr:row>107</xdr:row>
      <xdr:rowOff>0</xdr:rowOff>
    </xdr:to>
    <xdr:cxnSp macro="">
      <xdr:nvCxnSpPr>
        <xdr:cNvPr id="767" name="直線コネクタ 766"/>
        <xdr:cNvCxnSpPr/>
      </xdr:nvCxnSpPr>
      <xdr:spPr>
        <a:xfrm>
          <a:off x="19545300" y="1834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68" name="n_1ave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69"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770"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41927</xdr:rowOff>
    </xdr:from>
    <xdr:ext cx="469744" cy="259045"/>
    <xdr:sp macro="" textlink="">
      <xdr:nvSpPr>
        <xdr:cNvPr id="771" name="n_1mainValue【公民館】&#10;一人当たり面積"/>
        <xdr:cNvSpPr txBox="1"/>
      </xdr:nvSpPr>
      <xdr:spPr>
        <a:xfrm>
          <a:off x="21075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72" name="n_2main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41927</xdr:rowOff>
    </xdr:from>
    <xdr:ext cx="469744" cy="259045"/>
    <xdr:sp macro="" textlink="">
      <xdr:nvSpPr>
        <xdr:cNvPr id="773" name="n_3mainValue【公民館】&#10;一人当たり面積"/>
        <xdr:cNvSpPr txBox="1"/>
      </xdr:nvSpPr>
      <xdr:spPr>
        <a:xfrm>
          <a:off x="19310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いずれの資産分類においても増加している。特に、「認定こども園・幼稚園・保育所」「児童館」「公民館」「保健センター」「庁舎」においては、統廃合や建替えを控えており、大規模な投資を実施していないため、類似団体及び兵庫県平均よりも減価償却率が高くなっている。「学校施設」については、計画的な改修を行い、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年度までは３年連続減価償却率が減少していたが、平成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ポイント増加に転じた。これは例年よりも学校施設にかかる建設仮勘定が増加していることに起因している。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203,261
200,098
25.00
71,110,653
69,962,067
805,473
40,965,473
58,545,872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91711</xdr:rowOff>
    </xdr:from>
    <xdr:ext cx="405111" cy="259045"/>
    <xdr:sp macro="" textlink="">
      <xdr:nvSpPr>
        <xdr:cNvPr id="59" name="【図書館】&#10;有形固定資産減価償却率平均値テキスト"/>
        <xdr:cNvSpPr txBox="1"/>
      </xdr:nvSpPr>
      <xdr:spPr>
        <a:xfrm>
          <a:off x="4673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xdr:rowOff>
    </xdr:from>
    <xdr:to>
      <xdr:col>24</xdr:col>
      <xdr:colOff>114300</xdr:colOff>
      <xdr:row>40</xdr:row>
      <xdr:rowOff>117856</xdr:rowOff>
    </xdr:to>
    <xdr:sp macro="" textlink="">
      <xdr:nvSpPr>
        <xdr:cNvPr id="69" name="楕円 68"/>
        <xdr:cNvSpPr/>
      </xdr:nvSpPr>
      <xdr:spPr>
        <a:xfrm>
          <a:off x="4584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102633</xdr:rowOff>
    </xdr:from>
    <xdr:ext cx="405111" cy="259045"/>
    <xdr:sp macro="" textlink="">
      <xdr:nvSpPr>
        <xdr:cNvPr id="70" name="【図書館】&#10;有形固定資産減価償却率該当値テキスト"/>
        <xdr:cNvSpPr txBox="1"/>
      </xdr:nvSpPr>
      <xdr:spPr>
        <a:xfrm>
          <a:off x="4673600" y="6789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84836</xdr:rowOff>
    </xdr:from>
    <xdr:to>
      <xdr:col>20</xdr:col>
      <xdr:colOff>38100</xdr:colOff>
      <xdr:row>41</xdr:row>
      <xdr:rowOff>14986</xdr:rowOff>
    </xdr:to>
    <xdr:sp macro="" textlink="">
      <xdr:nvSpPr>
        <xdr:cNvPr id="71" name="楕円 70"/>
        <xdr:cNvSpPr/>
      </xdr:nvSpPr>
      <xdr:spPr>
        <a:xfrm>
          <a:off x="3746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67056</xdr:rowOff>
    </xdr:from>
    <xdr:to>
      <xdr:col>24</xdr:col>
      <xdr:colOff>63500</xdr:colOff>
      <xdr:row>40</xdr:row>
      <xdr:rowOff>135636</xdr:rowOff>
    </xdr:to>
    <xdr:cxnSp macro="">
      <xdr:nvCxnSpPr>
        <xdr:cNvPr id="72" name="直線コネクタ 71"/>
        <xdr:cNvCxnSpPr/>
      </xdr:nvCxnSpPr>
      <xdr:spPr>
        <a:xfrm flipV="1">
          <a:off x="3797300" y="69250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164846</xdr:rowOff>
    </xdr:from>
    <xdr:to>
      <xdr:col>15</xdr:col>
      <xdr:colOff>101600</xdr:colOff>
      <xdr:row>41</xdr:row>
      <xdr:rowOff>94996</xdr:rowOff>
    </xdr:to>
    <xdr:sp macro="" textlink="">
      <xdr:nvSpPr>
        <xdr:cNvPr id="73" name="楕円 72"/>
        <xdr:cNvSpPr/>
      </xdr:nvSpPr>
      <xdr:spPr>
        <a:xfrm>
          <a:off x="2857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135636</xdr:rowOff>
    </xdr:from>
    <xdr:to>
      <xdr:col>19</xdr:col>
      <xdr:colOff>177800</xdr:colOff>
      <xdr:row>41</xdr:row>
      <xdr:rowOff>44196</xdr:rowOff>
    </xdr:to>
    <xdr:cxnSp macro="">
      <xdr:nvCxnSpPr>
        <xdr:cNvPr id="74" name="直線コネクタ 73"/>
        <xdr:cNvCxnSpPr/>
      </xdr:nvCxnSpPr>
      <xdr:spPr>
        <a:xfrm flipV="1">
          <a:off x="2908300" y="699363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66548</xdr:rowOff>
    </xdr:from>
    <xdr:to>
      <xdr:col>10</xdr:col>
      <xdr:colOff>165100</xdr:colOff>
      <xdr:row>40</xdr:row>
      <xdr:rowOff>168148</xdr:rowOff>
    </xdr:to>
    <xdr:sp macro="" textlink="">
      <xdr:nvSpPr>
        <xdr:cNvPr id="75" name="楕円 74"/>
        <xdr:cNvSpPr/>
      </xdr:nvSpPr>
      <xdr:spPr>
        <a:xfrm>
          <a:off x="1968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117348</xdr:rowOff>
    </xdr:from>
    <xdr:to>
      <xdr:col>15</xdr:col>
      <xdr:colOff>50800</xdr:colOff>
      <xdr:row>41</xdr:row>
      <xdr:rowOff>44196</xdr:rowOff>
    </xdr:to>
    <xdr:cxnSp macro="">
      <xdr:nvCxnSpPr>
        <xdr:cNvPr id="76" name="直線コネクタ 75"/>
        <xdr:cNvCxnSpPr/>
      </xdr:nvCxnSpPr>
      <xdr:spPr>
        <a:xfrm>
          <a:off x="2019300" y="697534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7"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81805</xdr:rowOff>
    </xdr:from>
    <xdr:ext cx="405111" cy="259045"/>
    <xdr:sp macro="" textlink="">
      <xdr:nvSpPr>
        <xdr:cNvPr id="78" name="n_2aveValue【図書館】&#10;有形固定資産減価償却率"/>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9"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6113</xdr:rowOff>
    </xdr:from>
    <xdr:ext cx="405111" cy="259045"/>
    <xdr:sp macro="" textlink="">
      <xdr:nvSpPr>
        <xdr:cNvPr id="80" name="n_1mainValue【図書館】&#10;有形固定資産減価償却率"/>
        <xdr:cNvSpPr txBox="1"/>
      </xdr:nvSpPr>
      <xdr:spPr>
        <a:xfrm>
          <a:off x="3582044" y="703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86123</xdr:rowOff>
    </xdr:from>
    <xdr:ext cx="405111" cy="259045"/>
    <xdr:sp macro="" textlink="">
      <xdr:nvSpPr>
        <xdr:cNvPr id="81" name="n_2mainValue【図書館】&#10;有形固定資産減価償却率"/>
        <xdr:cNvSpPr txBox="1"/>
      </xdr:nvSpPr>
      <xdr:spPr>
        <a:xfrm>
          <a:off x="2705744" y="711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159275</xdr:rowOff>
    </xdr:from>
    <xdr:ext cx="405111" cy="259045"/>
    <xdr:sp macro="" textlink="">
      <xdr:nvSpPr>
        <xdr:cNvPr id="82" name="n_3mainValue【図書館】&#10;有形固定資産減価償却率"/>
        <xdr:cNvSpPr txBox="1"/>
      </xdr:nvSpPr>
      <xdr:spPr>
        <a:xfrm>
          <a:off x="1816744" y="701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3" name="フローチャート: 判断 112"/>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93980</xdr:rowOff>
    </xdr:from>
    <xdr:to>
      <xdr:col>55</xdr:col>
      <xdr:colOff>50800</xdr:colOff>
      <xdr:row>37</xdr:row>
      <xdr:rowOff>24130</xdr:rowOff>
    </xdr:to>
    <xdr:sp macro="" textlink="">
      <xdr:nvSpPr>
        <xdr:cNvPr id="119" name="楕円 118"/>
        <xdr:cNvSpPr/>
      </xdr:nvSpPr>
      <xdr:spPr>
        <a:xfrm>
          <a:off x="10426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116857</xdr:rowOff>
    </xdr:from>
    <xdr:ext cx="469744" cy="259045"/>
    <xdr:sp macro="" textlink="">
      <xdr:nvSpPr>
        <xdr:cNvPr id="120" name="【図書館】&#10;一人当たり面積該当値テキスト"/>
        <xdr:cNvSpPr txBox="1"/>
      </xdr:nvSpPr>
      <xdr:spPr>
        <a:xfrm>
          <a:off x="10515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21" name="楕円 120"/>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144780</xdr:rowOff>
    </xdr:from>
    <xdr:to>
      <xdr:col>55</xdr:col>
      <xdr:colOff>0</xdr:colOff>
      <xdr:row>36</xdr:row>
      <xdr:rowOff>144780</xdr:rowOff>
    </xdr:to>
    <xdr:cxnSp macro="">
      <xdr:nvCxnSpPr>
        <xdr:cNvPr id="122" name="直線コネクタ 121"/>
        <xdr:cNvCxnSpPr/>
      </xdr:nvCxnSpPr>
      <xdr:spPr>
        <a:xfrm>
          <a:off x="9639300" y="631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93980</xdr:rowOff>
    </xdr:from>
    <xdr:to>
      <xdr:col>46</xdr:col>
      <xdr:colOff>38100</xdr:colOff>
      <xdr:row>37</xdr:row>
      <xdr:rowOff>24130</xdr:rowOff>
    </xdr:to>
    <xdr:sp macro="" textlink="">
      <xdr:nvSpPr>
        <xdr:cNvPr id="123" name="楕円 122"/>
        <xdr:cNvSpPr/>
      </xdr:nvSpPr>
      <xdr:spPr>
        <a:xfrm>
          <a:off x="869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144780</xdr:rowOff>
    </xdr:from>
    <xdr:to>
      <xdr:col>50</xdr:col>
      <xdr:colOff>114300</xdr:colOff>
      <xdr:row>36</xdr:row>
      <xdr:rowOff>144780</xdr:rowOff>
    </xdr:to>
    <xdr:cxnSp macro="">
      <xdr:nvCxnSpPr>
        <xdr:cNvPr id="124" name="直線コネクタ 123"/>
        <xdr:cNvCxnSpPr/>
      </xdr:nvCxnSpPr>
      <xdr:spPr>
        <a:xfrm>
          <a:off x="8750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93980</xdr:rowOff>
    </xdr:from>
    <xdr:to>
      <xdr:col>41</xdr:col>
      <xdr:colOff>101600</xdr:colOff>
      <xdr:row>37</xdr:row>
      <xdr:rowOff>24130</xdr:rowOff>
    </xdr:to>
    <xdr:sp macro="" textlink="">
      <xdr:nvSpPr>
        <xdr:cNvPr id="125" name="楕円 124"/>
        <xdr:cNvSpPr/>
      </xdr:nvSpPr>
      <xdr:spPr>
        <a:xfrm>
          <a:off x="781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144780</xdr:rowOff>
    </xdr:from>
    <xdr:to>
      <xdr:col>45</xdr:col>
      <xdr:colOff>177800</xdr:colOff>
      <xdr:row>36</xdr:row>
      <xdr:rowOff>144780</xdr:rowOff>
    </xdr:to>
    <xdr:cxnSp macro="">
      <xdr:nvCxnSpPr>
        <xdr:cNvPr id="126" name="直線コネクタ 125"/>
        <xdr:cNvCxnSpPr/>
      </xdr:nvCxnSpPr>
      <xdr:spPr>
        <a:xfrm>
          <a:off x="7861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7"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8"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29" name="n_3ave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30" name="n_1mainValue【図書館】&#10;一人当たり面積"/>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40657</xdr:rowOff>
    </xdr:from>
    <xdr:ext cx="469744" cy="259045"/>
    <xdr:sp macro="" textlink="">
      <xdr:nvSpPr>
        <xdr:cNvPr id="131" name="n_2mainValue【図書館】&#10;一人当たり面積"/>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40657</xdr:rowOff>
    </xdr:from>
    <xdr:ext cx="469744" cy="259045"/>
    <xdr:sp macro="" textlink="">
      <xdr:nvSpPr>
        <xdr:cNvPr id="132" name="n_3mainValue【図書館】&#10;一人当たり面積"/>
        <xdr:cNvSpPr txBox="1"/>
      </xdr:nvSpPr>
      <xdr:spPr>
        <a:xfrm>
          <a:off x="7626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62" name="【体育館・プール】&#10;有形固定資産減価償却率平均値テキスト"/>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6" name="フローチャート: 判断 165"/>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124460</xdr:rowOff>
    </xdr:from>
    <xdr:to>
      <xdr:col>24</xdr:col>
      <xdr:colOff>114300</xdr:colOff>
      <xdr:row>63</xdr:row>
      <xdr:rowOff>54610</xdr:rowOff>
    </xdr:to>
    <xdr:sp macro="" textlink="">
      <xdr:nvSpPr>
        <xdr:cNvPr id="172" name="楕円 171"/>
        <xdr:cNvSpPr/>
      </xdr:nvSpPr>
      <xdr:spPr>
        <a:xfrm>
          <a:off x="4584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102887</xdr:rowOff>
    </xdr:from>
    <xdr:ext cx="405111" cy="259045"/>
    <xdr:sp macro="" textlink="">
      <xdr:nvSpPr>
        <xdr:cNvPr id="173" name="【体育館・プール】&#10;有形固定資産減価償却率該当値テキスト"/>
        <xdr:cNvSpPr txBox="1"/>
      </xdr:nvSpPr>
      <xdr:spPr>
        <a:xfrm>
          <a:off x="46736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8255</xdr:rowOff>
    </xdr:from>
    <xdr:to>
      <xdr:col>20</xdr:col>
      <xdr:colOff>38100</xdr:colOff>
      <xdr:row>63</xdr:row>
      <xdr:rowOff>109855</xdr:rowOff>
    </xdr:to>
    <xdr:sp macro="" textlink="">
      <xdr:nvSpPr>
        <xdr:cNvPr id="174" name="楕円 173"/>
        <xdr:cNvSpPr/>
      </xdr:nvSpPr>
      <xdr:spPr>
        <a:xfrm>
          <a:off x="3746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3810</xdr:rowOff>
    </xdr:from>
    <xdr:to>
      <xdr:col>24</xdr:col>
      <xdr:colOff>63500</xdr:colOff>
      <xdr:row>63</xdr:row>
      <xdr:rowOff>59055</xdr:rowOff>
    </xdr:to>
    <xdr:cxnSp macro="">
      <xdr:nvCxnSpPr>
        <xdr:cNvPr id="175" name="直線コネクタ 174"/>
        <xdr:cNvCxnSpPr/>
      </xdr:nvCxnSpPr>
      <xdr:spPr>
        <a:xfrm flipV="1">
          <a:off x="3797300" y="1080516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147320</xdr:rowOff>
    </xdr:from>
    <xdr:to>
      <xdr:col>15</xdr:col>
      <xdr:colOff>101600</xdr:colOff>
      <xdr:row>63</xdr:row>
      <xdr:rowOff>77470</xdr:rowOff>
    </xdr:to>
    <xdr:sp macro="" textlink="">
      <xdr:nvSpPr>
        <xdr:cNvPr id="176" name="楕円 175"/>
        <xdr:cNvSpPr/>
      </xdr:nvSpPr>
      <xdr:spPr>
        <a:xfrm>
          <a:off x="2857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26670</xdr:rowOff>
    </xdr:from>
    <xdr:to>
      <xdr:col>19</xdr:col>
      <xdr:colOff>177800</xdr:colOff>
      <xdr:row>63</xdr:row>
      <xdr:rowOff>59055</xdr:rowOff>
    </xdr:to>
    <xdr:cxnSp macro="">
      <xdr:nvCxnSpPr>
        <xdr:cNvPr id="177" name="直線コネクタ 176"/>
        <xdr:cNvCxnSpPr/>
      </xdr:nvCxnSpPr>
      <xdr:spPr>
        <a:xfrm>
          <a:off x="2908300" y="108280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33020</xdr:rowOff>
    </xdr:from>
    <xdr:to>
      <xdr:col>10</xdr:col>
      <xdr:colOff>165100</xdr:colOff>
      <xdr:row>59</xdr:row>
      <xdr:rowOff>134620</xdr:rowOff>
    </xdr:to>
    <xdr:sp macro="" textlink="">
      <xdr:nvSpPr>
        <xdr:cNvPr id="178" name="楕円 177"/>
        <xdr:cNvSpPr/>
      </xdr:nvSpPr>
      <xdr:spPr>
        <a:xfrm>
          <a:off x="1968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83820</xdr:rowOff>
    </xdr:from>
    <xdr:to>
      <xdr:col>15</xdr:col>
      <xdr:colOff>50800</xdr:colOff>
      <xdr:row>63</xdr:row>
      <xdr:rowOff>26670</xdr:rowOff>
    </xdr:to>
    <xdr:cxnSp macro="">
      <xdr:nvCxnSpPr>
        <xdr:cNvPr id="179" name="直線コネクタ 178"/>
        <xdr:cNvCxnSpPr/>
      </xdr:nvCxnSpPr>
      <xdr:spPr>
        <a:xfrm>
          <a:off x="2019300" y="1019937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0"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81" name="n_2aveValue【体育館・プー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112412</xdr:rowOff>
    </xdr:from>
    <xdr:ext cx="405111" cy="259045"/>
    <xdr:sp macro="" textlink="">
      <xdr:nvSpPr>
        <xdr:cNvPr id="182" name="n_3aveValue【体育館・プー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100982</xdr:rowOff>
    </xdr:from>
    <xdr:ext cx="405111" cy="259045"/>
    <xdr:sp macro="" textlink="">
      <xdr:nvSpPr>
        <xdr:cNvPr id="183" name="n_1mainValue【体育館・プール】&#10;有形固定資産減価償却率"/>
        <xdr:cNvSpPr txBox="1"/>
      </xdr:nvSpPr>
      <xdr:spPr>
        <a:xfrm>
          <a:off x="35820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68597</xdr:rowOff>
    </xdr:from>
    <xdr:ext cx="405111" cy="259045"/>
    <xdr:sp macro="" textlink="">
      <xdr:nvSpPr>
        <xdr:cNvPr id="184" name="n_2mainValue【体育館・プール】&#10;有形固定資産減価償却率"/>
        <xdr:cNvSpPr txBox="1"/>
      </xdr:nvSpPr>
      <xdr:spPr>
        <a:xfrm>
          <a:off x="2705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151147</xdr:rowOff>
    </xdr:from>
    <xdr:ext cx="405111" cy="259045"/>
    <xdr:sp macro="" textlink="">
      <xdr:nvSpPr>
        <xdr:cNvPr id="185" name="n_3mainValue【体育館・プール】&#10;有形固定資産減価償却率"/>
        <xdr:cNvSpPr txBox="1"/>
      </xdr:nvSpPr>
      <xdr:spPr>
        <a:xfrm>
          <a:off x="1816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12"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16" name="フローチャート: 判断 215"/>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58928</xdr:rowOff>
    </xdr:from>
    <xdr:to>
      <xdr:col>55</xdr:col>
      <xdr:colOff>50800</xdr:colOff>
      <xdr:row>62</xdr:row>
      <xdr:rowOff>160528</xdr:rowOff>
    </xdr:to>
    <xdr:sp macro="" textlink="">
      <xdr:nvSpPr>
        <xdr:cNvPr id="222" name="楕円 221"/>
        <xdr:cNvSpPr/>
      </xdr:nvSpPr>
      <xdr:spPr>
        <a:xfrm>
          <a:off x="10426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37355</xdr:rowOff>
    </xdr:from>
    <xdr:ext cx="469744" cy="259045"/>
    <xdr:sp macro="" textlink="">
      <xdr:nvSpPr>
        <xdr:cNvPr id="223" name="【体育館・プール】&#10;一人当たり面積該当値テキスト"/>
        <xdr:cNvSpPr txBox="1"/>
      </xdr:nvSpPr>
      <xdr:spPr>
        <a:xfrm>
          <a:off x="10515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58928</xdr:rowOff>
    </xdr:from>
    <xdr:to>
      <xdr:col>50</xdr:col>
      <xdr:colOff>165100</xdr:colOff>
      <xdr:row>62</xdr:row>
      <xdr:rowOff>160528</xdr:rowOff>
    </xdr:to>
    <xdr:sp macro="" textlink="">
      <xdr:nvSpPr>
        <xdr:cNvPr id="224" name="楕円 223"/>
        <xdr:cNvSpPr/>
      </xdr:nvSpPr>
      <xdr:spPr>
        <a:xfrm>
          <a:off x="958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109728</xdr:rowOff>
    </xdr:from>
    <xdr:to>
      <xdr:col>55</xdr:col>
      <xdr:colOff>0</xdr:colOff>
      <xdr:row>62</xdr:row>
      <xdr:rowOff>109728</xdr:rowOff>
    </xdr:to>
    <xdr:cxnSp macro="">
      <xdr:nvCxnSpPr>
        <xdr:cNvPr id="225" name="直線コネクタ 224"/>
        <xdr:cNvCxnSpPr/>
      </xdr:nvCxnSpPr>
      <xdr:spPr>
        <a:xfrm>
          <a:off x="9639300" y="1073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104648</xdr:rowOff>
    </xdr:from>
    <xdr:to>
      <xdr:col>46</xdr:col>
      <xdr:colOff>38100</xdr:colOff>
      <xdr:row>63</xdr:row>
      <xdr:rowOff>34798</xdr:rowOff>
    </xdr:to>
    <xdr:sp macro="" textlink="">
      <xdr:nvSpPr>
        <xdr:cNvPr id="226" name="楕円 225"/>
        <xdr:cNvSpPr/>
      </xdr:nvSpPr>
      <xdr:spPr>
        <a:xfrm>
          <a:off x="8699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109728</xdr:rowOff>
    </xdr:from>
    <xdr:to>
      <xdr:col>50</xdr:col>
      <xdr:colOff>114300</xdr:colOff>
      <xdr:row>62</xdr:row>
      <xdr:rowOff>155448</xdr:rowOff>
    </xdr:to>
    <xdr:cxnSp macro="">
      <xdr:nvCxnSpPr>
        <xdr:cNvPr id="227" name="直線コネクタ 226"/>
        <xdr:cNvCxnSpPr/>
      </xdr:nvCxnSpPr>
      <xdr:spPr>
        <a:xfrm flipV="1">
          <a:off x="8750300" y="10739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24638</xdr:rowOff>
    </xdr:from>
    <xdr:to>
      <xdr:col>41</xdr:col>
      <xdr:colOff>101600</xdr:colOff>
      <xdr:row>63</xdr:row>
      <xdr:rowOff>126238</xdr:rowOff>
    </xdr:to>
    <xdr:sp macro="" textlink="">
      <xdr:nvSpPr>
        <xdr:cNvPr id="228" name="楕円 227"/>
        <xdr:cNvSpPr/>
      </xdr:nvSpPr>
      <xdr:spPr>
        <a:xfrm>
          <a:off x="7810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155448</xdr:rowOff>
    </xdr:from>
    <xdr:to>
      <xdr:col>45</xdr:col>
      <xdr:colOff>177800</xdr:colOff>
      <xdr:row>63</xdr:row>
      <xdr:rowOff>75438</xdr:rowOff>
    </xdr:to>
    <xdr:cxnSp macro="">
      <xdr:nvCxnSpPr>
        <xdr:cNvPr id="229" name="直線コネクタ 228"/>
        <xdr:cNvCxnSpPr/>
      </xdr:nvCxnSpPr>
      <xdr:spPr>
        <a:xfrm flipV="1">
          <a:off x="7861300" y="10785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31"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32"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151655</xdr:rowOff>
    </xdr:from>
    <xdr:ext cx="469744" cy="259045"/>
    <xdr:sp macro="" textlink="">
      <xdr:nvSpPr>
        <xdr:cNvPr id="233" name="n_1mainValue【体育館・プール】&#10;一人当たり面積"/>
        <xdr:cNvSpPr txBox="1"/>
      </xdr:nvSpPr>
      <xdr:spPr>
        <a:xfrm>
          <a:off x="9391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25925</xdr:rowOff>
    </xdr:from>
    <xdr:ext cx="469744" cy="259045"/>
    <xdr:sp macro="" textlink="">
      <xdr:nvSpPr>
        <xdr:cNvPr id="234" name="n_2mainValue【体育館・プール】&#10;一人当たり面積"/>
        <xdr:cNvSpPr txBox="1"/>
      </xdr:nvSpPr>
      <xdr:spPr>
        <a:xfrm>
          <a:off x="8515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117365</xdr:rowOff>
    </xdr:from>
    <xdr:ext cx="469744" cy="259045"/>
    <xdr:sp macro="" textlink="">
      <xdr:nvSpPr>
        <xdr:cNvPr id="235" name="n_3mainValue【体育館・プール】&#10;一人当たり面積"/>
        <xdr:cNvSpPr txBox="1"/>
      </xdr:nvSpPr>
      <xdr:spPr>
        <a:xfrm>
          <a:off x="7626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64" name="【福祉施設】&#10;有形固定資産減価償却率平均値テキスト"/>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68" name="フローチャート: 判断 267"/>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274" name="楕円 273"/>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114316</xdr:rowOff>
    </xdr:from>
    <xdr:ext cx="405111" cy="259045"/>
    <xdr:sp macro="" textlink="">
      <xdr:nvSpPr>
        <xdr:cNvPr id="275" name="【福祉施設】&#10;有形固定資産減価償却率該当値テキスト"/>
        <xdr:cNvSpPr txBox="1"/>
      </xdr:nvSpPr>
      <xdr:spPr>
        <a:xfrm>
          <a:off x="4673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276" name="楕円 275"/>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55245</xdr:rowOff>
    </xdr:to>
    <xdr:cxnSp macro="">
      <xdr:nvCxnSpPr>
        <xdr:cNvPr id="277" name="直線コネクタ 276"/>
        <xdr:cNvCxnSpPr/>
      </xdr:nvCxnSpPr>
      <xdr:spPr>
        <a:xfrm flipV="1">
          <a:off x="3797300" y="140741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78" name="楕円 277"/>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89536</xdr:rowOff>
    </xdr:to>
    <xdr:cxnSp macro="">
      <xdr:nvCxnSpPr>
        <xdr:cNvPr id="279" name="直線コネクタ 278"/>
        <xdr:cNvCxnSpPr/>
      </xdr:nvCxnSpPr>
      <xdr:spPr>
        <a:xfrm flipV="1">
          <a:off x="2908300" y="141141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143511</xdr:rowOff>
    </xdr:from>
    <xdr:to>
      <xdr:col>10</xdr:col>
      <xdr:colOff>165100</xdr:colOff>
      <xdr:row>83</xdr:row>
      <xdr:rowOff>73661</xdr:rowOff>
    </xdr:to>
    <xdr:sp macro="" textlink="">
      <xdr:nvSpPr>
        <xdr:cNvPr id="280" name="楕円 279"/>
        <xdr:cNvSpPr/>
      </xdr:nvSpPr>
      <xdr:spPr>
        <a:xfrm>
          <a:off x="196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89536</xdr:rowOff>
    </xdr:from>
    <xdr:to>
      <xdr:col>15</xdr:col>
      <xdr:colOff>50800</xdr:colOff>
      <xdr:row>83</xdr:row>
      <xdr:rowOff>22861</xdr:rowOff>
    </xdr:to>
    <xdr:cxnSp macro="">
      <xdr:nvCxnSpPr>
        <xdr:cNvPr id="281" name="直線コネクタ 280"/>
        <xdr:cNvCxnSpPr/>
      </xdr:nvCxnSpPr>
      <xdr:spPr>
        <a:xfrm flipV="1">
          <a:off x="2019300" y="14148436"/>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82" name="n_1ave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83" name="n_2aveValue【福祉施設】&#10;有形固定資産減価償却率"/>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84" name="n_3ave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97172</xdr:rowOff>
    </xdr:from>
    <xdr:ext cx="405111" cy="259045"/>
    <xdr:sp macro="" textlink="">
      <xdr:nvSpPr>
        <xdr:cNvPr id="285" name="n_1mainValue【福祉施設】&#10;有形固定資産減価償却率"/>
        <xdr:cNvSpPr txBox="1"/>
      </xdr:nvSpPr>
      <xdr:spPr>
        <a:xfrm>
          <a:off x="3582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286" name="n_2mainValue【福祉施設】&#10;有形固定資産減価償却率"/>
        <xdr:cNvSpPr txBox="1"/>
      </xdr:nvSpPr>
      <xdr:spPr>
        <a:xfrm>
          <a:off x="2705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64788</xdr:rowOff>
    </xdr:from>
    <xdr:ext cx="405111" cy="259045"/>
    <xdr:sp macro="" textlink="">
      <xdr:nvSpPr>
        <xdr:cNvPr id="287" name="n_3mainValue【福祉施設】&#10;有形固定資産減価償却率"/>
        <xdr:cNvSpPr txBox="1"/>
      </xdr:nvSpPr>
      <xdr:spPr>
        <a:xfrm>
          <a:off x="1816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16"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20" name="フローチャート: 判断 319"/>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63500</xdr:rowOff>
    </xdr:from>
    <xdr:to>
      <xdr:col>55</xdr:col>
      <xdr:colOff>50800</xdr:colOff>
      <xdr:row>80</xdr:row>
      <xdr:rowOff>165100</xdr:rowOff>
    </xdr:to>
    <xdr:sp macro="" textlink="">
      <xdr:nvSpPr>
        <xdr:cNvPr id="326" name="楕円 325"/>
        <xdr:cNvSpPr/>
      </xdr:nvSpPr>
      <xdr:spPr>
        <a:xfrm>
          <a:off x="10426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86377</xdr:rowOff>
    </xdr:from>
    <xdr:ext cx="469744" cy="259045"/>
    <xdr:sp macro="" textlink="">
      <xdr:nvSpPr>
        <xdr:cNvPr id="327" name="【福祉施設】&#10;一人当たり面積該当値テキスト"/>
        <xdr:cNvSpPr txBox="1"/>
      </xdr:nvSpPr>
      <xdr:spPr>
        <a:xfrm>
          <a:off x="10515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50800</xdr:rowOff>
    </xdr:from>
    <xdr:to>
      <xdr:col>50</xdr:col>
      <xdr:colOff>165100</xdr:colOff>
      <xdr:row>80</xdr:row>
      <xdr:rowOff>152400</xdr:rowOff>
    </xdr:to>
    <xdr:sp macro="" textlink="">
      <xdr:nvSpPr>
        <xdr:cNvPr id="328" name="楕円 327"/>
        <xdr:cNvSpPr/>
      </xdr:nvSpPr>
      <xdr:spPr>
        <a:xfrm>
          <a:off x="9588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101600</xdr:rowOff>
    </xdr:from>
    <xdr:to>
      <xdr:col>55</xdr:col>
      <xdr:colOff>0</xdr:colOff>
      <xdr:row>80</xdr:row>
      <xdr:rowOff>114300</xdr:rowOff>
    </xdr:to>
    <xdr:cxnSp macro="">
      <xdr:nvCxnSpPr>
        <xdr:cNvPr id="329" name="直線コネクタ 328"/>
        <xdr:cNvCxnSpPr/>
      </xdr:nvCxnSpPr>
      <xdr:spPr>
        <a:xfrm>
          <a:off x="9639300" y="1381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127000</xdr:rowOff>
    </xdr:from>
    <xdr:to>
      <xdr:col>46</xdr:col>
      <xdr:colOff>38100</xdr:colOff>
      <xdr:row>81</xdr:row>
      <xdr:rowOff>57150</xdr:rowOff>
    </xdr:to>
    <xdr:sp macro="" textlink="">
      <xdr:nvSpPr>
        <xdr:cNvPr id="330" name="楕円 329"/>
        <xdr:cNvSpPr/>
      </xdr:nvSpPr>
      <xdr:spPr>
        <a:xfrm>
          <a:off x="8699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101600</xdr:rowOff>
    </xdr:from>
    <xdr:to>
      <xdr:col>50</xdr:col>
      <xdr:colOff>114300</xdr:colOff>
      <xdr:row>81</xdr:row>
      <xdr:rowOff>6350</xdr:rowOff>
    </xdr:to>
    <xdr:cxnSp macro="">
      <xdr:nvCxnSpPr>
        <xdr:cNvPr id="331" name="直線コネクタ 330"/>
        <xdr:cNvCxnSpPr/>
      </xdr:nvCxnSpPr>
      <xdr:spPr>
        <a:xfrm flipV="1">
          <a:off x="8750300" y="1381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50800</xdr:rowOff>
    </xdr:from>
    <xdr:to>
      <xdr:col>41</xdr:col>
      <xdr:colOff>101600</xdr:colOff>
      <xdr:row>80</xdr:row>
      <xdr:rowOff>152400</xdr:rowOff>
    </xdr:to>
    <xdr:sp macro="" textlink="">
      <xdr:nvSpPr>
        <xdr:cNvPr id="332" name="楕円 331"/>
        <xdr:cNvSpPr/>
      </xdr:nvSpPr>
      <xdr:spPr>
        <a:xfrm>
          <a:off x="7810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101600</xdr:rowOff>
    </xdr:from>
    <xdr:to>
      <xdr:col>45</xdr:col>
      <xdr:colOff>177800</xdr:colOff>
      <xdr:row>81</xdr:row>
      <xdr:rowOff>6350</xdr:rowOff>
    </xdr:to>
    <xdr:cxnSp macro="">
      <xdr:nvCxnSpPr>
        <xdr:cNvPr id="333" name="直線コネクタ 332"/>
        <xdr:cNvCxnSpPr/>
      </xdr:nvCxnSpPr>
      <xdr:spPr>
        <a:xfrm>
          <a:off x="7861300" y="1381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73677</xdr:rowOff>
    </xdr:from>
    <xdr:ext cx="469744" cy="259045"/>
    <xdr:sp macro="" textlink="">
      <xdr:nvSpPr>
        <xdr:cNvPr id="334" name="n_1ave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35"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36" name="n_3aveValue【福祉施設】&#10;一人当たり面積"/>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168927</xdr:rowOff>
    </xdr:from>
    <xdr:ext cx="469744" cy="259045"/>
    <xdr:sp macro="" textlink="">
      <xdr:nvSpPr>
        <xdr:cNvPr id="337" name="n_1mainValue【福祉施設】&#10;一人当たり面積"/>
        <xdr:cNvSpPr txBox="1"/>
      </xdr:nvSpPr>
      <xdr:spPr>
        <a:xfrm>
          <a:off x="93917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73677</xdr:rowOff>
    </xdr:from>
    <xdr:ext cx="469744" cy="259045"/>
    <xdr:sp macro="" textlink="">
      <xdr:nvSpPr>
        <xdr:cNvPr id="338" name="n_2mainValue【福祉施設】&#10;一人当たり面積"/>
        <xdr:cNvSpPr txBox="1"/>
      </xdr:nvSpPr>
      <xdr:spPr>
        <a:xfrm>
          <a:off x="8515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168927</xdr:rowOff>
    </xdr:from>
    <xdr:ext cx="469744" cy="259045"/>
    <xdr:sp macro="" textlink="">
      <xdr:nvSpPr>
        <xdr:cNvPr id="339" name="n_3mainValue【福祉施設】&#10;一人当たり面積"/>
        <xdr:cNvSpPr txBox="1"/>
      </xdr:nvSpPr>
      <xdr:spPr>
        <a:xfrm>
          <a:off x="7626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29227</xdr:rowOff>
    </xdr:from>
    <xdr:ext cx="405111" cy="259045"/>
    <xdr:sp macro="" textlink="">
      <xdr:nvSpPr>
        <xdr:cNvPr id="369" name="【市民会館】&#10;有形固定資産減価償却率平均値テキスト"/>
        <xdr:cNvSpPr txBox="1"/>
      </xdr:nvSpPr>
      <xdr:spPr>
        <a:xfrm>
          <a:off x="46736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73" name="フローチャート: 判断 372"/>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116839</xdr:rowOff>
    </xdr:from>
    <xdr:to>
      <xdr:col>24</xdr:col>
      <xdr:colOff>114300</xdr:colOff>
      <xdr:row>106</xdr:row>
      <xdr:rowOff>46989</xdr:rowOff>
    </xdr:to>
    <xdr:sp macro="" textlink="">
      <xdr:nvSpPr>
        <xdr:cNvPr id="379" name="楕円 378"/>
        <xdr:cNvSpPr/>
      </xdr:nvSpPr>
      <xdr:spPr>
        <a:xfrm>
          <a:off x="4584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95266</xdr:rowOff>
    </xdr:from>
    <xdr:ext cx="405111" cy="259045"/>
    <xdr:sp macro="" textlink="">
      <xdr:nvSpPr>
        <xdr:cNvPr id="380" name="【市民会館】&#10;有形固定資産減価償却率該当値テキスト"/>
        <xdr:cNvSpPr txBox="1"/>
      </xdr:nvSpPr>
      <xdr:spPr>
        <a:xfrm>
          <a:off x="4673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156845</xdr:rowOff>
    </xdr:from>
    <xdr:to>
      <xdr:col>20</xdr:col>
      <xdr:colOff>38100</xdr:colOff>
      <xdr:row>106</xdr:row>
      <xdr:rowOff>86995</xdr:rowOff>
    </xdr:to>
    <xdr:sp macro="" textlink="">
      <xdr:nvSpPr>
        <xdr:cNvPr id="381" name="楕円 380"/>
        <xdr:cNvSpPr/>
      </xdr:nvSpPr>
      <xdr:spPr>
        <a:xfrm>
          <a:off x="3746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167639</xdr:rowOff>
    </xdr:from>
    <xdr:to>
      <xdr:col>24</xdr:col>
      <xdr:colOff>63500</xdr:colOff>
      <xdr:row>106</xdr:row>
      <xdr:rowOff>36195</xdr:rowOff>
    </xdr:to>
    <xdr:cxnSp macro="">
      <xdr:nvCxnSpPr>
        <xdr:cNvPr id="382" name="直線コネクタ 381"/>
        <xdr:cNvCxnSpPr/>
      </xdr:nvCxnSpPr>
      <xdr:spPr>
        <a:xfrm flipV="1">
          <a:off x="3797300" y="181698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23495</xdr:rowOff>
    </xdr:from>
    <xdr:to>
      <xdr:col>15</xdr:col>
      <xdr:colOff>101600</xdr:colOff>
      <xdr:row>106</xdr:row>
      <xdr:rowOff>125095</xdr:rowOff>
    </xdr:to>
    <xdr:sp macro="" textlink="">
      <xdr:nvSpPr>
        <xdr:cNvPr id="383" name="楕円 382"/>
        <xdr:cNvSpPr/>
      </xdr:nvSpPr>
      <xdr:spPr>
        <a:xfrm>
          <a:off x="2857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36195</xdr:rowOff>
    </xdr:from>
    <xdr:to>
      <xdr:col>19</xdr:col>
      <xdr:colOff>177800</xdr:colOff>
      <xdr:row>106</xdr:row>
      <xdr:rowOff>74295</xdr:rowOff>
    </xdr:to>
    <xdr:cxnSp macro="">
      <xdr:nvCxnSpPr>
        <xdr:cNvPr id="384" name="直線コネクタ 383"/>
        <xdr:cNvCxnSpPr/>
      </xdr:nvCxnSpPr>
      <xdr:spPr>
        <a:xfrm flipV="1">
          <a:off x="2908300" y="18209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61595</xdr:rowOff>
    </xdr:from>
    <xdr:to>
      <xdr:col>10</xdr:col>
      <xdr:colOff>165100</xdr:colOff>
      <xdr:row>106</xdr:row>
      <xdr:rowOff>163195</xdr:rowOff>
    </xdr:to>
    <xdr:sp macro="" textlink="">
      <xdr:nvSpPr>
        <xdr:cNvPr id="385" name="楕円 384"/>
        <xdr:cNvSpPr/>
      </xdr:nvSpPr>
      <xdr:spPr>
        <a:xfrm>
          <a:off x="1968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74295</xdr:rowOff>
    </xdr:from>
    <xdr:to>
      <xdr:col>15</xdr:col>
      <xdr:colOff>50800</xdr:colOff>
      <xdr:row>106</xdr:row>
      <xdr:rowOff>112395</xdr:rowOff>
    </xdr:to>
    <xdr:cxnSp macro="">
      <xdr:nvCxnSpPr>
        <xdr:cNvPr id="386" name="直線コネクタ 385"/>
        <xdr:cNvCxnSpPr/>
      </xdr:nvCxnSpPr>
      <xdr:spPr>
        <a:xfrm flipV="1">
          <a:off x="2019300" y="18247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87" name="n_1ave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31132</xdr:rowOff>
    </xdr:from>
    <xdr:ext cx="405111" cy="259045"/>
    <xdr:sp macro="" textlink="">
      <xdr:nvSpPr>
        <xdr:cNvPr id="388"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89" name="n_3aveValue【市民会館】&#10;有形固定資産減価償却率"/>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78122</xdr:rowOff>
    </xdr:from>
    <xdr:ext cx="405111" cy="259045"/>
    <xdr:sp macro="" textlink="">
      <xdr:nvSpPr>
        <xdr:cNvPr id="390" name="n_1mainValue【市民会館】&#10;有形固定資産減価償却率"/>
        <xdr:cNvSpPr txBox="1"/>
      </xdr:nvSpPr>
      <xdr:spPr>
        <a:xfrm>
          <a:off x="35820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116222</xdr:rowOff>
    </xdr:from>
    <xdr:ext cx="405111" cy="259045"/>
    <xdr:sp macro="" textlink="">
      <xdr:nvSpPr>
        <xdr:cNvPr id="391" name="n_2mainValue【市民会館】&#10;有形固定資産減価償却率"/>
        <xdr:cNvSpPr txBox="1"/>
      </xdr:nvSpPr>
      <xdr:spPr>
        <a:xfrm>
          <a:off x="2705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154322</xdr:rowOff>
    </xdr:from>
    <xdr:ext cx="405111" cy="259045"/>
    <xdr:sp macro="" textlink="">
      <xdr:nvSpPr>
        <xdr:cNvPr id="392" name="n_3mainValue【市民会館】&#10;有形固定資産減価償却率"/>
        <xdr:cNvSpPr txBox="1"/>
      </xdr:nvSpPr>
      <xdr:spPr>
        <a:xfrm>
          <a:off x="1816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21"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25" name="フローチャート: 判断 424"/>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63500</xdr:rowOff>
    </xdr:from>
    <xdr:to>
      <xdr:col>55</xdr:col>
      <xdr:colOff>50800</xdr:colOff>
      <xdr:row>104</xdr:row>
      <xdr:rowOff>165100</xdr:rowOff>
    </xdr:to>
    <xdr:sp macro="" textlink="">
      <xdr:nvSpPr>
        <xdr:cNvPr id="431" name="楕円 430"/>
        <xdr:cNvSpPr/>
      </xdr:nvSpPr>
      <xdr:spPr>
        <a:xfrm>
          <a:off x="10426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86377</xdr:rowOff>
    </xdr:from>
    <xdr:ext cx="469744" cy="259045"/>
    <xdr:sp macro="" textlink="">
      <xdr:nvSpPr>
        <xdr:cNvPr id="432" name="【市民会館】&#10;一人当たり面積該当値テキスト"/>
        <xdr:cNvSpPr txBox="1"/>
      </xdr:nvSpPr>
      <xdr:spPr>
        <a:xfrm>
          <a:off x="10515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154939</xdr:rowOff>
    </xdr:from>
    <xdr:to>
      <xdr:col>50</xdr:col>
      <xdr:colOff>165100</xdr:colOff>
      <xdr:row>103</xdr:row>
      <xdr:rowOff>85089</xdr:rowOff>
    </xdr:to>
    <xdr:sp macro="" textlink="">
      <xdr:nvSpPr>
        <xdr:cNvPr id="433" name="楕円 432"/>
        <xdr:cNvSpPr/>
      </xdr:nvSpPr>
      <xdr:spPr>
        <a:xfrm>
          <a:off x="9588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34289</xdr:rowOff>
    </xdr:from>
    <xdr:to>
      <xdr:col>55</xdr:col>
      <xdr:colOff>0</xdr:colOff>
      <xdr:row>104</xdr:row>
      <xdr:rowOff>114300</xdr:rowOff>
    </xdr:to>
    <xdr:cxnSp macro="">
      <xdr:nvCxnSpPr>
        <xdr:cNvPr id="434" name="直線コネクタ 433"/>
        <xdr:cNvCxnSpPr/>
      </xdr:nvCxnSpPr>
      <xdr:spPr>
        <a:xfrm>
          <a:off x="9639300" y="17693639"/>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154939</xdr:rowOff>
    </xdr:from>
    <xdr:to>
      <xdr:col>46</xdr:col>
      <xdr:colOff>38100</xdr:colOff>
      <xdr:row>103</xdr:row>
      <xdr:rowOff>85089</xdr:rowOff>
    </xdr:to>
    <xdr:sp macro="" textlink="">
      <xdr:nvSpPr>
        <xdr:cNvPr id="435" name="楕円 434"/>
        <xdr:cNvSpPr/>
      </xdr:nvSpPr>
      <xdr:spPr>
        <a:xfrm>
          <a:off x="8699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34289</xdr:rowOff>
    </xdr:from>
    <xdr:to>
      <xdr:col>50</xdr:col>
      <xdr:colOff>114300</xdr:colOff>
      <xdr:row>103</xdr:row>
      <xdr:rowOff>34289</xdr:rowOff>
    </xdr:to>
    <xdr:cxnSp macro="">
      <xdr:nvCxnSpPr>
        <xdr:cNvPr id="436" name="直線コネクタ 435"/>
        <xdr:cNvCxnSpPr/>
      </xdr:nvCxnSpPr>
      <xdr:spPr>
        <a:xfrm>
          <a:off x="8750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154939</xdr:rowOff>
    </xdr:from>
    <xdr:to>
      <xdr:col>41</xdr:col>
      <xdr:colOff>101600</xdr:colOff>
      <xdr:row>103</xdr:row>
      <xdr:rowOff>85089</xdr:rowOff>
    </xdr:to>
    <xdr:sp macro="" textlink="">
      <xdr:nvSpPr>
        <xdr:cNvPr id="437" name="楕円 436"/>
        <xdr:cNvSpPr/>
      </xdr:nvSpPr>
      <xdr:spPr>
        <a:xfrm>
          <a:off x="781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34289</xdr:rowOff>
    </xdr:from>
    <xdr:to>
      <xdr:col>45</xdr:col>
      <xdr:colOff>177800</xdr:colOff>
      <xdr:row>103</xdr:row>
      <xdr:rowOff>34289</xdr:rowOff>
    </xdr:to>
    <xdr:cxnSp macro="">
      <xdr:nvCxnSpPr>
        <xdr:cNvPr id="438" name="直線コネクタ 437"/>
        <xdr:cNvCxnSpPr/>
      </xdr:nvCxnSpPr>
      <xdr:spPr>
        <a:xfrm>
          <a:off x="7861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3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40"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441" name="n_3aveValue【市民会館】&#10;一人当たり面積"/>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101616</xdr:rowOff>
    </xdr:from>
    <xdr:ext cx="469744" cy="259045"/>
    <xdr:sp macro="" textlink="">
      <xdr:nvSpPr>
        <xdr:cNvPr id="442" name="n_1mainValue【市民会館】&#10;一人当たり面積"/>
        <xdr:cNvSpPr txBox="1"/>
      </xdr:nvSpPr>
      <xdr:spPr>
        <a:xfrm>
          <a:off x="93917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101616</xdr:rowOff>
    </xdr:from>
    <xdr:ext cx="469744" cy="259045"/>
    <xdr:sp macro="" textlink="">
      <xdr:nvSpPr>
        <xdr:cNvPr id="443" name="n_2mainValue【市民会館】&#10;一人当たり面積"/>
        <xdr:cNvSpPr txBox="1"/>
      </xdr:nvSpPr>
      <xdr:spPr>
        <a:xfrm>
          <a:off x="8515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101616</xdr:rowOff>
    </xdr:from>
    <xdr:ext cx="469744" cy="259045"/>
    <xdr:sp macro="" textlink="">
      <xdr:nvSpPr>
        <xdr:cNvPr id="444" name="n_3mainValue【市民会館】&#10;一人当たり面積"/>
        <xdr:cNvSpPr txBox="1"/>
      </xdr:nvSpPr>
      <xdr:spPr>
        <a:xfrm>
          <a:off x="7626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74"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77" name="フローチャート: 判断 476"/>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78" name="フローチャート: 判断 477"/>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145415</xdr:rowOff>
    </xdr:from>
    <xdr:to>
      <xdr:col>85</xdr:col>
      <xdr:colOff>177800</xdr:colOff>
      <xdr:row>36</xdr:row>
      <xdr:rowOff>75565</xdr:rowOff>
    </xdr:to>
    <xdr:sp macro="" textlink="">
      <xdr:nvSpPr>
        <xdr:cNvPr id="484" name="楕円 483"/>
        <xdr:cNvSpPr/>
      </xdr:nvSpPr>
      <xdr:spPr>
        <a:xfrm>
          <a:off x="16268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168292</xdr:rowOff>
    </xdr:from>
    <xdr:ext cx="405111" cy="259045"/>
    <xdr:sp macro="" textlink="">
      <xdr:nvSpPr>
        <xdr:cNvPr id="485" name="【一般廃棄物処理施設】&#10;有形固定資産減価償却率該当値テキスト"/>
        <xdr:cNvSpPr txBox="1"/>
      </xdr:nvSpPr>
      <xdr:spPr>
        <a:xfrm>
          <a:off x="16357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17780</xdr:rowOff>
    </xdr:from>
    <xdr:to>
      <xdr:col>81</xdr:col>
      <xdr:colOff>101600</xdr:colOff>
      <xdr:row>36</xdr:row>
      <xdr:rowOff>119380</xdr:rowOff>
    </xdr:to>
    <xdr:sp macro="" textlink="">
      <xdr:nvSpPr>
        <xdr:cNvPr id="486" name="楕円 485"/>
        <xdr:cNvSpPr/>
      </xdr:nvSpPr>
      <xdr:spPr>
        <a:xfrm>
          <a:off x="15430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24765</xdr:rowOff>
    </xdr:from>
    <xdr:to>
      <xdr:col>85</xdr:col>
      <xdr:colOff>127000</xdr:colOff>
      <xdr:row>36</xdr:row>
      <xdr:rowOff>68580</xdr:rowOff>
    </xdr:to>
    <xdr:cxnSp macro="">
      <xdr:nvCxnSpPr>
        <xdr:cNvPr id="487" name="直線コネクタ 486"/>
        <xdr:cNvCxnSpPr/>
      </xdr:nvCxnSpPr>
      <xdr:spPr>
        <a:xfrm flipV="1">
          <a:off x="15481300" y="61969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15257</xdr:rowOff>
    </xdr:from>
    <xdr:ext cx="405111" cy="259045"/>
    <xdr:sp macro="" textlink="">
      <xdr:nvSpPr>
        <xdr:cNvPr id="488" name="n_1aveValue【一般廃棄物処理施設】&#10;有形固定資産減価償却率"/>
        <xdr:cNvSpPr txBox="1"/>
      </xdr:nvSpPr>
      <xdr:spPr>
        <a:xfrm>
          <a:off x="15266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89"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90"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135907</xdr:rowOff>
    </xdr:from>
    <xdr:ext cx="405111" cy="259045"/>
    <xdr:sp macro="" textlink="">
      <xdr:nvSpPr>
        <xdr:cNvPr id="491" name="n_1mainValue【一般廃棄物処理施設】&#10;有形固定資産減価償却率"/>
        <xdr:cNvSpPr txBox="1"/>
      </xdr:nvSpPr>
      <xdr:spPr>
        <a:xfrm>
          <a:off x="15266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2" name="直線コネクタ 50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3" name="テキスト ボックス 50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4" name="直線コネクタ 50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5" name="テキスト ボックス 50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6" name="直線コネクタ 5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7" name="テキスト ボックス 50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8" name="直線コネクタ 50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9" name="テキスト ボックス 50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0" name="直線コネクタ 50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1" name="テキスト ボックス 51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3" name="テキスト ボックス 5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15" name="直線コネクタ 514"/>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16"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17" name="直線コネクタ 516"/>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18"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19" name="直線コネクタ 518"/>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520" name="【一般廃棄物処理施設】&#10;一人当たり有形固定資産（償却資産）額平均値テキスト"/>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1" name="フローチャート: 判断 520"/>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2" name="フローチャート: 判断 521"/>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23" name="フローチャート: 判断 522"/>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24" name="フローチャート: 判断 523"/>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127364</xdr:rowOff>
    </xdr:from>
    <xdr:to>
      <xdr:col>116</xdr:col>
      <xdr:colOff>114300</xdr:colOff>
      <xdr:row>42</xdr:row>
      <xdr:rowOff>57514</xdr:rowOff>
    </xdr:to>
    <xdr:sp macro="" textlink="">
      <xdr:nvSpPr>
        <xdr:cNvPr id="530" name="楕円 529"/>
        <xdr:cNvSpPr/>
      </xdr:nvSpPr>
      <xdr:spPr>
        <a:xfrm>
          <a:off x="22110700" y="71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42291</xdr:rowOff>
    </xdr:from>
    <xdr:ext cx="469744" cy="259045"/>
    <xdr:sp macro="" textlink="">
      <xdr:nvSpPr>
        <xdr:cNvPr id="531" name="【一般廃棄物処理施設】&#10;一人当たり有形固定資産（償却資産）額該当値テキスト"/>
        <xdr:cNvSpPr txBox="1"/>
      </xdr:nvSpPr>
      <xdr:spPr>
        <a:xfrm>
          <a:off x="22199600" y="707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127195</xdr:rowOff>
    </xdr:from>
    <xdr:to>
      <xdr:col>112</xdr:col>
      <xdr:colOff>38100</xdr:colOff>
      <xdr:row>42</xdr:row>
      <xdr:rowOff>57345</xdr:rowOff>
    </xdr:to>
    <xdr:sp macro="" textlink="">
      <xdr:nvSpPr>
        <xdr:cNvPr id="532" name="楕円 531"/>
        <xdr:cNvSpPr/>
      </xdr:nvSpPr>
      <xdr:spPr>
        <a:xfrm>
          <a:off x="21272500" y="7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6545</xdr:rowOff>
    </xdr:from>
    <xdr:to>
      <xdr:col>116</xdr:col>
      <xdr:colOff>63500</xdr:colOff>
      <xdr:row>42</xdr:row>
      <xdr:rowOff>6714</xdr:rowOff>
    </xdr:to>
    <xdr:cxnSp macro="">
      <xdr:nvCxnSpPr>
        <xdr:cNvPr id="533" name="直線コネクタ 532"/>
        <xdr:cNvCxnSpPr/>
      </xdr:nvCxnSpPr>
      <xdr:spPr>
        <a:xfrm>
          <a:off x="21323300" y="7207445"/>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34"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35"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36"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48472</xdr:rowOff>
    </xdr:from>
    <xdr:ext cx="469744" cy="259045"/>
    <xdr:sp macro="" textlink="">
      <xdr:nvSpPr>
        <xdr:cNvPr id="537" name="n_1mainValue【一般廃棄物処理施設】&#10;一人当たり有形固定資産（償却資産）額"/>
        <xdr:cNvSpPr txBox="1"/>
      </xdr:nvSpPr>
      <xdr:spPr>
        <a:xfrm>
          <a:off x="21075728" y="7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8" name="正方形/長方形 5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9" name="正方形/長方形 5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0" name="正方形/長方形 5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1" name="正方形/長方形 5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2" name="正方形/長方形 5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3" name="正方形/長方形 5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4" name="正方形/長方形 5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5" name="正方形/長方形 5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6" name="テキスト ボックス 5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7" name="直線コネクタ 5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8" name="テキスト ボックス 54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9" name="直線コネクタ 54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0" name="テキスト ボックス 54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1" name="直線コネクタ 55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52" name="テキスト ボックス 55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53" name="直線コネクタ 55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54" name="テキスト ボックス 55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5" name="直線コネクタ 55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56" name="テキスト ボックス 55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60" name="直線コネクタ 559"/>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61"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62" name="直線コネクタ 561"/>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63"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64" name="直線コネクタ 563"/>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65"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66" name="フローチャート: 判断 565"/>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67" name="フローチャート: 判断 566"/>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68" name="フローチャート: 判断 567"/>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69" name="フローチャート: 判断 568"/>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79502</xdr:rowOff>
    </xdr:from>
    <xdr:to>
      <xdr:col>85</xdr:col>
      <xdr:colOff>177800</xdr:colOff>
      <xdr:row>59</xdr:row>
      <xdr:rowOff>9652</xdr:rowOff>
    </xdr:to>
    <xdr:sp macro="" textlink="">
      <xdr:nvSpPr>
        <xdr:cNvPr id="575" name="楕円 574"/>
        <xdr:cNvSpPr/>
      </xdr:nvSpPr>
      <xdr:spPr>
        <a:xfrm>
          <a:off x="162687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102379</xdr:rowOff>
    </xdr:from>
    <xdr:ext cx="405111" cy="259045"/>
    <xdr:sp macro="" textlink="">
      <xdr:nvSpPr>
        <xdr:cNvPr id="576" name="【保健センター・保健所】&#10;有形固定資産減価償却率該当値テキスト"/>
        <xdr:cNvSpPr txBox="1"/>
      </xdr:nvSpPr>
      <xdr:spPr>
        <a:xfrm>
          <a:off x="16357600" y="987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134366</xdr:rowOff>
    </xdr:from>
    <xdr:to>
      <xdr:col>81</xdr:col>
      <xdr:colOff>101600</xdr:colOff>
      <xdr:row>59</xdr:row>
      <xdr:rowOff>64516</xdr:rowOff>
    </xdr:to>
    <xdr:sp macro="" textlink="">
      <xdr:nvSpPr>
        <xdr:cNvPr id="577" name="楕円 576"/>
        <xdr:cNvSpPr/>
      </xdr:nvSpPr>
      <xdr:spPr>
        <a:xfrm>
          <a:off x="15430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130302</xdr:rowOff>
    </xdr:from>
    <xdr:to>
      <xdr:col>85</xdr:col>
      <xdr:colOff>127000</xdr:colOff>
      <xdr:row>59</xdr:row>
      <xdr:rowOff>13716</xdr:rowOff>
    </xdr:to>
    <xdr:cxnSp macro="">
      <xdr:nvCxnSpPr>
        <xdr:cNvPr id="578" name="直線コネクタ 577"/>
        <xdr:cNvCxnSpPr/>
      </xdr:nvCxnSpPr>
      <xdr:spPr>
        <a:xfrm flipV="1">
          <a:off x="15481300" y="1007440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161798</xdr:rowOff>
    </xdr:from>
    <xdr:to>
      <xdr:col>76</xdr:col>
      <xdr:colOff>165100</xdr:colOff>
      <xdr:row>59</xdr:row>
      <xdr:rowOff>91948</xdr:rowOff>
    </xdr:to>
    <xdr:sp macro="" textlink="">
      <xdr:nvSpPr>
        <xdr:cNvPr id="579" name="楕円 578"/>
        <xdr:cNvSpPr/>
      </xdr:nvSpPr>
      <xdr:spPr>
        <a:xfrm>
          <a:off x="14541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xdr:rowOff>
    </xdr:from>
    <xdr:to>
      <xdr:col>81</xdr:col>
      <xdr:colOff>50800</xdr:colOff>
      <xdr:row>59</xdr:row>
      <xdr:rowOff>41148</xdr:rowOff>
    </xdr:to>
    <xdr:cxnSp macro="">
      <xdr:nvCxnSpPr>
        <xdr:cNvPr id="580" name="直線コネクタ 579"/>
        <xdr:cNvCxnSpPr/>
      </xdr:nvCxnSpPr>
      <xdr:spPr>
        <a:xfrm flipV="1">
          <a:off x="14592300" y="1012926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xdr:rowOff>
    </xdr:from>
    <xdr:to>
      <xdr:col>72</xdr:col>
      <xdr:colOff>38100</xdr:colOff>
      <xdr:row>59</xdr:row>
      <xdr:rowOff>114808</xdr:rowOff>
    </xdr:to>
    <xdr:sp macro="" textlink="">
      <xdr:nvSpPr>
        <xdr:cNvPr id="581" name="楕円 580"/>
        <xdr:cNvSpPr/>
      </xdr:nvSpPr>
      <xdr:spPr>
        <a:xfrm>
          <a:off x="13652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41148</xdr:rowOff>
    </xdr:from>
    <xdr:to>
      <xdr:col>76</xdr:col>
      <xdr:colOff>114300</xdr:colOff>
      <xdr:row>59</xdr:row>
      <xdr:rowOff>64008</xdr:rowOff>
    </xdr:to>
    <xdr:cxnSp macro="">
      <xdr:nvCxnSpPr>
        <xdr:cNvPr id="582" name="直線コネクタ 581"/>
        <xdr:cNvCxnSpPr/>
      </xdr:nvCxnSpPr>
      <xdr:spPr>
        <a:xfrm flipV="1">
          <a:off x="13703300" y="101566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83"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84"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163085</xdr:rowOff>
    </xdr:from>
    <xdr:ext cx="405111" cy="259045"/>
    <xdr:sp macro="" textlink="">
      <xdr:nvSpPr>
        <xdr:cNvPr id="585" name="n_3aveValue【保健センター・保健所】&#10;有形固定資産減価償却率"/>
        <xdr:cNvSpPr txBox="1"/>
      </xdr:nvSpPr>
      <xdr:spPr>
        <a:xfrm>
          <a:off x="13500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81043</xdr:rowOff>
    </xdr:from>
    <xdr:ext cx="405111" cy="259045"/>
    <xdr:sp macro="" textlink="">
      <xdr:nvSpPr>
        <xdr:cNvPr id="586" name="n_1mainValue【保健センター・保健所】&#10;有形固定資産減価償却率"/>
        <xdr:cNvSpPr txBox="1"/>
      </xdr:nvSpPr>
      <xdr:spPr>
        <a:xfrm>
          <a:off x="152660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108475</xdr:rowOff>
    </xdr:from>
    <xdr:ext cx="405111" cy="259045"/>
    <xdr:sp macro="" textlink="">
      <xdr:nvSpPr>
        <xdr:cNvPr id="587" name="n_2mainValue【保健センター・保健所】&#10;有形固定資産減価償却率"/>
        <xdr:cNvSpPr txBox="1"/>
      </xdr:nvSpPr>
      <xdr:spPr>
        <a:xfrm>
          <a:off x="14389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131335</xdr:rowOff>
    </xdr:from>
    <xdr:ext cx="405111" cy="259045"/>
    <xdr:sp macro="" textlink="">
      <xdr:nvSpPr>
        <xdr:cNvPr id="588" name="n_3mainValue【保健センター・保健所】&#10;有形固定資産減価償却率"/>
        <xdr:cNvSpPr txBox="1"/>
      </xdr:nvSpPr>
      <xdr:spPr>
        <a:xfrm>
          <a:off x="13500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0" name="正方形/長方形 5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1" name="正方形/長方形 5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2" name="正方形/長方形 5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3" name="正方形/長方形 5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4" name="正方形/長方形 5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5" name="正方形/長方形 5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7" name="テキスト ボックス 5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8" name="直線コネクタ 5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9" name="直線コネクタ 59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0" name="テキスト ボックス 59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1" name="直線コネクタ 60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2" name="テキスト ボックス 60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3" name="直線コネクタ 60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4" name="テキスト ボックス 60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5" name="直線コネクタ 60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6" name="テキスト ボックス 60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7" name="直線コネクタ 60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8" name="テキスト ボックス 60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9" name="直線コネクタ 60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0" name="テキスト ボックス 60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1" name="直線コネクタ 6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2" name="テキスト ボックス 6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614" name="直線コネクタ 613"/>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15"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16" name="直線コネクタ 615"/>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617"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618" name="直線コネクタ 617"/>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127199</xdr:rowOff>
    </xdr:from>
    <xdr:ext cx="469744" cy="259045"/>
    <xdr:sp macro="" textlink="">
      <xdr:nvSpPr>
        <xdr:cNvPr id="619" name="【保健センター・保健所】&#10;一人当たり面積平均値テキスト"/>
        <xdr:cNvSpPr txBox="1"/>
      </xdr:nvSpPr>
      <xdr:spPr>
        <a:xfrm>
          <a:off x="22199600" y="1041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620" name="フローチャート: 判断 619"/>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21" name="フローチャート: 判断 620"/>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22" name="フローチャート: 判断 621"/>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23" name="フローチャート: 判断 622"/>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4" name="テキスト ボックス 6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5" name="テキスト ボックス 6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6" name="テキスト ボックス 6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7" name="テキスト ボックス 6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8" name="テキスト ボックス 6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29" name="楕円 628"/>
        <xdr:cNvSpPr/>
      </xdr:nvSpPr>
      <xdr:spPr>
        <a:xfrm>
          <a:off x="22110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1105</xdr:rowOff>
    </xdr:from>
    <xdr:ext cx="469744" cy="259045"/>
    <xdr:sp macro="" textlink="">
      <xdr:nvSpPr>
        <xdr:cNvPr id="630" name="【保健センター・保健所】&#10;一人当たり面積該当値テキスト"/>
        <xdr:cNvSpPr txBox="1"/>
      </xdr:nvSpPr>
      <xdr:spPr>
        <a:xfrm>
          <a:off x="22199600"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631" name="楕円 630"/>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73478</xdr:rowOff>
    </xdr:from>
    <xdr:to>
      <xdr:col>116</xdr:col>
      <xdr:colOff>63500</xdr:colOff>
      <xdr:row>63</xdr:row>
      <xdr:rowOff>73478</xdr:rowOff>
    </xdr:to>
    <xdr:cxnSp macro="">
      <xdr:nvCxnSpPr>
        <xdr:cNvPr id="632" name="直線コネクタ 631"/>
        <xdr:cNvCxnSpPr/>
      </xdr:nvCxnSpPr>
      <xdr:spPr>
        <a:xfrm>
          <a:off x="21323300" y="1087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633" name="楕円 632"/>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73478</xdr:rowOff>
    </xdr:from>
    <xdr:to>
      <xdr:col>111</xdr:col>
      <xdr:colOff>177800</xdr:colOff>
      <xdr:row>63</xdr:row>
      <xdr:rowOff>73478</xdr:rowOff>
    </xdr:to>
    <xdr:cxnSp macro="">
      <xdr:nvCxnSpPr>
        <xdr:cNvPr id="634" name="直線コネクタ 633"/>
        <xdr:cNvCxnSpPr/>
      </xdr:nvCxnSpPr>
      <xdr:spPr>
        <a:xfrm>
          <a:off x="20434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22678</xdr:rowOff>
    </xdr:from>
    <xdr:to>
      <xdr:col>102</xdr:col>
      <xdr:colOff>165100</xdr:colOff>
      <xdr:row>63</xdr:row>
      <xdr:rowOff>124278</xdr:rowOff>
    </xdr:to>
    <xdr:sp macro="" textlink="">
      <xdr:nvSpPr>
        <xdr:cNvPr id="635" name="楕円 634"/>
        <xdr:cNvSpPr/>
      </xdr:nvSpPr>
      <xdr:spPr>
        <a:xfrm>
          <a:off x="19494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73478</xdr:rowOff>
    </xdr:from>
    <xdr:to>
      <xdr:col>107</xdr:col>
      <xdr:colOff>50800</xdr:colOff>
      <xdr:row>63</xdr:row>
      <xdr:rowOff>73478</xdr:rowOff>
    </xdr:to>
    <xdr:cxnSp macro="">
      <xdr:nvCxnSpPr>
        <xdr:cNvPr id="636" name="直線コネクタ 635"/>
        <xdr:cNvCxnSpPr/>
      </xdr:nvCxnSpPr>
      <xdr:spPr>
        <a:xfrm>
          <a:off x="19545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18342</xdr:rowOff>
    </xdr:from>
    <xdr:ext cx="469744" cy="259045"/>
    <xdr:sp macro="" textlink="">
      <xdr:nvSpPr>
        <xdr:cNvPr id="637" name="n_1ave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38" name="n_2ave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39"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115405</xdr:rowOff>
    </xdr:from>
    <xdr:ext cx="469744" cy="259045"/>
    <xdr:sp macro="" textlink="">
      <xdr:nvSpPr>
        <xdr:cNvPr id="640" name="n_1mainValue【保健センター・保健所】&#10;一人当たり面積"/>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641" name="n_2mainValue【保健センター・保健所】&#10;一人当たり面積"/>
        <xdr:cNvSpPr txBox="1"/>
      </xdr:nvSpPr>
      <xdr:spPr>
        <a:xfrm>
          <a:off x="20199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115405</xdr:rowOff>
    </xdr:from>
    <xdr:ext cx="469744" cy="259045"/>
    <xdr:sp macro="" textlink="">
      <xdr:nvSpPr>
        <xdr:cNvPr id="642" name="n_3mainValue【保健センター・保健所】&#10;一人当たり面積"/>
        <xdr:cNvSpPr txBox="1"/>
      </xdr:nvSpPr>
      <xdr:spPr>
        <a:xfrm>
          <a:off x="19310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3" name="正方形/長方形 6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4" name="正方形/長方形 6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5" name="正方形/長方形 6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6" name="正方形/長方形 6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7" name="正方形/長方形 6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8" name="正方形/長方形 6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9" name="正方形/長方形 6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正方形/長方形 6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1" name="テキスト ボックス 6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2" name="直線コネクタ 6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53" name="テキスト ボックス 6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4" name="直線コネクタ 6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55" name="テキスト ボックス 6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6" name="直線コネクタ 6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7" name="テキスト ボックス 6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8" name="直線コネクタ 6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9" name="テキスト ボックス 6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0" name="直線コネクタ 6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1" name="テキスト ボックス 6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2" name="直線コネクタ 6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3" name="テキスト ボックス 6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4" name="直線コネクタ 6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65" name="テキスト ボックス 6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6" name="直線コネクタ 6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67" name="テキスト ボックス 66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69" name="直線コネクタ 668"/>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70"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71" name="直線コネクタ 670"/>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72"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73" name="直線コネクタ 672"/>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74"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75" name="フローチャート: 判断 674"/>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76" name="フローチャート: 判断 675"/>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77" name="フローチャート: 判断 676"/>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78" name="フローチャート: 判断 677"/>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9" name="テキスト ボックス 6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0" name="テキスト ボックス 6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1" name="テキスト ボックス 6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2" name="テキスト ボックス 6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3" name="テキスト ボックス 6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99968</xdr:rowOff>
    </xdr:from>
    <xdr:to>
      <xdr:col>85</xdr:col>
      <xdr:colOff>177800</xdr:colOff>
      <xdr:row>80</xdr:row>
      <xdr:rowOff>30118</xdr:rowOff>
    </xdr:to>
    <xdr:sp macro="" textlink="">
      <xdr:nvSpPr>
        <xdr:cNvPr id="684" name="楕円 683"/>
        <xdr:cNvSpPr/>
      </xdr:nvSpPr>
      <xdr:spPr>
        <a:xfrm>
          <a:off x="162687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122845</xdr:rowOff>
    </xdr:from>
    <xdr:ext cx="405111" cy="259045"/>
    <xdr:sp macro="" textlink="">
      <xdr:nvSpPr>
        <xdr:cNvPr id="685" name="【消防施設】&#10;有形固定資産減価償却率該当値テキスト"/>
        <xdr:cNvSpPr txBox="1"/>
      </xdr:nvSpPr>
      <xdr:spPr>
        <a:xfrm>
          <a:off x="16357600" y="1349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168548</xdr:rowOff>
    </xdr:from>
    <xdr:to>
      <xdr:col>81</xdr:col>
      <xdr:colOff>101600</xdr:colOff>
      <xdr:row>80</xdr:row>
      <xdr:rowOff>98698</xdr:rowOff>
    </xdr:to>
    <xdr:sp macro="" textlink="">
      <xdr:nvSpPr>
        <xdr:cNvPr id="686" name="楕円 685"/>
        <xdr:cNvSpPr/>
      </xdr:nvSpPr>
      <xdr:spPr>
        <a:xfrm>
          <a:off x="15430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150768</xdr:rowOff>
    </xdr:from>
    <xdr:to>
      <xdr:col>85</xdr:col>
      <xdr:colOff>127000</xdr:colOff>
      <xdr:row>80</xdr:row>
      <xdr:rowOff>47898</xdr:rowOff>
    </xdr:to>
    <xdr:cxnSp macro="">
      <xdr:nvCxnSpPr>
        <xdr:cNvPr id="687" name="直線コネクタ 686"/>
        <xdr:cNvCxnSpPr/>
      </xdr:nvCxnSpPr>
      <xdr:spPr>
        <a:xfrm flipV="1">
          <a:off x="15481300" y="1369531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36286</xdr:rowOff>
    </xdr:from>
    <xdr:to>
      <xdr:col>76</xdr:col>
      <xdr:colOff>165100</xdr:colOff>
      <xdr:row>80</xdr:row>
      <xdr:rowOff>137886</xdr:rowOff>
    </xdr:to>
    <xdr:sp macro="" textlink="">
      <xdr:nvSpPr>
        <xdr:cNvPr id="688" name="楕円 687"/>
        <xdr:cNvSpPr/>
      </xdr:nvSpPr>
      <xdr:spPr>
        <a:xfrm>
          <a:off x="14541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47898</xdr:rowOff>
    </xdr:from>
    <xdr:to>
      <xdr:col>81</xdr:col>
      <xdr:colOff>50800</xdr:colOff>
      <xdr:row>80</xdr:row>
      <xdr:rowOff>87086</xdr:rowOff>
    </xdr:to>
    <xdr:cxnSp macro="">
      <xdr:nvCxnSpPr>
        <xdr:cNvPr id="689" name="直線コネクタ 688"/>
        <xdr:cNvCxnSpPr/>
      </xdr:nvCxnSpPr>
      <xdr:spPr>
        <a:xfrm flipV="1">
          <a:off x="14592300" y="137638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104866</xdr:rowOff>
    </xdr:from>
    <xdr:to>
      <xdr:col>72</xdr:col>
      <xdr:colOff>38100</xdr:colOff>
      <xdr:row>81</xdr:row>
      <xdr:rowOff>35016</xdr:rowOff>
    </xdr:to>
    <xdr:sp macro="" textlink="">
      <xdr:nvSpPr>
        <xdr:cNvPr id="690" name="楕円 689"/>
        <xdr:cNvSpPr/>
      </xdr:nvSpPr>
      <xdr:spPr>
        <a:xfrm>
          <a:off x="13652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87086</xdr:rowOff>
    </xdr:from>
    <xdr:to>
      <xdr:col>76</xdr:col>
      <xdr:colOff>114300</xdr:colOff>
      <xdr:row>80</xdr:row>
      <xdr:rowOff>155666</xdr:rowOff>
    </xdr:to>
    <xdr:cxnSp macro="">
      <xdr:nvCxnSpPr>
        <xdr:cNvPr id="691" name="直線コネクタ 690"/>
        <xdr:cNvCxnSpPr/>
      </xdr:nvCxnSpPr>
      <xdr:spPr>
        <a:xfrm flipV="1">
          <a:off x="13703300" y="138030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692" name="n_1aveValue【消防施設】&#10;有形固定資産減価償却率"/>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76761</xdr:rowOff>
    </xdr:from>
    <xdr:ext cx="405111" cy="259045"/>
    <xdr:sp macro="" textlink="">
      <xdr:nvSpPr>
        <xdr:cNvPr id="693" name="n_2aveValue【消防施設】&#10;有形固定資産減価償却率"/>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694" name="n_3aveValue【消防施設】&#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115225</xdr:rowOff>
    </xdr:from>
    <xdr:ext cx="405111" cy="259045"/>
    <xdr:sp macro="" textlink="">
      <xdr:nvSpPr>
        <xdr:cNvPr id="695" name="n_1mainValue【消防施設】&#10;有形固定資産減価償却率"/>
        <xdr:cNvSpPr txBox="1"/>
      </xdr:nvSpPr>
      <xdr:spPr>
        <a:xfrm>
          <a:off x="15266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696" name="n_2mainValue【消防施設】&#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51543</xdr:rowOff>
    </xdr:from>
    <xdr:ext cx="405111" cy="259045"/>
    <xdr:sp macro="" textlink="">
      <xdr:nvSpPr>
        <xdr:cNvPr id="697" name="n_3mainValue【消防施設】&#10;有形固定資産減価償却率"/>
        <xdr:cNvSpPr txBox="1"/>
      </xdr:nvSpPr>
      <xdr:spPr>
        <a:xfrm>
          <a:off x="13500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8" name="正方形/長方形 6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9" name="正方形/長方形 6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0" name="正方形/長方形 6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1" name="正方形/長方形 7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2" name="正方形/長方形 7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3" name="正方形/長方形 7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4" name="正方形/長方形 7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5" name="正方形/長方形 7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6" name="テキスト ボックス 7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7" name="直線コネクタ 7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8" name="直線コネクタ 7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9" name="テキスト ボックス 7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0" name="直線コネクタ 7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1" name="テキスト ボックス 7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2" name="直線コネクタ 7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3" name="テキスト ボックス 7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4" name="直線コネクタ 7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5" name="テキスト ボックス 7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6" name="直線コネクタ 7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7" name="テキスト ボックス 7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8" name="直線コネクタ 7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9" name="テキスト ボックス 7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721" name="直線コネクタ 720"/>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2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23" name="直線コネクタ 72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724"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725" name="直線コネクタ 724"/>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726" name="【消防施設】&#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27" name="フローチャート: 判断 726"/>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28" name="フローチャート: 判断 727"/>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29" name="フローチャート: 判断 728"/>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30" name="フローチャート: 判断 72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36" name="楕円 735"/>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37" name="【消防施設】&#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38" name="楕円 737"/>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39" name="直線コネクタ 738"/>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40" name="楕円 739"/>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41" name="直線コネクタ 740"/>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42" name="楕円 741"/>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43" name="直線コネクタ 742"/>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44"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45"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46"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47"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48"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49"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0" name="直線コネクタ 7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1" name="テキスト ボックス 76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2" name="直線コネクタ 7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3" name="テキスト ボックス 7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4" name="直線コネクタ 7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5" name="テキスト ボックス 7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6" name="直線コネクタ 7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7" name="テキスト ボックス 7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8" name="直線コネクタ 7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9" name="テキスト ボックス 76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1" name="テキスト ボックス 7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73" name="直線コネクタ 772"/>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74"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75" name="直線コネクタ 77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76"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77" name="直線コネクタ 776"/>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78"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79" name="フローチャート: 判断 778"/>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80" name="フローチャート: 判断 779"/>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81" name="フローチャート: 判断 780"/>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82" name="フローチャート: 判断 781"/>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147320</xdr:rowOff>
    </xdr:from>
    <xdr:to>
      <xdr:col>85</xdr:col>
      <xdr:colOff>177800</xdr:colOff>
      <xdr:row>100</xdr:row>
      <xdr:rowOff>77470</xdr:rowOff>
    </xdr:to>
    <xdr:sp macro="" textlink="">
      <xdr:nvSpPr>
        <xdr:cNvPr id="788" name="楕円 787"/>
        <xdr:cNvSpPr/>
      </xdr:nvSpPr>
      <xdr:spPr>
        <a:xfrm>
          <a:off x="162687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62247</xdr:rowOff>
    </xdr:from>
    <xdr:ext cx="405111" cy="259045"/>
    <xdr:sp macro="" textlink="">
      <xdr:nvSpPr>
        <xdr:cNvPr id="789" name="【庁舎】&#10;有形固定資産減価償却率該当値テキスト"/>
        <xdr:cNvSpPr txBox="1"/>
      </xdr:nvSpPr>
      <xdr:spPr>
        <a:xfrm>
          <a:off x="16357600" y="1703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31114</xdr:rowOff>
    </xdr:from>
    <xdr:to>
      <xdr:col>81</xdr:col>
      <xdr:colOff>101600</xdr:colOff>
      <xdr:row>100</xdr:row>
      <xdr:rowOff>132714</xdr:rowOff>
    </xdr:to>
    <xdr:sp macro="" textlink="">
      <xdr:nvSpPr>
        <xdr:cNvPr id="790" name="楕円 789"/>
        <xdr:cNvSpPr/>
      </xdr:nvSpPr>
      <xdr:spPr>
        <a:xfrm>
          <a:off x="154305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26670</xdr:rowOff>
    </xdr:from>
    <xdr:to>
      <xdr:col>85</xdr:col>
      <xdr:colOff>127000</xdr:colOff>
      <xdr:row>100</xdr:row>
      <xdr:rowOff>81914</xdr:rowOff>
    </xdr:to>
    <xdr:cxnSp macro="">
      <xdr:nvCxnSpPr>
        <xdr:cNvPr id="791" name="直線コネクタ 790"/>
        <xdr:cNvCxnSpPr/>
      </xdr:nvCxnSpPr>
      <xdr:spPr>
        <a:xfrm flipV="1">
          <a:off x="15481300" y="1717167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84455</xdr:rowOff>
    </xdr:from>
    <xdr:to>
      <xdr:col>76</xdr:col>
      <xdr:colOff>165100</xdr:colOff>
      <xdr:row>101</xdr:row>
      <xdr:rowOff>14605</xdr:rowOff>
    </xdr:to>
    <xdr:sp macro="" textlink="">
      <xdr:nvSpPr>
        <xdr:cNvPr id="792" name="楕円 791"/>
        <xdr:cNvSpPr/>
      </xdr:nvSpPr>
      <xdr:spPr>
        <a:xfrm>
          <a:off x="145415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81914</xdr:rowOff>
    </xdr:from>
    <xdr:to>
      <xdr:col>81</xdr:col>
      <xdr:colOff>50800</xdr:colOff>
      <xdr:row>100</xdr:row>
      <xdr:rowOff>135255</xdr:rowOff>
    </xdr:to>
    <xdr:cxnSp macro="">
      <xdr:nvCxnSpPr>
        <xdr:cNvPr id="793" name="直線コネクタ 792"/>
        <xdr:cNvCxnSpPr/>
      </xdr:nvCxnSpPr>
      <xdr:spPr>
        <a:xfrm flipV="1">
          <a:off x="14592300" y="172269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109220</xdr:rowOff>
    </xdr:from>
    <xdr:to>
      <xdr:col>72</xdr:col>
      <xdr:colOff>38100</xdr:colOff>
      <xdr:row>101</xdr:row>
      <xdr:rowOff>39370</xdr:rowOff>
    </xdr:to>
    <xdr:sp macro="" textlink="">
      <xdr:nvSpPr>
        <xdr:cNvPr id="794" name="楕円 793"/>
        <xdr:cNvSpPr/>
      </xdr:nvSpPr>
      <xdr:spPr>
        <a:xfrm>
          <a:off x="136525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135255</xdr:rowOff>
    </xdr:from>
    <xdr:to>
      <xdr:col>76</xdr:col>
      <xdr:colOff>114300</xdr:colOff>
      <xdr:row>100</xdr:row>
      <xdr:rowOff>160020</xdr:rowOff>
    </xdr:to>
    <xdr:cxnSp macro="">
      <xdr:nvCxnSpPr>
        <xdr:cNvPr id="795" name="直線コネクタ 794"/>
        <xdr:cNvCxnSpPr/>
      </xdr:nvCxnSpPr>
      <xdr:spPr>
        <a:xfrm flipV="1">
          <a:off x="13703300" y="172802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96"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97"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19066</xdr:rowOff>
    </xdr:from>
    <xdr:ext cx="405111" cy="259045"/>
    <xdr:sp macro="" textlink="">
      <xdr:nvSpPr>
        <xdr:cNvPr id="798" name="n_3aveValue【庁舎】&#10;有形固定資産減価償却率"/>
        <xdr:cNvSpPr txBox="1"/>
      </xdr:nvSpPr>
      <xdr:spPr>
        <a:xfrm>
          <a:off x="13500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149241</xdr:rowOff>
    </xdr:from>
    <xdr:ext cx="405111" cy="259045"/>
    <xdr:sp macro="" textlink="">
      <xdr:nvSpPr>
        <xdr:cNvPr id="799" name="n_1mainValue【庁舎】&#10;有形固定資産減価償却率"/>
        <xdr:cNvSpPr txBox="1"/>
      </xdr:nvSpPr>
      <xdr:spPr>
        <a:xfrm>
          <a:off x="15266044" y="1695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31132</xdr:rowOff>
    </xdr:from>
    <xdr:ext cx="405111" cy="259045"/>
    <xdr:sp macro="" textlink="">
      <xdr:nvSpPr>
        <xdr:cNvPr id="800" name="n_2mainValue【庁舎】&#10;有形固定資産減価償却率"/>
        <xdr:cNvSpPr txBox="1"/>
      </xdr:nvSpPr>
      <xdr:spPr>
        <a:xfrm>
          <a:off x="14389744" y="1700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55897</xdr:rowOff>
    </xdr:from>
    <xdr:ext cx="405111" cy="259045"/>
    <xdr:sp macro="" textlink="">
      <xdr:nvSpPr>
        <xdr:cNvPr id="801" name="n_3mainValue【庁舎】&#10;有形固定資産減価償却率"/>
        <xdr:cNvSpPr txBox="1"/>
      </xdr:nvSpPr>
      <xdr:spPr>
        <a:xfrm>
          <a:off x="1350074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2" name="直線コネクタ 8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3" name="テキスト ボックス 8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4" name="直線コネクタ 8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5" name="テキスト ボックス 8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6" name="直線コネクタ 8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7" name="テキスト ボックス 8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8" name="直線コネクタ 8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9" name="テキスト ボックス 8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823" name="直線コネクタ 822"/>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4"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5" name="直線コネクタ 824"/>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826"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827" name="直線コネクタ 826"/>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828" name="【庁舎】&#10;一人当たり面積平均値テキスト"/>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29" name="フローチャート: 判断 828"/>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830" name="フローチャート: 判断 829"/>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831" name="フローチャート: 判断 830"/>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832" name="フローチャート: 判断 831"/>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135128</xdr:rowOff>
    </xdr:from>
    <xdr:to>
      <xdr:col>116</xdr:col>
      <xdr:colOff>114300</xdr:colOff>
      <xdr:row>105</xdr:row>
      <xdr:rowOff>65278</xdr:rowOff>
    </xdr:to>
    <xdr:sp macro="" textlink="">
      <xdr:nvSpPr>
        <xdr:cNvPr id="838" name="楕円 837"/>
        <xdr:cNvSpPr/>
      </xdr:nvSpPr>
      <xdr:spPr>
        <a:xfrm>
          <a:off x="22110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113555</xdr:rowOff>
    </xdr:from>
    <xdr:ext cx="469744" cy="259045"/>
    <xdr:sp macro="" textlink="">
      <xdr:nvSpPr>
        <xdr:cNvPr id="839" name="【庁舎】&#10;一人当たり面積該当値テキスト"/>
        <xdr:cNvSpPr txBox="1"/>
      </xdr:nvSpPr>
      <xdr:spPr>
        <a:xfrm>
          <a:off x="22199600" y="179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130556</xdr:rowOff>
    </xdr:from>
    <xdr:to>
      <xdr:col>112</xdr:col>
      <xdr:colOff>38100</xdr:colOff>
      <xdr:row>105</xdr:row>
      <xdr:rowOff>60706</xdr:rowOff>
    </xdr:to>
    <xdr:sp macro="" textlink="">
      <xdr:nvSpPr>
        <xdr:cNvPr id="840" name="楕円 839"/>
        <xdr:cNvSpPr/>
      </xdr:nvSpPr>
      <xdr:spPr>
        <a:xfrm>
          <a:off x="21272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xdr:rowOff>
    </xdr:from>
    <xdr:to>
      <xdr:col>116</xdr:col>
      <xdr:colOff>63500</xdr:colOff>
      <xdr:row>105</xdr:row>
      <xdr:rowOff>14478</xdr:rowOff>
    </xdr:to>
    <xdr:cxnSp macro="">
      <xdr:nvCxnSpPr>
        <xdr:cNvPr id="841" name="直線コネクタ 840"/>
        <xdr:cNvCxnSpPr/>
      </xdr:nvCxnSpPr>
      <xdr:spPr>
        <a:xfrm>
          <a:off x="21323300" y="180121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130556</xdr:rowOff>
    </xdr:from>
    <xdr:to>
      <xdr:col>107</xdr:col>
      <xdr:colOff>101600</xdr:colOff>
      <xdr:row>105</xdr:row>
      <xdr:rowOff>60706</xdr:rowOff>
    </xdr:to>
    <xdr:sp macro="" textlink="">
      <xdr:nvSpPr>
        <xdr:cNvPr id="842" name="楕円 841"/>
        <xdr:cNvSpPr/>
      </xdr:nvSpPr>
      <xdr:spPr>
        <a:xfrm>
          <a:off x="20383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xdr:rowOff>
    </xdr:from>
    <xdr:to>
      <xdr:col>111</xdr:col>
      <xdr:colOff>177800</xdr:colOff>
      <xdr:row>105</xdr:row>
      <xdr:rowOff>9906</xdr:rowOff>
    </xdr:to>
    <xdr:cxnSp macro="">
      <xdr:nvCxnSpPr>
        <xdr:cNvPr id="843" name="直線コネクタ 842"/>
        <xdr:cNvCxnSpPr/>
      </xdr:nvCxnSpPr>
      <xdr:spPr>
        <a:xfrm>
          <a:off x="20434300" y="1801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130556</xdr:rowOff>
    </xdr:from>
    <xdr:to>
      <xdr:col>102</xdr:col>
      <xdr:colOff>165100</xdr:colOff>
      <xdr:row>105</xdr:row>
      <xdr:rowOff>60706</xdr:rowOff>
    </xdr:to>
    <xdr:sp macro="" textlink="">
      <xdr:nvSpPr>
        <xdr:cNvPr id="844" name="楕円 843"/>
        <xdr:cNvSpPr/>
      </xdr:nvSpPr>
      <xdr:spPr>
        <a:xfrm>
          <a:off x="19494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xdr:rowOff>
    </xdr:from>
    <xdr:to>
      <xdr:col>107</xdr:col>
      <xdr:colOff>50800</xdr:colOff>
      <xdr:row>105</xdr:row>
      <xdr:rowOff>9906</xdr:rowOff>
    </xdr:to>
    <xdr:cxnSp macro="">
      <xdr:nvCxnSpPr>
        <xdr:cNvPr id="845" name="直線コネクタ 844"/>
        <xdr:cNvCxnSpPr/>
      </xdr:nvCxnSpPr>
      <xdr:spPr>
        <a:xfrm>
          <a:off x="19545300" y="1801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26940</xdr:rowOff>
    </xdr:from>
    <xdr:ext cx="469744" cy="259045"/>
    <xdr:sp macro="" textlink="">
      <xdr:nvSpPr>
        <xdr:cNvPr id="846" name="n_1ave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47"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120414</xdr:rowOff>
    </xdr:from>
    <xdr:ext cx="469744" cy="259045"/>
    <xdr:sp macro="" textlink="">
      <xdr:nvSpPr>
        <xdr:cNvPr id="848" name="n_3aveValue【庁舎】&#10;一人当たり面積"/>
        <xdr:cNvSpPr txBox="1"/>
      </xdr:nvSpPr>
      <xdr:spPr>
        <a:xfrm>
          <a:off x="19310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51833</xdr:rowOff>
    </xdr:from>
    <xdr:ext cx="469744" cy="259045"/>
    <xdr:sp macro="" textlink="">
      <xdr:nvSpPr>
        <xdr:cNvPr id="849" name="n_1mainValue【庁舎】&#10;一人当たり面積"/>
        <xdr:cNvSpPr txBox="1"/>
      </xdr:nvSpPr>
      <xdr:spPr>
        <a:xfrm>
          <a:off x="210757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850" name="n_2mainValue【庁舎】&#10;一人当たり面積"/>
        <xdr:cNvSpPr txBox="1"/>
      </xdr:nvSpPr>
      <xdr:spPr>
        <a:xfrm>
          <a:off x="20199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77233</xdr:rowOff>
    </xdr:from>
    <xdr:ext cx="469744" cy="259045"/>
    <xdr:sp macro="" textlink="">
      <xdr:nvSpPr>
        <xdr:cNvPr id="851" name="n_3mainValue【庁舎】&#10;一人当たり面積"/>
        <xdr:cNvSpPr txBox="1"/>
      </xdr:nvSpPr>
      <xdr:spPr>
        <a:xfrm>
          <a:off x="19310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施設類型別ストック情報分析表①の分析欄に記載</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203,261
200,098
25.00
71,110,653
69,962,067
805,473
40,965,473
58,545,872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年度の類似団体内順位においては、変動はなかったものの全国・県平均と比較しても平均値を上回っている。</a:t>
          </a:r>
        </a:p>
        <a:p>
          <a:r>
            <a:rPr kumimoji="1" lang="ja-JP" altLang="en-US" sz="1200">
              <a:latin typeface="ＭＳ Ｐゴシック" panose="020B0600070205080204" pitchFamily="50" charset="-128"/>
              <a:ea typeface="ＭＳ Ｐゴシック" panose="020B0600070205080204" pitchFamily="50" charset="-128"/>
            </a:rPr>
            <a:t>数値自体については、伊丹市行財政プランの方針に基づいた歳出の徹底的な見直し、及び税収等の徴収率向上対策を中心とした歳入確保に努めた結果、ほぼ横ばいを保っている。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142116</xdr:rowOff>
    </xdr:from>
    <xdr:ext cx="762000" cy="259045"/>
    <xdr:sp macro="" textlink="">
      <xdr:nvSpPr>
        <xdr:cNvPr id="89" name="財政力該当値テキスト"/>
        <xdr:cNvSpPr txBox="1"/>
      </xdr:nvSpPr>
      <xdr:spPr>
        <a:xfrm>
          <a:off x="5041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84966</xdr:rowOff>
    </xdr:from>
    <xdr:ext cx="736600" cy="259045"/>
    <xdr:sp macro="" textlink="">
      <xdr:nvSpPr>
        <xdr:cNvPr id="91" name="テキスト ボックス 90"/>
        <xdr:cNvSpPr txBox="1"/>
      </xdr:nvSpPr>
      <xdr:spPr>
        <a:xfrm>
          <a:off x="3733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84966</xdr:rowOff>
    </xdr:from>
    <xdr:ext cx="762000" cy="259045"/>
    <xdr:sp macro="" textlink="">
      <xdr:nvSpPr>
        <xdr:cNvPr id="93" name="テキスト ボックス 92"/>
        <xdr:cNvSpPr txBox="1"/>
      </xdr:nvSpPr>
      <xdr:spPr>
        <a:xfrm>
          <a:off x="2844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84966</xdr:rowOff>
    </xdr:from>
    <xdr:ext cx="762000" cy="259045"/>
    <xdr:sp macro="" textlink="">
      <xdr:nvSpPr>
        <xdr:cNvPr id="95" name="テキスト ボックス 94"/>
        <xdr:cNvSpPr txBox="1"/>
      </xdr:nvSpPr>
      <xdr:spPr>
        <a:xfrm>
          <a:off x="1955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阪神淡路大震災の影響を受けた平成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％を超えて以降、平成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年度を除き、経常収支比率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％以上の高い水準で推移している。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そうした中、平成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年度に策定した伊丹市行財政プランにおいて、平成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年度までに経常収支比率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％以下という目標を掲げ、目標達成に向けて不断の歳出削減努力等を行った結果、目標を達成した。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また、平成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年度以降も新たに策定した行財政プランにおいて、引き続き</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95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％以下を維持することを目標として掲げており、平成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年度においても目標を達成した。</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5588</xdr:rowOff>
    </xdr:to>
    <xdr:cxnSp macro="">
      <xdr:nvCxnSpPr>
        <xdr:cNvPr id="130" name="直線コネクタ 129"/>
        <xdr:cNvCxnSpPr/>
      </xdr:nvCxnSpPr>
      <xdr:spPr>
        <a:xfrm flipV="1">
          <a:off x="4114800" y="109687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64</xdr:row>
      <xdr:rowOff>5588</xdr:rowOff>
    </xdr:to>
    <xdr:cxnSp macro="">
      <xdr:nvCxnSpPr>
        <xdr:cNvPr id="133" name="直線コネクタ 132"/>
        <xdr:cNvCxnSpPr/>
      </xdr:nvCxnSpPr>
      <xdr:spPr>
        <a:xfrm>
          <a:off x="3225800" y="10930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63</xdr:row>
      <xdr:rowOff>138430</xdr:rowOff>
    </xdr:to>
    <xdr:cxnSp macro="">
      <xdr:nvCxnSpPr>
        <xdr:cNvPr id="136" name="直線コネクタ 135"/>
        <xdr:cNvCxnSpPr/>
      </xdr:nvCxnSpPr>
      <xdr:spPr>
        <a:xfrm flipV="1">
          <a:off x="2336800" y="109301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24892</xdr:rowOff>
    </xdr:to>
    <xdr:cxnSp macro="">
      <xdr:nvCxnSpPr>
        <xdr:cNvPr id="139" name="直線コネクタ 138"/>
        <xdr:cNvCxnSpPr/>
      </xdr:nvCxnSpPr>
      <xdr:spPr>
        <a:xfrm flipV="1">
          <a:off x="1447800" y="109397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9" name="楕円 148"/>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0"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1" name="楕円 150"/>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2" name="テキスト ボックス 151"/>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54" name="テキスト ボックス 153"/>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5" name="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7" name="楕円 156"/>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60469</xdr:rowOff>
    </xdr:from>
    <xdr:ext cx="762000" cy="259045"/>
    <xdr:sp macro="" textlink="">
      <xdr:nvSpPr>
        <xdr:cNvPr id="158" name="テキスト ボックス 157"/>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類似団体内順位については、ほぼ変動のない位置にいると考える。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また、数値についてはこれまでに引き続き、全国・県平均よりも高い水準で推移している。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前年度と比較して、物件費は横ばい、人件費は職員給のうち基本給、その他の手当が前年度比で増加となっているものの、人口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人当たり人件費・物件費等はほぼ同水準で推移している。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22134</xdr:rowOff>
    </xdr:from>
    <xdr:to>
      <xdr:col>23</xdr:col>
      <xdr:colOff>133350</xdr:colOff>
      <xdr:row>83</xdr:row>
      <xdr:rowOff>22673</xdr:rowOff>
    </xdr:to>
    <xdr:cxnSp macro="">
      <xdr:nvCxnSpPr>
        <xdr:cNvPr id="195" name="直線コネクタ 194"/>
        <xdr:cNvCxnSpPr/>
      </xdr:nvCxnSpPr>
      <xdr:spPr>
        <a:xfrm>
          <a:off x="4114800" y="14252484"/>
          <a:ext cx="8382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170062</xdr:rowOff>
    </xdr:from>
    <xdr:to>
      <xdr:col>19</xdr:col>
      <xdr:colOff>133350</xdr:colOff>
      <xdr:row>83</xdr:row>
      <xdr:rowOff>22134</xdr:rowOff>
    </xdr:to>
    <xdr:cxnSp macro="">
      <xdr:nvCxnSpPr>
        <xdr:cNvPr id="198" name="直線コネクタ 197"/>
        <xdr:cNvCxnSpPr/>
      </xdr:nvCxnSpPr>
      <xdr:spPr>
        <a:xfrm>
          <a:off x="3225800" y="14228962"/>
          <a:ext cx="8890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139832</xdr:rowOff>
    </xdr:from>
    <xdr:to>
      <xdr:col>15</xdr:col>
      <xdr:colOff>82550</xdr:colOff>
      <xdr:row>82</xdr:row>
      <xdr:rowOff>170062</xdr:rowOff>
    </xdr:to>
    <xdr:cxnSp macro="">
      <xdr:nvCxnSpPr>
        <xdr:cNvPr id="201" name="直線コネクタ 200"/>
        <xdr:cNvCxnSpPr/>
      </xdr:nvCxnSpPr>
      <xdr:spPr>
        <a:xfrm>
          <a:off x="2336800" y="14198732"/>
          <a:ext cx="889000" cy="3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94134</xdr:rowOff>
    </xdr:from>
    <xdr:to>
      <xdr:col>11</xdr:col>
      <xdr:colOff>31750</xdr:colOff>
      <xdr:row>82</xdr:row>
      <xdr:rowOff>139832</xdr:rowOff>
    </xdr:to>
    <xdr:cxnSp macro="">
      <xdr:nvCxnSpPr>
        <xdr:cNvPr id="204" name="直線コネクタ 203"/>
        <xdr:cNvCxnSpPr/>
      </xdr:nvCxnSpPr>
      <xdr:spPr>
        <a:xfrm>
          <a:off x="1447800" y="14153034"/>
          <a:ext cx="8890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143323</xdr:rowOff>
    </xdr:from>
    <xdr:to>
      <xdr:col>23</xdr:col>
      <xdr:colOff>184150</xdr:colOff>
      <xdr:row>83</xdr:row>
      <xdr:rowOff>73473</xdr:rowOff>
    </xdr:to>
    <xdr:sp macro="" textlink="">
      <xdr:nvSpPr>
        <xdr:cNvPr id="214" name="楕円 213"/>
        <xdr:cNvSpPr/>
      </xdr:nvSpPr>
      <xdr:spPr>
        <a:xfrm>
          <a:off x="4902200" y="142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159850</xdr:rowOff>
    </xdr:from>
    <xdr:ext cx="762000" cy="259045"/>
    <xdr:sp macro="" textlink="">
      <xdr:nvSpPr>
        <xdr:cNvPr id="215" name="人件費・物件費等の状況該当値テキスト"/>
        <xdr:cNvSpPr txBox="1"/>
      </xdr:nvSpPr>
      <xdr:spPr>
        <a:xfrm>
          <a:off x="5041900" y="1404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142784</xdr:rowOff>
    </xdr:from>
    <xdr:to>
      <xdr:col>19</xdr:col>
      <xdr:colOff>184150</xdr:colOff>
      <xdr:row>83</xdr:row>
      <xdr:rowOff>72934</xdr:rowOff>
    </xdr:to>
    <xdr:sp macro="" textlink="">
      <xdr:nvSpPr>
        <xdr:cNvPr id="216" name="楕円 215"/>
        <xdr:cNvSpPr/>
      </xdr:nvSpPr>
      <xdr:spPr>
        <a:xfrm>
          <a:off x="4064000" y="142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83111</xdr:rowOff>
    </xdr:from>
    <xdr:ext cx="736600" cy="259045"/>
    <xdr:sp macro="" textlink="">
      <xdr:nvSpPr>
        <xdr:cNvPr id="217" name="テキスト ボックス 216"/>
        <xdr:cNvSpPr txBox="1"/>
      </xdr:nvSpPr>
      <xdr:spPr>
        <a:xfrm>
          <a:off x="3733800" y="1397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119262</xdr:rowOff>
    </xdr:from>
    <xdr:to>
      <xdr:col>15</xdr:col>
      <xdr:colOff>133350</xdr:colOff>
      <xdr:row>83</xdr:row>
      <xdr:rowOff>49412</xdr:rowOff>
    </xdr:to>
    <xdr:sp macro="" textlink="">
      <xdr:nvSpPr>
        <xdr:cNvPr id="218" name="楕円 217"/>
        <xdr:cNvSpPr/>
      </xdr:nvSpPr>
      <xdr:spPr>
        <a:xfrm>
          <a:off x="3175000" y="141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59589</xdr:rowOff>
    </xdr:from>
    <xdr:ext cx="762000" cy="259045"/>
    <xdr:sp macro="" textlink="">
      <xdr:nvSpPr>
        <xdr:cNvPr id="219" name="テキスト ボックス 218"/>
        <xdr:cNvSpPr txBox="1"/>
      </xdr:nvSpPr>
      <xdr:spPr>
        <a:xfrm>
          <a:off x="2844800" y="1394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89032</xdr:rowOff>
    </xdr:from>
    <xdr:to>
      <xdr:col>11</xdr:col>
      <xdr:colOff>82550</xdr:colOff>
      <xdr:row>83</xdr:row>
      <xdr:rowOff>19182</xdr:rowOff>
    </xdr:to>
    <xdr:sp macro="" textlink="">
      <xdr:nvSpPr>
        <xdr:cNvPr id="220" name="楕円 219"/>
        <xdr:cNvSpPr/>
      </xdr:nvSpPr>
      <xdr:spPr>
        <a:xfrm>
          <a:off x="2286000" y="141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29359</xdr:rowOff>
    </xdr:from>
    <xdr:ext cx="762000" cy="259045"/>
    <xdr:sp macro="" textlink="">
      <xdr:nvSpPr>
        <xdr:cNvPr id="221" name="テキスト ボックス 220"/>
        <xdr:cNvSpPr txBox="1"/>
      </xdr:nvSpPr>
      <xdr:spPr>
        <a:xfrm>
          <a:off x="1955800" y="1391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43334</xdr:rowOff>
    </xdr:from>
    <xdr:to>
      <xdr:col>7</xdr:col>
      <xdr:colOff>31750</xdr:colOff>
      <xdr:row>82</xdr:row>
      <xdr:rowOff>144934</xdr:rowOff>
    </xdr:to>
    <xdr:sp macro="" textlink="">
      <xdr:nvSpPr>
        <xdr:cNvPr id="222" name="楕円 221"/>
        <xdr:cNvSpPr/>
      </xdr:nvSpPr>
      <xdr:spPr>
        <a:xfrm>
          <a:off x="1397000" y="141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155111</xdr:rowOff>
    </xdr:from>
    <xdr:ext cx="762000" cy="259045"/>
    <xdr:sp macro="" textlink="">
      <xdr:nvSpPr>
        <xdr:cNvPr id="223" name="テキスト ボックス 222"/>
        <xdr:cNvSpPr txBox="1"/>
      </xdr:nvSpPr>
      <xdr:spPr>
        <a:xfrm>
          <a:off x="1066800" y="1387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当該数値は一貫して高い水準にとどまっている。これは昭和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年代の職員採用休止措置に伴う特異な職員年齢構成や、学歴によらず職員の能力・職務実績を重視した昇任管理を行っていることなどの事情によるものである。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こうした中、地方公務員給与費の臨時特例への対応として行った全職員の定期昇給延伸（平成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年度）等の取り組みにより、当該数値の適正化を図っている。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149861</xdr:rowOff>
    </xdr:to>
    <xdr:cxnSp macro="">
      <xdr:nvCxnSpPr>
        <xdr:cNvPr id="255" name="直線コネクタ 254"/>
        <xdr:cNvCxnSpPr/>
      </xdr:nvCxnSpPr>
      <xdr:spPr>
        <a:xfrm flipV="1">
          <a:off x="16179800" y="148221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50800</xdr:rowOff>
    </xdr:to>
    <xdr:cxnSp macro="">
      <xdr:nvCxnSpPr>
        <xdr:cNvPr id="258" name="直線コネクタ 257"/>
        <xdr:cNvCxnSpPr/>
      </xdr:nvCxnSpPr>
      <xdr:spPr>
        <a:xfrm flipV="1">
          <a:off x="15290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120650</xdr:rowOff>
    </xdr:to>
    <xdr:cxnSp macro="">
      <xdr:nvCxnSpPr>
        <xdr:cNvPr id="261" name="直線コネクタ 260"/>
        <xdr:cNvCxnSpPr/>
      </xdr:nvCxnSpPr>
      <xdr:spPr>
        <a:xfrm flipV="1">
          <a:off x="14401800" y="149669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21589</xdr:rowOff>
    </xdr:to>
    <xdr:cxnSp macro="">
      <xdr:nvCxnSpPr>
        <xdr:cNvPr id="264" name="直線コネクタ 263"/>
        <xdr:cNvCxnSpPr/>
      </xdr:nvCxnSpPr>
      <xdr:spPr>
        <a:xfrm flipV="1">
          <a:off x="13512800" y="152082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4" name="楕円 273"/>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5"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7" name="テキスト ボックス 276"/>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79" name="テキスト ボックス 278"/>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82" name="楕円 281"/>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3" name="テキスト ボックス 282"/>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年度までは類似団体との比較において、やや上位で推移していたが、平成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年度以降、再任用職員のフルタイム化に伴い、やや順位を下げる結果となっているが、その後は数値、順位ともにほぼ変動がない状態で推移している。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96157</xdr:rowOff>
    </xdr:from>
    <xdr:to>
      <xdr:col>81</xdr:col>
      <xdr:colOff>44450</xdr:colOff>
      <xdr:row>62</xdr:row>
      <xdr:rowOff>140970</xdr:rowOff>
    </xdr:to>
    <xdr:cxnSp macro="">
      <xdr:nvCxnSpPr>
        <xdr:cNvPr id="320" name="直線コネクタ 319"/>
        <xdr:cNvCxnSpPr/>
      </xdr:nvCxnSpPr>
      <xdr:spPr>
        <a:xfrm>
          <a:off x="16179800" y="1072605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96157</xdr:rowOff>
    </xdr:from>
    <xdr:to>
      <xdr:col>77</xdr:col>
      <xdr:colOff>44450</xdr:colOff>
      <xdr:row>62</xdr:row>
      <xdr:rowOff>99604</xdr:rowOff>
    </xdr:to>
    <xdr:cxnSp macro="">
      <xdr:nvCxnSpPr>
        <xdr:cNvPr id="323" name="直線コネクタ 322"/>
        <xdr:cNvCxnSpPr/>
      </xdr:nvCxnSpPr>
      <xdr:spPr>
        <a:xfrm flipV="1">
          <a:off x="15290800" y="107260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5" name="テキスト ボックス 324"/>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68580</xdr:rowOff>
    </xdr:from>
    <xdr:to>
      <xdr:col>72</xdr:col>
      <xdr:colOff>203200</xdr:colOff>
      <xdr:row>62</xdr:row>
      <xdr:rowOff>99604</xdr:rowOff>
    </xdr:to>
    <xdr:cxnSp macro="">
      <xdr:nvCxnSpPr>
        <xdr:cNvPr id="326" name="直線コネクタ 325"/>
        <xdr:cNvCxnSpPr/>
      </xdr:nvCxnSpPr>
      <xdr:spPr>
        <a:xfrm>
          <a:off x="14401800" y="106984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89263</xdr:rowOff>
    </xdr:to>
    <xdr:cxnSp macro="">
      <xdr:nvCxnSpPr>
        <xdr:cNvPr id="329" name="直線コネクタ 328"/>
        <xdr:cNvCxnSpPr/>
      </xdr:nvCxnSpPr>
      <xdr:spPr>
        <a:xfrm flipV="1">
          <a:off x="13512800" y="1069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31" name="テキスト ボックス 330"/>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90170</xdr:rowOff>
    </xdr:from>
    <xdr:to>
      <xdr:col>81</xdr:col>
      <xdr:colOff>95250</xdr:colOff>
      <xdr:row>63</xdr:row>
      <xdr:rowOff>20320</xdr:rowOff>
    </xdr:to>
    <xdr:sp macro="" textlink="">
      <xdr:nvSpPr>
        <xdr:cNvPr id="339" name="楕円 338"/>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62247</xdr:rowOff>
    </xdr:from>
    <xdr:ext cx="762000" cy="259045"/>
    <xdr:sp macro="" textlink="">
      <xdr:nvSpPr>
        <xdr:cNvPr id="340" name="定員管理の状況該当値テキスト"/>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45357</xdr:rowOff>
    </xdr:from>
    <xdr:to>
      <xdr:col>77</xdr:col>
      <xdr:colOff>95250</xdr:colOff>
      <xdr:row>62</xdr:row>
      <xdr:rowOff>146957</xdr:rowOff>
    </xdr:to>
    <xdr:sp macro="" textlink="">
      <xdr:nvSpPr>
        <xdr:cNvPr id="341" name="楕円 340"/>
        <xdr:cNvSpPr/>
      </xdr:nvSpPr>
      <xdr:spPr>
        <a:xfrm>
          <a:off x="16129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131734</xdr:rowOff>
    </xdr:from>
    <xdr:ext cx="736600" cy="259045"/>
    <xdr:sp macro="" textlink="">
      <xdr:nvSpPr>
        <xdr:cNvPr id="342" name="テキスト ボックス 341"/>
        <xdr:cNvSpPr txBox="1"/>
      </xdr:nvSpPr>
      <xdr:spPr>
        <a:xfrm>
          <a:off x="15798800" y="10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48804</xdr:rowOff>
    </xdr:from>
    <xdr:to>
      <xdr:col>73</xdr:col>
      <xdr:colOff>44450</xdr:colOff>
      <xdr:row>62</xdr:row>
      <xdr:rowOff>150404</xdr:rowOff>
    </xdr:to>
    <xdr:sp macro="" textlink="">
      <xdr:nvSpPr>
        <xdr:cNvPr id="343" name="楕円 342"/>
        <xdr:cNvSpPr/>
      </xdr:nvSpPr>
      <xdr:spPr>
        <a:xfrm>
          <a:off x="15240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135181</xdr:rowOff>
    </xdr:from>
    <xdr:ext cx="762000" cy="259045"/>
    <xdr:sp macro="" textlink="">
      <xdr:nvSpPr>
        <xdr:cNvPr id="344" name="テキスト ボックス 343"/>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45" name="楕円 344"/>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104157</xdr:rowOff>
    </xdr:from>
    <xdr:ext cx="762000" cy="259045"/>
    <xdr:sp macro="" textlink="">
      <xdr:nvSpPr>
        <xdr:cNvPr id="346" name="テキスト ボックス 345"/>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38463</xdr:rowOff>
    </xdr:from>
    <xdr:to>
      <xdr:col>64</xdr:col>
      <xdr:colOff>152400</xdr:colOff>
      <xdr:row>62</xdr:row>
      <xdr:rowOff>140063</xdr:rowOff>
    </xdr:to>
    <xdr:sp macro="" textlink="">
      <xdr:nvSpPr>
        <xdr:cNvPr id="347" name="楕円 346"/>
        <xdr:cNvSpPr/>
      </xdr:nvSpPr>
      <xdr:spPr>
        <a:xfrm>
          <a:off x="13462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124840</xdr:rowOff>
    </xdr:from>
    <xdr:ext cx="762000" cy="259045"/>
    <xdr:sp macro="" textlink="">
      <xdr:nvSpPr>
        <xdr:cNvPr id="348" name="テキスト ボックス 347"/>
        <xdr:cNvSpPr txBox="1"/>
      </xdr:nvSpPr>
      <xdr:spPr>
        <a:xfrm>
          <a:off x="13131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年度においては借換債の発行を前提として行うテールヘビー返済（バルーン返済）について借換債を発行しなかったことにより、特定財源が充当されない元利償還金が一時的に増加した結果、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年度には元利償還金が減少したため、改善している。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年度においては、標準税収入等の増加により単年度における実質公債費比率が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と改善したことに伴い、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ヵ年平均における実質公債費比率も改善し、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兵庫県平均値を下回る結果となった。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82852</xdr:rowOff>
    </xdr:to>
    <xdr:cxnSp macro="">
      <xdr:nvCxnSpPr>
        <xdr:cNvPr id="383" name="直線コネクタ 382"/>
        <xdr:cNvCxnSpPr/>
      </xdr:nvCxnSpPr>
      <xdr:spPr>
        <a:xfrm flipV="1">
          <a:off x="16179800" y="72263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82852</xdr:rowOff>
    </xdr:from>
    <xdr:to>
      <xdr:col>77</xdr:col>
      <xdr:colOff>44450</xdr:colOff>
      <xdr:row>43</xdr:row>
      <xdr:rowOff>72269</xdr:rowOff>
    </xdr:to>
    <xdr:cxnSp macro="">
      <xdr:nvCxnSpPr>
        <xdr:cNvPr id="386" name="直線コネクタ 385"/>
        <xdr:cNvCxnSpPr/>
      </xdr:nvCxnSpPr>
      <xdr:spPr>
        <a:xfrm flipV="1">
          <a:off x="15290800" y="72837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72269</xdr:rowOff>
    </xdr:to>
    <xdr:cxnSp macro="">
      <xdr:nvCxnSpPr>
        <xdr:cNvPr id="389" name="直線コネクタ 388"/>
        <xdr:cNvCxnSpPr/>
      </xdr:nvCxnSpPr>
      <xdr:spPr>
        <a:xfrm>
          <a:off x="14401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44</xdr:row>
      <xdr:rowOff>4233</xdr:rowOff>
    </xdr:to>
    <xdr:cxnSp macro="">
      <xdr:nvCxnSpPr>
        <xdr:cNvPr id="392" name="直線コネクタ 391"/>
        <xdr:cNvCxnSpPr/>
      </xdr:nvCxnSpPr>
      <xdr:spPr>
        <a:xfrm flipV="1">
          <a:off x="13512800" y="74331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2" name="楕円 40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32052</xdr:rowOff>
    </xdr:from>
    <xdr:to>
      <xdr:col>77</xdr:col>
      <xdr:colOff>95250</xdr:colOff>
      <xdr:row>42</xdr:row>
      <xdr:rowOff>133652</xdr:rowOff>
    </xdr:to>
    <xdr:sp macro="" textlink="">
      <xdr:nvSpPr>
        <xdr:cNvPr id="404" name="楕円 403"/>
        <xdr:cNvSpPr/>
      </xdr:nvSpPr>
      <xdr:spPr>
        <a:xfrm>
          <a:off x="16129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118429</xdr:rowOff>
    </xdr:from>
    <xdr:ext cx="736600" cy="259045"/>
    <xdr:sp macro="" textlink="">
      <xdr:nvSpPr>
        <xdr:cNvPr id="405" name="テキスト ボックス 404"/>
        <xdr:cNvSpPr txBox="1"/>
      </xdr:nvSpPr>
      <xdr:spPr>
        <a:xfrm>
          <a:off x="15798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21469</xdr:rowOff>
    </xdr:from>
    <xdr:to>
      <xdr:col>73</xdr:col>
      <xdr:colOff>44450</xdr:colOff>
      <xdr:row>43</xdr:row>
      <xdr:rowOff>123069</xdr:rowOff>
    </xdr:to>
    <xdr:sp macro="" textlink="">
      <xdr:nvSpPr>
        <xdr:cNvPr id="406" name="楕円 405"/>
        <xdr:cNvSpPr/>
      </xdr:nvSpPr>
      <xdr:spPr>
        <a:xfrm>
          <a:off x="15240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107846</xdr:rowOff>
    </xdr:from>
    <xdr:ext cx="762000" cy="259045"/>
    <xdr:sp macro="" textlink="">
      <xdr:nvSpPr>
        <xdr:cNvPr id="407" name="テキスト ボックス 406"/>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08" name="楕円 407"/>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09" name="テキスト ボックス 408"/>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0" name="楕円 409"/>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1" name="テキスト ボックス 410"/>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健全化法施行当時、類似団体平均に比べて高かった当該数値は、補正予算債等交付税措置の手厚い地方債を活用して将来負担額を軽減した結果、一貫して改善している。加えて、平成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年度から借換債発行を前提として行うテールヘビー返済（バルーン返済）について借換債を発行しなかったことにより、近年は特に改善しており、平成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も昨年度に引き続き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36054</xdr:rowOff>
    </xdr:from>
    <xdr:to>
      <xdr:col>72</xdr:col>
      <xdr:colOff>203200</xdr:colOff>
      <xdr:row>14</xdr:row>
      <xdr:rowOff>162066</xdr:rowOff>
    </xdr:to>
    <xdr:cxnSp macro="">
      <xdr:nvCxnSpPr>
        <xdr:cNvPr id="445" name="直線コネクタ 444"/>
        <xdr:cNvCxnSpPr/>
      </xdr:nvCxnSpPr>
      <xdr:spPr>
        <a:xfrm flipV="1">
          <a:off x="14401800" y="2436354"/>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6" name="将来負担の状況平均値テキスト"/>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162066</xdr:rowOff>
    </xdr:from>
    <xdr:to>
      <xdr:col>68</xdr:col>
      <xdr:colOff>152400</xdr:colOff>
      <xdr:row>15</xdr:row>
      <xdr:rowOff>79093</xdr:rowOff>
    </xdr:to>
    <xdr:cxnSp macro="">
      <xdr:nvCxnSpPr>
        <xdr:cNvPr id="448" name="直線コネクタ 447"/>
        <xdr:cNvCxnSpPr/>
      </xdr:nvCxnSpPr>
      <xdr:spPr>
        <a:xfrm flipV="1">
          <a:off x="13512800" y="256236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51" name="フローチャート: 判断 450"/>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57026</xdr:rowOff>
    </xdr:from>
    <xdr:ext cx="762000" cy="259045"/>
    <xdr:sp macro="" textlink="">
      <xdr:nvSpPr>
        <xdr:cNvPr id="452" name="テキスト ボックス 451"/>
        <xdr:cNvSpPr txBox="1"/>
      </xdr:nvSpPr>
      <xdr:spPr>
        <a:xfrm>
          <a:off x="14909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3" name="フローチャート: 判断 452"/>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4" name="テキスト ボックス 453"/>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5" name="フローチャート: 判断 454"/>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71913</xdr:rowOff>
    </xdr:from>
    <xdr:ext cx="762000" cy="259045"/>
    <xdr:sp macro="" textlink="">
      <xdr:nvSpPr>
        <xdr:cNvPr id="456" name="テキスト ボックス 455"/>
        <xdr:cNvSpPr txBox="1"/>
      </xdr:nvSpPr>
      <xdr:spPr>
        <a:xfrm>
          <a:off x="13131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156704</xdr:rowOff>
    </xdr:from>
    <xdr:to>
      <xdr:col>73</xdr:col>
      <xdr:colOff>44450</xdr:colOff>
      <xdr:row>14</xdr:row>
      <xdr:rowOff>86854</xdr:rowOff>
    </xdr:to>
    <xdr:sp macro="" textlink="">
      <xdr:nvSpPr>
        <xdr:cNvPr id="462" name="楕円 461"/>
        <xdr:cNvSpPr/>
      </xdr:nvSpPr>
      <xdr:spPr>
        <a:xfrm>
          <a:off x="15240000" y="23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97031</xdr:rowOff>
    </xdr:from>
    <xdr:ext cx="762000" cy="259045"/>
    <xdr:sp macro="" textlink="">
      <xdr:nvSpPr>
        <xdr:cNvPr id="463" name="テキスト ボックス 462"/>
        <xdr:cNvSpPr txBox="1"/>
      </xdr:nvSpPr>
      <xdr:spPr>
        <a:xfrm>
          <a:off x="14909800" y="21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111266</xdr:rowOff>
    </xdr:from>
    <xdr:to>
      <xdr:col>68</xdr:col>
      <xdr:colOff>203200</xdr:colOff>
      <xdr:row>15</xdr:row>
      <xdr:rowOff>41416</xdr:rowOff>
    </xdr:to>
    <xdr:sp macro="" textlink="">
      <xdr:nvSpPr>
        <xdr:cNvPr id="464" name="楕円 463"/>
        <xdr:cNvSpPr/>
      </xdr:nvSpPr>
      <xdr:spPr>
        <a:xfrm>
          <a:off x="14351000" y="25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51593</xdr:rowOff>
    </xdr:from>
    <xdr:ext cx="762000" cy="259045"/>
    <xdr:sp macro="" textlink="">
      <xdr:nvSpPr>
        <xdr:cNvPr id="465" name="テキスト ボックス 464"/>
        <xdr:cNvSpPr txBox="1"/>
      </xdr:nvSpPr>
      <xdr:spPr>
        <a:xfrm>
          <a:off x="14020800" y="228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28293</xdr:rowOff>
    </xdr:from>
    <xdr:to>
      <xdr:col>64</xdr:col>
      <xdr:colOff>152400</xdr:colOff>
      <xdr:row>15</xdr:row>
      <xdr:rowOff>129893</xdr:rowOff>
    </xdr:to>
    <xdr:sp macro="" textlink="">
      <xdr:nvSpPr>
        <xdr:cNvPr id="466" name="楕円 465"/>
        <xdr:cNvSpPr/>
      </xdr:nvSpPr>
      <xdr:spPr>
        <a:xfrm>
          <a:off x="13462000" y="2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140070</xdr:rowOff>
    </xdr:from>
    <xdr:ext cx="762000" cy="259045"/>
    <xdr:sp macro="" textlink="">
      <xdr:nvSpPr>
        <xdr:cNvPr id="467" name="テキスト ボックス 466"/>
        <xdr:cNvSpPr txBox="1"/>
      </xdr:nvSpPr>
      <xdr:spPr>
        <a:xfrm>
          <a:off x="13131800" y="236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203,261
200,098
25.00
71,110,653
69,962,067
805,473
40,965,473
58,545,872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年度の給与構造改革（給料表を平均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下げ）をはじめとして、地域手当支給率の引き下げや住居手当の減額改定、そして人事院勧告に沿った給与改定及び期末勤勉手当の年間支給割合の引き下げなど給与等の適正化に努めた結果、概ね類似団体順位は中位を保ってき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年度については、退職手当が減少したことにより減少している。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なお、団塊の世代の退職等新陳代謝に伴う職員構成の変化などから、今後数年間の人件費総額は概ね横ばいで推移するものと推計している。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115570</xdr:rowOff>
    </xdr:to>
    <xdr:cxnSp macro="">
      <xdr:nvCxnSpPr>
        <xdr:cNvPr id="66" name="直線コネクタ 65"/>
        <xdr:cNvCxnSpPr/>
      </xdr:nvCxnSpPr>
      <xdr:spPr>
        <a:xfrm flipV="1">
          <a:off x="3987800" y="6451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115570</xdr:rowOff>
    </xdr:to>
    <xdr:cxnSp macro="">
      <xdr:nvCxnSpPr>
        <xdr:cNvPr id="69" name="直線コネクタ 68"/>
        <xdr:cNvCxnSpPr/>
      </xdr:nvCxnSpPr>
      <xdr:spPr>
        <a:xfrm>
          <a:off x="3098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85090</xdr:rowOff>
    </xdr:to>
    <xdr:cxnSp macro="">
      <xdr:nvCxnSpPr>
        <xdr:cNvPr id="72" name="直線コネクタ 71"/>
        <xdr:cNvCxnSpPr/>
      </xdr:nvCxnSpPr>
      <xdr:spPr>
        <a:xfrm flipV="1">
          <a:off x="2209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85090</xdr:rowOff>
    </xdr:to>
    <xdr:cxnSp macro="">
      <xdr:nvCxnSpPr>
        <xdr:cNvPr id="75" name="直線コネクタ 74"/>
        <xdr:cNvCxnSpPr/>
      </xdr:nvCxnSpPr>
      <xdr:spPr>
        <a:xfrm>
          <a:off x="1320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73677</xdr:rowOff>
    </xdr:from>
    <xdr:ext cx="762000" cy="259045"/>
    <xdr:sp macro="" textlink="">
      <xdr:nvSpPr>
        <xdr:cNvPr id="86" name="人件費該当値テキスト"/>
        <xdr:cNvSpPr txBox="1"/>
      </xdr:nvSpPr>
      <xdr:spPr>
        <a:xfrm>
          <a:off x="4914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123207</xdr:rowOff>
    </xdr:from>
    <xdr:ext cx="762000" cy="259045"/>
    <xdr:sp macro="" textlink="">
      <xdr:nvSpPr>
        <xdr:cNvPr id="90" name="テキスト ボックス 89"/>
        <xdr:cNvSpPr txBox="1"/>
      </xdr:nvSpPr>
      <xdr:spPr>
        <a:xfrm>
          <a:off x="2717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146067</xdr:rowOff>
    </xdr:from>
    <xdr:ext cx="762000" cy="259045"/>
    <xdr:sp macro="" textlink="">
      <xdr:nvSpPr>
        <xdr:cNvPr id="92" name="テキスト ボックス 91"/>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146067</xdr:rowOff>
    </xdr:from>
    <xdr:ext cx="762000" cy="259045"/>
    <xdr:sp macro="" textlink="">
      <xdr:nvSpPr>
        <xdr:cNvPr id="94" name="テキスト ボックス 93"/>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来より、ごみ処理業務等を一部事務組合で行っていること等により物件費は、類似団体平均よりやや低い水準にあった。その反面で、一部事務組合の物件費等に充てる負担金により補助費が類似団体平均を上回る傾向が見られ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年度については、新庁舎に係る基本設計委託料等による増加の一方で、臨時福祉給付金事業等の減少もあり、平成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年度と比較してほぼ横ばいで推移している。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76708</xdr:rowOff>
    </xdr:from>
    <xdr:to>
      <xdr:col>82</xdr:col>
      <xdr:colOff>107950</xdr:colOff>
      <xdr:row>14</xdr:row>
      <xdr:rowOff>85852</xdr:rowOff>
    </xdr:to>
    <xdr:cxnSp macro="">
      <xdr:nvCxnSpPr>
        <xdr:cNvPr id="125" name="直線コネクタ 124"/>
        <xdr:cNvCxnSpPr/>
      </xdr:nvCxnSpPr>
      <xdr:spPr>
        <a:xfrm flipV="1">
          <a:off x="15671800" y="24770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85852</xdr:rowOff>
    </xdr:from>
    <xdr:to>
      <xdr:col>78</xdr:col>
      <xdr:colOff>69850</xdr:colOff>
      <xdr:row>14</xdr:row>
      <xdr:rowOff>85852</xdr:rowOff>
    </xdr:to>
    <xdr:cxnSp macro="">
      <xdr:nvCxnSpPr>
        <xdr:cNvPr id="128" name="直線コネクタ 127"/>
        <xdr:cNvCxnSpPr/>
      </xdr:nvCxnSpPr>
      <xdr:spPr>
        <a:xfrm>
          <a:off x="14782800" y="2486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85852</xdr:rowOff>
    </xdr:from>
    <xdr:to>
      <xdr:col>73</xdr:col>
      <xdr:colOff>180975</xdr:colOff>
      <xdr:row>14</xdr:row>
      <xdr:rowOff>136144</xdr:rowOff>
    </xdr:to>
    <xdr:cxnSp macro="">
      <xdr:nvCxnSpPr>
        <xdr:cNvPr id="131" name="直線コネクタ 130"/>
        <xdr:cNvCxnSpPr/>
      </xdr:nvCxnSpPr>
      <xdr:spPr>
        <a:xfrm flipV="1">
          <a:off x="13893800" y="2486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17272</xdr:rowOff>
    </xdr:from>
    <xdr:to>
      <xdr:col>69</xdr:col>
      <xdr:colOff>92075</xdr:colOff>
      <xdr:row>14</xdr:row>
      <xdr:rowOff>136144</xdr:rowOff>
    </xdr:to>
    <xdr:cxnSp macro="">
      <xdr:nvCxnSpPr>
        <xdr:cNvPr id="134" name="直線コネクタ 133"/>
        <xdr:cNvCxnSpPr/>
      </xdr:nvCxnSpPr>
      <xdr:spPr>
        <a:xfrm>
          <a:off x="13004800" y="24175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25908</xdr:rowOff>
    </xdr:from>
    <xdr:to>
      <xdr:col>82</xdr:col>
      <xdr:colOff>158750</xdr:colOff>
      <xdr:row>14</xdr:row>
      <xdr:rowOff>127508</xdr:rowOff>
    </xdr:to>
    <xdr:sp macro="" textlink="">
      <xdr:nvSpPr>
        <xdr:cNvPr id="144" name="楕円 143"/>
        <xdr:cNvSpPr/>
      </xdr:nvSpPr>
      <xdr:spPr>
        <a:xfrm>
          <a:off x="164592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105935</xdr:rowOff>
    </xdr:from>
    <xdr:ext cx="762000" cy="259045"/>
    <xdr:sp macro="" textlink="">
      <xdr:nvSpPr>
        <xdr:cNvPr id="145" name="物件費該当値テキスト"/>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35052</xdr:rowOff>
    </xdr:from>
    <xdr:to>
      <xdr:col>78</xdr:col>
      <xdr:colOff>120650</xdr:colOff>
      <xdr:row>14</xdr:row>
      <xdr:rowOff>136652</xdr:rowOff>
    </xdr:to>
    <xdr:sp macro="" textlink="">
      <xdr:nvSpPr>
        <xdr:cNvPr id="146" name="楕円 145"/>
        <xdr:cNvSpPr/>
      </xdr:nvSpPr>
      <xdr:spPr>
        <a:xfrm>
          <a:off x="15621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146829</xdr:rowOff>
    </xdr:from>
    <xdr:ext cx="736600" cy="259045"/>
    <xdr:sp macro="" textlink="">
      <xdr:nvSpPr>
        <xdr:cNvPr id="147" name="テキスト ボックス 146"/>
        <xdr:cNvSpPr txBox="1"/>
      </xdr:nvSpPr>
      <xdr:spPr>
        <a:xfrm>
          <a:off x="15290800" y="2204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35052</xdr:rowOff>
    </xdr:from>
    <xdr:to>
      <xdr:col>74</xdr:col>
      <xdr:colOff>31750</xdr:colOff>
      <xdr:row>14</xdr:row>
      <xdr:rowOff>136652</xdr:rowOff>
    </xdr:to>
    <xdr:sp macro="" textlink="">
      <xdr:nvSpPr>
        <xdr:cNvPr id="148" name="楕円 147"/>
        <xdr:cNvSpPr/>
      </xdr:nvSpPr>
      <xdr:spPr>
        <a:xfrm>
          <a:off x="14732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146829</xdr:rowOff>
    </xdr:from>
    <xdr:ext cx="762000" cy="259045"/>
    <xdr:sp macro="" textlink="">
      <xdr:nvSpPr>
        <xdr:cNvPr id="149" name="テキスト ボックス 148"/>
        <xdr:cNvSpPr txBox="1"/>
      </xdr:nvSpPr>
      <xdr:spPr>
        <a:xfrm>
          <a:off x="144018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85344</xdr:rowOff>
    </xdr:from>
    <xdr:to>
      <xdr:col>69</xdr:col>
      <xdr:colOff>142875</xdr:colOff>
      <xdr:row>15</xdr:row>
      <xdr:rowOff>15494</xdr:rowOff>
    </xdr:to>
    <xdr:sp macro="" textlink="">
      <xdr:nvSpPr>
        <xdr:cNvPr id="150" name="楕円 149"/>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25671</xdr:rowOff>
    </xdr:from>
    <xdr:ext cx="762000" cy="259045"/>
    <xdr:sp macro="" textlink="">
      <xdr:nvSpPr>
        <xdr:cNvPr id="151" name="テキスト ボックス 150"/>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137922</xdr:rowOff>
    </xdr:from>
    <xdr:to>
      <xdr:col>65</xdr:col>
      <xdr:colOff>53975</xdr:colOff>
      <xdr:row>14</xdr:row>
      <xdr:rowOff>68072</xdr:rowOff>
    </xdr:to>
    <xdr:sp macro="" textlink="">
      <xdr:nvSpPr>
        <xdr:cNvPr id="152" name="楕円 151"/>
        <xdr:cNvSpPr/>
      </xdr:nvSpPr>
      <xdr:spPr>
        <a:xfrm>
          <a:off x="12954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78249</xdr:rowOff>
    </xdr:from>
    <xdr:ext cx="762000" cy="259045"/>
    <xdr:sp macro="" textlink="">
      <xdr:nvSpPr>
        <xdr:cNvPr id="153" name="テキスト ボックス 152"/>
        <xdr:cNvSpPr txBox="1"/>
      </xdr:nvSpPr>
      <xdr:spPr>
        <a:xfrm>
          <a:off x="12623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扶助費は、施設型給付費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、保育所保育委託料、障害児通所給付費・措置費等が増加しており、類似団体平均、県平均からみても依然高い水準にとどまっている。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69850</xdr:rowOff>
    </xdr:to>
    <xdr:cxnSp macro="">
      <xdr:nvCxnSpPr>
        <xdr:cNvPr id="186" name="直線コネクタ 185"/>
        <xdr:cNvCxnSpPr/>
      </xdr:nvCxnSpPr>
      <xdr:spPr>
        <a:xfrm>
          <a:off x="3987800" y="10013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69850</xdr:rowOff>
    </xdr:to>
    <xdr:cxnSp macro="">
      <xdr:nvCxnSpPr>
        <xdr:cNvPr id="189" name="直線コネクタ 188"/>
        <xdr:cNvCxnSpPr/>
      </xdr:nvCxnSpPr>
      <xdr:spPr>
        <a:xfrm>
          <a:off x="3098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69850</xdr:rowOff>
    </xdr:to>
    <xdr:cxnSp macro="">
      <xdr:nvCxnSpPr>
        <xdr:cNvPr id="192" name="直線コネクタ 191"/>
        <xdr:cNvCxnSpPr/>
      </xdr:nvCxnSpPr>
      <xdr:spPr>
        <a:xfrm flipV="1">
          <a:off x="2209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69850</xdr:rowOff>
    </xdr:to>
    <xdr:cxnSp macro="">
      <xdr:nvCxnSpPr>
        <xdr:cNvPr id="195" name="直線コネクタ 194"/>
        <xdr:cNvCxnSpPr/>
      </xdr:nvCxnSpPr>
      <xdr:spPr>
        <a:xfrm>
          <a:off x="1320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5" name="楕円 204"/>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6"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7" name="楕円 206"/>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8" name="テキスト ボックス 207"/>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9" name="楕円 208"/>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0" name="テキスト ボックス 209"/>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1" name="楕円 210"/>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2" name="テキスト ボックス 211"/>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3" name="楕円 212"/>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4" name="テキスト ボックス 213"/>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当該数値は一貫して類似団体平均値に比べて低い水準で推移している。要因は平成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年度から、下水道事業の会計制度を移行（特別会計から公営企業会計）したことがあげられる。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88900</xdr:rowOff>
    </xdr:to>
    <xdr:cxnSp macro="">
      <xdr:nvCxnSpPr>
        <xdr:cNvPr id="249" name="直線コネクタ 248"/>
        <xdr:cNvCxnSpPr/>
      </xdr:nvCxnSpPr>
      <xdr:spPr>
        <a:xfrm>
          <a:off x="15671800" y="96030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34472</xdr:rowOff>
    </xdr:to>
    <xdr:cxnSp macro="">
      <xdr:nvCxnSpPr>
        <xdr:cNvPr id="252" name="直線コネクタ 251"/>
        <xdr:cNvCxnSpPr/>
      </xdr:nvCxnSpPr>
      <xdr:spPr>
        <a:xfrm flipV="1">
          <a:off x="14782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34472</xdr:rowOff>
    </xdr:to>
    <xdr:cxnSp macro="">
      <xdr:nvCxnSpPr>
        <xdr:cNvPr id="255" name="直線コネクタ 254"/>
        <xdr:cNvCxnSpPr/>
      </xdr:nvCxnSpPr>
      <xdr:spPr>
        <a:xfrm>
          <a:off x="13893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56</xdr:row>
      <xdr:rowOff>12700</xdr:rowOff>
    </xdr:to>
    <xdr:cxnSp macro="">
      <xdr:nvCxnSpPr>
        <xdr:cNvPr id="258" name="直線コネクタ 257"/>
        <xdr:cNvCxnSpPr/>
      </xdr:nvCxnSpPr>
      <xdr:spPr>
        <a:xfrm>
          <a:off x="13004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0" name="楕円 269"/>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1" name="テキスト ボックス 270"/>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2" name="楕円 271"/>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3" name="テキスト ボックス 272"/>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6" name="楕円 275"/>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77" name="テキスト ボックス 276"/>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当該数値は一貫して類似団体平均値に比べて高い。要因は、ごみ処理業務等を一部事務組合で行っていること、下水道事業を公営企業で行っていることがあげられる。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年度決算において土地開発公社他２団体のいわゆる第３セクターを解散したことによる関係補助金の削減により当該数値が改善した後は、ほぼ横ばいで推移している。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43180</xdr:rowOff>
    </xdr:to>
    <xdr:cxnSp macro="">
      <xdr:nvCxnSpPr>
        <xdr:cNvPr id="309" name="直線コネクタ 308"/>
        <xdr:cNvCxnSpPr/>
      </xdr:nvCxnSpPr>
      <xdr:spPr>
        <a:xfrm flipV="1">
          <a:off x="15671800" y="6527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43180</xdr:rowOff>
    </xdr:from>
    <xdr:to>
      <xdr:col>78</xdr:col>
      <xdr:colOff>69850</xdr:colOff>
      <xdr:row>38</xdr:row>
      <xdr:rowOff>81280</xdr:rowOff>
    </xdr:to>
    <xdr:cxnSp macro="">
      <xdr:nvCxnSpPr>
        <xdr:cNvPr id="312" name="直線コネクタ 311"/>
        <xdr:cNvCxnSpPr/>
      </xdr:nvCxnSpPr>
      <xdr:spPr>
        <a:xfrm flipV="1">
          <a:off x="14782800" y="655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81280</xdr:rowOff>
    </xdr:to>
    <xdr:cxnSp macro="">
      <xdr:nvCxnSpPr>
        <xdr:cNvPr id="315" name="直線コネクタ 314"/>
        <xdr:cNvCxnSpPr/>
      </xdr:nvCxnSpPr>
      <xdr:spPr>
        <a:xfrm>
          <a:off x="13893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12700</xdr:rowOff>
    </xdr:to>
    <xdr:cxnSp macro="">
      <xdr:nvCxnSpPr>
        <xdr:cNvPr id="318" name="直線コネクタ 317"/>
        <xdr:cNvCxnSpPr/>
      </xdr:nvCxnSpPr>
      <xdr:spPr>
        <a:xfrm>
          <a:off x="13004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8" name="楕円 327"/>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9"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163830</xdr:rowOff>
    </xdr:from>
    <xdr:to>
      <xdr:col>78</xdr:col>
      <xdr:colOff>120650</xdr:colOff>
      <xdr:row>38</xdr:row>
      <xdr:rowOff>93980</xdr:rowOff>
    </xdr:to>
    <xdr:sp macro="" textlink="">
      <xdr:nvSpPr>
        <xdr:cNvPr id="330" name="楕円 329"/>
        <xdr:cNvSpPr/>
      </xdr:nvSpPr>
      <xdr:spPr>
        <a:xfrm>
          <a:off x="15621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31" name="テキスト ボックス 330"/>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2" name="楕円 331"/>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3" name="テキスト ボックス 332"/>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4" name="楕円 333"/>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5" name="テキスト ボックス 334"/>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6" name="楕円 335"/>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7" name="テキスト ボックス 336"/>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阪神淡路大震災の災害復旧事業債の償還の影響から類似団体内順位は低位であったが、償還が進捗するにつれて改善している。しかし、公債費自体は臨時財政対策債に係る元利償還金の増加により横ばいとなっていることには留意す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年度まで類似団体平均値に近づきつつあった当該数値が、平成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年度は、かい離する状態が続いていた。これは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年連続でテールヘビー返済（バルーン返済）を行ったことによる一時的なものであり、平成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年度のような類似団体平均からの大幅なかい離は見られず、ほぼ横ばいで推移している。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20320</xdr:rowOff>
    </xdr:to>
    <xdr:cxnSp macro="">
      <xdr:nvCxnSpPr>
        <xdr:cNvPr id="370" name="直線コネクタ 369"/>
        <xdr:cNvCxnSpPr/>
      </xdr:nvCxnSpPr>
      <xdr:spPr>
        <a:xfrm flipV="1">
          <a:off x="3987800" y="1337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20320</xdr:rowOff>
    </xdr:to>
    <xdr:cxnSp macro="">
      <xdr:nvCxnSpPr>
        <xdr:cNvPr id="373" name="直線コネクタ 372"/>
        <xdr:cNvCxnSpPr/>
      </xdr:nvCxnSpPr>
      <xdr:spPr>
        <a:xfrm>
          <a:off x="3098800" y="1338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12700</xdr:rowOff>
    </xdr:to>
    <xdr:cxnSp macro="">
      <xdr:nvCxnSpPr>
        <xdr:cNvPr id="376" name="直線コネクタ 375"/>
        <xdr:cNvCxnSpPr/>
      </xdr:nvCxnSpPr>
      <xdr:spPr>
        <a:xfrm>
          <a:off x="2209800" y="13332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80</xdr:row>
      <xdr:rowOff>5080</xdr:rowOff>
    </xdr:to>
    <xdr:cxnSp macro="">
      <xdr:nvCxnSpPr>
        <xdr:cNvPr id="379" name="直線コネクタ 378"/>
        <xdr:cNvCxnSpPr/>
      </xdr:nvCxnSpPr>
      <xdr:spPr>
        <a:xfrm flipV="1">
          <a:off x="1320800" y="13332461"/>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89" name="楕円 388"/>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0"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1" name="楕円 390"/>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2" name="テキスト ボックス 391"/>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3" name="楕円 392"/>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4" name="テキスト ボックス 393"/>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95" name="楕円 394"/>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96" name="テキスト ボックス 395"/>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125730</xdr:rowOff>
    </xdr:from>
    <xdr:to>
      <xdr:col>6</xdr:col>
      <xdr:colOff>171450</xdr:colOff>
      <xdr:row>80</xdr:row>
      <xdr:rowOff>55880</xdr:rowOff>
    </xdr:to>
    <xdr:sp macro="" textlink="">
      <xdr:nvSpPr>
        <xdr:cNvPr id="397" name="楕円 396"/>
        <xdr:cNvSpPr/>
      </xdr:nvSpPr>
      <xdr:spPr>
        <a:xfrm>
          <a:off x="1270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40657</xdr:rowOff>
    </xdr:from>
    <xdr:ext cx="762000" cy="259045"/>
    <xdr:sp macro="" textlink="">
      <xdr:nvSpPr>
        <xdr:cNvPr id="398" name="テキスト ボックス 397"/>
        <xdr:cNvSpPr txBox="1"/>
      </xdr:nvSpPr>
      <xdr:spPr>
        <a:xfrm>
          <a:off x="939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人件費の削減、扶助費の増加、公債費の抑制など、個々の経費の増減が結果として全体の均衡を保っている状況にある。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年度には特別会計の操出金の増加があり、一時的な数字の増減があるものの、それを除けばほぼ横ばいの状況が続いている。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76</xdr:row>
      <xdr:rowOff>81280</xdr:rowOff>
    </xdr:to>
    <xdr:cxnSp macro="">
      <xdr:nvCxnSpPr>
        <xdr:cNvPr id="431" name="直線コネクタ 430"/>
        <xdr:cNvCxnSpPr/>
      </xdr:nvCxnSpPr>
      <xdr:spPr>
        <a:xfrm>
          <a:off x="15671800" y="13103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2" name="公債費以外平均値テキスト"/>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73661</xdr:rowOff>
    </xdr:to>
    <xdr:cxnSp macro="">
      <xdr:nvCxnSpPr>
        <xdr:cNvPr id="434" name="直線コネクタ 433"/>
        <xdr:cNvCxnSpPr/>
      </xdr:nvCxnSpPr>
      <xdr:spPr>
        <a:xfrm>
          <a:off x="14782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6" name="テキスト ボックス 435"/>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104139</xdr:rowOff>
    </xdr:to>
    <xdr:cxnSp macro="">
      <xdr:nvCxnSpPr>
        <xdr:cNvPr id="437" name="直線コネクタ 436"/>
        <xdr:cNvCxnSpPr/>
      </xdr:nvCxnSpPr>
      <xdr:spPr>
        <a:xfrm flipV="1">
          <a:off x="13893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76</xdr:row>
      <xdr:rowOff>104139</xdr:rowOff>
    </xdr:to>
    <xdr:cxnSp macro="">
      <xdr:nvCxnSpPr>
        <xdr:cNvPr id="440" name="直線コネクタ 439"/>
        <xdr:cNvCxnSpPr/>
      </xdr:nvCxnSpPr>
      <xdr:spPr>
        <a:xfrm>
          <a:off x="13004800" y="12791440"/>
          <a:ext cx="889000" cy="3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4" name="テキスト ボックス 443"/>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0" name="楕円 449"/>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1"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52" name="楕円 451"/>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53" name="テキスト ボックス 452"/>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54" name="楕円 453"/>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55" name="テキスト ボックス 454"/>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6" name="楕円 455"/>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7" name="テキスト ボックス 456"/>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8" name="楕円 457"/>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59" name="テキスト ボックス 458"/>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151628</xdr:rowOff>
    </xdr:from>
    <xdr:to>
      <xdr:col>29</xdr:col>
      <xdr:colOff>127000</xdr:colOff>
      <xdr:row>16</xdr:row>
      <xdr:rowOff>11176</xdr:rowOff>
    </xdr:to>
    <xdr:cxnSp macro="">
      <xdr:nvCxnSpPr>
        <xdr:cNvPr id="48" name="直線コネクタ 47"/>
        <xdr:cNvCxnSpPr/>
      </xdr:nvCxnSpPr>
      <xdr:spPr bwMode="auto">
        <a:xfrm flipV="1">
          <a:off x="5003800" y="2771003"/>
          <a:ext cx="647700" cy="30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11176</xdr:rowOff>
    </xdr:from>
    <xdr:to>
      <xdr:col>26</xdr:col>
      <xdr:colOff>50800</xdr:colOff>
      <xdr:row>16</xdr:row>
      <xdr:rowOff>70703</xdr:rowOff>
    </xdr:to>
    <xdr:cxnSp macro="">
      <xdr:nvCxnSpPr>
        <xdr:cNvPr id="51" name="直線コネクタ 50"/>
        <xdr:cNvCxnSpPr/>
      </xdr:nvCxnSpPr>
      <xdr:spPr bwMode="auto">
        <a:xfrm flipV="1">
          <a:off x="4305300" y="2802001"/>
          <a:ext cx="698500" cy="5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70703</xdr:rowOff>
    </xdr:from>
    <xdr:to>
      <xdr:col>22</xdr:col>
      <xdr:colOff>114300</xdr:colOff>
      <xdr:row>16</xdr:row>
      <xdr:rowOff>100193</xdr:rowOff>
    </xdr:to>
    <xdr:cxnSp macro="">
      <xdr:nvCxnSpPr>
        <xdr:cNvPr id="54" name="直線コネクタ 53"/>
        <xdr:cNvCxnSpPr/>
      </xdr:nvCxnSpPr>
      <xdr:spPr bwMode="auto">
        <a:xfrm flipV="1">
          <a:off x="3606800" y="2861528"/>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100193</xdr:rowOff>
    </xdr:from>
    <xdr:to>
      <xdr:col>18</xdr:col>
      <xdr:colOff>177800</xdr:colOff>
      <xdr:row>17</xdr:row>
      <xdr:rowOff>57765</xdr:rowOff>
    </xdr:to>
    <xdr:cxnSp macro="">
      <xdr:nvCxnSpPr>
        <xdr:cNvPr id="57" name="直線コネクタ 56"/>
        <xdr:cNvCxnSpPr/>
      </xdr:nvCxnSpPr>
      <xdr:spPr bwMode="auto">
        <a:xfrm flipV="1">
          <a:off x="2908300" y="2891018"/>
          <a:ext cx="698500" cy="12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100828</xdr:rowOff>
    </xdr:from>
    <xdr:to>
      <xdr:col>29</xdr:col>
      <xdr:colOff>177800</xdr:colOff>
      <xdr:row>16</xdr:row>
      <xdr:rowOff>30978</xdr:rowOff>
    </xdr:to>
    <xdr:sp macro="" textlink="">
      <xdr:nvSpPr>
        <xdr:cNvPr id="67" name="楕円 66"/>
        <xdr:cNvSpPr/>
      </xdr:nvSpPr>
      <xdr:spPr bwMode="auto">
        <a:xfrm>
          <a:off x="5600700" y="272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117355</xdr:rowOff>
    </xdr:from>
    <xdr:ext cx="762000" cy="259045"/>
    <xdr:sp macro="" textlink="">
      <xdr:nvSpPr>
        <xdr:cNvPr id="68" name="人口1人当たり決算額の推移該当値テキスト130"/>
        <xdr:cNvSpPr txBox="1"/>
      </xdr:nvSpPr>
      <xdr:spPr>
        <a:xfrm>
          <a:off x="5740400" y="256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131826</xdr:rowOff>
    </xdr:from>
    <xdr:to>
      <xdr:col>26</xdr:col>
      <xdr:colOff>101600</xdr:colOff>
      <xdr:row>16</xdr:row>
      <xdr:rowOff>61976</xdr:rowOff>
    </xdr:to>
    <xdr:sp macro="" textlink="">
      <xdr:nvSpPr>
        <xdr:cNvPr id="69" name="楕円 68"/>
        <xdr:cNvSpPr/>
      </xdr:nvSpPr>
      <xdr:spPr bwMode="auto">
        <a:xfrm>
          <a:off x="4953000" y="275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72153</xdr:rowOff>
    </xdr:from>
    <xdr:ext cx="736600" cy="259045"/>
    <xdr:sp macro="" textlink="">
      <xdr:nvSpPr>
        <xdr:cNvPr id="70" name="テキスト ボックス 69"/>
        <xdr:cNvSpPr txBox="1"/>
      </xdr:nvSpPr>
      <xdr:spPr>
        <a:xfrm>
          <a:off x="4622800" y="2520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19903</xdr:rowOff>
    </xdr:from>
    <xdr:to>
      <xdr:col>22</xdr:col>
      <xdr:colOff>165100</xdr:colOff>
      <xdr:row>16</xdr:row>
      <xdr:rowOff>121503</xdr:rowOff>
    </xdr:to>
    <xdr:sp macro="" textlink="">
      <xdr:nvSpPr>
        <xdr:cNvPr id="71" name="楕円 70"/>
        <xdr:cNvSpPr/>
      </xdr:nvSpPr>
      <xdr:spPr bwMode="auto">
        <a:xfrm>
          <a:off x="4254500" y="281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131680</xdr:rowOff>
    </xdr:from>
    <xdr:ext cx="762000" cy="259045"/>
    <xdr:sp macro="" textlink="">
      <xdr:nvSpPr>
        <xdr:cNvPr id="72" name="テキスト ボックス 71"/>
        <xdr:cNvSpPr txBox="1"/>
      </xdr:nvSpPr>
      <xdr:spPr>
        <a:xfrm>
          <a:off x="3924300" y="257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49393</xdr:rowOff>
    </xdr:from>
    <xdr:to>
      <xdr:col>19</xdr:col>
      <xdr:colOff>38100</xdr:colOff>
      <xdr:row>16</xdr:row>
      <xdr:rowOff>150993</xdr:rowOff>
    </xdr:to>
    <xdr:sp macro="" textlink="">
      <xdr:nvSpPr>
        <xdr:cNvPr id="73" name="楕円 72"/>
        <xdr:cNvSpPr/>
      </xdr:nvSpPr>
      <xdr:spPr bwMode="auto">
        <a:xfrm>
          <a:off x="3556000" y="284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161170</xdr:rowOff>
    </xdr:from>
    <xdr:ext cx="762000" cy="259045"/>
    <xdr:sp macro="" textlink="">
      <xdr:nvSpPr>
        <xdr:cNvPr id="74" name="テキスト ボックス 73"/>
        <xdr:cNvSpPr txBox="1"/>
      </xdr:nvSpPr>
      <xdr:spPr>
        <a:xfrm>
          <a:off x="3225800" y="260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6965</xdr:rowOff>
    </xdr:from>
    <xdr:to>
      <xdr:col>15</xdr:col>
      <xdr:colOff>101600</xdr:colOff>
      <xdr:row>17</xdr:row>
      <xdr:rowOff>108565</xdr:rowOff>
    </xdr:to>
    <xdr:sp macro="" textlink="">
      <xdr:nvSpPr>
        <xdr:cNvPr id="75" name="楕円 74"/>
        <xdr:cNvSpPr/>
      </xdr:nvSpPr>
      <xdr:spPr bwMode="auto">
        <a:xfrm>
          <a:off x="2857500" y="296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93342</xdr:rowOff>
    </xdr:from>
    <xdr:ext cx="762000" cy="259045"/>
    <xdr:sp macro="" textlink="">
      <xdr:nvSpPr>
        <xdr:cNvPr id="76" name="テキスト ボックス 75"/>
        <xdr:cNvSpPr txBox="1"/>
      </xdr:nvSpPr>
      <xdr:spPr>
        <a:xfrm>
          <a:off x="2527300" y="305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111875</xdr:rowOff>
    </xdr:from>
    <xdr:to>
      <xdr:col>29</xdr:col>
      <xdr:colOff>127000</xdr:colOff>
      <xdr:row>35</xdr:row>
      <xdr:rowOff>161785</xdr:rowOff>
    </xdr:to>
    <xdr:cxnSp macro="">
      <xdr:nvCxnSpPr>
        <xdr:cNvPr id="109" name="直線コネクタ 108"/>
        <xdr:cNvCxnSpPr/>
      </xdr:nvCxnSpPr>
      <xdr:spPr bwMode="auto">
        <a:xfrm>
          <a:off x="5003800" y="6722225"/>
          <a:ext cx="647700" cy="49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97015</xdr:rowOff>
    </xdr:from>
    <xdr:to>
      <xdr:col>26</xdr:col>
      <xdr:colOff>50800</xdr:colOff>
      <xdr:row>35</xdr:row>
      <xdr:rowOff>111875</xdr:rowOff>
    </xdr:to>
    <xdr:cxnSp macro="">
      <xdr:nvCxnSpPr>
        <xdr:cNvPr id="112" name="直線コネクタ 111"/>
        <xdr:cNvCxnSpPr/>
      </xdr:nvCxnSpPr>
      <xdr:spPr bwMode="auto">
        <a:xfrm>
          <a:off x="4305300" y="6707365"/>
          <a:ext cx="698500" cy="1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72860</xdr:rowOff>
    </xdr:from>
    <xdr:to>
      <xdr:col>22</xdr:col>
      <xdr:colOff>114300</xdr:colOff>
      <xdr:row>35</xdr:row>
      <xdr:rowOff>97015</xdr:rowOff>
    </xdr:to>
    <xdr:cxnSp macro="">
      <xdr:nvCxnSpPr>
        <xdr:cNvPr id="115" name="直線コネクタ 114"/>
        <xdr:cNvCxnSpPr/>
      </xdr:nvCxnSpPr>
      <xdr:spPr bwMode="auto">
        <a:xfrm>
          <a:off x="3606800" y="6683210"/>
          <a:ext cx="6985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218249</xdr:rowOff>
    </xdr:from>
    <xdr:to>
      <xdr:col>18</xdr:col>
      <xdr:colOff>177800</xdr:colOff>
      <xdr:row>35</xdr:row>
      <xdr:rowOff>72860</xdr:rowOff>
    </xdr:to>
    <xdr:cxnSp macro="">
      <xdr:nvCxnSpPr>
        <xdr:cNvPr id="118" name="直線コネクタ 117"/>
        <xdr:cNvCxnSpPr/>
      </xdr:nvCxnSpPr>
      <xdr:spPr bwMode="auto">
        <a:xfrm>
          <a:off x="2908300" y="6485699"/>
          <a:ext cx="698500" cy="19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110985</xdr:rowOff>
    </xdr:from>
    <xdr:to>
      <xdr:col>29</xdr:col>
      <xdr:colOff>177800</xdr:colOff>
      <xdr:row>35</xdr:row>
      <xdr:rowOff>212585</xdr:rowOff>
    </xdr:to>
    <xdr:sp macro="" textlink="">
      <xdr:nvSpPr>
        <xdr:cNvPr id="128" name="楕円 127"/>
        <xdr:cNvSpPr/>
      </xdr:nvSpPr>
      <xdr:spPr bwMode="auto">
        <a:xfrm>
          <a:off x="5600700" y="672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298962</xdr:rowOff>
    </xdr:from>
    <xdr:ext cx="762000" cy="259045"/>
    <xdr:sp macro="" textlink="">
      <xdr:nvSpPr>
        <xdr:cNvPr id="129" name="人口1人当たり決算額の推移該当値テキスト445"/>
        <xdr:cNvSpPr txBox="1"/>
      </xdr:nvSpPr>
      <xdr:spPr>
        <a:xfrm>
          <a:off x="5740400" y="656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61075</xdr:rowOff>
    </xdr:from>
    <xdr:to>
      <xdr:col>26</xdr:col>
      <xdr:colOff>101600</xdr:colOff>
      <xdr:row>35</xdr:row>
      <xdr:rowOff>162675</xdr:rowOff>
    </xdr:to>
    <xdr:sp macro="" textlink="">
      <xdr:nvSpPr>
        <xdr:cNvPr id="130" name="楕円 129"/>
        <xdr:cNvSpPr/>
      </xdr:nvSpPr>
      <xdr:spPr bwMode="auto">
        <a:xfrm>
          <a:off x="4953000" y="667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172852</xdr:rowOff>
    </xdr:from>
    <xdr:ext cx="736600" cy="259045"/>
    <xdr:sp macro="" textlink="">
      <xdr:nvSpPr>
        <xdr:cNvPr id="131" name="テキスト ボックス 130"/>
        <xdr:cNvSpPr txBox="1"/>
      </xdr:nvSpPr>
      <xdr:spPr>
        <a:xfrm>
          <a:off x="4622800" y="6440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46215</xdr:rowOff>
    </xdr:from>
    <xdr:to>
      <xdr:col>22</xdr:col>
      <xdr:colOff>165100</xdr:colOff>
      <xdr:row>35</xdr:row>
      <xdr:rowOff>147815</xdr:rowOff>
    </xdr:to>
    <xdr:sp macro="" textlink="">
      <xdr:nvSpPr>
        <xdr:cNvPr id="132" name="楕円 131"/>
        <xdr:cNvSpPr/>
      </xdr:nvSpPr>
      <xdr:spPr bwMode="auto">
        <a:xfrm>
          <a:off x="4254500" y="6656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157992</xdr:rowOff>
    </xdr:from>
    <xdr:ext cx="762000" cy="259045"/>
    <xdr:sp macro="" textlink="">
      <xdr:nvSpPr>
        <xdr:cNvPr id="133" name="テキスト ボックス 132"/>
        <xdr:cNvSpPr txBox="1"/>
      </xdr:nvSpPr>
      <xdr:spPr>
        <a:xfrm>
          <a:off x="3924300" y="642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22060</xdr:rowOff>
    </xdr:from>
    <xdr:to>
      <xdr:col>19</xdr:col>
      <xdr:colOff>38100</xdr:colOff>
      <xdr:row>35</xdr:row>
      <xdr:rowOff>123660</xdr:rowOff>
    </xdr:to>
    <xdr:sp macro="" textlink="">
      <xdr:nvSpPr>
        <xdr:cNvPr id="134" name="楕円 133"/>
        <xdr:cNvSpPr/>
      </xdr:nvSpPr>
      <xdr:spPr bwMode="auto">
        <a:xfrm>
          <a:off x="3556000" y="663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133837</xdr:rowOff>
    </xdr:from>
    <xdr:ext cx="762000" cy="259045"/>
    <xdr:sp macro="" textlink="">
      <xdr:nvSpPr>
        <xdr:cNvPr id="135" name="テキスト ボックス 134"/>
        <xdr:cNvSpPr txBox="1"/>
      </xdr:nvSpPr>
      <xdr:spPr>
        <a:xfrm>
          <a:off x="3225800" y="64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167449</xdr:rowOff>
    </xdr:from>
    <xdr:to>
      <xdr:col>15</xdr:col>
      <xdr:colOff>101600</xdr:colOff>
      <xdr:row>34</xdr:row>
      <xdr:rowOff>269049</xdr:rowOff>
    </xdr:to>
    <xdr:sp macro="" textlink="">
      <xdr:nvSpPr>
        <xdr:cNvPr id="136" name="楕円 135"/>
        <xdr:cNvSpPr/>
      </xdr:nvSpPr>
      <xdr:spPr bwMode="auto">
        <a:xfrm>
          <a:off x="2857500" y="643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279226</xdr:rowOff>
    </xdr:from>
    <xdr:ext cx="762000" cy="259045"/>
    <xdr:sp macro="" textlink="">
      <xdr:nvSpPr>
        <xdr:cNvPr id="137" name="テキスト ボックス 136"/>
        <xdr:cNvSpPr txBox="1"/>
      </xdr:nvSpPr>
      <xdr:spPr>
        <a:xfrm>
          <a:off x="2527300" y="620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203,261
200,098
25.00
71,110,653
69,962,067
805,473
40,965,473
58,545,872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142367</xdr:rowOff>
    </xdr:from>
    <xdr:to>
      <xdr:col>24</xdr:col>
      <xdr:colOff>63500</xdr:colOff>
      <xdr:row>35</xdr:row>
      <xdr:rowOff>1740</xdr:rowOff>
    </xdr:to>
    <xdr:cxnSp macro="">
      <xdr:nvCxnSpPr>
        <xdr:cNvPr id="61" name="直線コネクタ 60"/>
        <xdr:cNvCxnSpPr/>
      </xdr:nvCxnSpPr>
      <xdr:spPr>
        <a:xfrm>
          <a:off x="3797300" y="5971667"/>
          <a:ext cx="8382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142367</xdr:rowOff>
    </xdr:from>
    <xdr:to>
      <xdr:col>19</xdr:col>
      <xdr:colOff>177800</xdr:colOff>
      <xdr:row>35</xdr:row>
      <xdr:rowOff>73101</xdr:rowOff>
    </xdr:to>
    <xdr:cxnSp macro="">
      <xdr:nvCxnSpPr>
        <xdr:cNvPr id="64" name="直線コネクタ 63"/>
        <xdr:cNvCxnSpPr/>
      </xdr:nvCxnSpPr>
      <xdr:spPr>
        <a:xfrm flipV="1">
          <a:off x="2908300" y="5971667"/>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11379</xdr:rowOff>
    </xdr:from>
    <xdr:to>
      <xdr:col>15</xdr:col>
      <xdr:colOff>50800</xdr:colOff>
      <xdr:row>35</xdr:row>
      <xdr:rowOff>73101</xdr:rowOff>
    </xdr:to>
    <xdr:cxnSp macro="">
      <xdr:nvCxnSpPr>
        <xdr:cNvPr id="67" name="直線コネクタ 66"/>
        <xdr:cNvCxnSpPr/>
      </xdr:nvCxnSpPr>
      <xdr:spPr>
        <a:xfrm>
          <a:off x="2019300" y="601212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11379</xdr:rowOff>
    </xdr:from>
    <xdr:to>
      <xdr:col>10</xdr:col>
      <xdr:colOff>114300</xdr:colOff>
      <xdr:row>35</xdr:row>
      <xdr:rowOff>93104</xdr:rowOff>
    </xdr:to>
    <xdr:cxnSp macro="">
      <xdr:nvCxnSpPr>
        <xdr:cNvPr id="70" name="直線コネクタ 69"/>
        <xdr:cNvCxnSpPr/>
      </xdr:nvCxnSpPr>
      <xdr:spPr>
        <a:xfrm flipV="1">
          <a:off x="1130300" y="6012129"/>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122390</xdr:rowOff>
    </xdr:from>
    <xdr:to>
      <xdr:col>24</xdr:col>
      <xdr:colOff>114300</xdr:colOff>
      <xdr:row>35</xdr:row>
      <xdr:rowOff>52540</xdr:rowOff>
    </xdr:to>
    <xdr:sp macro="" textlink="">
      <xdr:nvSpPr>
        <xdr:cNvPr id="80" name="楕円 79"/>
        <xdr:cNvSpPr/>
      </xdr:nvSpPr>
      <xdr:spPr>
        <a:xfrm>
          <a:off x="4584700" y="59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145267</xdr:rowOff>
    </xdr:from>
    <xdr:ext cx="534377" cy="259045"/>
    <xdr:sp macro="" textlink="">
      <xdr:nvSpPr>
        <xdr:cNvPr id="81" name="人件費該当値テキスト"/>
        <xdr:cNvSpPr txBox="1"/>
      </xdr:nvSpPr>
      <xdr:spPr>
        <a:xfrm>
          <a:off x="4686300" y="58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91567</xdr:rowOff>
    </xdr:from>
    <xdr:to>
      <xdr:col>20</xdr:col>
      <xdr:colOff>38100</xdr:colOff>
      <xdr:row>35</xdr:row>
      <xdr:rowOff>21717</xdr:rowOff>
    </xdr:to>
    <xdr:sp macro="" textlink="">
      <xdr:nvSpPr>
        <xdr:cNvPr id="82" name="楕円 81"/>
        <xdr:cNvSpPr/>
      </xdr:nvSpPr>
      <xdr:spPr>
        <a:xfrm>
          <a:off x="37465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38244</xdr:rowOff>
    </xdr:from>
    <xdr:ext cx="534377" cy="259045"/>
    <xdr:sp macro="" textlink="">
      <xdr:nvSpPr>
        <xdr:cNvPr id="83" name="テキスト ボックス 82"/>
        <xdr:cNvSpPr txBox="1"/>
      </xdr:nvSpPr>
      <xdr:spPr>
        <a:xfrm>
          <a:off x="3530111" y="569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22301</xdr:rowOff>
    </xdr:from>
    <xdr:to>
      <xdr:col>15</xdr:col>
      <xdr:colOff>101600</xdr:colOff>
      <xdr:row>35</xdr:row>
      <xdr:rowOff>123901</xdr:rowOff>
    </xdr:to>
    <xdr:sp macro="" textlink="">
      <xdr:nvSpPr>
        <xdr:cNvPr id="84" name="楕円 83"/>
        <xdr:cNvSpPr/>
      </xdr:nvSpPr>
      <xdr:spPr>
        <a:xfrm>
          <a:off x="2857500" y="60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140428</xdr:rowOff>
    </xdr:from>
    <xdr:ext cx="534377" cy="259045"/>
    <xdr:sp macro="" textlink="">
      <xdr:nvSpPr>
        <xdr:cNvPr id="85" name="テキスト ボックス 84"/>
        <xdr:cNvSpPr txBox="1"/>
      </xdr:nvSpPr>
      <xdr:spPr>
        <a:xfrm>
          <a:off x="2641111" y="57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132029</xdr:rowOff>
    </xdr:from>
    <xdr:to>
      <xdr:col>10</xdr:col>
      <xdr:colOff>165100</xdr:colOff>
      <xdr:row>35</xdr:row>
      <xdr:rowOff>62179</xdr:rowOff>
    </xdr:to>
    <xdr:sp macro="" textlink="">
      <xdr:nvSpPr>
        <xdr:cNvPr id="86" name="楕円 85"/>
        <xdr:cNvSpPr/>
      </xdr:nvSpPr>
      <xdr:spPr>
        <a:xfrm>
          <a:off x="1968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78706</xdr:rowOff>
    </xdr:from>
    <xdr:ext cx="534377" cy="259045"/>
    <xdr:sp macro="" textlink="">
      <xdr:nvSpPr>
        <xdr:cNvPr id="87" name="テキスト ボックス 86"/>
        <xdr:cNvSpPr txBox="1"/>
      </xdr:nvSpPr>
      <xdr:spPr>
        <a:xfrm>
          <a:off x="1752111" y="57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42304</xdr:rowOff>
    </xdr:from>
    <xdr:to>
      <xdr:col>6</xdr:col>
      <xdr:colOff>38100</xdr:colOff>
      <xdr:row>35</xdr:row>
      <xdr:rowOff>143904</xdr:rowOff>
    </xdr:to>
    <xdr:sp macro="" textlink="">
      <xdr:nvSpPr>
        <xdr:cNvPr id="88" name="楕円 87"/>
        <xdr:cNvSpPr/>
      </xdr:nvSpPr>
      <xdr:spPr>
        <a:xfrm>
          <a:off x="1079500" y="604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135031</xdr:rowOff>
    </xdr:from>
    <xdr:ext cx="534377" cy="259045"/>
    <xdr:sp macro="" textlink="">
      <xdr:nvSpPr>
        <xdr:cNvPr id="89" name="テキスト ボックス 88"/>
        <xdr:cNvSpPr txBox="1"/>
      </xdr:nvSpPr>
      <xdr:spPr>
        <a:xfrm>
          <a:off x="863111" y="613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29417</xdr:rowOff>
    </xdr:from>
    <xdr:to>
      <xdr:col>24</xdr:col>
      <xdr:colOff>63500</xdr:colOff>
      <xdr:row>57</xdr:row>
      <xdr:rowOff>36830</xdr:rowOff>
    </xdr:to>
    <xdr:cxnSp macro="">
      <xdr:nvCxnSpPr>
        <xdr:cNvPr id="121" name="直線コネクタ 120"/>
        <xdr:cNvCxnSpPr/>
      </xdr:nvCxnSpPr>
      <xdr:spPr>
        <a:xfrm>
          <a:off x="3797300" y="9802067"/>
          <a:ext cx="8382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29417</xdr:rowOff>
    </xdr:from>
    <xdr:to>
      <xdr:col>19</xdr:col>
      <xdr:colOff>177800</xdr:colOff>
      <xdr:row>57</xdr:row>
      <xdr:rowOff>46709</xdr:rowOff>
    </xdr:to>
    <xdr:cxnSp macro="">
      <xdr:nvCxnSpPr>
        <xdr:cNvPr id="124" name="直線コネクタ 123"/>
        <xdr:cNvCxnSpPr/>
      </xdr:nvCxnSpPr>
      <xdr:spPr>
        <a:xfrm flipV="1">
          <a:off x="2908300" y="9802067"/>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46709</xdr:rowOff>
    </xdr:from>
    <xdr:to>
      <xdr:col>15</xdr:col>
      <xdr:colOff>50800</xdr:colOff>
      <xdr:row>57</xdr:row>
      <xdr:rowOff>86632</xdr:rowOff>
    </xdr:to>
    <xdr:cxnSp macro="">
      <xdr:nvCxnSpPr>
        <xdr:cNvPr id="127" name="直線コネクタ 126"/>
        <xdr:cNvCxnSpPr/>
      </xdr:nvCxnSpPr>
      <xdr:spPr>
        <a:xfrm flipV="1">
          <a:off x="2019300" y="9819359"/>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86632</xdr:rowOff>
    </xdr:from>
    <xdr:to>
      <xdr:col>10</xdr:col>
      <xdr:colOff>114300</xdr:colOff>
      <xdr:row>57</xdr:row>
      <xdr:rowOff>109475</xdr:rowOff>
    </xdr:to>
    <xdr:cxnSp macro="">
      <xdr:nvCxnSpPr>
        <xdr:cNvPr id="130" name="直線コネクタ 129"/>
        <xdr:cNvCxnSpPr/>
      </xdr:nvCxnSpPr>
      <xdr:spPr>
        <a:xfrm flipV="1">
          <a:off x="1130300" y="9859282"/>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157480</xdr:rowOff>
    </xdr:from>
    <xdr:to>
      <xdr:col>24</xdr:col>
      <xdr:colOff>114300</xdr:colOff>
      <xdr:row>57</xdr:row>
      <xdr:rowOff>87630</xdr:rowOff>
    </xdr:to>
    <xdr:sp macro="" textlink="">
      <xdr:nvSpPr>
        <xdr:cNvPr id="140" name="楕円 139"/>
        <xdr:cNvSpPr/>
      </xdr:nvSpPr>
      <xdr:spPr>
        <a:xfrm>
          <a:off x="45847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135907</xdr:rowOff>
    </xdr:from>
    <xdr:ext cx="534377" cy="259045"/>
    <xdr:sp macro="" textlink="">
      <xdr:nvSpPr>
        <xdr:cNvPr id="141" name="物件費該当値テキスト"/>
        <xdr:cNvSpPr txBox="1"/>
      </xdr:nvSpPr>
      <xdr:spPr>
        <a:xfrm>
          <a:off x="4686300" y="97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150067</xdr:rowOff>
    </xdr:from>
    <xdr:to>
      <xdr:col>20</xdr:col>
      <xdr:colOff>38100</xdr:colOff>
      <xdr:row>57</xdr:row>
      <xdr:rowOff>80217</xdr:rowOff>
    </xdr:to>
    <xdr:sp macro="" textlink="">
      <xdr:nvSpPr>
        <xdr:cNvPr id="142" name="楕円 141"/>
        <xdr:cNvSpPr/>
      </xdr:nvSpPr>
      <xdr:spPr>
        <a:xfrm>
          <a:off x="3746500" y="97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71344</xdr:rowOff>
    </xdr:from>
    <xdr:ext cx="534377" cy="259045"/>
    <xdr:sp macro="" textlink="">
      <xdr:nvSpPr>
        <xdr:cNvPr id="143" name="テキスト ボックス 142"/>
        <xdr:cNvSpPr txBox="1"/>
      </xdr:nvSpPr>
      <xdr:spPr>
        <a:xfrm>
          <a:off x="3530111" y="984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167359</xdr:rowOff>
    </xdr:from>
    <xdr:to>
      <xdr:col>15</xdr:col>
      <xdr:colOff>101600</xdr:colOff>
      <xdr:row>57</xdr:row>
      <xdr:rowOff>97509</xdr:rowOff>
    </xdr:to>
    <xdr:sp macro="" textlink="">
      <xdr:nvSpPr>
        <xdr:cNvPr id="144" name="楕円 143"/>
        <xdr:cNvSpPr/>
      </xdr:nvSpPr>
      <xdr:spPr>
        <a:xfrm>
          <a:off x="2857500" y="97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88636</xdr:rowOff>
    </xdr:from>
    <xdr:ext cx="534377" cy="259045"/>
    <xdr:sp macro="" textlink="">
      <xdr:nvSpPr>
        <xdr:cNvPr id="145" name="テキスト ボックス 144"/>
        <xdr:cNvSpPr txBox="1"/>
      </xdr:nvSpPr>
      <xdr:spPr>
        <a:xfrm>
          <a:off x="2641111" y="986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35832</xdr:rowOff>
    </xdr:from>
    <xdr:to>
      <xdr:col>10</xdr:col>
      <xdr:colOff>165100</xdr:colOff>
      <xdr:row>57</xdr:row>
      <xdr:rowOff>137432</xdr:rowOff>
    </xdr:to>
    <xdr:sp macro="" textlink="">
      <xdr:nvSpPr>
        <xdr:cNvPr id="146" name="楕円 145"/>
        <xdr:cNvSpPr/>
      </xdr:nvSpPr>
      <xdr:spPr>
        <a:xfrm>
          <a:off x="1968500" y="98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128559</xdr:rowOff>
    </xdr:from>
    <xdr:ext cx="534377" cy="259045"/>
    <xdr:sp macro="" textlink="">
      <xdr:nvSpPr>
        <xdr:cNvPr id="147" name="テキスト ボックス 146"/>
        <xdr:cNvSpPr txBox="1"/>
      </xdr:nvSpPr>
      <xdr:spPr>
        <a:xfrm>
          <a:off x="1752111" y="99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58675</xdr:rowOff>
    </xdr:from>
    <xdr:to>
      <xdr:col>6</xdr:col>
      <xdr:colOff>38100</xdr:colOff>
      <xdr:row>57</xdr:row>
      <xdr:rowOff>160275</xdr:rowOff>
    </xdr:to>
    <xdr:sp macro="" textlink="">
      <xdr:nvSpPr>
        <xdr:cNvPr id="148" name="楕円 147"/>
        <xdr:cNvSpPr/>
      </xdr:nvSpPr>
      <xdr:spPr>
        <a:xfrm>
          <a:off x="1079500" y="98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151402</xdr:rowOff>
    </xdr:from>
    <xdr:ext cx="534377" cy="259045"/>
    <xdr:sp macro="" textlink="">
      <xdr:nvSpPr>
        <xdr:cNvPr id="149" name="テキスト ボックス 148"/>
        <xdr:cNvSpPr txBox="1"/>
      </xdr:nvSpPr>
      <xdr:spPr>
        <a:xfrm>
          <a:off x="863111" y="99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6350</xdr:rowOff>
    </xdr:from>
    <xdr:to>
      <xdr:col>24</xdr:col>
      <xdr:colOff>63500</xdr:colOff>
      <xdr:row>78</xdr:row>
      <xdr:rowOff>11303</xdr:rowOff>
    </xdr:to>
    <xdr:cxnSp macro="">
      <xdr:nvCxnSpPr>
        <xdr:cNvPr id="178" name="直線コネクタ 177"/>
        <xdr:cNvCxnSpPr/>
      </xdr:nvCxnSpPr>
      <xdr:spPr>
        <a:xfrm>
          <a:off x="3797300" y="1337945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147828</xdr:rowOff>
    </xdr:from>
    <xdr:to>
      <xdr:col>19</xdr:col>
      <xdr:colOff>177800</xdr:colOff>
      <xdr:row>78</xdr:row>
      <xdr:rowOff>6350</xdr:rowOff>
    </xdr:to>
    <xdr:cxnSp macro="">
      <xdr:nvCxnSpPr>
        <xdr:cNvPr id="181" name="直線コネクタ 180"/>
        <xdr:cNvCxnSpPr/>
      </xdr:nvCxnSpPr>
      <xdr:spPr>
        <a:xfrm>
          <a:off x="2908300" y="13349478"/>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147828</xdr:rowOff>
    </xdr:from>
    <xdr:to>
      <xdr:col>15</xdr:col>
      <xdr:colOff>50800</xdr:colOff>
      <xdr:row>78</xdr:row>
      <xdr:rowOff>1143</xdr:rowOff>
    </xdr:to>
    <xdr:cxnSp macro="">
      <xdr:nvCxnSpPr>
        <xdr:cNvPr id="184" name="直線コネクタ 183"/>
        <xdr:cNvCxnSpPr/>
      </xdr:nvCxnSpPr>
      <xdr:spPr>
        <a:xfrm flipV="1">
          <a:off x="2019300" y="13349478"/>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1143</xdr:rowOff>
    </xdr:from>
    <xdr:to>
      <xdr:col>10</xdr:col>
      <xdr:colOff>114300</xdr:colOff>
      <xdr:row>78</xdr:row>
      <xdr:rowOff>5207</xdr:rowOff>
    </xdr:to>
    <xdr:cxnSp macro="">
      <xdr:nvCxnSpPr>
        <xdr:cNvPr id="187" name="直線コネクタ 186"/>
        <xdr:cNvCxnSpPr/>
      </xdr:nvCxnSpPr>
      <xdr:spPr>
        <a:xfrm flipV="1">
          <a:off x="1130300" y="13374243"/>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131953</xdr:rowOff>
    </xdr:from>
    <xdr:to>
      <xdr:col>24</xdr:col>
      <xdr:colOff>114300</xdr:colOff>
      <xdr:row>78</xdr:row>
      <xdr:rowOff>62103</xdr:rowOff>
    </xdr:to>
    <xdr:sp macro="" textlink="">
      <xdr:nvSpPr>
        <xdr:cNvPr id="197" name="楕円 196"/>
        <xdr:cNvSpPr/>
      </xdr:nvSpPr>
      <xdr:spPr>
        <a:xfrm>
          <a:off x="4584700" y="133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110380</xdr:rowOff>
    </xdr:from>
    <xdr:ext cx="469744" cy="259045"/>
    <xdr:sp macro="" textlink="">
      <xdr:nvSpPr>
        <xdr:cNvPr id="198" name="維持補修費該当値テキスト"/>
        <xdr:cNvSpPr txBox="1"/>
      </xdr:nvSpPr>
      <xdr:spPr>
        <a:xfrm>
          <a:off x="4686300" y="133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127000</xdr:rowOff>
    </xdr:from>
    <xdr:to>
      <xdr:col>20</xdr:col>
      <xdr:colOff>38100</xdr:colOff>
      <xdr:row>78</xdr:row>
      <xdr:rowOff>57150</xdr:rowOff>
    </xdr:to>
    <xdr:sp macro="" textlink="">
      <xdr:nvSpPr>
        <xdr:cNvPr id="199" name="楕円 198"/>
        <xdr:cNvSpPr/>
      </xdr:nvSpPr>
      <xdr:spPr>
        <a:xfrm>
          <a:off x="3746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48277</xdr:rowOff>
    </xdr:from>
    <xdr:ext cx="469744" cy="259045"/>
    <xdr:sp macro="" textlink="">
      <xdr:nvSpPr>
        <xdr:cNvPr id="200" name="テキスト ボックス 199"/>
        <xdr:cNvSpPr txBox="1"/>
      </xdr:nvSpPr>
      <xdr:spPr>
        <a:xfrm>
          <a:off x="3562428"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97028</xdr:rowOff>
    </xdr:from>
    <xdr:to>
      <xdr:col>15</xdr:col>
      <xdr:colOff>101600</xdr:colOff>
      <xdr:row>78</xdr:row>
      <xdr:rowOff>27178</xdr:rowOff>
    </xdr:to>
    <xdr:sp macro="" textlink="">
      <xdr:nvSpPr>
        <xdr:cNvPr id="201" name="楕円 200"/>
        <xdr:cNvSpPr/>
      </xdr:nvSpPr>
      <xdr:spPr>
        <a:xfrm>
          <a:off x="2857500" y="132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18305</xdr:rowOff>
    </xdr:from>
    <xdr:ext cx="469744" cy="259045"/>
    <xdr:sp macro="" textlink="">
      <xdr:nvSpPr>
        <xdr:cNvPr id="202" name="テキスト ボックス 201"/>
        <xdr:cNvSpPr txBox="1"/>
      </xdr:nvSpPr>
      <xdr:spPr>
        <a:xfrm>
          <a:off x="2673428"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121793</xdr:rowOff>
    </xdr:from>
    <xdr:to>
      <xdr:col>10</xdr:col>
      <xdr:colOff>165100</xdr:colOff>
      <xdr:row>78</xdr:row>
      <xdr:rowOff>51943</xdr:rowOff>
    </xdr:to>
    <xdr:sp macro="" textlink="">
      <xdr:nvSpPr>
        <xdr:cNvPr id="203" name="楕円 202"/>
        <xdr:cNvSpPr/>
      </xdr:nvSpPr>
      <xdr:spPr>
        <a:xfrm>
          <a:off x="1968500" y="133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43070</xdr:rowOff>
    </xdr:from>
    <xdr:ext cx="469744" cy="259045"/>
    <xdr:sp macro="" textlink="">
      <xdr:nvSpPr>
        <xdr:cNvPr id="204" name="テキスト ボックス 203"/>
        <xdr:cNvSpPr txBox="1"/>
      </xdr:nvSpPr>
      <xdr:spPr>
        <a:xfrm>
          <a:off x="1784428" y="1341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125857</xdr:rowOff>
    </xdr:from>
    <xdr:to>
      <xdr:col>6</xdr:col>
      <xdr:colOff>38100</xdr:colOff>
      <xdr:row>78</xdr:row>
      <xdr:rowOff>56007</xdr:rowOff>
    </xdr:to>
    <xdr:sp macro="" textlink="">
      <xdr:nvSpPr>
        <xdr:cNvPr id="205" name="楕円 204"/>
        <xdr:cNvSpPr/>
      </xdr:nvSpPr>
      <xdr:spPr>
        <a:xfrm>
          <a:off x="10795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47134</xdr:rowOff>
    </xdr:from>
    <xdr:ext cx="469744" cy="259045"/>
    <xdr:sp macro="" textlink="">
      <xdr:nvSpPr>
        <xdr:cNvPr id="206" name="テキスト ボックス 205"/>
        <xdr:cNvSpPr txBox="1"/>
      </xdr:nvSpPr>
      <xdr:spPr>
        <a:xfrm>
          <a:off x="895428"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37533</xdr:rowOff>
    </xdr:from>
    <xdr:to>
      <xdr:col>24</xdr:col>
      <xdr:colOff>63500</xdr:colOff>
      <xdr:row>95</xdr:row>
      <xdr:rowOff>56832</xdr:rowOff>
    </xdr:to>
    <xdr:cxnSp macro="">
      <xdr:nvCxnSpPr>
        <xdr:cNvPr id="238" name="直線コネクタ 237"/>
        <xdr:cNvCxnSpPr/>
      </xdr:nvCxnSpPr>
      <xdr:spPr>
        <a:xfrm flipV="1">
          <a:off x="3797300" y="16325283"/>
          <a:ext cx="838200" cy="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56832</xdr:rowOff>
    </xdr:from>
    <xdr:to>
      <xdr:col>19</xdr:col>
      <xdr:colOff>177800</xdr:colOff>
      <xdr:row>95</xdr:row>
      <xdr:rowOff>123241</xdr:rowOff>
    </xdr:to>
    <xdr:cxnSp macro="">
      <xdr:nvCxnSpPr>
        <xdr:cNvPr id="241" name="直線コネクタ 240"/>
        <xdr:cNvCxnSpPr/>
      </xdr:nvCxnSpPr>
      <xdr:spPr>
        <a:xfrm flipV="1">
          <a:off x="2908300" y="16344582"/>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123241</xdr:rowOff>
    </xdr:from>
    <xdr:to>
      <xdr:col>15</xdr:col>
      <xdr:colOff>50800</xdr:colOff>
      <xdr:row>96</xdr:row>
      <xdr:rowOff>37957</xdr:rowOff>
    </xdr:to>
    <xdr:cxnSp macro="">
      <xdr:nvCxnSpPr>
        <xdr:cNvPr id="244" name="直線コネクタ 243"/>
        <xdr:cNvCxnSpPr/>
      </xdr:nvCxnSpPr>
      <xdr:spPr>
        <a:xfrm flipV="1">
          <a:off x="2019300" y="16410991"/>
          <a:ext cx="889000" cy="8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37957</xdr:rowOff>
    </xdr:from>
    <xdr:to>
      <xdr:col>10</xdr:col>
      <xdr:colOff>114300</xdr:colOff>
      <xdr:row>96</xdr:row>
      <xdr:rowOff>110863</xdr:rowOff>
    </xdr:to>
    <xdr:cxnSp macro="">
      <xdr:nvCxnSpPr>
        <xdr:cNvPr id="247" name="直線コネクタ 246"/>
        <xdr:cNvCxnSpPr/>
      </xdr:nvCxnSpPr>
      <xdr:spPr>
        <a:xfrm flipV="1">
          <a:off x="1130300" y="16497157"/>
          <a:ext cx="889000" cy="7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74756</xdr:rowOff>
    </xdr:from>
    <xdr:ext cx="534377" cy="259045"/>
    <xdr:sp macro="" textlink="">
      <xdr:nvSpPr>
        <xdr:cNvPr id="249" name="テキスト ボックス 248"/>
        <xdr:cNvSpPr txBox="1"/>
      </xdr:nvSpPr>
      <xdr:spPr>
        <a:xfrm>
          <a:off x="1752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158183</xdr:rowOff>
    </xdr:from>
    <xdr:to>
      <xdr:col>24</xdr:col>
      <xdr:colOff>114300</xdr:colOff>
      <xdr:row>95</xdr:row>
      <xdr:rowOff>88333</xdr:rowOff>
    </xdr:to>
    <xdr:sp macro="" textlink="">
      <xdr:nvSpPr>
        <xdr:cNvPr id="257" name="楕円 256"/>
        <xdr:cNvSpPr/>
      </xdr:nvSpPr>
      <xdr:spPr>
        <a:xfrm>
          <a:off x="4584700" y="162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9610</xdr:rowOff>
    </xdr:from>
    <xdr:ext cx="599010" cy="259045"/>
    <xdr:sp macro="" textlink="">
      <xdr:nvSpPr>
        <xdr:cNvPr id="258" name="扶助費該当値テキスト"/>
        <xdr:cNvSpPr txBox="1"/>
      </xdr:nvSpPr>
      <xdr:spPr>
        <a:xfrm>
          <a:off x="4686300" y="1612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6032</xdr:rowOff>
    </xdr:from>
    <xdr:to>
      <xdr:col>20</xdr:col>
      <xdr:colOff>38100</xdr:colOff>
      <xdr:row>95</xdr:row>
      <xdr:rowOff>107632</xdr:rowOff>
    </xdr:to>
    <xdr:sp macro="" textlink="">
      <xdr:nvSpPr>
        <xdr:cNvPr id="259" name="楕円 258"/>
        <xdr:cNvSpPr/>
      </xdr:nvSpPr>
      <xdr:spPr>
        <a:xfrm>
          <a:off x="3746500" y="16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124159</xdr:rowOff>
    </xdr:from>
    <xdr:ext cx="599010" cy="259045"/>
    <xdr:sp macro="" textlink="">
      <xdr:nvSpPr>
        <xdr:cNvPr id="260" name="テキスト ボックス 259"/>
        <xdr:cNvSpPr txBox="1"/>
      </xdr:nvSpPr>
      <xdr:spPr>
        <a:xfrm>
          <a:off x="3497795" y="1606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72441</xdr:rowOff>
    </xdr:from>
    <xdr:to>
      <xdr:col>15</xdr:col>
      <xdr:colOff>101600</xdr:colOff>
      <xdr:row>96</xdr:row>
      <xdr:rowOff>2591</xdr:rowOff>
    </xdr:to>
    <xdr:sp macro="" textlink="">
      <xdr:nvSpPr>
        <xdr:cNvPr id="261" name="楕円 260"/>
        <xdr:cNvSpPr/>
      </xdr:nvSpPr>
      <xdr:spPr>
        <a:xfrm>
          <a:off x="2857500" y="163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19118</xdr:rowOff>
    </xdr:from>
    <xdr:ext cx="599010" cy="259045"/>
    <xdr:sp macro="" textlink="">
      <xdr:nvSpPr>
        <xdr:cNvPr id="262" name="テキスト ボックス 261"/>
        <xdr:cNvSpPr txBox="1"/>
      </xdr:nvSpPr>
      <xdr:spPr>
        <a:xfrm>
          <a:off x="2608795" y="1613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158607</xdr:rowOff>
    </xdr:from>
    <xdr:to>
      <xdr:col>10</xdr:col>
      <xdr:colOff>165100</xdr:colOff>
      <xdr:row>96</xdr:row>
      <xdr:rowOff>88757</xdr:rowOff>
    </xdr:to>
    <xdr:sp macro="" textlink="">
      <xdr:nvSpPr>
        <xdr:cNvPr id="263" name="楕円 262"/>
        <xdr:cNvSpPr/>
      </xdr:nvSpPr>
      <xdr:spPr>
        <a:xfrm>
          <a:off x="1968500" y="1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105284</xdr:rowOff>
    </xdr:from>
    <xdr:ext cx="534377" cy="259045"/>
    <xdr:sp macro="" textlink="">
      <xdr:nvSpPr>
        <xdr:cNvPr id="264" name="テキスト ボックス 263"/>
        <xdr:cNvSpPr txBox="1"/>
      </xdr:nvSpPr>
      <xdr:spPr>
        <a:xfrm>
          <a:off x="1752111" y="162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60063</xdr:rowOff>
    </xdr:from>
    <xdr:to>
      <xdr:col>6</xdr:col>
      <xdr:colOff>38100</xdr:colOff>
      <xdr:row>96</xdr:row>
      <xdr:rowOff>161663</xdr:rowOff>
    </xdr:to>
    <xdr:sp macro="" textlink="">
      <xdr:nvSpPr>
        <xdr:cNvPr id="265" name="楕円 264"/>
        <xdr:cNvSpPr/>
      </xdr:nvSpPr>
      <xdr:spPr>
        <a:xfrm>
          <a:off x="1079500" y="1651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6740</xdr:rowOff>
    </xdr:from>
    <xdr:ext cx="534377" cy="259045"/>
    <xdr:sp macro="" textlink="">
      <xdr:nvSpPr>
        <xdr:cNvPr id="266" name="テキスト ボックス 265"/>
        <xdr:cNvSpPr txBox="1"/>
      </xdr:nvSpPr>
      <xdr:spPr>
        <a:xfrm>
          <a:off x="863111" y="162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95221</xdr:rowOff>
    </xdr:from>
    <xdr:to>
      <xdr:col>55</xdr:col>
      <xdr:colOff>0</xdr:colOff>
      <xdr:row>37</xdr:row>
      <xdr:rowOff>105377</xdr:rowOff>
    </xdr:to>
    <xdr:cxnSp macro="">
      <xdr:nvCxnSpPr>
        <xdr:cNvPr id="297" name="直線コネクタ 296"/>
        <xdr:cNvCxnSpPr/>
      </xdr:nvCxnSpPr>
      <xdr:spPr>
        <a:xfrm>
          <a:off x="9639300" y="6438871"/>
          <a:ext cx="8382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95221</xdr:rowOff>
    </xdr:from>
    <xdr:to>
      <xdr:col>50</xdr:col>
      <xdr:colOff>114300</xdr:colOff>
      <xdr:row>37</xdr:row>
      <xdr:rowOff>105236</xdr:rowOff>
    </xdr:to>
    <xdr:cxnSp macro="">
      <xdr:nvCxnSpPr>
        <xdr:cNvPr id="300" name="直線コネクタ 299"/>
        <xdr:cNvCxnSpPr/>
      </xdr:nvCxnSpPr>
      <xdr:spPr>
        <a:xfrm flipV="1">
          <a:off x="8750300" y="6438871"/>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85598</xdr:rowOff>
    </xdr:from>
    <xdr:to>
      <xdr:col>45</xdr:col>
      <xdr:colOff>177800</xdr:colOff>
      <xdr:row>37</xdr:row>
      <xdr:rowOff>105236</xdr:rowOff>
    </xdr:to>
    <xdr:cxnSp macro="">
      <xdr:nvCxnSpPr>
        <xdr:cNvPr id="303" name="直線コネクタ 302"/>
        <xdr:cNvCxnSpPr/>
      </xdr:nvCxnSpPr>
      <xdr:spPr>
        <a:xfrm>
          <a:off x="7861300" y="6429248"/>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85598</xdr:rowOff>
    </xdr:from>
    <xdr:to>
      <xdr:col>41</xdr:col>
      <xdr:colOff>50800</xdr:colOff>
      <xdr:row>37</xdr:row>
      <xdr:rowOff>87688</xdr:rowOff>
    </xdr:to>
    <xdr:cxnSp macro="">
      <xdr:nvCxnSpPr>
        <xdr:cNvPr id="306" name="直線コネクタ 305"/>
        <xdr:cNvCxnSpPr/>
      </xdr:nvCxnSpPr>
      <xdr:spPr>
        <a:xfrm flipV="1">
          <a:off x="6972300" y="6429248"/>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54577</xdr:rowOff>
    </xdr:from>
    <xdr:to>
      <xdr:col>55</xdr:col>
      <xdr:colOff>50800</xdr:colOff>
      <xdr:row>37</xdr:row>
      <xdr:rowOff>156177</xdr:rowOff>
    </xdr:to>
    <xdr:sp macro="" textlink="">
      <xdr:nvSpPr>
        <xdr:cNvPr id="316" name="楕円 315"/>
        <xdr:cNvSpPr/>
      </xdr:nvSpPr>
      <xdr:spPr>
        <a:xfrm>
          <a:off x="10426700" y="63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77454</xdr:rowOff>
    </xdr:from>
    <xdr:ext cx="534377" cy="259045"/>
    <xdr:sp macro="" textlink="">
      <xdr:nvSpPr>
        <xdr:cNvPr id="317" name="補助費等該当値テキスト"/>
        <xdr:cNvSpPr txBox="1"/>
      </xdr:nvSpPr>
      <xdr:spPr>
        <a:xfrm>
          <a:off x="10528300" y="62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44421</xdr:rowOff>
    </xdr:from>
    <xdr:to>
      <xdr:col>50</xdr:col>
      <xdr:colOff>165100</xdr:colOff>
      <xdr:row>37</xdr:row>
      <xdr:rowOff>146021</xdr:rowOff>
    </xdr:to>
    <xdr:sp macro="" textlink="">
      <xdr:nvSpPr>
        <xdr:cNvPr id="318" name="楕円 317"/>
        <xdr:cNvSpPr/>
      </xdr:nvSpPr>
      <xdr:spPr>
        <a:xfrm>
          <a:off x="9588500" y="63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162548</xdr:rowOff>
    </xdr:from>
    <xdr:ext cx="534377" cy="259045"/>
    <xdr:sp macro="" textlink="">
      <xdr:nvSpPr>
        <xdr:cNvPr id="319" name="テキスト ボックス 318"/>
        <xdr:cNvSpPr txBox="1"/>
      </xdr:nvSpPr>
      <xdr:spPr>
        <a:xfrm>
          <a:off x="9372111" y="616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54436</xdr:rowOff>
    </xdr:from>
    <xdr:to>
      <xdr:col>46</xdr:col>
      <xdr:colOff>38100</xdr:colOff>
      <xdr:row>37</xdr:row>
      <xdr:rowOff>156036</xdr:rowOff>
    </xdr:to>
    <xdr:sp macro="" textlink="">
      <xdr:nvSpPr>
        <xdr:cNvPr id="320" name="楕円 319"/>
        <xdr:cNvSpPr/>
      </xdr:nvSpPr>
      <xdr:spPr>
        <a:xfrm>
          <a:off x="8699500" y="63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1113</xdr:rowOff>
    </xdr:from>
    <xdr:ext cx="534377" cy="259045"/>
    <xdr:sp macro="" textlink="">
      <xdr:nvSpPr>
        <xdr:cNvPr id="321" name="テキスト ボックス 320"/>
        <xdr:cNvSpPr txBox="1"/>
      </xdr:nvSpPr>
      <xdr:spPr>
        <a:xfrm>
          <a:off x="8483111" y="617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34798</xdr:rowOff>
    </xdr:from>
    <xdr:to>
      <xdr:col>41</xdr:col>
      <xdr:colOff>101600</xdr:colOff>
      <xdr:row>37</xdr:row>
      <xdr:rowOff>136398</xdr:rowOff>
    </xdr:to>
    <xdr:sp macro="" textlink="">
      <xdr:nvSpPr>
        <xdr:cNvPr id="322" name="楕円 321"/>
        <xdr:cNvSpPr/>
      </xdr:nvSpPr>
      <xdr:spPr>
        <a:xfrm>
          <a:off x="78105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152925</xdr:rowOff>
    </xdr:from>
    <xdr:ext cx="534377" cy="259045"/>
    <xdr:sp macro="" textlink="">
      <xdr:nvSpPr>
        <xdr:cNvPr id="323" name="テキスト ボックス 322"/>
        <xdr:cNvSpPr txBox="1"/>
      </xdr:nvSpPr>
      <xdr:spPr>
        <a:xfrm>
          <a:off x="7594111" y="61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36888</xdr:rowOff>
    </xdr:from>
    <xdr:to>
      <xdr:col>36</xdr:col>
      <xdr:colOff>165100</xdr:colOff>
      <xdr:row>37</xdr:row>
      <xdr:rowOff>138488</xdr:rowOff>
    </xdr:to>
    <xdr:sp macro="" textlink="">
      <xdr:nvSpPr>
        <xdr:cNvPr id="324" name="楕円 323"/>
        <xdr:cNvSpPr/>
      </xdr:nvSpPr>
      <xdr:spPr>
        <a:xfrm>
          <a:off x="6921500" y="63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155015</xdr:rowOff>
    </xdr:from>
    <xdr:ext cx="534377" cy="259045"/>
    <xdr:sp macro="" textlink="">
      <xdr:nvSpPr>
        <xdr:cNvPr id="325" name="テキスト ボックス 324"/>
        <xdr:cNvSpPr txBox="1"/>
      </xdr:nvSpPr>
      <xdr:spPr>
        <a:xfrm>
          <a:off x="6705111" y="615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84379</xdr:rowOff>
    </xdr:from>
    <xdr:to>
      <xdr:col>55</xdr:col>
      <xdr:colOff>0</xdr:colOff>
      <xdr:row>59</xdr:row>
      <xdr:rowOff>9375</xdr:rowOff>
    </xdr:to>
    <xdr:cxnSp macro="">
      <xdr:nvCxnSpPr>
        <xdr:cNvPr id="353" name="直線コネクタ 352"/>
        <xdr:cNvCxnSpPr/>
      </xdr:nvCxnSpPr>
      <xdr:spPr>
        <a:xfrm>
          <a:off x="9639300" y="10028479"/>
          <a:ext cx="838200" cy="9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4" name="普通建設事業費平均値テキスト"/>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128659</xdr:rowOff>
    </xdr:from>
    <xdr:to>
      <xdr:col>50</xdr:col>
      <xdr:colOff>114300</xdr:colOff>
      <xdr:row>58</xdr:row>
      <xdr:rowOff>84379</xdr:rowOff>
    </xdr:to>
    <xdr:cxnSp macro="">
      <xdr:nvCxnSpPr>
        <xdr:cNvPr id="356" name="直線コネクタ 355"/>
        <xdr:cNvCxnSpPr/>
      </xdr:nvCxnSpPr>
      <xdr:spPr>
        <a:xfrm>
          <a:off x="8750300" y="9729859"/>
          <a:ext cx="889000" cy="29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128659</xdr:rowOff>
    </xdr:from>
    <xdr:to>
      <xdr:col>45</xdr:col>
      <xdr:colOff>177800</xdr:colOff>
      <xdr:row>58</xdr:row>
      <xdr:rowOff>73086</xdr:rowOff>
    </xdr:to>
    <xdr:cxnSp macro="">
      <xdr:nvCxnSpPr>
        <xdr:cNvPr id="359" name="直線コネクタ 358"/>
        <xdr:cNvCxnSpPr/>
      </xdr:nvCxnSpPr>
      <xdr:spPr>
        <a:xfrm flipV="1">
          <a:off x="7861300" y="9729859"/>
          <a:ext cx="889000" cy="2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15273</xdr:rowOff>
    </xdr:from>
    <xdr:to>
      <xdr:col>41</xdr:col>
      <xdr:colOff>50800</xdr:colOff>
      <xdr:row>58</xdr:row>
      <xdr:rowOff>73086</xdr:rowOff>
    </xdr:to>
    <xdr:cxnSp macro="">
      <xdr:nvCxnSpPr>
        <xdr:cNvPr id="362" name="直線コネクタ 361"/>
        <xdr:cNvCxnSpPr/>
      </xdr:nvCxnSpPr>
      <xdr:spPr>
        <a:xfrm>
          <a:off x="6972300" y="9787923"/>
          <a:ext cx="889000" cy="22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130025</xdr:rowOff>
    </xdr:from>
    <xdr:to>
      <xdr:col>55</xdr:col>
      <xdr:colOff>50800</xdr:colOff>
      <xdr:row>59</xdr:row>
      <xdr:rowOff>60175</xdr:rowOff>
    </xdr:to>
    <xdr:sp macro="" textlink="">
      <xdr:nvSpPr>
        <xdr:cNvPr id="372" name="楕円 371"/>
        <xdr:cNvSpPr/>
      </xdr:nvSpPr>
      <xdr:spPr>
        <a:xfrm>
          <a:off x="10426700" y="100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44952</xdr:rowOff>
    </xdr:from>
    <xdr:ext cx="534377" cy="259045"/>
    <xdr:sp macro="" textlink="">
      <xdr:nvSpPr>
        <xdr:cNvPr id="373" name="普通建設事業費該当値テキスト"/>
        <xdr:cNvSpPr txBox="1"/>
      </xdr:nvSpPr>
      <xdr:spPr>
        <a:xfrm>
          <a:off x="10528300" y="998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33579</xdr:rowOff>
    </xdr:from>
    <xdr:to>
      <xdr:col>50</xdr:col>
      <xdr:colOff>165100</xdr:colOff>
      <xdr:row>58</xdr:row>
      <xdr:rowOff>135179</xdr:rowOff>
    </xdr:to>
    <xdr:sp macro="" textlink="">
      <xdr:nvSpPr>
        <xdr:cNvPr id="374" name="楕円 373"/>
        <xdr:cNvSpPr/>
      </xdr:nvSpPr>
      <xdr:spPr>
        <a:xfrm>
          <a:off x="95885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126306</xdr:rowOff>
    </xdr:from>
    <xdr:ext cx="534377" cy="259045"/>
    <xdr:sp macro="" textlink="">
      <xdr:nvSpPr>
        <xdr:cNvPr id="375" name="テキスト ボックス 374"/>
        <xdr:cNvSpPr txBox="1"/>
      </xdr:nvSpPr>
      <xdr:spPr>
        <a:xfrm>
          <a:off x="9372111" y="100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77859</xdr:rowOff>
    </xdr:from>
    <xdr:to>
      <xdr:col>46</xdr:col>
      <xdr:colOff>38100</xdr:colOff>
      <xdr:row>57</xdr:row>
      <xdr:rowOff>8009</xdr:rowOff>
    </xdr:to>
    <xdr:sp macro="" textlink="">
      <xdr:nvSpPr>
        <xdr:cNvPr id="376" name="楕円 375"/>
        <xdr:cNvSpPr/>
      </xdr:nvSpPr>
      <xdr:spPr>
        <a:xfrm>
          <a:off x="8699500" y="96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170586</xdr:rowOff>
    </xdr:from>
    <xdr:ext cx="534377" cy="259045"/>
    <xdr:sp macro="" textlink="">
      <xdr:nvSpPr>
        <xdr:cNvPr id="377" name="テキスト ボックス 376"/>
        <xdr:cNvSpPr txBox="1"/>
      </xdr:nvSpPr>
      <xdr:spPr>
        <a:xfrm>
          <a:off x="8483111" y="97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22286</xdr:rowOff>
    </xdr:from>
    <xdr:to>
      <xdr:col>41</xdr:col>
      <xdr:colOff>101600</xdr:colOff>
      <xdr:row>58</xdr:row>
      <xdr:rowOff>123886</xdr:rowOff>
    </xdr:to>
    <xdr:sp macro="" textlink="">
      <xdr:nvSpPr>
        <xdr:cNvPr id="378" name="楕円 377"/>
        <xdr:cNvSpPr/>
      </xdr:nvSpPr>
      <xdr:spPr>
        <a:xfrm>
          <a:off x="7810500" y="996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115013</xdr:rowOff>
    </xdr:from>
    <xdr:ext cx="534377" cy="259045"/>
    <xdr:sp macro="" textlink="">
      <xdr:nvSpPr>
        <xdr:cNvPr id="379" name="テキスト ボックス 378"/>
        <xdr:cNvSpPr txBox="1"/>
      </xdr:nvSpPr>
      <xdr:spPr>
        <a:xfrm>
          <a:off x="7594111" y="1005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135923</xdr:rowOff>
    </xdr:from>
    <xdr:to>
      <xdr:col>36</xdr:col>
      <xdr:colOff>165100</xdr:colOff>
      <xdr:row>57</xdr:row>
      <xdr:rowOff>66073</xdr:rowOff>
    </xdr:to>
    <xdr:sp macro="" textlink="">
      <xdr:nvSpPr>
        <xdr:cNvPr id="380" name="楕円 379"/>
        <xdr:cNvSpPr/>
      </xdr:nvSpPr>
      <xdr:spPr>
        <a:xfrm>
          <a:off x="6921500" y="97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57200</xdr:rowOff>
    </xdr:from>
    <xdr:ext cx="534377" cy="259045"/>
    <xdr:sp macro="" textlink="">
      <xdr:nvSpPr>
        <xdr:cNvPr id="381" name="テキスト ボックス 380"/>
        <xdr:cNvSpPr txBox="1"/>
      </xdr:nvSpPr>
      <xdr:spPr>
        <a:xfrm>
          <a:off x="6705111" y="98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128636</xdr:rowOff>
    </xdr:from>
    <xdr:to>
      <xdr:col>55</xdr:col>
      <xdr:colOff>0</xdr:colOff>
      <xdr:row>78</xdr:row>
      <xdr:rowOff>3226</xdr:rowOff>
    </xdr:to>
    <xdr:cxnSp macro="">
      <xdr:nvCxnSpPr>
        <xdr:cNvPr id="408" name="直線コネクタ 407"/>
        <xdr:cNvCxnSpPr/>
      </xdr:nvCxnSpPr>
      <xdr:spPr>
        <a:xfrm flipV="1">
          <a:off x="9639300" y="13330286"/>
          <a:ext cx="8382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88905</xdr:rowOff>
    </xdr:from>
    <xdr:to>
      <xdr:col>50</xdr:col>
      <xdr:colOff>114300</xdr:colOff>
      <xdr:row>78</xdr:row>
      <xdr:rowOff>3226</xdr:rowOff>
    </xdr:to>
    <xdr:cxnSp macro="">
      <xdr:nvCxnSpPr>
        <xdr:cNvPr id="411" name="直線コネクタ 410"/>
        <xdr:cNvCxnSpPr/>
      </xdr:nvCxnSpPr>
      <xdr:spPr>
        <a:xfrm>
          <a:off x="8750300" y="12947655"/>
          <a:ext cx="889000" cy="4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88905</xdr:rowOff>
    </xdr:from>
    <xdr:to>
      <xdr:col>45</xdr:col>
      <xdr:colOff>177800</xdr:colOff>
      <xdr:row>75</xdr:row>
      <xdr:rowOff>99969</xdr:rowOff>
    </xdr:to>
    <xdr:cxnSp macro="">
      <xdr:nvCxnSpPr>
        <xdr:cNvPr id="414" name="直線コネクタ 413"/>
        <xdr:cNvCxnSpPr/>
      </xdr:nvCxnSpPr>
      <xdr:spPr>
        <a:xfrm flipV="1">
          <a:off x="7861300" y="12947655"/>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16" name="テキスト ボックス 415"/>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99969</xdr:rowOff>
    </xdr:from>
    <xdr:to>
      <xdr:col>41</xdr:col>
      <xdr:colOff>50800</xdr:colOff>
      <xdr:row>77</xdr:row>
      <xdr:rowOff>139745</xdr:rowOff>
    </xdr:to>
    <xdr:cxnSp macro="">
      <xdr:nvCxnSpPr>
        <xdr:cNvPr id="417" name="直線コネクタ 416"/>
        <xdr:cNvCxnSpPr/>
      </xdr:nvCxnSpPr>
      <xdr:spPr>
        <a:xfrm flipV="1">
          <a:off x="6972300" y="12958719"/>
          <a:ext cx="889000" cy="38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77836</xdr:rowOff>
    </xdr:from>
    <xdr:to>
      <xdr:col>55</xdr:col>
      <xdr:colOff>50800</xdr:colOff>
      <xdr:row>78</xdr:row>
      <xdr:rowOff>7986</xdr:rowOff>
    </xdr:to>
    <xdr:sp macro="" textlink="">
      <xdr:nvSpPr>
        <xdr:cNvPr id="427" name="楕円 426"/>
        <xdr:cNvSpPr/>
      </xdr:nvSpPr>
      <xdr:spPr>
        <a:xfrm>
          <a:off x="104267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56263</xdr:rowOff>
    </xdr:from>
    <xdr:ext cx="469744" cy="259045"/>
    <xdr:sp macro="" textlink="">
      <xdr:nvSpPr>
        <xdr:cNvPr id="428" name="普通建設事業費 （ うち新規整備　）該当値テキスト"/>
        <xdr:cNvSpPr txBox="1"/>
      </xdr:nvSpPr>
      <xdr:spPr>
        <a:xfrm>
          <a:off x="10528300" y="1325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123876</xdr:rowOff>
    </xdr:from>
    <xdr:to>
      <xdr:col>50</xdr:col>
      <xdr:colOff>165100</xdr:colOff>
      <xdr:row>78</xdr:row>
      <xdr:rowOff>54026</xdr:rowOff>
    </xdr:to>
    <xdr:sp macro="" textlink="">
      <xdr:nvSpPr>
        <xdr:cNvPr id="429" name="楕円 428"/>
        <xdr:cNvSpPr/>
      </xdr:nvSpPr>
      <xdr:spPr>
        <a:xfrm>
          <a:off x="9588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45153</xdr:rowOff>
    </xdr:from>
    <xdr:ext cx="469744" cy="259045"/>
    <xdr:sp macro="" textlink="">
      <xdr:nvSpPr>
        <xdr:cNvPr id="430" name="テキスト ボックス 429"/>
        <xdr:cNvSpPr txBox="1"/>
      </xdr:nvSpPr>
      <xdr:spPr>
        <a:xfrm>
          <a:off x="9404428" y="1341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38105</xdr:rowOff>
    </xdr:from>
    <xdr:to>
      <xdr:col>46</xdr:col>
      <xdr:colOff>38100</xdr:colOff>
      <xdr:row>75</xdr:row>
      <xdr:rowOff>139705</xdr:rowOff>
    </xdr:to>
    <xdr:sp macro="" textlink="">
      <xdr:nvSpPr>
        <xdr:cNvPr id="431" name="楕円 430"/>
        <xdr:cNvSpPr/>
      </xdr:nvSpPr>
      <xdr:spPr>
        <a:xfrm>
          <a:off x="8699500" y="128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156232</xdr:rowOff>
    </xdr:from>
    <xdr:ext cx="534377" cy="259045"/>
    <xdr:sp macro="" textlink="">
      <xdr:nvSpPr>
        <xdr:cNvPr id="432" name="テキスト ボックス 431"/>
        <xdr:cNvSpPr txBox="1"/>
      </xdr:nvSpPr>
      <xdr:spPr>
        <a:xfrm>
          <a:off x="8483111" y="126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49169</xdr:rowOff>
    </xdr:from>
    <xdr:to>
      <xdr:col>41</xdr:col>
      <xdr:colOff>101600</xdr:colOff>
      <xdr:row>75</xdr:row>
      <xdr:rowOff>150769</xdr:rowOff>
    </xdr:to>
    <xdr:sp macro="" textlink="">
      <xdr:nvSpPr>
        <xdr:cNvPr id="433" name="楕円 432"/>
        <xdr:cNvSpPr/>
      </xdr:nvSpPr>
      <xdr:spPr>
        <a:xfrm>
          <a:off x="7810500" y="129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141896</xdr:rowOff>
    </xdr:from>
    <xdr:ext cx="534377" cy="259045"/>
    <xdr:sp macro="" textlink="">
      <xdr:nvSpPr>
        <xdr:cNvPr id="434" name="テキスト ボックス 433"/>
        <xdr:cNvSpPr txBox="1"/>
      </xdr:nvSpPr>
      <xdr:spPr>
        <a:xfrm>
          <a:off x="7594111" y="130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88945</xdr:rowOff>
    </xdr:from>
    <xdr:to>
      <xdr:col>36</xdr:col>
      <xdr:colOff>165100</xdr:colOff>
      <xdr:row>78</xdr:row>
      <xdr:rowOff>19095</xdr:rowOff>
    </xdr:to>
    <xdr:sp macro="" textlink="">
      <xdr:nvSpPr>
        <xdr:cNvPr id="435" name="楕円 434"/>
        <xdr:cNvSpPr/>
      </xdr:nvSpPr>
      <xdr:spPr>
        <a:xfrm>
          <a:off x="6921500" y="132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10222</xdr:rowOff>
    </xdr:from>
    <xdr:ext cx="469744" cy="259045"/>
    <xdr:sp macro="" textlink="">
      <xdr:nvSpPr>
        <xdr:cNvPr id="436" name="テキスト ボックス 435"/>
        <xdr:cNvSpPr txBox="1"/>
      </xdr:nvSpPr>
      <xdr:spPr>
        <a:xfrm>
          <a:off x="6737428" y="1338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17236</xdr:rowOff>
    </xdr:from>
    <xdr:to>
      <xdr:col>55</xdr:col>
      <xdr:colOff>0</xdr:colOff>
      <xdr:row>97</xdr:row>
      <xdr:rowOff>73471</xdr:rowOff>
    </xdr:to>
    <xdr:cxnSp macro="">
      <xdr:nvCxnSpPr>
        <xdr:cNvPr id="467" name="直線コネクタ 466"/>
        <xdr:cNvCxnSpPr/>
      </xdr:nvCxnSpPr>
      <xdr:spPr>
        <a:xfrm>
          <a:off x="9639300" y="16476436"/>
          <a:ext cx="838200" cy="2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143717</xdr:rowOff>
    </xdr:from>
    <xdr:to>
      <xdr:col>50</xdr:col>
      <xdr:colOff>114300</xdr:colOff>
      <xdr:row>96</xdr:row>
      <xdr:rowOff>17236</xdr:rowOff>
    </xdr:to>
    <xdr:cxnSp macro="">
      <xdr:nvCxnSpPr>
        <xdr:cNvPr id="470" name="直線コネクタ 469"/>
        <xdr:cNvCxnSpPr/>
      </xdr:nvCxnSpPr>
      <xdr:spPr>
        <a:xfrm>
          <a:off x="8750300" y="16431467"/>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143717</xdr:rowOff>
    </xdr:from>
    <xdr:to>
      <xdr:col>45</xdr:col>
      <xdr:colOff>177800</xdr:colOff>
      <xdr:row>98</xdr:row>
      <xdr:rowOff>39705</xdr:rowOff>
    </xdr:to>
    <xdr:cxnSp macro="">
      <xdr:nvCxnSpPr>
        <xdr:cNvPr id="473" name="直線コネクタ 472"/>
        <xdr:cNvCxnSpPr/>
      </xdr:nvCxnSpPr>
      <xdr:spPr>
        <a:xfrm flipV="1">
          <a:off x="7861300" y="16431467"/>
          <a:ext cx="889000" cy="4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24878</xdr:rowOff>
    </xdr:from>
    <xdr:to>
      <xdr:col>41</xdr:col>
      <xdr:colOff>50800</xdr:colOff>
      <xdr:row>98</xdr:row>
      <xdr:rowOff>39705</xdr:rowOff>
    </xdr:to>
    <xdr:cxnSp macro="">
      <xdr:nvCxnSpPr>
        <xdr:cNvPr id="476" name="直線コネクタ 475"/>
        <xdr:cNvCxnSpPr/>
      </xdr:nvCxnSpPr>
      <xdr:spPr>
        <a:xfrm>
          <a:off x="6972300" y="16312628"/>
          <a:ext cx="889000" cy="52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86555</xdr:rowOff>
    </xdr:from>
    <xdr:ext cx="534377" cy="259045"/>
    <xdr:sp macro="" textlink="">
      <xdr:nvSpPr>
        <xdr:cNvPr id="478" name="テキスト ボックス 477"/>
        <xdr:cNvSpPr txBox="1"/>
      </xdr:nvSpPr>
      <xdr:spPr>
        <a:xfrm>
          <a:off x="7594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23795</xdr:rowOff>
    </xdr:from>
    <xdr:ext cx="534377" cy="259045"/>
    <xdr:sp macro="" textlink="">
      <xdr:nvSpPr>
        <xdr:cNvPr id="480" name="テキスト ボックス 479"/>
        <xdr:cNvSpPr txBox="1"/>
      </xdr:nvSpPr>
      <xdr:spPr>
        <a:xfrm>
          <a:off x="6705111" y="164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22671</xdr:rowOff>
    </xdr:from>
    <xdr:to>
      <xdr:col>55</xdr:col>
      <xdr:colOff>50800</xdr:colOff>
      <xdr:row>97</xdr:row>
      <xdr:rowOff>124271</xdr:rowOff>
    </xdr:to>
    <xdr:sp macro="" textlink="">
      <xdr:nvSpPr>
        <xdr:cNvPr id="486" name="楕円 485"/>
        <xdr:cNvSpPr/>
      </xdr:nvSpPr>
      <xdr:spPr>
        <a:xfrm>
          <a:off x="10426700" y="166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1098</xdr:rowOff>
    </xdr:from>
    <xdr:ext cx="534377" cy="259045"/>
    <xdr:sp macro="" textlink="">
      <xdr:nvSpPr>
        <xdr:cNvPr id="487" name="普通建設事業費 （ うち更新整備　）該当値テキスト"/>
        <xdr:cNvSpPr txBox="1"/>
      </xdr:nvSpPr>
      <xdr:spPr>
        <a:xfrm>
          <a:off x="10528300" y="166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137886</xdr:rowOff>
    </xdr:from>
    <xdr:to>
      <xdr:col>50</xdr:col>
      <xdr:colOff>165100</xdr:colOff>
      <xdr:row>96</xdr:row>
      <xdr:rowOff>68036</xdr:rowOff>
    </xdr:to>
    <xdr:sp macro="" textlink="">
      <xdr:nvSpPr>
        <xdr:cNvPr id="488" name="楕円 487"/>
        <xdr:cNvSpPr/>
      </xdr:nvSpPr>
      <xdr:spPr>
        <a:xfrm>
          <a:off x="9588500" y="164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59163</xdr:rowOff>
    </xdr:from>
    <xdr:ext cx="534377" cy="259045"/>
    <xdr:sp macro="" textlink="">
      <xdr:nvSpPr>
        <xdr:cNvPr id="489" name="テキスト ボックス 488"/>
        <xdr:cNvSpPr txBox="1"/>
      </xdr:nvSpPr>
      <xdr:spPr>
        <a:xfrm>
          <a:off x="9372111" y="165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92917</xdr:rowOff>
    </xdr:from>
    <xdr:to>
      <xdr:col>46</xdr:col>
      <xdr:colOff>38100</xdr:colOff>
      <xdr:row>96</xdr:row>
      <xdr:rowOff>23067</xdr:rowOff>
    </xdr:to>
    <xdr:sp macro="" textlink="">
      <xdr:nvSpPr>
        <xdr:cNvPr id="490" name="楕円 489"/>
        <xdr:cNvSpPr/>
      </xdr:nvSpPr>
      <xdr:spPr>
        <a:xfrm>
          <a:off x="8699500" y="16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14194</xdr:rowOff>
    </xdr:from>
    <xdr:ext cx="534377" cy="259045"/>
    <xdr:sp macro="" textlink="">
      <xdr:nvSpPr>
        <xdr:cNvPr id="491" name="テキスト ボックス 490"/>
        <xdr:cNvSpPr txBox="1"/>
      </xdr:nvSpPr>
      <xdr:spPr>
        <a:xfrm>
          <a:off x="8483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160355</xdr:rowOff>
    </xdr:from>
    <xdr:to>
      <xdr:col>41</xdr:col>
      <xdr:colOff>101600</xdr:colOff>
      <xdr:row>98</xdr:row>
      <xdr:rowOff>90505</xdr:rowOff>
    </xdr:to>
    <xdr:sp macro="" textlink="">
      <xdr:nvSpPr>
        <xdr:cNvPr id="492" name="楕円 491"/>
        <xdr:cNvSpPr/>
      </xdr:nvSpPr>
      <xdr:spPr>
        <a:xfrm>
          <a:off x="7810500" y="167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81632</xdr:rowOff>
    </xdr:from>
    <xdr:ext cx="469744" cy="259045"/>
    <xdr:sp macro="" textlink="">
      <xdr:nvSpPr>
        <xdr:cNvPr id="493" name="テキスト ボックス 492"/>
        <xdr:cNvSpPr txBox="1"/>
      </xdr:nvSpPr>
      <xdr:spPr>
        <a:xfrm>
          <a:off x="7626428" y="168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145528</xdr:rowOff>
    </xdr:from>
    <xdr:to>
      <xdr:col>36</xdr:col>
      <xdr:colOff>165100</xdr:colOff>
      <xdr:row>95</xdr:row>
      <xdr:rowOff>75678</xdr:rowOff>
    </xdr:to>
    <xdr:sp macro="" textlink="">
      <xdr:nvSpPr>
        <xdr:cNvPr id="494" name="楕円 493"/>
        <xdr:cNvSpPr/>
      </xdr:nvSpPr>
      <xdr:spPr>
        <a:xfrm>
          <a:off x="6921500" y="162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92205</xdr:rowOff>
    </xdr:from>
    <xdr:ext cx="534377" cy="259045"/>
    <xdr:sp macro="" textlink="">
      <xdr:nvSpPr>
        <xdr:cNvPr id="495" name="テキスト ボックス 494"/>
        <xdr:cNvSpPr txBox="1"/>
      </xdr:nvSpPr>
      <xdr:spPr>
        <a:xfrm>
          <a:off x="6705111" y="160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102484</xdr:rowOff>
    </xdr:from>
    <xdr:to>
      <xdr:col>85</xdr:col>
      <xdr:colOff>127000</xdr:colOff>
      <xdr:row>38</xdr:row>
      <xdr:rowOff>139105</xdr:rowOff>
    </xdr:to>
    <xdr:cxnSp macro="">
      <xdr:nvCxnSpPr>
        <xdr:cNvPr id="522" name="直線コネクタ 521"/>
        <xdr:cNvCxnSpPr/>
      </xdr:nvCxnSpPr>
      <xdr:spPr>
        <a:xfrm flipV="1">
          <a:off x="15481300" y="6617584"/>
          <a:ext cx="8382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3" name="災害復旧事業費平均値テキスト"/>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139105</xdr:rowOff>
    </xdr:from>
    <xdr:to>
      <xdr:col>81</xdr:col>
      <xdr:colOff>50800</xdr:colOff>
      <xdr:row>38</xdr:row>
      <xdr:rowOff>139700</xdr:rowOff>
    </xdr:to>
    <xdr:cxnSp macro="">
      <xdr:nvCxnSpPr>
        <xdr:cNvPr id="525" name="直線コネクタ 524"/>
        <xdr:cNvCxnSpPr/>
      </xdr:nvCxnSpPr>
      <xdr:spPr>
        <a:xfrm flipV="1">
          <a:off x="14592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109982</xdr:rowOff>
    </xdr:from>
    <xdr:to>
      <xdr:col>71</xdr:col>
      <xdr:colOff>177800</xdr:colOff>
      <xdr:row>38</xdr:row>
      <xdr:rowOff>139700</xdr:rowOff>
    </xdr:to>
    <xdr:cxnSp macro="">
      <xdr:nvCxnSpPr>
        <xdr:cNvPr id="531" name="直線コネクタ 530"/>
        <xdr:cNvCxnSpPr/>
      </xdr:nvCxnSpPr>
      <xdr:spPr>
        <a:xfrm>
          <a:off x="12814300" y="6625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51684</xdr:rowOff>
    </xdr:from>
    <xdr:to>
      <xdr:col>85</xdr:col>
      <xdr:colOff>177800</xdr:colOff>
      <xdr:row>38</xdr:row>
      <xdr:rowOff>153284</xdr:rowOff>
    </xdr:to>
    <xdr:sp macro="" textlink="">
      <xdr:nvSpPr>
        <xdr:cNvPr id="541" name="楕円 540"/>
        <xdr:cNvSpPr/>
      </xdr:nvSpPr>
      <xdr:spPr>
        <a:xfrm>
          <a:off x="162687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11061</xdr:rowOff>
    </xdr:from>
    <xdr:ext cx="378565" cy="259045"/>
    <xdr:sp macro="" textlink="">
      <xdr:nvSpPr>
        <xdr:cNvPr id="542" name="災害復旧事業費該当値テキスト"/>
        <xdr:cNvSpPr txBox="1"/>
      </xdr:nvSpPr>
      <xdr:spPr>
        <a:xfrm>
          <a:off x="16370300" y="6354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88305</xdr:rowOff>
    </xdr:from>
    <xdr:to>
      <xdr:col>81</xdr:col>
      <xdr:colOff>101600</xdr:colOff>
      <xdr:row>39</xdr:row>
      <xdr:rowOff>18455</xdr:rowOff>
    </xdr:to>
    <xdr:sp macro="" textlink="">
      <xdr:nvSpPr>
        <xdr:cNvPr id="543" name="楕円 542"/>
        <xdr:cNvSpPr/>
      </xdr:nvSpPr>
      <xdr:spPr>
        <a:xfrm>
          <a:off x="15430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9582</xdr:rowOff>
    </xdr:from>
    <xdr:ext cx="313932" cy="259045"/>
    <xdr:sp macro="" textlink="">
      <xdr:nvSpPr>
        <xdr:cNvPr id="544" name="テキスト ボックス 543"/>
        <xdr:cNvSpPr txBox="1"/>
      </xdr:nvSpPr>
      <xdr:spPr>
        <a:xfrm>
          <a:off x="15324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59182</xdr:rowOff>
    </xdr:from>
    <xdr:to>
      <xdr:col>67</xdr:col>
      <xdr:colOff>101600</xdr:colOff>
      <xdr:row>38</xdr:row>
      <xdr:rowOff>160782</xdr:rowOff>
    </xdr:to>
    <xdr:sp macro="" textlink="">
      <xdr:nvSpPr>
        <xdr:cNvPr id="549" name="楕円 548"/>
        <xdr:cNvSpPr/>
      </xdr:nvSpPr>
      <xdr:spPr>
        <a:xfrm>
          <a:off x="12763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151909</xdr:rowOff>
    </xdr:from>
    <xdr:ext cx="378565" cy="259045"/>
    <xdr:sp macro="" textlink="">
      <xdr:nvSpPr>
        <xdr:cNvPr id="550" name="テキスト ボックス 549"/>
        <xdr:cNvSpPr txBox="1"/>
      </xdr:nvSpPr>
      <xdr:spPr>
        <a:xfrm>
          <a:off x="12625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109525</xdr:rowOff>
    </xdr:from>
    <xdr:to>
      <xdr:col>85</xdr:col>
      <xdr:colOff>127000</xdr:colOff>
      <xdr:row>76</xdr:row>
      <xdr:rowOff>122464</xdr:rowOff>
    </xdr:to>
    <xdr:cxnSp macro="">
      <xdr:nvCxnSpPr>
        <xdr:cNvPr id="627" name="直線コネクタ 626"/>
        <xdr:cNvCxnSpPr/>
      </xdr:nvCxnSpPr>
      <xdr:spPr>
        <a:xfrm flipV="1">
          <a:off x="15481300" y="13139725"/>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8"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109227</xdr:rowOff>
    </xdr:from>
    <xdr:to>
      <xdr:col>81</xdr:col>
      <xdr:colOff>50800</xdr:colOff>
      <xdr:row>76</xdr:row>
      <xdr:rowOff>122464</xdr:rowOff>
    </xdr:to>
    <xdr:cxnSp macro="">
      <xdr:nvCxnSpPr>
        <xdr:cNvPr id="630" name="直線コネクタ 629"/>
        <xdr:cNvCxnSpPr/>
      </xdr:nvCxnSpPr>
      <xdr:spPr>
        <a:xfrm>
          <a:off x="14592300" y="13139427"/>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2" name="テキスト ボックス 631"/>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109227</xdr:rowOff>
    </xdr:from>
    <xdr:to>
      <xdr:col>76</xdr:col>
      <xdr:colOff>114300</xdr:colOff>
      <xdr:row>76</xdr:row>
      <xdr:rowOff>124772</xdr:rowOff>
    </xdr:to>
    <xdr:cxnSp macro="">
      <xdr:nvCxnSpPr>
        <xdr:cNvPr id="633" name="直線コネクタ 632"/>
        <xdr:cNvCxnSpPr/>
      </xdr:nvCxnSpPr>
      <xdr:spPr>
        <a:xfrm flipV="1">
          <a:off x="13703300" y="1313942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5" name="テキスト ボックス 634"/>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98254</xdr:rowOff>
    </xdr:from>
    <xdr:to>
      <xdr:col>71</xdr:col>
      <xdr:colOff>177800</xdr:colOff>
      <xdr:row>76</xdr:row>
      <xdr:rowOff>124772</xdr:rowOff>
    </xdr:to>
    <xdr:cxnSp macro="">
      <xdr:nvCxnSpPr>
        <xdr:cNvPr id="636" name="直線コネクタ 635"/>
        <xdr:cNvCxnSpPr/>
      </xdr:nvCxnSpPr>
      <xdr:spPr>
        <a:xfrm>
          <a:off x="12814300" y="12957004"/>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38" name="テキスト ボックス 637"/>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0" name="テキスト ボックス 639"/>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58725</xdr:rowOff>
    </xdr:from>
    <xdr:to>
      <xdr:col>85</xdr:col>
      <xdr:colOff>177800</xdr:colOff>
      <xdr:row>76</xdr:row>
      <xdr:rowOff>160325</xdr:rowOff>
    </xdr:to>
    <xdr:sp macro="" textlink="">
      <xdr:nvSpPr>
        <xdr:cNvPr id="646" name="楕円 645"/>
        <xdr:cNvSpPr/>
      </xdr:nvSpPr>
      <xdr:spPr>
        <a:xfrm>
          <a:off x="16268700" y="130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81602</xdr:rowOff>
    </xdr:from>
    <xdr:ext cx="534377" cy="259045"/>
    <xdr:sp macro="" textlink="">
      <xdr:nvSpPr>
        <xdr:cNvPr id="647" name="公債費該当値テキスト"/>
        <xdr:cNvSpPr txBox="1"/>
      </xdr:nvSpPr>
      <xdr:spPr>
        <a:xfrm>
          <a:off x="16370300" y="129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71664</xdr:rowOff>
    </xdr:from>
    <xdr:to>
      <xdr:col>81</xdr:col>
      <xdr:colOff>101600</xdr:colOff>
      <xdr:row>77</xdr:row>
      <xdr:rowOff>1814</xdr:rowOff>
    </xdr:to>
    <xdr:sp macro="" textlink="">
      <xdr:nvSpPr>
        <xdr:cNvPr id="648" name="楕円 647"/>
        <xdr:cNvSpPr/>
      </xdr:nvSpPr>
      <xdr:spPr>
        <a:xfrm>
          <a:off x="15430500" y="131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18341</xdr:rowOff>
    </xdr:from>
    <xdr:ext cx="534377" cy="259045"/>
    <xdr:sp macro="" textlink="">
      <xdr:nvSpPr>
        <xdr:cNvPr id="649" name="テキスト ボックス 648"/>
        <xdr:cNvSpPr txBox="1"/>
      </xdr:nvSpPr>
      <xdr:spPr>
        <a:xfrm>
          <a:off x="15214111" y="1287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58427</xdr:rowOff>
    </xdr:from>
    <xdr:to>
      <xdr:col>76</xdr:col>
      <xdr:colOff>165100</xdr:colOff>
      <xdr:row>76</xdr:row>
      <xdr:rowOff>160027</xdr:rowOff>
    </xdr:to>
    <xdr:sp macro="" textlink="">
      <xdr:nvSpPr>
        <xdr:cNvPr id="650" name="楕円 649"/>
        <xdr:cNvSpPr/>
      </xdr:nvSpPr>
      <xdr:spPr>
        <a:xfrm>
          <a:off x="14541500" y="130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5104</xdr:rowOff>
    </xdr:from>
    <xdr:ext cx="534377" cy="259045"/>
    <xdr:sp macro="" textlink="">
      <xdr:nvSpPr>
        <xdr:cNvPr id="651" name="テキスト ボックス 650"/>
        <xdr:cNvSpPr txBox="1"/>
      </xdr:nvSpPr>
      <xdr:spPr>
        <a:xfrm>
          <a:off x="14325111" y="12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73972</xdr:rowOff>
    </xdr:from>
    <xdr:to>
      <xdr:col>72</xdr:col>
      <xdr:colOff>38100</xdr:colOff>
      <xdr:row>77</xdr:row>
      <xdr:rowOff>4122</xdr:rowOff>
    </xdr:to>
    <xdr:sp macro="" textlink="">
      <xdr:nvSpPr>
        <xdr:cNvPr id="652" name="楕円 651"/>
        <xdr:cNvSpPr/>
      </xdr:nvSpPr>
      <xdr:spPr>
        <a:xfrm>
          <a:off x="13652500" y="131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20649</xdr:rowOff>
    </xdr:from>
    <xdr:ext cx="534377" cy="259045"/>
    <xdr:sp macro="" textlink="">
      <xdr:nvSpPr>
        <xdr:cNvPr id="653" name="テキスト ボックス 652"/>
        <xdr:cNvSpPr txBox="1"/>
      </xdr:nvSpPr>
      <xdr:spPr>
        <a:xfrm>
          <a:off x="13436111" y="1287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47454</xdr:rowOff>
    </xdr:from>
    <xdr:to>
      <xdr:col>67</xdr:col>
      <xdr:colOff>101600</xdr:colOff>
      <xdr:row>75</xdr:row>
      <xdr:rowOff>149054</xdr:rowOff>
    </xdr:to>
    <xdr:sp macro="" textlink="">
      <xdr:nvSpPr>
        <xdr:cNvPr id="654" name="楕円 653"/>
        <xdr:cNvSpPr/>
      </xdr:nvSpPr>
      <xdr:spPr>
        <a:xfrm>
          <a:off x="12763500" y="129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165581</xdr:rowOff>
    </xdr:from>
    <xdr:ext cx="534377" cy="259045"/>
    <xdr:sp macro="" textlink="">
      <xdr:nvSpPr>
        <xdr:cNvPr id="655" name="テキスト ボックス 654"/>
        <xdr:cNvSpPr txBox="1"/>
      </xdr:nvSpPr>
      <xdr:spPr>
        <a:xfrm>
          <a:off x="12547111" y="126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18084</xdr:rowOff>
    </xdr:from>
    <xdr:to>
      <xdr:col>85</xdr:col>
      <xdr:colOff>127000</xdr:colOff>
      <xdr:row>94</xdr:row>
      <xdr:rowOff>90894</xdr:rowOff>
    </xdr:to>
    <xdr:cxnSp macro="">
      <xdr:nvCxnSpPr>
        <xdr:cNvPr id="680" name="直線コネクタ 679"/>
        <xdr:cNvCxnSpPr/>
      </xdr:nvCxnSpPr>
      <xdr:spPr>
        <a:xfrm flipV="1">
          <a:off x="15481300" y="15962934"/>
          <a:ext cx="838200" cy="2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81" name="積立金平均値テキスト"/>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90894</xdr:rowOff>
    </xdr:from>
    <xdr:to>
      <xdr:col>81</xdr:col>
      <xdr:colOff>50800</xdr:colOff>
      <xdr:row>95</xdr:row>
      <xdr:rowOff>20713</xdr:rowOff>
    </xdr:to>
    <xdr:cxnSp macro="">
      <xdr:nvCxnSpPr>
        <xdr:cNvPr id="683" name="直線コネクタ 682"/>
        <xdr:cNvCxnSpPr/>
      </xdr:nvCxnSpPr>
      <xdr:spPr>
        <a:xfrm flipV="1">
          <a:off x="14592300" y="16207194"/>
          <a:ext cx="889000" cy="10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76300</xdr:rowOff>
    </xdr:from>
    <xdr:ext cx="469744" cy="259045"/>
    <xdr:sp macro="" textlink="">
      <xdr:nvSpPr>
        <xdr:cNvPr id="685" name="テキスト ボックス 684"/>
        <xdr:cNvSpPr txBox="1"/>
      </xdr:nvSpPr>
      <xdr:spPr>
        <a:xfrm>
          <a:off x="15246428" y="163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20713</xdr:rowOff>
    </xdr:from>
    <xdr:to>
      <xdr:col>76</xdr:col>
      <xdr:colOff>114300</xdr:colOff>
      <xdr:row>95</xdr:row>
      <xdr:rowOff>148786</xdr:rowOff>
    </xdr:to>
    <xdr:cxnSp macro="">
      <xdr:nvCxnSpPr>
        <xdr:cNvPr id="686" name="直線コネクタ 685"/>
        <xdr:cNvCxnSpPr/>
      </xdr:nvCxnSpPr>
      <xdr:spPr>
        <a:xfrm flipV="1">
          <a:off x="13703300" y="16308463"/>
          <a:ext cx="889000" cy="1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161681</xdr:rowOff>
    </xdr:from>
    <xdr:ext cx="469744" cy="259045"/>
    <xdr:sp macro="" textlink="">
      <xdr:nvSpPr>
        <xdr:cNvPr id="688" name="テキスト ボックス 687"/>
        <xdr:cNvSpPr txBox="1"/>
      </xdr:nvSpPr>
      <xdr:spPr>
        <a:xfrm>
          <a:off x="14357428" y="164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107068</xdr:rowOff>
    </xdr:from>
    <xdr:to>
      <xdr:col>71</xdr:col>
      <xdr:colOff>177800</xdr:colOff>
      <xdr:row>95</xdr:row>
      <xdr:rowOff>148786</xdr:rowOff>
    </xdr:to>
    <xdr:cxnSp macro="">
      <xdr:nvCxnSpPr>
        <xdr:cNvPr id="689" name="直線コネクタ 688"/>
        <xdr:cNvCxnSpPr/>
      </xdr:nvCxnSpPr>
      <xdr:spPr>
        <a:xfrm>
          <a:off x="12814300" y="16223368"/>
          <a:ext cx="889000" cy="2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0" name="フローチャート: 判断 689"/>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91" name="テキスト ボックス 690"/>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3" name="テキスト ボックス 692"/>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138734</xdr:rowOff>
    </xdr:from>
    <xdr:to>
      <xdr:col>85</xdr:col>
      <xdr:colOff>177800</xdr:colOff>
      <xdr:row>93</xdr:row>
      <xdr:rowOff>68884</xdr:rowOff>
    </xdr:to>
    <xdr:sp macro="" textlink="">
      <xdr:nvSpPr>
        <xdr:cNvPr id="699" name="楕円 698"/>
        <xdr:cNvSpPr/>
      </xdr:nvSpPr>
      <xdr:spPr>
        <a:xfrm>
          <a:off x="16268700" y="159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161611</xdr:rowOff>
    </xdr:from>
    <xdr:ext cx="534377" cy="259045"/>
    <xdr:sp macro="" textlink="">
      <xdr:nvSpPr>
        <xdr:cNvPr id="700" name="積立金該当値テキスト"/>
        <xdr:cNvSpPr txBox="1"/>
      </xdr:nvSpPr>
      <xdr:spPr>
        <a:xfrm>
          <a:off x="16370300" y="157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40094</xdr:rowOff>
    </xdr:from>
    <xdr:to>
      <xdr:col>81</xdr:col>
      <xdr:colOff>101600</xdr:colOff>
      <xdr:row>94</xdr:row>
      <xdr:rowOff>141694</xdr:rowOff>
    </xdr:to>
    <xdr:sp macro="" textlink="">
      <xdr:nvSpPr>
        <xdr:cNvPr id="701" name="楕円 700"/>
        <xdr:cNvSpPr/>
      </xdr:nvSpPr>
      <xdr:spPr>
        <a:xfrm>
          <a:off x="15430500" y="16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158221</xdr:rowOff>
    </xdr:from>
    <xdr:ext cx="534377" cy="259045"/>
    <xdr:sp macro="" textlink="">
      <xdr:nvSpPr>
        <xdr:cNvPr id="702" name="テキスト ボックス 701"/>
        <xdr:cNvSpPr txBox="1"/>
      </xdr:nvSpPr>
      <xdr:spPr>
        <a:xfrm>
          <a:off x="15214111" y="159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141363</xdr:rowOff>
    </xdr:from>
    <xdr:to>
      <xdr:col>76</xdr:col>
      <xdr:colOff>165100</xdr:colOff>
      <xdr:row>95</xdr:row>
      <xdr:rowOff>71513</xdr:rowOff>
    </xdr:to>
    <xdr:sp macro="" textlink="">
      <xdr:nvSpPr>
        <xdr:cNvPr id="703" name="楕円 702"/>
        <xdr:cNvSpPr/>
      </xdr:nvSpPr>
      <xdr:spPr>
        <a:xfrm>
          <a:off x="14541500" y="162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88040</xdr:rowOff>
    </xdr:from>
    <xdr:ext cx="469744" cy="259045"/>
    <xdr:sp macro="" textlink="">
      <xdr:nvSpPr>
        <xdr:cNvPr id="704" name="テキスト ボックス 703"/>
        <xdr:cNvSpPr txBox="1"/>
      </xdr:nvSpPr>
      <xdr:spPr>
        <a:xfrm>
          <a:off x="14357428" y="1603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97986</xdr:rowOff>
    </xdr:from>
    <xdr:to>
      <xdr:col>72</xdr:col>
      <xdr:colOff>38100</xdr:colOff>
      <xdr:row>96</xdr:row>
      <xdr:rowOff>28136</xdr:rowOff>
    </xdr:to>
    <xdr:sp macro="" textlink="">
      <xdr:nvSpPr>
        <xdr:cNvPr id="705" name="楕円 704"/>
        <xdr:cNvSpPr/>
      </xdr:nvSpPr>
      <xdr:spPr>
        <a:xfrm>
          <a:off x="13652500" y="163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19263</xdr:rowOff>
    </xdr:from>
    <xdr:ext cx="469744" cy="259045"/>
    <xdr:sp macro="" textlink="">
      <xdr:nvSpPr>
        <xdr:cNvPr id="706" name="テキスト ボックス 705"/>
        <xdr:cNvSpPr txBox="1"/>
      </xdr:nvSpPr>
      <xdr:spPr>
        <a:xfrm>
          <a:off x="13468428" y="1647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56268</xdr:rowOff>
    </xdr:from>
    <xdr:to>
      <xdr:col>67</xdr:col>
      <xdr:colOff>101600</xdr:colOff>
      <xdr:row>94</xdr:row>
      <xdr:rowOff>157868</xdr:rowOff>
    </xdr:to>
    <xdr:sp macro="" textlink="">
      <xdr:nvSpPr>
        <xdr:cNvPr id="707" name="楕円 706"/>
        <xdr:cNvSpPr/>
      </xdr:nvSpPr>
      <xdr:spPr>
        <a:xfrm>
          <a:off x="12763500" y="161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2945</xdr:rowOff>
    </xdr:from>
    <xdr:ext cx="534377" cy="259045"/>
    <xdr:sp macro="" textlink="">
      <xdr:nvSpPr>
        <xdr:cNvPr id="708" name="テキスト ボックス 707"/>
        <xdr:cNvSpPr txBox="1"/>
      </xdr:nvSpPr>
      <xdr:spPr>
        <a:xfrm>
          <a:off x="12547111" y="1594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92021</xdr:rowOff>
    </xdr:from>
    <xdr:to>
      <xdr:col>116</xdr:col>
      <xdr:colOff>63500</xdr:colOff>
      <xdr:row>39</xdr:row>
      <xdr:rowOff>98552</xdr:rowOff>
    </xdr:to>
    <xdr:cxnSp macro="">
      <xdr:nvCxnSpPr>
        <xdr:cNvPr id="739" name="直線コネクタ 738"/>
        <xdr:cNvCxnSpPr/>
      </xdr:nvCxnSpPr>
      <xdr:spPr>
        <a:xfrm>
          <a:off x="21323300" y="6607121"/>
          <a:ext cx="8382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0"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92021</xdr:rowOff>
    </xdr:from>
    <xdr:to>
      <xdr:col>111</xdr:col>
      <xdr:colOff>177800</xdr:colOff>
      <xdr:row>39</xdr:row>
      <xdr:rowOff>45974</xdr:rowOff>
    </xdr:to>
    <xdr:cxnSp macro="">
      <xdr:nvCxnSpPr>
        <xdr:cNvPr id="742" name="直線コネクタ 741"/>
        <xdr:cNvCxnSpPr/>
      </xdr:nvCxnSpPr>
      <xdr:spPr>
        <a:xfrm flipV="1">
          <a:off x="20434300" y="6607121"/>
          <a:ext cx="889000" cy="1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137540</xdr:rowOff>
    </xdr:from>
    <xdr:ext cx="378565" cy="259045"/>
    <xdr:sp macro="" textlink="">
      <xdr:nvSpPr>
        <xdr:cNvPr id="744" name="テキスト ボックス 743"/>
        <xdr:cNvSpPr txBox="1"/>
      </xdr:nvSpPr>
      <xdr:spPr>
        <a:xfrm>
          <a:off x="21134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65895</xdr:rowOff>
    </xdr:from>
    <xdr:to>
      <xdr:col>107</xdr:col>
      <xdr:colOff>50800</xdr:colOff>
      <xdr:row>39</xdr:row>
      <xdr:rowOff>45974</xdr:rowOff>
    </xdr:to>
    <xdr:cxnSp macro="">
      <xdr:nvCxnSpPr>
        <xdr:cNvPr id="745" name="直線コネクタ 744"/>
        <xdr:cNvCxnSpPr/>
      </xdr:nvCxnSpPr>
      <xdr:spPr>
        <a:xfrm>
          <a:off x="19545300" y="6580995"/>
          <a:ext cx="889000" cy="15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7" name="テキスト ボックス 746"/>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16256</xdr:rowOff>
    </xdr:from>
    <xdr:to>
      <xdr:col>102</xdr:col>
      <xdr:colOff>114300</xdr:colOff>
      <xdr:row>38</xdr:row>
      <xdr:rowOff>65895</xdr:rowOff>
    </xdr:to>
    <xdr:cxnSp macro="">
      <xdr:nvCxnSpPr>
        <xdr:cNvPr id="748" name="直線コネクタ 747"/>
        <xdr:cNvCxnSpPr/>
      </xdr:nvCxnSpPr>
      <xdr:spPr>
        <a:xfrm>
          <a:off x="18656300" y="6531356"/>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9" name="フローチャート: 判断 748"/>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0" name="テキスト ボックス 749"/>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52" name="テキスト ボックス 751"/>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47752</xdr:rowOff>
    </xdr:from>
    <xdr:to>
      <xdr:col>116</xdr:col>
      <xdr:colOff>114300</xdr:colOff>
      <xdr:row>39</xdr:row>
      <xdr:rowOff>149352</xdr:rowOff>
    </xdr:to>
    <xdr:sp macro="" textlink="">
      <xdr:nvSpPr>
        <xdr:cNvPr id="758" name="楕円 757"/>
        <xdr:cNvSpPr/>
      </xdr:nvSpPr>
      <xdr:spPr>
        <a:xfrm>
          <a:off x="22110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134129</xdr:rowOff>
    </xdr:from>
    <xdr:ext cx="249299" cy="259045"/>
    <xdr:sp macro="" textlink="">
      <xdr:nvSpPr>
        <xdr:cNvPr id="759" name="投資及び出資金該当値テキスト"/>
        <xdr:cNvSpPr txBox="1"/>
      </xdr:nvSpPr>
      <xdr:spPr>
        <a:xfrm>
          <a:off x="22212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41221</xdr:rowOff>
    </xdr:from>
    <xdr:to>
      <xdr:col>112</xdr:col>
      <xdr:colOff>38100</xdr:colOff>
      <xdr:row>38</xdr:row>
      <xdr:rowOff>142821</xdr:rowOff>
    </xdr:to>
    <xdr:sp macro="" textlink="">
      <xdr:nvSpPr>
        <xdr:cNvPr id="760" name="楕円 759"/>
        <xdr:cNvSpPr/>
      </xdr:nvSpPr>
      <xdr:spPr>
        <a:xfrm>
          <a:off x="21272500" y="65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159348</xdr:rowOff>
    </xdr:from>
    <xdr:ext cx="378565" cy="259045"/>
    <xdr:sp macro="" textlink="">
      <xdr:nvSpPr>
        <xdr:cNvPr id="761" name="テキスト ボックス 760"/>
        <xdr:cNvSpPr txBox="1"/>
      </xdr:nvSpPr>
      <xdr:spPr>
        <a:xfrm>
          <a:off x="21134017" y="633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166624</xdr:rowOff>
    </xdr:from>
    <xdr:to>
      <xdr:col>107</xdr:col>
      <xdr:colOff>101600</xdr:colOff>
      <xdr:row>39</xdr:row>
      <xdr:rowOff>96774</xdr:rowOff>
    </xdr:to>
    <xdr:sp macro="" textlink="">
      <xdr:nvSpPr>
        <xdr:cNvPr id="762" name="楕円 761"/>
        <xdr:cNvSpPr/>
      </xdr:nvSpPr>
      <xdr:spPr>
        <a:xfrm>
          <a:off x="20383500" y="6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87901</xdr:rowOff>
    </xdr:from>
    <xdr:ext cx="378565" cy="259045"/>
    <xdr:sp macro="" textlink="">
      <xdr:nvSpPr>
        <xdr:cNvPr id="763" name="テキスト ボックス 762"/>
        <xdr:cNvSpPr txBox="1"/>
      </xdr:nvSpPr>
      <xdr:spPr>
        <a:xfrm>
          <a:off x="20245017" y="677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15095</xdr:rowOff>
    </xdr:from>
    <xdr:to>
      <xdr:col>102</xdr:col>
      <xdr:colOff>165100</xdr:colOff>
      <xdr:row>38</xdr:row>
      <xdr:rowOff>116695</xdr:rowOff>
    </xdr:to>
    <xdr:sp macro="" textlink="">
      <xdr:nvSpPr>
        <xdr:cNvPr id="764" name="楕円 763"/>
        <xdr:cNvSpPr/>
      </xdr:nvSpPr>
      <xdr:spPr>
        <a:xfrm>
          <a:off x="19494500" y="65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107822</xdr:rowOff>
    </xdr:from>
    <xdr:ext cx="378565" cy="259045"/>
    <xdr:sp macro="" textlink="">
      <xdr:nvSpPr>
        <xdr:cNvPr id="765" name="テキスト ボックス 764"/>
        <xdr:cNvSpPr txBox="1"/>
      </xdr:nvSpPr>
      <xdr:spPr>
        <a:xfrm>
          <a:off x="19356017" y="662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136906</xdr:rowOff>
    </xdr:from>
    <xdr:to>
      <xdr:col>98</xdr:col>
      <xdr:colOff>38100</xdr:colOff>
      <xdr:row>38</xdr:row>
      <xdr:rowOff>67056</xdr:rowOff>
    </xdr:to>
    <xdr:sp macro="" textlink="">
      <xdr:nvSpPr>
        <xdr:cNvPr id="766" name="楕円 765"/>
        <xdr:cNvSpPr/>
      </xdr:nvSpPr>
      <xdr:spPr>
        <a:xfrm>
          <a:off x="18605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83583</xdr:rowOff>
    </xdr:from>
    <xdr:ext cx="378565" cy="259045"/>
    <xdr:sp macro="" textlink="">
      <xdr:nvSpPr>
        <xdr:cNvPr id="767" name="テキスト ボックス 766"/>
        <xdr:cNvSpPr txBox="1"/>
      </xdr:nvSpPr>
      <xdr:spPr>
        <a:xfrm>
          <a:off x="18467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59233</xdr:rowOff>
    </xdr:from>
    <xdr:to>
      <xdr:col>116</xdr:col>
      <xdr:colOff>63500</xdr:colOff>
      <xdr:row>58</xdr:row>
      <xdr:rowOff>71348</xdr:rowOff>
    </xdr:to>
    <xdr:cxnSp macro="">
      <xdr:nvCxnSpPr>
        <xdr:cNvPr id="794" name="直線コネクタ 793"/>
        <xdr:cNvCxnSpPr/>
      </xdr:nvCxnSpPr>
      <xdr:spPr>
        <a:xfrm>
          <a:off x="21323300" y="10003333"/>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5"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53152</xdr:rowOff>
    </xdr:from>
    <xdr:to>
      <xdr:col>111</xdr:col>
      <xdr:colOff>177800</xdr:colOff>
      <xdr:row>58</xdr:row>
      <xdr:rowOff>59233</xdr:rowOff>
    </xdr:to>
    <xdr:cxnSp macro="">
      <xdr:nvCxnSpPr>
        <xdr:cNvPr id="797" name="直線コネクタ 796"/>
        <xdr:cNvCxnSpPr/>
      </xdr:nvCxnSpPr>
      <xdr:spPr>
        <a:xfrm>
          <a:off x="20434300" y="9997252"/>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799" name="テキスト ボックス 798"/>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53152</xdr:rowOff>
    </xdr:from>
    <xdr:to>
      <xdr:col>107</xdr:col>
      <xdr:colOff>50800</xdr:colOff>
      <xdr:row>58</xdr:row>
      <xdr:rowOff>58684</xdr:rowOff>
    </xdr:to>
    <xdr:cxnSp macro="">
      <xdr:nvCxnSpPr>
        <xdr:cNvPr id="800" name="直線コネクタ 799"/>
        <xdr:cNvCxnSpPr/>
      </xdr:nvCxnSpPr>
      <xdr:spPr>
        <a:xfrm flipV="1">
          <a:off x="19545300" y="9997252"/>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2" name="テキスト ボックス 801"/>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58684</xdr:rowOff>
    </xdr:from>
    <xdr:to>
      <xdr:col>102</xdr:col>
      <xdr:colOff>114300</xdr:colOff>
      <xdr:row>58</xdr:row>
      <xdr:rowOff>66456</xdr:rowOff>
    </xdr:to>
    <xdr:cxnSp macro="">
      <xdr:nvCxnSpPr>
        <xdr:cNvPr id="803" name="直線コネクタ 802"/>
        <xdr:cNvCxnSpPr/>
      </xdr:nvCxnSpPr>
      <xdr:spPr>
        <a:xfrm flipV="1">
          <a:off x="18656300" y="1000278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4" name="フローチャート: 判断 803"/>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5" name="テキスト ボックス 804"/>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7" name="テキスト ボックス 806"/>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20548</xdr:rowOff>
    </xdr:from>
    <xdr:to>
      <xdr:col>116</xdr:col>
      <xdr:colOff>114300</xdr:colOff>
      <xdr:row>58</xdr:row>
      <xdr:rowOff>122148</xdr:rowOff>
    </xdr:to>
    <xdr:sp macro="" textlink="">
      <xdr:nvSpPr>
        <xdr:cNvPr id="813" name="楕円 812"/>
        <xdr:cNvSpPr/>
      </xdr:nvSpPr>
      <xdr:spPr>
        <a:xfrm>
          <a:off x="221107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106925</xdr:rowOff>
    </xdr:from>
    <xdr:ext cx="469744" cy="259045"/>
    <xdr:sp macro="" textlink="">
      <xdr:nvSpPr>
        <xdr:cNvPr id="814" name="貸付金該当値テキスト"/>
        <xdr:cNvSpPr txBox="1"/>
      </xdr:nvSpPr>
      <xdr:spPr>
        <a:xfrm>
          <a:off x="22212300" y="987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8433</xdr:rowOff>
    </xdr:from>
    <xdr:to>
      <xdr:col>112</xdr:col>
      <xdr:colOff>38100</xdr:colOff>
      <xdr:row>58</xdr:row>
      <xdr:rowOff>110033</xdr:rowOff>
    </xdr:to>
    <xdr:sp macro="" textlink="">
      <xdr:nvSpPr>
        <xdr:cNvPr id="815" name="楕円 814"/>
        <xdr:cNvSpPr/>
      </xdr:nvSpPr>
      <xdr:spPr>
        <a:xfrm>
          <a:off x="212725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101160</xdr:rowOff>
    </xdr:from>
    <xdr:ext cx="469744" cy="259045"/>
    <xdr:sp macro="" textlink="">
      <xdr:nvSpPr>
        <xdr:cNvPr id="816" name="テキスト ボックス 815"/>
        <xdr:cNvSpPr txBox="1"/>
      </xdr:nvSpPr>
      <xdr:spPr>
        <a:xfrm>
          <a:off x="21088428" y="1004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2352</xdr:rowOff>
    </xdr:from>
    <xdr:to>
      <xdr:col>107</xdr:col>
      <xdr:colOff>101600</xdr:colOff>
      <xdr:row>58</xdr:row>
      <xdr:rowOff>103952</xdr:rowOff>
    </xdr:to>
    <xdr:sp macro="" textlink="">
      <xdr:nvSpPr>
        <xdr:cNvPr id="817" name="楕円 816"/>
        <xdr:cNvSpPr/>
      </xdr:nvSpPr>
      <xdr:spPr>
        <a:xfrm>
          <a:off x="20383500" y="99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95079</xdr:rowOff>
    </xdr:from>
    <xdr:ext cx="469744" cy="259045"/>
    <xdr:sp macro="" textlink="">
      <xdr:nvSpPr>
        <xdr:cNvPr id="818" name="テキスト ボックス 817"/>
        <xdr:cNvSpPr txBox="1"/>
      </xdr:nvSpPr>
      <xdr:spPr>
        <a:xfrm>
          <a:off x="20199428" y="1003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7884</xdr:rowOff>
    </xdr:from>
    <xdr:to>
      <xdr:col>102</xdr:col>
      <xdr:colOff>165100</xdr:colOff>
      <xdr:row>58</xdr:row>
      <xdr:rowOff>109484</xdr:rowOff>
    </xdr:to>
    <xdr:sp macro="" textlink="">
      <xdr:nvSpPr>
        <xdr:cNvPr id="819" name="楕円 818"/>
        <xdr:cNvSpPr/>
      </xdr:nvSpPr>
      <xdr:spPr>
        <a:xfrm>
          <a:off x="19494500" y="99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100611</xdr:rowOff>
    </xdr:from>
    <xdr:ext cx="469744" cy="259045"/>
    <xdr:sp macro="" textlink="">
      <xdr:nvSpPr>
        <xdr:cNvPr id="820" name="テキスト ボックス 819"/>
        <xdr:cNvSpPr txBox="1"/>
      </xdr:nvSpPr>
      <xdr:spPr>
        <a:xfrm>
          <a:off x="19310428" y="10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15656</xdr:rowOff>
    </xdr:from>
    <xdr:to>
      <xdr:col>98</xdr:col>
      <xdr:colOff>38100</xdr:colOff>
      <xdr:row>58</xdr:row>
      <xdr:rowOff>117256</xdr:rowOff>
    </xdr:to>
    <xdr:sp macro="" textlink="">
      <xdr:nvSpPr>
        <xdr:cNvPr id="821" name="楕円 820"/>
        <xdr:cNvSpPr/>
      </xdr:nvSpPr>
      <xdr:spPr>
        <a:xfrm>
          <a:off x="18605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108383</xdr:rowOff>
    </xdr:from>
    <xdr:ext cx="469744" cy="259045"/>
    <xdr:sp macro="" textlink="">
      <xdr:nvSpPr>
        <xdr:cNvPr id="822" name="テキスト ボックス 821"/>
        <xdr:cNvSpPr txBox="1"/>
      </xdr:nvSpPr>
      <xdr:spPr>
        <a:xfrm>
          <a:off x="18421428" y="100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14518</xdr:rowOff>
    </xdr:from>
    <xdr:to>
      <xdr:col>116</xdr:col>
      <xdr:colOff>63500</xdr:colOff>
      <xdr:row>76</xdr:row>
      <xdr:rowOff>23205</xdr:rowOff>
    </xdr:to>
    <xdr:cxnSp macro="">
      <xdr:nvCxnSpPr>
        <xdr:cNvPr id="850" name="直線コネクタ 849"/>
        <xdr:cNvCxnSpPr/>
      </xdr:nvCxnSpPr>
      <xdr:spPr>
        <a:xfrm>
          <a:off x="21323300" y="12873268"/>
          <a:ext cx="838200" cy="18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51"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14518</xdr:rowOff>
    </xdr:from>
    <xdr:to>
      <xdr:col>111</xdr:col>
      <xdr:colOff>177800</xdr:colOff>
      <xdr:row>76</xdr:row>
      <xdr:rowOff>81956</xdr:rowOff>
    </xdr:to>
    <xdr:cxnSp macro="">
      <xdr:nvCxnSpPr>
        <xdr:cNvPr id="853" name="直線コネクタ 852"/>
        <xdr:cNvCxnSpPr/>
      </xdr:nvCxnSpPr>
      <xdr:spPr>
        <a:xfrm flipV="1">
          <a:off x="20434300" y="12873268"/>
          <a:ext cx="889000" cy="23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5" name="テキスト ボックス 854"/>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67828</xdr:rowOff>
    </xdr:from>
    <xdr:to>
      <xdr:col>107</xdr:col>
      <xdr:colOff>50800</xdr:colOff>
      <xdr:row>76</xdr:row>
      <xdr:rowOff>81956</xdr:rowOff>
    </xdr:to>
    <xdr:cxnSp macro="">
      <xdr:nvCxnSpPr>
        <xdr:cNvPr id="856" name="直線コネクタ 855"/>
        <xdr:cNvCxnSpPr/>
      </xdr:nvCxnSpPr>
      <xdr:spPr>
        <a:xfrm>
          <a:off x="19545300" y="12926578"/>
          <a:ext cx="889000" cy="18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8" name="テキスト ボックス 857"/>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67828</xdr:rowOff>
    </xdr:from>
    <xdr:to>
      <xdr:col>102</xdr:col>
      <xdr:colOff>114300</xdr:colOff>
      <xdr:row>76</xdr:row>
      <xdr:rowOff>154056</xdr:rowOff>
    </xdr:to>
    <xdr:cxnSp macro="">
      <xdr:nvCxnSpPr>
        <xdr:cNvPr id="859" name="直線コネクタ 858"/>
        <xdr:cNvCxnSpPr/>
      </xdr:nvCxnSpPr>
      <xdr:spPr>
        <a:xfrm flipV="1">
          <a:off x="18656300" y="12926578"/>
          <a:ext cx="889000" cy="25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0" name="フローチャート: 判断 859"/>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61" name="テキスト ボックス 860"/>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3" name="テキスト ボックス 862"/>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143856</xdr:rowOff>
    </xdr:from>
    <xdr:to>
      <xdr:col>116</xdr:col>
      <xdr:colOff>114300</xdr:colOff>
      <xdr:row>76</xdr:row>
      <xdr:rowOff>74005</xdr:rowOff>
    </xdr:to>
    <xdr:sp macro="" textlink="">
      <xdr:nvSpPr>
        <xdr:cNvPr id="869" name="楕円 868"/>
        <xdr:cNvSpPr/>
      </xdr:nvSpPr>
      <xdr:spPr>
        <a:xfrm>
          <a:off x="22110700" y="1300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122282</xdr:rowOff>
    </xdr:from>
    <xdr:ext cx="534377" cy="259045"/>
    <xdr:sp macro="" textlink="">
      <xdr:nvSpPr>
        <xdr:cNvPr id="870" name="繰出金該当値テキスト"/>
        <xdr:cNvSpPr txBox="1"/>
      </xdr:nvSpPr>
      <xdr:spPr>
        <a:xfrm>
          <a:off x="22212300" y="129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135168</xdr:rowOff>
    </xdr:from>
    <xdr:to>
      <xdr:col>112</xdr:col>
      <xdr:colOff>38100</xdr:colOff>
      <xdr:row>75</xdr:row>
      <xdr:rowOff>65318</xdr:rowOff>
    </xdr:to>
    <xdr:sp macro="" textlink="">
      <xdr:nvSpPr>
        <xdr:cNvPr id="871" name="楕円 870"/>
        <xdr:cNvSpPr/>
      </xdr:nvSpPr>
      <xdr:spPr>
        <a:xfrm>
          <a:off x="21272500" y="128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81845</xdr:rowOff>
    </xdr:from>
    <xdr:ext cx="534377" cy="259045"/>
    <xdr:sp macro="" textlink="">
      <xdr:nvSpPr>
        <xdr:cNvPr id="872" name="テキスト ボックス 871"/>
        <xdr:cNvSpPr txBox="1"/>
      </xdr:nvSpPr>
      <xdr:spPr>
        <a:xfrm>
          <a:off x="21056111" y="125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31156</xdr:rowOff>
    </xdr:from>
    <xdr:to>
      <xdr:col>107</xdr:col>
      <xdr:colOff>101600</xdr:colOff>
      <xdr:row>76</xdr:row>
      <xdr:rowOff>132756</xdr:rowOff>
    </xdr:to>
    <xdr:sp macro="" textlink="">
      <xdr:nvSpPr>
        <xdr:cNvPr id="873" name="楕円 872"/>
        <xdr:cNvSpPr/>
      </xdr:nvSpPr>
      <xdr:spPr>
        <a:xfrm>
          <a:off x="20383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123883</xdr:rowOff>
    </xdr:from>
    <xdr:ext cx="534377" cy="259045"/>
    <xdr:sp macro="" textlink="">
      <xdr:nvSpPr>
        <xdr:cNvPr id="874" name="テキスト ボックス 873"/>
        <xdr:cNvSpPr txBox="1"/>
      </xdr:nvSpPr>
      <xdr:spPr>
        <a:xfrm>
          <a:off x="20167111" y="1315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17028</xdr:rowOff>
    </xdr:from>
    <xdr:to>
      <xdr:col>102</xdr:col>
      <xdr:colOff>165100</xdr:colOff>
      <xdr:row>75</xdr:row>
      <xdr:rowOff>118628</xdr:rowOff>
    </xdr:to>
    <xdr:sp macro="" textlink="">
      <xdr:nvSpPr>
        <xdr:cNvPr id="875" name="楕円 874"/>
        <xdr:cNvSpPr/>
      </xdr:nvSpPr>
      <xdr:spPr>
        <a:xfrm>
          <a:off x="19494500" y="128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109755</xdr:rowOff>
    </xdr:from>
    <xdr:ext cx="534377" cy="259045"/>
    <xdr:sp macro="" textlink="">
      <xdr:nvSpPr>
        <xdr:cNvPr id="876" name="テキスト ボックス 875"/>
        <xdr:cNvSpPr txBox="1"/>
      </xdr:nvSpPr>
      <xdr:spPr>
        <a:xfrm>
          <a:off x="19278111" y="129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103256</xdr:rowOff>
    </xdr:from>
    <xdr:to>
      <xdr:col>98</xdr:col>
      <xdr:colOff>38100</xdr:colOff>
      <xdr:row>77</xdr:row>
      <xdr:rowOff>33406</xdr:rowOff>
    </xdr:to>
    <xdr:sp macro="" textlink="">
      <xdr:nvSpPr>
        <xdr:cNvPr id="877" name="楕円 876"/>
        <xdr:cNvSpPr/>
      </xdr:nvSpPr>
      <xdr:spPr>
        <a:xfrm>
          <a:off x="18605500" y="131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24533</xdr:rowOff>
    </xdr:from>
    <xdr:ext cx="534377" cy="259045"/>
    <xdr:sp macro="" textlink="">
      <xdr:nvSpPr>
        <xdr:cNvPr id="878" name="テキスト ボックス 877"/>
        <xdr:cNvSpPr txBox="1"/>
      </xdr:nvSpPr>
      <xdr:spPr>
        <a:xfrm>
          <a:off x="18389111" y="132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344,198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円となっている。主な構成項目である扶助費は一人当たり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105,757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円となっており年々増加している。主な増加要因は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、国に先駆けて幼児教育の段階的無償化を実施したことに伴う費用や、障害福祉サービス費（施設系・居宅系）等の社会保障関係費の増である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年度は過去最高額となっており、今後も引き続き増加が見込まれる。平成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年度の乖離が大きいものとして普通建設事業費が挙げられる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。認定こども園等整備事業等の増加の一方で、学校施設整備事業、自転車駐車場施設整備事業等の減少により大幅に減少した。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についても減少しており、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財政調整基金創設に伴い、昨年度一時的に増加した国民健康保険事業特別会計への繰出金の減少等により、前年度と比較して減少した。一方で積立金は増加しており、主な要因として公共施設等の再編・老朽化対策に伴う公債費の増嵩に備えるための公債管理基金積立金等の増により前年度と比較して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203,261
200,098
25.00
71,110,653
69,962,067
805,473
40,965,473
58,545,872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25400</xdr:rowOff>
    </xdr:from>
    <xdr:to>
      <xdr:col>24</xdr:col>
      <xdr:colOff>62865</xdr:colOff>
      <xdr:row>39</xdr:row>
      <xdr:rowOff>138067</xdr:rowOff>
    </xdr:to>
    <xdr:cxnSp macro="">
      <xdr:nvCxnSpPr>
        <xdr:cNvPr id="58" name="直線コネクタ 57"/>
        <xdr:cNvCxnSpPr/>
      </xdr:nvCxnSpPr>
      <xdr:spPr>
        <a:xfrm flipV="1">
          <a:off x="4633595" y="5511800"/>
          <a:ext cx="127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141894</xdr:rowOff>
    </xdr:from>
    <xdr:ext cx="469744" cy="259045"/>
    <xdr:sp macro="" textlink="">
      <xdr:nvSpPr>
        <xdr:cNvPr id="59" name="議会費最小値テキスト"/>
        <xdr:cNvSpPr txBox="1"/>
      </xdr:nvSpPr>
      <xdr:spPr>
        <a:xfrm>
          <a:off x="4686300" y="682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138067</xdr:rowOff>
    </xdr:from>
    <xdr:to>
      <xdr:col>24</xdr:col>
      <xdr:colOff>152400</xdr:colOff>
      <xdr:row>39</xdr:row>
      <xdr:rowOff>138067</xdr:rowOff>
    </xdr:to>
    <xdr:cxnSp macro="">
      <xdr:nvCxnSpPr>
        <xdr:cNvPr id="60" name="直線コネクタ 59"/>
        <xdr:cNvCxnSpPr/>
      </xdr:nvCxnSpPr>
      <xdr:spPr>
        <a:xfrm>
          <a:off x="4546600" y="682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143527</xdr:rowOff>
    </xdr:from>
    <xdr:ext cx="469744" cy="259045"/>
    <xdr:sp macro="" textlink="">
      <xdr:nvSpPr>
        <xdr:cNvPr id="61" name="議会費最大値テキスト"/>
        <xdr:cNvSpPr txBox="1"/>
      </xdr:nvSpPr>
      <xdr:spPr>
        <a:xfrm>
          <a:off x="4686300"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25400</xdr:rowOff>
    </xdr:from>
    <xdr:to>
      <xdr:col>24</xdr:col>
      <xdr:colOff>152400</xdr:colOff>
      <xdr:row>32</xdr:row>
      <xdr:rowOff>25400</xdr:rowOff>
    </xdr:to>
    <xdr:cxnSp macro="">
      <xdr:nvCxnSpPr>
        <xdr:cNvPr id="62" name="直線コネクタ 61"/>
        <xdr:cNvCxnSpPr/>
      </xdr:nvCxnSpPr>
      <xdr:spPr>
        <a:xfrm>
          <a:off x="4546600" y="551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101056</xdr:rowOff>
    </xdr:from>
    <xdr:to>
      <xdr:col>24</xdr:col>
      <xdr:colOff>63500</xdr:colOff>
      <xdr:row>33</xdr:row>
      <xdr:rowOff>139156</xdr:rowOff>
    </xdr:to>
    <xdr:cxnSp macro="">
      <xdr:nvCxnSpPr>
        <xdr:cNvPr id="63" name="直線コネクタ 62"/>
        <xdr:cNvCxnSpPr/>
      </xdr:nvCxnSpPr>
      <xdr:spPr>
        <a:xfrm>
          <a:off x="3797300" y="575890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136451</xdr:rowOff>
    </xdr:from>
    <xdr:ext cx="469744" cy="259045"/>
    <xdr:sp macro="" textlink="">
      <xdr:nvSpPr>
        <xdr:cNvPr id="64" name="議会費平均値テキスト"/>
        <xdr:cNvSpPr txBox="1"/>
      </xdr:nvSpPr>
      <xdr:spPr>
        <a:xfrm>
          <a:off x="4686300" y="6137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158024</xdr:rowOff>
    </xdr:from>
    <xdr:to>
      <xdr:col>24</xdr:col>
      <xdr:colOff>114300</xdr:colOff>
      <xdr:row>36</xdr:row>
      <xdr:rowOff>88174</xdr:rowOff>
    </xdr:to>
    <xdr:sp macro="" textlink="">
      <xdr:nvSpPr>
        <xdr:cNvPr id="65" name="フローチャート: 判断 64"/>
        <xdr:cNvSpPr/>
      </xdr:nvSpPr>
      <xdr:spPr>
        <a:xfrm>
          <a:off x="4584700" y="61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73842</xdr:rowOff>
    </xdr:from>
    <xdr:to>
      <xdr:col>19</xdr:col>
      <xdr:colOff>177800</xdr:colOff>
      <xdr:row>33</xdr:row>
      <xdr:rowOff>101056</xdr:rowOff>
    </xdr:to>
    <xdr:cxnSp macro="">
      <xdr:nvCxnSpPr>
        <xdr:cNvPr id="66" name="直線コネクタ 65"/>
        <xdr:cNvCxnSpPr/>
      </xdr:nvCxnSpPr>
      <xdr:spPr>
        <a:xfrm>
          <a:off x="2908300" y="5731692"/>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106861</xdr:rowOff>
    </xdr:from>
    <xdr:to>
      <xdr:col>20</xdr:col>
      <xdr:colOff>38100</xdr:colOff>
      <xdr:row>36</xdr:row>
      <xdr:rowOff>37011</xdr:rowOff>
    </xdr:to>
    <xdr:sp macro="" textlink="">
      <xdr:nvSpPr>
        <xdr:cNvPr id="67" name="フローチャート: 判断 66"/>
        <xdr:cNvSpPr/>
      </xdr:nvSpPr>
      <xdr:spPr>
        <a:xfrm>
          <a:off x="3746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28138</xdr:rowOff>
    </xdr:from>
    <xdr:ext cx="469744" cy="259045"/>
    <xdr:sp macro="" textlink="">
      <xdr:nvSpPr>
        <xdr:cNvPr id="68" name="テキスト ボックス 67"/>
        <xdr:cNvSpPr txBox="1"/>
      </xdr:nvSpPr>
      <xdr:spPr>
        <a:xfrm>
          <a:off x="3562428" y="62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149497</xdr:rowOff>
    </xdr:from>
    <xdr:to>
      <xdr:col>15</xdr:col>
      <xdr:colOff>50800</xdr:colOff>
      <xdr:row>33</xdr:row>
      <xdr:rowOff>73842</xdr:rowOff>
    </xdr:to>
    <xdr:cxnSp macro="">
      <xdr:nvCxnSpPr>
        <xdr:cNvPr id="69" name="直線コネクタ 68"/>
        <xdr:cNvCxnSpPr/>
      </xdr:nvCxnSpPr>
      <xdr:spPr>
        <a:xfrm>
          <a:off x="2019300" y="5292997"/>
          <a:ext cx="889000" cy="4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98153</xdr:rowOff>
    </xdr:from>
    <xdr:to>
      <xdr:col>15</xdr:col>
      <xdr:colOff>101600</xdr:colOff>
      <xdr:row>36</xdr:row>
      <xdr:rowOff>28303</xdr:rowOff>
    </xdr:to>
    <xdr:sp macro="" textlink="">
      <xdr:nvSpPr>
        <xdr:cNvPr id="70" name="フローチャート: 判断 69"/>
        <xdr:cNvSpPr/>
      </xdr:nvSpPr>
      <xdr:spPr>
        <a:xfrm>
          <a:off x="2857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19430</xdr:rowOff>
    </xdr:from>
    <xdr:ext cx="469744" cy="259045"/>
    <xdr:sp macro="" textlink="">
      <xdr:nvSpPr>
        <xdr:cNvPr id="71" name="テキスト ボックス 70"/>
        <xdr:cNvSpPr txBox="1"/>
      </xdr:nvSpPr>
      <xdr:spPr>
        <a:xfrm>
          <a:off x="2673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149497</xdr:rowOff>
    </xdr:from>
    <xdr:to>
      <xdr:col>10</xdr:col>
      <xdr:colOff>114300</xdr:colOff>
      <xdr:row>32</xdr:row>
      <xdr:rowOff>108131</xdr:rowOff>
    </xdr:to>
    <xdr:cxnSp macro="">
      <xdr:nvCxnSpPr>
        <xdr:cNvPr id="72" name="直線コネクタ 71"/>
        <xdr:cNvCxnSpPr/>
      </xdr:nvCxnSpPr>
      <xdr:spPr>
        <a:xfrm flipV="1">
          <a:off x="1130300" y="5292997"/>
          <a:ext cx="889000" cy="30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92166</xdr:rowOff>
    </xdr:from>
    <xdr:to>
      <xdr:col>10</xdr:col>
      <xdr:colOff>165100</xdr:colOff>
      <xdr:row>35</xdr:row>
      <xdr:rowOff>22316</xdr:rowOff>
    </xdr:to>
    <xdr:sp macro="" textlink="">
      <xdr:nvSpPr>
        <xdr:cNvPr id="73" name="フローチャート: 判断 72"/>
        <xdr:cNvSpPr/>
      </xdr:nvSpPr>
      <xdr:spPr>
        <a:xfrm>
          <a:off x="1968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13443</xdr:rowOff>
    </xdr:from>
    <xdr:ext cx="469744" cy="259045"/>
    <xdr:sp macro="" textlink="">
      <xdr:nvSpPr>
        <xdr:cNvPr id="74" name="テキスト ボックス 73"/>
        <xdr:cNvSpPr txBox="1"/>
      </xdr:nvSpPr>
      <xdr:spPr>
        <a:xfrm>
          <a:off x="1784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113937</xdr:rowOff>
    </xdr:from>
    <xdr:to>
      <xdr:col>6</xdr:col>
      <xdr:colOff>38100</xdr:colOff>
      <xdr:row>35</xdr:row>
      <xdr:rowOff>44087</xdr:rowOff>
    </xdr:to>
    <xdr:sp macro="" textlink="">
      <xdr:nvSpPr>
        <xdr:cNvPr id="75" name="フローチャート: 判断 74"/>
        <xdr:cNvSpPr/>
      </xdr:nvSpPr>
      <xdr:spPr>
        <a:xfrm>
          <a:off x="1079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35214</xdr:rowOff>
    </xdr:from>
    <xdr:ext cx="469744" cy="259045"/>
    <xdr:sp macro="" textlink="">
      <xdr:nvSpPr>
        <xdr:cNvPr id="76" name="テキスト ボックス 75"/>
        <xdr:cNvSpPr txBox="1"/>
      </xdr:nvSpPr>
      <xdr:spPr>
        <a:xfrm>
          <a:off x="895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88356</xdr:rowOff>
    </xdr:from>
    <xdr:to>
      <xdr:col>24</xdr:col>
      <xdr:colOff>114300</xdr:colOff>
      <xdr:row>34</xdr:row>
      <xdr:rowOff>18506</xdr:rowOff>
    </xdr:to>
    <xdr:sp macro="" textlink="">
      <xdr:nvSpPr>
        <xdr:cNvPr id="82" name="楕円 81"/>
        <xdr:cNvSpPr/>
      </xdr:nvSpPr>
      <xdr:spPr>
        <a:xfrm>
          <a:off x="4584700" y="57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111233</xdr:rowOff>
    </xdr:from>
    <xdr:ext cx="469744" cy="259045"/>
    <xdr:sp macro="" textlink="">
      <xdr:nvSpPr>
        <xdr:cNvPr id="83" name="議会費該当値テキスト"/>
        <xdr:cNvSpPr txBox="1"/>
      </xdr:nvSpPr>
      <xdr:spPr>
        <a:xfrm>
          <a:off x="4686300" y="559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50256</xdr:rowOff>
    </xdr:from>
    <xdr:to>
      <xdr:col>20</xdr:col>
      <xdr:colOff>38100</xdr:colOff>
      <xdr:row>33</xdr:row>
      <xdr:rowOff>151856</xdr:rowOff>
    </xdr:to>
    <xdr:sp macro="" textlink="">
      <xdr:nvSpPr>
        <xdr:cNvPr id="84" name="楕円 83"/>
        <xdr:cNvSpPr/>
      </xdr:nvSpPr>
      <xdr:spPr>
        <a:xfrm>
          <a:off x="3746500" y="5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168383</xdr:rowOff>
    </xdr:from>
    <xdr:ext cx="469744" cy="259045"/>
    <xdr:sp macro="" textlink="">
      <xdr:nvSpPr>
        <xdr:cNvPr id="85" name="テキスト ボックス 84"/>
        <xdr:cNvSpPr txBox="1"/>
      </xdr:nvSpPr>
      <xdr:spPr>
        <a:xfrm>
          <a:off x="3562428" y="54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23042</xdr:rowOff>
    </xdr:from>
    <xdr:to>
      <xdr:col>15</xdr:col>
      <xdr:colOff>101600</xdr:colOff>
      <xdr:row>33</xdr:row>
      <xdr:rowOff>124642</xdr:rowOff>
    </xdr:to>
    <xdr:sp macro="" textlink="">
      <xdr:nvSpPr>
        <xdr:cNvPr id="86" name="楕円 85"/>
        <xdr:cNvSpPr/>
      </xdr:nvSpPr>
      <xdr:spPr>
        <a:xfrm>
          <a:off x="28575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141169</xdr:rowOff>
    </xdr:from>
    <xdr:ext cx="469744" cy="259045"/>
    <xdr:sp macro="" textlink="">
      <xdr:nvSpPr>
        <xdr:cNvPr id="87" name="テキスト ボックス 86"/>
        <xdr:cNvSpPr txBox="1"/>
      </xdr:nvSpPr>
      <xdr:spPr>
        <a:xfrm>
          <a:off x="2673428"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98697</xdr:rowOff>
    </xdr:from>
    <xdr:to>
      <xdr:col>10</xdr:col>
      <xdr:colOff>165100</xdr:colOff>
      <xdr:row>31</xdr:row>
      <xdr:rowOff>28847</xdr:rowOff>
    </xdr:to>
    <xdr:sp macro="" textlink="">
      <xdr:nvSpPr>
        <xdr:cNvPr id="88" name="楕円 87"/>
        <xdr:cNvSpPr/>
      </xdr:nvSpPr>
      <xdr:spPr>
        <a:xfrm>
          <a:off x="1968500" y="52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45374</xdr:rowOff>
    </xdr:from>
    <xdr:ext cx="469744" cy="259045"/>
    <xdr:sp macro="" textlink="">
      <xdr:nvSpPr>
        <xdr:cNvPr id="89" name="テキスト ボックス 88"/>
        <xdr:cNvSpPr txBox="1"/>
      </xdr:nvSpPr>
      <xdr:spPr>
        <a:xfrm>
          <a:off x="1784428" y="501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57331</xdr:rowOff>
    </xdr:from>
    <xdr:to>
      <xdr:col>6</xdr:col>
      <xdr:colOff>38100</xdr:colOff>
      <xdr:row>32</xdr:row>
      <xdr:rowOff>158931</xdr:rowOff>
    </xdr:to>
    <xdr:sp macro="" textlink="">
      <xdr:nvSpPr>
        <xdr:cNvPr id="90" name="楕円 89"/>
        <xdr:cNvSpPr/>
      </xdr:nvSpPr>
      <xdr:spPr>
        <a:xfrm>
          <a:off x="1079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4008</xdr:rowOff>
    </xdr:from>
    <xdr:ext cx="469744" cy="259045"/>
    <xdr:sp macro="" textlink="">
      <xdr:nvSpPr>
        <xdr:cNvPr id="91" name="テキスト ボックス 90"/>
        <xdr:cNvSpPr txBox="1"/>
      </xdr:nvSpPr>
      <xdr:spPr>
        <a:xfrm>
          <a:off x="895428" y="53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6" name="直線コネクタ 115"/>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7"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8" name="直線コネクタ 117"/>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9"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20" name="直線コネクタ 119"/>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68300</xdr:rowOff>
    </xdr:from>
    <xdr:to>
      <xdr:col>24</xdr:col>
      <xdr:colOff>63500</xdr:colOff>
      <xdr:row>55</xdr:row>
      <xdr:rowOff>118935</xdr:rowOff>
    </xdr:to>
    <xdr:cxnSp macro="">
      <xdr:nvCxnSpPr>
        <xdr:cNvPr id="121" name="直線コネクタ 120"/>
        <xdr:cNvCxnSpPr/>
      </xdr:nvCxnSpPr>
      <xdr:spPr>
        <a:xfrm flipV="1">
          <a:off x="3797300" y="9498050"/>
          <a:ext cx="8382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2" name="総務費平均値テキスト"/>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3" name="フローチャート: 判断 122"/>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118935</xdr:rowOff>
    </xdr:from>
    <xdr:to>
      <xdr:col>19</xdr:col>
      <xdr:colOff>177800</xdr:colOff>
      <xdr:row>56</xdr:row>
      <xdr:rowOff>73901</xdr:rowOff>
    </xdr:to>
    <xdr:cxnSp macro="">
      <xdr:nvCxnSpPr>
        <xdr:cNvPr id="124" name="直線コネクタ 123"/>
        <xdr:cNvCxnSpPr/>
      </xdr:nvCxnSpPr>
      <xdr:spPr>
        <a:xfrm flipV="1">
          <a:off x="2908300" y="9548685"/>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5" name="フローチャート: 判断 124"/>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6" name="テキスト ボックス 125"/>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73901</xdr:rowOff>
    </xdr:from>
    <xdr:to>
      <xdr:col>15</xdr:col>
      <xdr:colOff>50800</xdr:colOff>
      <xdr:row>56</xdr:row>
      <xdr:rowOff>93904</xdr:rowOff>
    </xdr:to>
    <xdr:cxnSp macro="">
      <xdr:nvCxnSpPr>
        <xdr:cNvPr id="127" name="直線コネクタ 126"/>
        <xdr:cNvCxnSpPr/>
      </xdr:nvCxnSpPr>
      <xdr:spPr>
        <a:xfrm flipV="1">
          <a:off x="2019300" y="9675101"/>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8" name="フローチャート: 判断 127"/>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9" name="テキスト ボックス 128"/>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70815</xdr:rowOff>
    </xdr:from>
    <xdr:to>
      <xdr:col>10</xdr:col>
      <xdr:colOff>114300</xdr:colOff>
      <xdr:row>56</xdr:row>
      <xdr:rowOff>93904</xdr:rowOff>
    </xdr:to>
    <xdr:cxnSp macro="">
      <xdr:nvCxnSpPr>
        <xdr:cNvPr id="130" name="直線コネクタ 129"/>
        <xdr:cNvCxnSpPr/>
      </xdr:nvCxnSpPr>
      <xdr:spPr>
        <a:xfrm>
          <a:off x="1130300" y="9672015"/>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31" name="フローチャート: 判断 130"/>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120159</xdr:rowOff>
    </xdr:from>
    <xdr:ext cx="534377" cy="259045"/>
    <xdr:sp macro="" textlink="">
      <xdr:nvSpPr>
        <xdr:cNvPr id="132" name="テキスト ボックス 131"/>
        <xdr:cNvSpPr txBox="1"/>
      </xdr:nvSpPr>
      <xdr:spPr>
        <a:xfrm>
          <a:off x="1752111" y="9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3" name="フローチャート: 判断 132"/>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4" name="テキスト ボックス 133"/>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17500</xdr:rowOff>
    </xdr:from>
    <xdr:to>
      <xdr:col>24</xdr:col>
      <xdr:colOff>114300</xdr:colOff>
      <xdr:row>55</xdr:row>
      <xdr:rowOff>119100</xdr:rowOff>
    </xdr:to>
    <xdr:sp macro="" textlink="">
      <xdr:nvSpPr>
        <xdr:cNvPr id="140" name="楕円 139"/>
        <xdr:cNvSpPr/>
      </xdr:nvSpPr>
      <xdr:spPr>
        <a:xfrm>
          <a:off x="4584700" y="94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40377</xdr:rowOff>
    </xdr:from>
    <xdr:ext cx="534377" cy="259045"/>
    <xdr:sp macro="" textlink="">
      <xdr:nvSpPr>
        <xdr:cNvPr id="141" name="総務費該当値テキスト"/>
        <xdr:cNvSpPr txBox="1"/>
      </xdr:nvSpPr>
      <xdr:spPr>
        <a:xfrm>
          <a:off x="4686300" y="92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68135</xdr:rowOff>
    </xdr:from>
    <xdr:to>
      <xdr:col>20</xdr:col>
      <xdr:colOff>38100</xdr:colOff>
      <xdr:row>55</xdr:row>
      <xdr:rowOff>169735</xdr:rowOff>
    </xdr:to>
    <xdr:sp macro="" textlink="">
      <xdr:nvSpPr>
        <xdr:cNvPr id="142" name="楕円 141"/>
        <xdr:cNvSpPr/>
      </xdr:nvSpPr>
      <xdr:spPr>
        <a:xfrm>
          <a:off x="3746500" y="94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160862</xdr:rowOff>
    </xdr:from>
    <xdr:ext cx="534377" cy="259045"/>
    <xdr:sp macro="" textlink="">
      <xdr:nvSpPr>
        <xdr:cNvPr id="143" name="テキスト ボックス 142"/>
        <xdr:cNvSpPr txBox="1"/>
      </xdr:nvSpPr>
      <xdr:spPr>
        <a:xfrm>
          <a:off x="3530111" y="95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23101</xdr:rowOff>
    </xdr:from>
    <xdr:to>
      <xdr:col>15</xdr:col>
      <xdr:colOff>101600</xdr:colOff>
      <xdr:row>56</xdr:row>
      <xdr:rowOff>124701</xdr:rowOff>
    </xdr:to>
    <xdr:sp macro="" textlink="">
      <xdr:nvSpPr>
        <xdr:cNvPr id="144" name="楕円 143"/>
        <xdr:cNvSpPr/>
      </xdr:nvSpPr>
      <xdr:spPr>
        <a:xfrm>
          <a:off x="2857500" y="96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115828</xdr:rowOff>
    </xdr:from>
    <xdr:ext cx="534377" cy="259045"/>
    <xdr:sp macro="" textlink="">
      <xdr:nvSpPr>
        <xdr:cNvPr id="145" name="テキスト ボックス 144"/>
        <xdr:cNvSpPr txBox="1"/>
      </xdr:nvSpPr>
      <xdr:spPr>
        <a:xfrm>
          <a:off x="2641111" y="97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43104</xdr:rowOff>
    </xdr:from>
    <xdr:to>
      <xdr:col>10</xdr:col>
      <xdr:colOff>165100</xdr:colOff>
      <xdr:row>56</xdr:row>
      <xdr:rowOff>144704</xdr:rowOff>
    </xdr:to>
    <xdr:sp macro="" textlink="">
      <xdr:nvSpPr>
        <xdr:cNvPr id="146" name="楕円 145"/>
        <xdr:cNvSpPr/>
      </xdr:nvSpPr>
      <xdr:spPr>
        <a:xfrm>
          <a:off x="1968500" y="96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135831</xdr:rowOff>
    </xdr:from>
    <xdr:ext cx="534377" cy="259045"/>
    <xdr:sp macro="" textlink="">
      <xdr:nvSpPr>
        <xdr:cNvPr id="147" name="テキスト ボックス 146"/>
        <xdr:cNvSpPr txBox="1"/>
      </xdr:nvSpPr>
      <xdr:spPr>
        <a:xfrm>
          <a:off x="1752111" y="973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20015</xdr:rowOff>
    </xdr:from>
    <xdr:to>
      <xdr:col>6</xdr:col>
      <xdr:colOff>38100</xdr:colOff>
      <xdr:row>56</xdr:row>
      <xdr:rowOff>121615</xdr:rowOff>
    </xdr:to>
    <xdr:sp macro="" textlink="">
      <xdr:nvSpPr>
        <xdr:cNvPr id="148" name="楕円 147"/>
        <xdr:cNvSpPr/>
      </xdr:nvSpPr>
      <xdr:spPr>
        <a:xfrm>
          <a:off x="1079500" y="96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112742</xdr:rowOff>
    </xdr:from>
    <xdr:ext cx="534377" cy="259045"/>
    <xdr:sp macro="" textlink="">
      <xdr:nvSpPr>
        <xdr:cNvPr id="149" name="テキスト ボックス 148"/>
        <xdr:cNvSpPr txBox="1"/>
      </xdr:nvSpPr>
      <xdr:spPr>
        <a:xfrm>
          <a:off x="863111" y="971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6" name="直線コネクタ 175"/>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7"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8" name="直線コネクタ 177"/>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9"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80" name="直線コネクタ 179"/>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xdr:rowOff>
    </xdr:from>
    <xdr:to>
      <xdr:col>24</xdr:col>
      <xdr:colOff>63500</xdr:colOff>
      <xdr:row>75</xdr:row>
      <xdr:rowOff>45582</xdr:rowOff>
    </xdr:to>
    <xdr:cxnSp macro="">
      <xdr:nvCxnSpPr>
        <xdr:cNvPr id="181" name="直線コネクタ 180"/>
        <xdr:cNvCxnSpPr/>
      </xdr:nvCxnSpPr>
      <xdr:spPr>
        <a:xfrm flipV="1">
          <a:off x="3797300" y="12858776"/>
          <a:ext cx="838200" cy="4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2"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3" name="フローチャート: 判断 182"/>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45582</xdr:rowOff>
    </xdr:from>
    <xdr:to>
      <xdr:col>19</xdr:col>
      <xdr:colOff>177800</xdr:colOff>
      <xdr:row>75</xdr:row>
      <xdr:rowOff>102101</xdr:rowOff>
    </xdr:to>
    <xdr:cxnSp macro="">
      <xdr:nvCxnSpPr>
        <xdr:cNvPr id="184" name="直線コネクタ 183"/>
        <xdr:cNvCxnSpPr/>
      </xdr:nvCxnSpPr>
      <xdr:spPr>
        <a:xfrm flipV="1">
          <a:off x="2908300" y="12904332"/>
          <a:ext cx="889000" cy="5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5" name="フローチャート: 判断 184"/>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6" name="テキスト ボックス 185"/>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102101</xdr:rowOff>
    </xdr:from>
    <xdr:to>
      <xdr:col>15</xdr:col>
      <xdr:colOff>50800</xdr:colOff>
      <xdr:row>75</xdr:row>
      <xdr:rowOff>110755</xdr:rowOff>
    </xdr:to>
    <xdr:cxnSp macro="">
      <xdr:nvCxnSpPr>
        <xdr:cNvPr id="187" name="直線コネクタ 186"/>
        <xdr:cNvCxnSpPr/>
      </xdr:nvCxnSpPr>
      <xdr:spPr>
        <a:xfrm flipV="1">
          <a:off x="2019300" y="12960851"/>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8" name="フローチャート: 判断 187"/>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9" name="テキスト ボックス 188"/>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110755</xdr:rowOff>
    </xdr:from>
    <xdr:to>
      <xdr:col>10</xdr:col>
      <xdr:colOff>114300</xdr:colOff>
      <xdr:row>76</xdr:row>
      <xdr:rowOff>33195</xdr:rowOff>
    </xdr:to>
    <xdr:cxnSp macro="">
      <xdr:nvCxnSpPr>
        <xdr:cNvPr id="190" name="直線コネクタ 189"/>
        <xdr:cNvCxnSpPr/>
      </xdr:nvCxnSpPr>
      <xdr:spPr>
        <a:xfrm flipV="1">
          <a:off x="1130300" y="12969505"/>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91" name="フローチャート: 判断 190"/>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168172</xdr:rowOff>
    </xdr:from>
    <xdr:ext cx="599010" cy="259045"/>
    <xdr:sp macro="" textlink="">
      <xdr:nvSpPr>
        <xdr:cNvPr id="192" name="テキスト ボックス 191"/>
        <xdr:cNvSpPr txBox="1"/>
      </xdr:nvSpPr>
      <xdr:spPr>
        <a:xfrm>
          <a:off x="1719795" y="13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3" name="フローチャート: 判断 192"/>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4" name="テキスト ボックス 193"/>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120676</xdr:rowOff>
    </xdr:from>
    <xdr:to>
      <xdr:col>24</xdr:col>
      <xdr:colOff>114300</xdr:colOff>
      <xdr:row>75</xdr:row>
      <xdr:rowOff>50826</xdr:rowOff>
    </xdr:to>
    <xdr:sp macro="" textlink="">
      <xdr:nvSpPr>
        <xdr:cNvPr id="200" name="楕円 199"/>
        <xdr:cNvSpPr/>
      </xdr:nvSpPr>
      <xdr:spPr>
        <a:xfrm>
          <a:off x="4584700" y="12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143553</xdr:rowOff>
    </xdr:from>
    <xdr:ext cx="599010" cy="259045"/>
    <xdr:sp macro="" textlink="">
      <xdr:nvSpPr>
        <xdr:cNvPr id="201" name="民生費該当値テキスト"/>
        <xdr:cNvSpPr txBox="1"/>
      </xdr:nvSpPr>
      <xdr:spPr>
        <a:xfrm>
          <a:off x="4686300" y="1265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166232</xdr:rowOff>
    </xdr:from>
    <xdr:to>
      <xdr:col>20</xdr:col>
      <xdr:colOff>38100</xdr:colOff>
      <xdr:row>75</xdr:row>
      <xdr:rowOff>96382</xdr:rowOff>
    </xdr:to>
    <xdr:sp macro="" textlink="">
      <xdr:nvSpPr>
        <xdr:cNvPr id="202" name="楕円 201"/>
        <xdr:cNvSpPr/>
      </xdr:nvSpPr>
      <xdr:spPr>
        <a:xfrm>
          <a:off x="3746500" y="128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112909</xdr:rowOff>
    </xdr:from>
    <xdr:ext cx="599010" cy="259045"/>
    <xdr:sp macro="" textlink="">
      <xdr:nvSpPr>
        <xdr:cNvPr id="203" name="テキスト ボックス 202"/>
        <xdr:cNvSpPr txBox="1"/>
      </xdr:nvSpPr>
      <xdr:spPr>
        <a:xfrm>
          <a:off x="3497795" y="1262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51301</xdr:rowOff>
    </xdr:from>
    <xdr:to>
      <xdr:col>15</xdr:col>
      <xdr:colOff>101600</xdr:colOff>
      <xdr:row>75</xdr:row>
      <xdr:rowOff>152901</xdr:rowOff>
    </xdr:to>
    <xdr:sp macro="" textlink="">
      <xdr:nvSpPr>
        <xdr:cNvPr id="204" name="楕円 203"/>
        <xdr:cNvSpPr/>
      </xdr:nvSpPr>
      <xdr:spPr>
        <a:xfrm>
          <a:off x="2857500" y="129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144028</xdr:rowOff>
    </xdr:from>
    <xdr:ext cx="599010" cy="259045"/>
    <xdr:sp macro="" textlink="">
      <xdr:nvSpPr>
        <xdr:cNvPr id="205" name="テキスト ボックス 204"/>
        <xdr:cNvSpPr txBox="1"/>
      </xdr:nvSpPr>
      <xdr:spPr>
        <a:xfrm>
          <a:off x="2608795" y="1300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59955</xdr:rowOff>
    </xdr:from>
    <xdr:to>
      <xdr:col>10</xdr:col>
      <xdr:colOff>165100</xdr:colOff>
      <xdr:row>75</xdr:row>
      <xdr:rowOff>161556</xdr:rowOff>
    </xdr:to>
    <xdr:sp macro="" textlink="">
      <xdr:nvSpPr>
        <xdr:cNvPr id="206" name="楕円 205"/>
        <xdr:cNvSpPr/>
      </xdr:nvSpPr>
      <xdr:spPr>
        <a:xfrm>
          <a:off x="1968500" y="129187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6632</xdr:rowOff>
    </xdr:from>
    <xdr:ext cx="599010" cy="259045"/>
    <xdr:sp macro="" textlink="">
      <xdr:nvSpPr>
        <xdr:cNvPr id="207" name="テキスト ボックス 206"/>
        <xdr:cNvSpPr txBox="1"/>
      </xdr:nvSpPr>
      <xdr:spPr>
        <a:xfrm>
          <a:off x="1719795" y="1269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153845</xdr:rowOff>
    </xdr:from>
    <xdr:to>
      <xdr:col>6</xdr:col>
      <xdr:colOff>38100</xdr:colOff>
      <xdr:row>76</xdr:row>
      <xdr:rowOff>83995</xdr:rowOff>
    </xdr:to>
    <xdr:sp macro="" textlink="">
      <xdr:nvSpPr>
        <xdr:cNvPr id="208" name="楕円 207"/>
        <xdr:cNvSpPr/>
      </xdr:nvSpPr>
      <xdr:spPr>
        <a:xfrm>
          <a:off x="1079500" y="130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75122</xdr:rowOff>
    </xdr:from>
    <xdr:ext cx="599010" cy="259045"/>
    <xdr:sp macro="" textlink="">
      <xdr:nvSpPr>
        <xdr:cNvPr id="209" name="テキスト ボックス 208"/>
        <xdr:cNvSpPr txBox="1"/>
      </xdr:nvSpPr>
      <xdr:spPr>
        <a:xfrm>
          <a:off x="830795" y="1310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2" name="直線コネクタ 231"/>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3"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4" name="直線コネクタ 233"/>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5"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6" name="直線コネクタ 235"/>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81773</xdr:rowOff>
    </xdr:from>
    <xdr:to>
      <xdr:col>24</xdr:col>
      <xdr:colOff>63500</xdr:colOff>
      <xdr:row>97</xdr:row>
      <xdr:rowOff>138832</xdr:rowOff>
    </xdr:to>
    <xdr:cxnSp macro="">
      <xdr:nvCxnSpPr>
        <xdr:cNvPr id="237" name="直線コネクタ 236"/>
        <xdr:cNvCxnSpPr/>
      </xdr:nvCxnSpPr>
      <xdr:spPr>
        <a:xfrm>
          <a:off x="3797300" y="16712423"/>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8"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9" name="フローチャート: 判断 238"/>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81773</xdr:rowOff>
    </xdr:from>
    <xdr:to>
      <xdr:col>19</xdr:col>
      <xdr:colOff>177800</xdr:colOff>
      <xdr:row>97</xdr:row>
      <xdr:rowOff>105364</xdr:rowOff>
    </xdr:to>
    <xdr:cxnSp macro="">
      <xdr:nvCxnSpPr>
        <xdr:cNvPr id="240" name="直線コネクタ 239"/>
        <xdr:cNvCxnSpPr/>
      </xdr:nvCxnSpPr>
      <xdr:spPr>
        <a:xfrm flipV="1">
          <a:off x="2908300" y="16712423"/>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41" name="フローチャート: 判断 240"/>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2" name="テキスト ボックス 241"/>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21468</xdr:rowOff>
    </xdr:from>
    <xdr:to>
      <xdr:col>15</xdr:col>
      <xdr:colOff>50800</xdr:colOff>
      <xdr:row>97</xdr:row>
      <xdr:rowOff>105364</xdr:rowOff>
    </xdr:to>
    <xdr:cxnSp macro="">
      <xdr:nvCxnSpPr>
        <xdr:cNvPr id="243" name="直線コネクタ 242"/>
        <xdr:cNvCxnSpPr/>
      </xdr:nvCxnSpPr>
      <xdr:spPr>
        <a:xfrm>
          <a:off x="2019300" y="16652118"/>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4" name="フローチャート: 判断 243"/>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5" name="テキスト ボックス 244"/>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21468</xdr:rowOff>
    </xdr:from>
    <xdr:to>
      <xdr:col>10</xdr:col>
      <xdr:colOff>114300</xdr:colOff>
      <xdr:row>97</xdr:row>
      <xdr:rowOff>29195</xdr:rowOff>
    </xdr:to>
    <xdr:cxnSp macro="">
      <xdr:nvCxnSpPr>
        <xdr:cNvPr id="246" name="直線コネクタ 245"/>
        <xdr:cNvCxnSpPr/>
      </xdr:nvCxnSpPr>
      <xdr:spPr>
        <a:xfrm flipV="1">
          <a:off x="1130300" y="16652118"/>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7" name="フローチャート: 判断 246"/>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8" name="テキスト ボックス 247"/>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9" name="フローチャート: 判断 248"/>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50" name="テキスト ボックス 249"/>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88032</xdr:rowOff>
    </xdr:from>
    <xdr:to>
      <xdr:col>24</xdr:col>
      <xdr:colOff>114300</xdr:colOff>
      <xdr:row>98</xdr:row>
      <xdr:rowOff>18182</xdr:rowOff>
    </xdr:to>
    <xdr:sp macro="" textlink="">
      <xdr:nvSpPr>
        <xdr:cNvPr id="256" name="楕円 255"/>
        <xdr:cNvSpPr/>
      </xdr:nvSpPr>
      <xdr:spPr>
        <a:xfrm>
          <a:off x="4584700" y="167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66459</xdr:rowOff>
    </xdr:from>
    <xdr:ext cx="534377" cy="259045"/>
    <xdr:sp macro="" textlink="">
      <xdr:nvSpPr>
        <xdr:cNvPr id="257" name="衛生費該当値テキスト"/>
        <xdr:cNvSpPr txBox="1"/>
      </xdr:nvSpPr>
      <xdr:spPr>
        <a:xfrm>
          <a:off x="4686300" y="1669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30973</xdr:rowOff>
    </xdr:from>
    <xdr:to>
      <xdr:col>20</xdr:col>
      <xdr:colOff>38100</xdr:colOff>
      <xdr:row>97</xdr:row>
      <xdr:rowOff>132573</xdr:rowOff>
    </xdr:to>
    <xdr:sp macro="" textlink="">
      <xdr:nvSpPr>
        <xdr:cNvPr id="258" name="楕円 257"/>
        <xdr:cNvSpPr/>
      </xdr:nvSpPr>
      <xdr:spPr>
        <a:xfrm>
          <a:off x="3746500" y="166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123700</xdr:rowOff>
    </xdr:from>
    <xdr:ext cx="534377" cy="259045"/>
    <xdr:sp macro="" textlink="">
      <xdr:nvSpPr>
        <xdr:cNvPr id="259" name="テキスト ボックス 258"/>
        <xdr:cNvSpPr txBox="1"/>
      </xdr:nvSpPr>
      <xdr:spPr>
        <a:xfrm>
          <a:off x="3530111" y="1675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54564</xdr:rowOff>
    </xdr:from>
    <xdr:to>
      <xdr:col>15</xdr:col>
      <xdr:colOff>101600</xdr:colOff>
      <xdr:row>97</xdr:row>
      <xdr:rowOff>156164</xdr:rowOff>
    </xdr:to>
    <xdr:sp macro="" textlink="">
      <xdr:nvSpPr>
        <xdr:cNvPr id="260" name="楕円 259"/>
        <xdr:cNvSpPr/>
      </xdr:nvSpPr>
      <xdr:spPr>
        <a:xfrm>
          <a:off x="2857500" y="166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147291</xdr:rowOff>
    </xdr:from>
    <xdr:ext cx="534377" cy="259045"/>
    <xdr:sp macro="" textlink="">
      <xdr:nvSpPr>
        <xdr:cNvPr id="261" name="テキスト ボックス 260"/>
        <xdr:cNvSpPr txBox="1"/>
      </xdr:nvSpPr>
      <xdr:spPr>
        <a:xfrm>
          <a:off x="2641111" y="1677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142118</xdr:rowOff>
    </xdr:from>
    <xdr:to>
      <xdr:col>10</xdr:col>
      <xdr:colOff>165100</xdr:colOff>
      <xdr:row>97</xdr:row>
      <xdr:rowOff>72268</xdr:rowOff>
    </xdr:to>
    <xdr:sp macro="" textlink="">
      <xdr:nvSpPr>
        <xdr:cNvPr id="262" name="楕円 261"/>
        <xdr:cNvSpPr/>
      </xdr:nvSpPr>
      <xdr:spPr>
        <a:xfrm>
          <a:off x="1968500" y="1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63395</xdr:rowOff>
    </xdr:from>
    <xdr:ext cx="534377" cy="259045"/>
    <xdr:sp macro="" textlink="">
      <xdr:nvSpPr>
        <xdr:cNvPr id="263" name="テキスト ボックス 262"/>
        <xdr:cNvSpPr txBox="1"/>
      </xdr:nvSpPr>
      <xdr:spPr>
        <a:xfrm>
          <a:off x="1752111" y="166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149845</xdr:rowOff>
    </xdr:from>
    <xdr:to>
      <xdr:col>6</xdr:col>
      <xdr:colOff>38100</xdr:colOff>
      <xdr:row>97</xdr:row>
      <xdr:rowOff>79995</xdr:rowOff>
    </xdr:to>
    <xdr:sp macro="" textlink="">
      <xdr:nvSpPr>
        <xdr:cNvPr id="264" name="楕円 263"/>
        <xdr:cNvSpPr/>
      </xdr:nvSpPr>
      <xdr:spPr>
        <a:xfrm>
          <a:off x="1079500" y="166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71122</xdr:rowOff>
    </xdr:from>
    <xdr:ext cx="534377" cy="259045"/>
    <xdr:sp macro="" textlink="">
      <xdr:nvSpPr>
        <xdr:cNvPr id="265" name="テキスト ボックス 264"/>
        <xdr:cNvSpPr txBox="1"/>
      </xdr:nvSpPr>
      <xdr:spPr>
        <a:xfrm>
          <a:off x="863111" y="1670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9" name="直線コネクタ 288"/>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90"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91" name="直線コネクタ 290"/>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2"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3" name="直線コネクタ 292"/>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11874</xdr:rowOff>
    </xdr:from>
    <xdr:to>
      <xdr:col>55</xdr:col>
      <xdr:colOff>0</xdr:colOff>
      <xdr:row>38</xdr:row>
      <xdr:rowOff>26733</xdr:rowOff>
    </xdr:to>
    <xdr:cxnSp macro="">
      <xdr:nvCxnSpPr>
        <xdr:cNvPr id="294" name="直線コネクタ 293"/>
        <xdr:cNvCxnSpPr/>
      </xdr:nvCxnSpPr>
      <xdr:spPr>
        <a:xfrm flipV="1">
          <a:off x="9639300" y="6526974"/>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5"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6" name="フローチャート: 判断 295"/>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18352</xdr:rowOff>
    </xdr:from>
    <xdr:to>
      <xdr:col>50</xdr:col>
      <xdr:colOff>114300</xdr:colOff>
      <xdr:row>38</xdr:row>
      <xdr:rowOff>26733</xdr:rowOff>
    </xdr:to>
    <xdr:cxnSp macro="">
      <xdr:nvCxnSpPr>
        <xdr:cNvPr id="297" name="直線コネクタ 296"/>
        <xdr:cNvCxnSpPr/>
      </xdr:nvCxnSpPr>
      <xdr:spPr>
        <a:xfrm>
          <a:off x="8750300" y="6533452"/>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8" name="フローチャート: 判断 297"/>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9" name="テキスト ボックス 298"/>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13018</xdr:rowOff>
    </xdr:from>
    <xdr:to>
      <xdr:col>45</xdr:col>
      <xdr:colOff>177800</xdr:colOff>
      <xdr:row>38</xdr:row>
      <xdr:rowOff>18352</xdr:rowOff>
    </xdr:to>
    <xdr:cxnSp macro="">
      <xdr:nvCxnSpPr>
        <xdr:cNvPr id="300" name="直線コネクタ 299"/>
        <xdr:cNvCxnSpPr/>
      </xdr:nvCxnSpPr>
      <xdr:spPr>
        <a:xfrm>
          <a:off x="7861300" y="65281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301" name="フローチャート: 判断 300"/>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2" name="テキスト ボックス 301"/>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164274</xdr:rowOff>
    </xdr:from>
    <xdr:to>
      <xdr:col>41</xdr:col>
      <xdr:colOff>50800</xdr:colOff>
      <xdr:row>38</xdr:row>
      <xdr:rowOff>13018</xdr:rowOff>
    </xdr:to>
    <xdr:cxnSp macro="">
      <xdr:nvCxnSpPr>
        <xdr:cNvPr id="303" name="直線コネクタ 302"/>
        <xdr:cNvCxnSpPr/>
      </xdr:nvCxnSpPr>
      <xdr:spPr>
        <a:xfrm>
          <a:off x="6972300" y="6507924"/>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4" name="フローチャート: 判断 303"/>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133811</xdr:rowOff>
    </xdr:from>
    <xdr:ext cx="378565" cy="259045"/>
    <xdr:sp macro="" textlink="">
      <xdr:nvSpPr>
        <xdr:cNvPr id="305" name="テキスト ボックス 304"/>
        <xdr:cNvSpPr txBox="1"/>
      </xdr:nvSpPr>
      <xdr:spPr>
        <a:xfrm>
          <a:off x="7672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6" name="フローチャート: 判断 305"/>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7" name="テキスト ボックス 306"/>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132524</xdr:rowOff>
    </xdr:from>
    <xdr:to>
      <xdr:col>55</xdr:col>
      <xdr:colOff>50800</xdr:colOff>
      <xdr:row>38</xdr:row>
      <xdr:rowOff>62674</xdr:rowOff>
    </xdr:to>
    <xdr:sp macro="" textlink="">
      <xdr:nvSpPr>
        <xdr:cNvPr id="313" name="楕円 312"/>
        <xdr:cNvSpPr/>
      </xdr:nvSpPr>
      <xdr:spPr>
        <a:xfrm>
          <a:off x="10426700" y="64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110951</xdr:rowOff>
    </xdr:from>
    <xdr:ext cx="469744" cy="259045"/>
    <xdr:sp macro="" textlink="">
      <xdr:nvSpPr>
        <xdr:cNvPr id="314" name="労働費該当値テキスト"/>
        <xdr:cNvSpPr txBox="1"/>
      </xdr:nvSpPr>
      <xdr:spPr>
        <a:xfrm>
          <a:off x="10528300" y="64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147384</xdr:rowOff>
    </xdr:from>
    <xdr:to>
      <xdr:col>50</xdr:col>
      <xdr:colOff>165100</xdr:colOff>
      <xdr:row>38</xdr:row>
      <xdr:rowOff>77533</xdr:rowOff>
    </xdr:to>
    <xdr:sp macro="" textlink="">
      <xdr:nvSpPr>
        <xdr:cNvPr id="315" name="楕円 314"/>
        <xdr:cNvSpPr/>
      </xdr:nvSpPr>
      <xdr:spPr>
        <a:xfrm>
          <a:off x="95885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94061</xdr:rowOff>
    </xdr:from>
    <xdr:ext cx="378565" cy="259045"/>
    <xdr:sp macro="" textlink="">
      <xdr:nvSpPr>
        <xdr:cNvPr id="316" name="テキスト ボックス 315"/>
        <xdr:cNvSpPr txBox="1"/>
      </xdr:nvSpPr>
      <xdr:spPr>
        <a:xfrm>
          <a:off x="9450017" y="6266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139002</xdr:rowOff>
    </xdr:from>
    <xdr:to>
      <xdr:col>46</xdr:col>
      <xdr:colOff>38100</xdr:colOff>
      <xdr:row>38</xdr:row>
      <xdr:rowOff>69152</xdr:rowOff>
    </xdr:to>
    <xdr:sp macro="" textlink="">
      <xdr:nvSpPr>
        <xdr:cNvPr id="317" name="楕円 316"/>
        <xdr:cNvSpPr/>
      </xdr:nvSpPr>
      <xdr:spPr>
        <a:xfrm>
          <a:off x="8699500" y="64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85679</xdr:rowOff>
    </xdr:from>
    <xdr:ext cx="469744" cy="259045"/>
    <xdr:sp macro="" textlink="">
      <xdr:nvSpPr>
        <xdr:cNvPr id="318" name="テキスト ボックス 317"/>
        <xdr:cNvSpPr txBox="1"/>
      </xdr:nvSpPr>
      <xdr:spPr>
        <a:xfrm>
          <a:off x="8515428" y="625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133667</xdr:rowOff>
    </xdr:from>
    <xdr:to>
      <xdr:col>41</xdr:col>
      <xdr:colOff>101600</xdr:colOff>
      <xdr:row>38</xdr:row>
      <xdr:rowOff>63818</xdr:rowOff>
    </xdr:to>
    <xdr:sp macro="" textlink="">
      <xdr:nvSpPr>
        <xdr:cNvPr id="319" name="楕円 318"/>
        <xdr:cNvSpPr/>
      </xdr:nvSpPr>
      <xdr:spPr>
        <a:xfrm>
          <a:off x="7810500" y="6477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80344</xdr:rowOff>
    </xdr:from>
    <xdr:ext cx="469744" cy="259045"/>
    <xdr:sp macro="" textlink="">
      <xdr:nvSpPr>
        <xdr:cNvPr id="320" name="テキスト ボックス 319"/>
        <xdr:cNvSpPr txBox="1"/>
      </xdr:nvSpPr>
      <xdr:spPr>
        <a:xfrm>
          <a:off x="7626428" y="62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113474</xdr:rowOff>
    </xdr:from>
    <xdr:to>
      <xdr:col>36</xdr:col>
      <xdr:colOff>165100</xdr:colOff>
      <xdr:row>38</xdr:row>
      <xdr:rowOff>43624</xdr:rowOff>
    </xdr:to>
    <xdr:sp macro="" textlink="">
      <xdr:nvSpPr>
        <xdr:cNvPr id="321" name="楕円 320"/>
        <xdr:cNvSpPr/>
      </xdr:nvSpPr>
      <xdr:spPr>
        <a:xfrm>
          <a:off x="6921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60151</xdr:rowOff>
    </xdr:from>
    <xdr:ext cx="469744" cy="259045"/>
    <xdr:sp macro="" textlink="">
      <xdr:nvSpPr>
        <xdr:cNvPr id="322" name="テキスト ボックス 321"/>
        <xdr:cNvSpPr txBox="1"/>
      </xdr:nvSpPr>
      <xdr:spPr>
        <a:xfrm>
          <a:off x="6737428"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4" name="直線コネクタ 343"/>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5"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6" name="直線コネクタ 345"/>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7"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8" name="直線コネクタ 347"/>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48626</xdr:rowOff>
    </xdr:from>
    <xdr:to>
      <xdr:col>55</xdr:col>
      <xdr:colOff>0</xdr:colOff>
      <xdr:row>58</xdr:row>
      <xdr:rowOff>61702</xdr:rowOff>
    </xdr:to>
    <xdr:cxnSp macro="">
      <xdr:nvCxnSpPr>
        <xdr:cNvPr id="349" name="直線コネクタ 348"/>
        <xdr:cNvCxnSpPr/>
      </xdr:nvCxnSpPr>
      <xdr:spPr>
        <a:xfrm flipV="1">
          <a:off x="9639300" y="9992726"/>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50"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51" name="フローチャート: 判断 350"/>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28875</xdr:rowOff>
    </xdr:from>
    <xdr:to>
      <xdr:col>50</xdr:col>
      <xdr:colOff>114300</xdr:colOff>
      <xdr:row>58</xdr:row>
      <xdr:rowOff>61702</xdr:rowOff>
    </xdr:to>
    <xdr:cxnSp macro="">
      <xdr:nvCxnSpPr>
        <xdr:cNvPr id="352" name="直線コネクタ 351"/>
        <xdr:cNvCxnSpPr/>
      </xdr:nvCxnSpPr>
      <xdr:spPr>
        <a:xfrm>
          <a:off x="8750300" y="9972975"/>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3" name="フローチャート: 判断 352"/>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4" name="テキスト ボックス 353"/>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28875</xdr:rowOff>
    </xdr:from>
    <xdr:to>
      <xdr:col>45</xdr:col>
      <xdr:colOff>177800</xdr:colOff>
      <xdr:row>58</xdr:row>
      <xdr:rowOff>47620</xdr:rowOff>
    </xdr:to>
    <xdr:cxnSp macro="">
      <xdr:nvCxnSpPr>
        <xdr:cNvPr id="355" name="直線コネクタ 354"/>
        <xdr:cNvCxnSpPr/>
      </xdr:nvCxnSpPr>
      <xdr:spPr>
        <a:xfrm flipV="1">
          <a:off x="7861300" y="997297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6" name="フローチャート: 判断 355"/>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7" name="テキスト ボックス 356"/>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47620</xdr:rowOff>
    </xdr:from>
    <xdr:to>
      <xdr:col>41</xdr:col>
      <xdr:colOff>50800</xdr:colOff>
      <xdr:row>58</xdr:row>
      <xdr:rowOff>95900</xdr:rowOff>
    </xdr:to>
    <xdr:cxnSp macro="">
      <xdr:nvCxnSpPr>
        <xdr:cNvPr id="358" name="直線コネクタ 357"/>
        <xdr:cNvCxnSpPr/>
      </xdr:nvCxnSpPr>
      <xdr:spPr>
        <a:xfrm flipV="1">
          <a:off x="6972300" y="9991720"/>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9" name="フローチャート: 判断 358"/>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60" name="テキスト ボックス 359"/>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61" name="フローチャート: 判断 360"/>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2" name="テキスト ボックス 361"/>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169276</xdr:rowOff>
    </xdr:from>
    <xdr:to>
      <xdr:col>55</xdr:col>
      <xdr:colOff>50800</xdr:colOff>
      <xdr:row>58</xdr:row>
      <xdr:rowOff>99426</xdr:rowOff>
    </xdr:to>
    <xdr:sp macro="" textlink="">
      <xdr:nvSpPr>
        <xdr:cNvPr id="368" name="楕円 367"/>
        <xdr:cNvSpPr/>
      </xdr:nvSpPr>
      <xdr:spPr>
        <a:xfrm>
          <a:off x="10426700" y="99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84203</xdr:rowOff>
    </xdr:from>
    <xdr:ext cx="378565" cy="259045"/>
    <xdr:sp macro="" textlink="">
      <xdr:nvSpPr>
        <xdr:cNvPr id="369" name="農林水産業費該当値テキスト"/>
        <xdr:cNvSpPr txBox="1"/>
      </xdr:nvSpPr>
      <xdr:spPr>
        <a:xfrm>
          <a:off x="10528300" y="9856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10902</xdr:rowOff>
    </xdr:from>
    <xdr:to>
      <xdr:col>50</xdr:col>
      <xdr:colOff>165100</xdr:colOff>
      <xdr:row>58</xdr:row>
      <xdr:rowOff>112502</xdr:rowOff>
    </xdr:to>
    <xdr:sp macro="" textlink="">
      <xdr:nvSpPr>
        <xdr:cNvPr id="370" name="楕円 369"/>
        <xdr:cNvSpPr/>
      </xdr:nvSpPr>
      <xdr:spPr>
        <a:xfrm>
          <a:off x="9588500" y="99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103629</xdr:rowOff>
    </xdr:from>
    <xdr:ext cx="378565" cy="259045"/>
    <xdr:sp macro="" textlink="">
      <xdr:nvSpPr>
        <xdr:cNvPr id="371" name="テキスト ボックス 370"/>
        <xdr:cNvSpPr txBox="1"/>
      </xdr:nvSpPr>
      <xdr:spPr>
        <a:xfrm>
          <a:off x="9450017" y="1004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149525</xdr:rowOff>
    </xdr:from>
    <xdr:to>
      <xdr:col>46</xdr:col>
      <xdr:colOff>38100</xdr:colOff>
      <xdr:row>58</xdr:row>
      <xdr:rowOff>79675</xdr:rowOff>
    </xdr:to>
    <xdr:sp macro="" textlink="">
      <xdr:nvSpPr>
        <xdr:cNvPr id="372" name="楕円 371"/>
        <xdr:cNvSpPr/>
      </xdr:nvSpPr>
      <xdr:spPr>
        <a:xfrm>
          <a:off x="8699500" y="99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70802</xdr:rowOff>
    </xdr:from>
    <xdr:ext cx="469744" cy="259045"/>
    <xdr:sp macro="" textlink="">
      <xdr:nvSpPr>
        <xdr:cNvPr id="373" name="テキスト ボックス 372"/>
        <xdr:cNvSpPr txBox="1"/>
      </xdr:nvSpPr>
      <xdr:spPr>
        <a:xfrm>
          <a:off x="8515428" y="1001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168270</xdr:rowOff>
    </xdr:from>
    <xdr:to>
      <xdr:col>41</xdr:col>
      <xdr:colOff>101600</xdr:colOff>
      <xdr:row>58</xdr:row>
      <xdr:rowOff>98420</xdr:rowOff>
    </xdr:to>
    <xdr:sp macro="" textlink="">
      <xdr:nvSpPr>
        <xdr:cNvPr id="374" name="楕円 373"/>
        <xdr:cNvSpPr/>
      </xdr:nvSpPr>
      <xdr:spPr>
        <a:xfrm>
          <a:off x="7810500" y="99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89547</xdr:rowOff>
    </xdr:from>
    <xdr:ext cx="469744" cy="259045"/>
    <xdr:sp macro="" textlink="">
      <xdr:nvSpPr>
        <xdr:cNvPr id="375" name="テキスト ボックス 374"/>
        <xdr:cNvSpPr txBox="1"/>
      </xdr:nvSpPr>
      <xdr:spPr>
        <a:xfrm>
          <a:off x="7626428" y="1003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45100</xdr:rowOff>
    </xdr:from>
    <xdr:to>
      <xdr:col>36</xdr:col>
      <xdr:colOff>165100</xdr:colOff>
      <xdr:row>58</xdr:row>
      <xdr:rowOff>146700</xdr:rowOff>
    </xdr:to>
    <xdr:sp macro="" textlink="">
      <xdr:nvSpPr>
        <xdr:cNvPr id="376" name="楕円 375"/>
        <xdr:cNvSpPr/>
      </xdr:nvSpPr>
      <xdr:spPr>
        <a:xfrm>
          <a:off x="6921500" y="99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137827</xdr:rowOff>
    </xdr:from>
    <xdr:ext cx="378565" cy="259045"/>
    <xdr:sp macro="" textlink="">
      <xdr:nvSpPr>
        <xdr:cNvPr id="377" name="テキスト ボックス 376"/>
        <xdr:cNvSpPr txBox="1"/>
      </xdr:nvSpPr>
      <xdr:spPr>
        <a:xfrm>
          <a:off x="6783017" y="1008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9" name="直線コネクタ 398"/>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400"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401" name="直線コネクタ 400"/>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2"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3" name="直線コネクタ 402"/>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153781</xdr:rowOff>
    </xdr:from>
    <xdr:to>
      <xdr:col>55</xdr:col>
      <xdr:colOff>0</xdr:colOff>
      <xdr:row>77</xdr:row>
      <xdr:rowOff>171338</xdr:rowOff>
    </xdr:to>
    <xdr:cxnSp macro="">
      <xdr:nvCxnSpPr>
        <xdr:cNvPr id="404" name="直線コネクタ 403"/>
        <xdr:cNvCxnSpPr/>
      </xdr:nvCxnSpPr>
      <xdr:spPr>
        <a:xfrm>
          <a:off x="9639300" y="13355431"/>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5"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6" name="フローチャート: 判断 405"/>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153781</xdr:rowOff>
    </xdr:from>
    <xdr:to>
      <xdr:col>50</xdr:col>
      <xdr:colOff>114300</xdr:colOff>
      <xdr:row>77</xdr:row>
      <xdr:rowOff>158262</xdr:rowOff>
    </xdr:to>
    <xdr:cxnSp macro="">
      <xdr:nvCxnSpPr>
        <xdr:cNvPr id="407" name="直線コネクタ 406"/>
        <xdr:cNvCxnSpPr/>
      </xdr:nvCxnSpPr>
      <xdr:spPr>
        <a:xfrm flipV="1">
          <a:off x="8750300" y="13355431"/>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8" name="フローチャート: 判断 407"/>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9" name="テキスト ボックス 408"/>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67416</xdr:rowOff>
    </xdr:from>
    <xdr:to>
      <xdr:col>45</xdr:col>
      <xdr:colOff>177800</xdr:colOff>
      <xdr:row>77</xdr:row>
      <xdr:rowOff>158262</xdr:rowOff>
    </xdr:to>
    <xdr:cxnSp macro="">
      <xdr:nvCxnSpPr>
        <xdr:cNvPr id="410" name="直線コネクタ 409"/>
        <xdr:cNvCxnSpPr/>
      </xdr:nvCxnSpPr>
      <xdr:spPr>
        <a:xfrm>
          <a:off x="7861300" y="13269066"/>
          <a:ext cx="889000" cy="9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11" name="フローチャート: 判断 410"/>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2" name="テキスト ボックス 411"/>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67416</xdr:rowOff>
    </xdr:from>
    <xdr:to>
      <xdr:col>41</xdr:col>
      <xdr:colOff>50800</xdr:colOff>
      <xdr:row>77</xdr:row>
      <xdr:rowOff>144729</xdr:rowOff>
    </xdr:to>
    <xdr:cxnSp macro="">
      <xdr:nvCxnSpPr>
        <xdr:cNvPr id="413" name="直線コネクタ 412"/>
        <xdr:cNvCxnSpPr/>
      </xdr:nvCxnSpPr>
      <xdr:spPr>
        <a:xfrm flipV="1">
          <a:off x="6972300" y="13269066"/>
          <a:ext cx="889000" cy="7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4" name="フローチャート: 判断 413"/>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5" name="テキスト ボックス 414"/>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6" name="フローチャート: 判断 415"/>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7" name="テキスト ボックス 416"/>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120538</xdr:rowOff>
    </xdr:from>
    <xdr:to>
      <xdr:col>55</xdr:col>
      <xdr:colOff>50800</xdr:colOff>
      <xdr:row>78</xdr:row>
      <xdr:rowOff>50688</xdr:rowOff>
    </xdr:to>
    <xdr:sp macro="" textlink="">
      <xdr:nvSpPr>
        <xdr:cNvPr id="423" name="楕円 422"/>
        <xdr:cNvSpPr/>
      </xdr:nvSpPr>
      <xdr:spPr>
        <a:xfrm>
          <a:off x="10426700" y="133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35465</xdr:rowOff>
    </xdr:from>
    <xdr:ext cx="469744" cy="259045"/>
    <xdr:sp macro="" textlink="">
      <xdr:nvSpPr>
        <xdr:cNvPr id="424" name="商工費該当値テキスト"/>
        <xdr:cNvSpPr txBox="1"/>
      </xdr:nvSpPr>
      <xdr:spPr>
        <a:xfrm>
          <a:off x="10528300" y="1323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102981</xdr:rowOff>
    </xdr:from>
    <xdr:to>
      <xdr:col>50</xdr:col>
      <xdr:colOff>165100</xdr:colOff>
      <xdr:row>78</xdr:row>
      <xdr:rowOff>33131</xdr:rowOff>
    </xdr:to>
    <xdr:sp macro="" textlink="">
      <xdr:nvSpPr>
        <xdr:cNvPr id="425" name="楕円 424"/>
        <xdr:cNvSpPr/>
      </xdr:nvSpPr>
      <xdr:spPr>
        <a:xfrm>
          <a:off x="9588500" y="13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24258</xdr:rowOff>
    </xdr:from>
    <xdr:ext cx="469744" cy="259045"/>
    <xdr:sp macro="" textlink="">
      <xdr:nvSpPr>
        <xdr:cNvPr id="426" name="テキスト ボックス 425"/>
        <xdr:cNvSpPr txBox="1"/>
      </xdr:nvSpPr>
      <xdr:spPr>
        <a:xfrm>
          <a:off x="9404428" y="1339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107462</xdr:rowOff>
    </xdr:from>
    <xdr:to>
      <xdr:col>46</xdr:col>
      <xdr:colOff>38100</xdr:colOff>
      <xdr:row>78</xdr:row>
      <xdr:rowOff>37612</xdr:rowOff>
    </xdr:to>
    <xdr:sp macro="" textlink="">
      <xdr:nvSpPr>
        <xdr:cNvPr id="427" name="楕円 426"/>
        <xdr:cNvSpPr/>
      </xdr:nvSpPr>
      <xdr:spPr>
        <a:xfrm>
          <a:off x="86995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28739</xdr:rowOff>
    </xdr:from>
    <xdr:ext cx="469744" cy="259045"/>
    <xdr:sp macro="" textlink="">
      <xdr:nvSpPr>
        <xdr:cNvPr id="428" name="テキスト ボックス 427"/>
        <xdr:cNvSpPr txBox="1"/>
      </xdr:nvSpPr>
      <xdr:spPr>
        <a:xfrm>
          <a:off x="8515428" y="134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16616</xdr:rowOff>
    </xdr:from>
    <xdr:to>
      <xdr:col>41</xdr:col>
      <xdr:colOff>101600</xdr:colOff>
      <xdr:row>77</xdr:row>
      <xdr:rowOff>118216</xdr:rowOff>
    </xdr:to>
    <xdr:sp macro="" textlink="">
      <xdr:nvSpPr>
        <xdr:cNvPr id="429" name="楕円 428"/>
        <xdr:cNvSpPr/>
      </xdr:nvSpPr>
      <xdr:spPr>
        <a:xfrm>
          <a:off x="7810500" y="132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109343</xdr:rowOff>
    </xdr:from>
    <xdr:ext cx="469744" cy="259045"/>
    <xdr:sp macro="" textlink="">
      <xdr:nvSpPr>
        <xdr:cNvPr id="430" name="テキスト ボックス 429"/>
        <xdr:cNvSpPr txBox="1"/>
      </xdr:nvSpPr>
      <xdr:spPr>
        <a:xfrm>
          <a:off x="7626428" y="133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93929</xdr:rowOff>
    </xdr:from>
    <xdr:to>
      <xdr:col>36</xdr:col>
      <xdr:colOff>165100</xdr:colOff>
      <xdr:row>78</xdr:row>
      <xdr:rowOff>24079</xdr:rowOff>
    </xdr:to>
    <xdr:sp macro="" textlink="">
      <xdr:nvSpPr>
        <xdr:cNvPr id="431" name="楕円 430"/>
        <xdr:cNvSpPr/>
      </xdr:nvSpPr>
      <xdr:spPr>
        <a:xfrm>
          <a:off x="6921500" y="132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15206</xdr:rowOff>
    </xdr:from>
    <xdr:ext cx="469744" cy="259045"/>
    <xdr:sp macro="" textlink="">
      <xdr:nvSpPr>
        <xdr:cNvPr id="432" name="テキスト ボックス 431"/>
        <xdr:cNvSpPr txBox="1"/>
      </xdr:nvSpPr>
      <xdr:spPr>
        <a:xfrm>
          <a:off x="6737428" y="1338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8" name="直線コネクタ 457"/>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9"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60" name="直線コネクタ 459"/>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61"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2" name="直線コネクタ 461"/>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132406</xdr:rowOff>
    </xdr:from>
    <xdr:to>
      <xdr:col>55</xdr:col>
      <xdr:colOff>0</xdr:colOff>
      <xdr:row>98</xdr:row>
      <xdr:rowOff>11847</xdr:rowOff>
    </xdr:to>
    <xdr:cxnSp macro="">
      <xdr:nvCxnSpPr>
        <xdr:cNvPr id="463" name="直線コネクタ 462"/>
        <xdr:cNvCxnSpPr/>
      </xdr:nvCxnSpPr>
      <xdr:spPr>
        <a:xfrm>
          <a:off x="9639300" y="16763056"/>
          <a:ext cx="8382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4"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5" name="フローチャート: 判断 464"/>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132406</xdr:rowOff>
    </xdr:from>
    <xdr:to>
      <xdr:col>50</xdr:col>
      <xdr:colOff>114300</xdr:colOff>
      <xdr:row>97</xdr:row>
      <xdr:rowOff>146580</xdr:rowOff>
    </xdr:to>
    <xdr:cxnSp macro="">
      <xdr:nvCxnSpPr>
        <xdr:cNvPr id="466" name="直線コネクタ 465"/>
        <xdr:cNvCxnSpPr/>
      </xdr:nvCxnSpPr>
      <xdr:spPr>
        <a:xfrm flipV="1">
          <a:off x="8750300" y="1676305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7" name="フローチャート: 判断 466"/>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8" name="テキスト ボックス 467"/>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87536</xdr:rowOff>
    </xdr:from>
    <xdr:to>
      <xdr:col>45</xdr:col>
      <xdr:colOff>177800</xdr:colOff>
      <xdr:row>97</xdr:row>
      <xdr:rowOff>146580</xdr:rowOff>
    </xdr:to>
    <xdr:cxnSp macro="">
      <xdr:nvCxnSpPr>
        <xdr:cNvPr id="469" name="直線コネクタ 468"/>
        <xdr:cNvCxnSpPr/>
      </xdr:nvCxnSpPr>
      <xdr:spPr>
        <a:xfrm>
          <a:off x="7861300" y="16718186"/>
          <a:ext cx="8890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70" name="フローチャート: 判断 469"/>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71" name="テキスト ボックス 470"/>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87536</xdr:rowOff>
    </xdr:from>
    <xdr:to>
      <xdr:col>41</xdr:col>
      <xdr:colOff>50800</xdr:colOff>
      <xdr:row>97</xdr:row>
      <xdr:rowOff>122304</xdr:rowOff>
    </xdr:to>
    <xdr:cxnSp macro="">
      <xdr:nvCxnSpPr>
        <xdr:cNvPr id="472" name="直線コネクタ 471"/>
        <xdr:cNvCxnSpPr/>
      </xdr:nvCxnSpPr>
      <xdr:spPr>
        <a:xfrm flipV="1">
          <a:off x="6972300" y="16718186"/>
          <a:ext cx="889000" cy="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3" name="フローチャート: 判断 472"/>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99585</xdr:rowOff>
    </xdr:from>
    <xdr:ext cx="534377" cy="259045"/>
    <xdr:sp macro="" textlink="">
      <xdr:nvSpPr>
        <xdr:cNvPr id="474" name="テキスト ボックス 473"/>
        <xdr:cNvSpPr txBox="1"/>
      </xdr:nvSpPr>
      <xdr:spPr>
        <a:xfrm>
          <a:off x="7594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5" name="フローチャート: 判断 474"/>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6" name="テキスト ボックス 475"/>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132497</xdr:rowOff>
    </xdr:from>
    <xdr:to>
      <xdr:col>55</xdr:col>
      <xdr:colOff>50800</xdr:colOff>
      <xdr:row>98</xdr:row>
      <xdr:rowOff>62647</xdr:rowOff>
    </xdr:to>
    <xdr:sp macro="" textlink="">
      <xdr:nvSpPr>
        <xdr:cNvPr id="482" name="楕円 481"/>
        <xdr:cNvSpPr/>
      </xdr:nvSpPr>
      <xdr:spPr>
        <a:xfrm>
          <a:off x="10426700" y="167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47424</xdr:rowOff>
    </xdr:from>
    <xdr:ext cx="534377" cy="259045"/>
    <xdr:sp macro="" textlink="">
      <xdr:nvSpPr>
        <xdr:cNvPr id="483" name="土木費該当値テキスト"/>
        <xdr:cNvSpPr txBox="1"/>
      </xdr:nvSpPr>
      <xdr:spPr>
        <a:xfrm>
          <a:off x="10528300" y="1667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81606</xdr:rowOff>
    </xdr:from>
    <xdr:to>
      <xdr:col>50</xdr:col>
      <xdr:colOff>165100</xdr:colOff>
      <xdr:row>98</xdr:row>
      <xdr:rowOff>11756</xdr:rowOff>
    </xdr:to>
    <xdr:sp macro="" textlink="">
      <xdr:nvSpPr>
        <xdr:cNvPr id="484" name="楕円 483"/>
        <xdr:cNvSpPr/>
      </xdr:nvSpPr>
      <xdr:spPr>
        <a:xfrm>
          <a:off x="9588500" y="167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2883</xdr:rowOff>
    </xdr:from>
    <xdr:ext cx="534377" cy="259045"/>
    <xdr:sp macro="" textlink="">
      <xdr:nvSpPr>
        <xdr:cNvPr id="485" name="テキスト ボックス 484"/>
        <xdr:cNvSpPr txBox="1"/>
      </xdr:nvSpPr>
      <xdr:spPr>
        <a:xfrm>
          <a:off x="9372111" y="168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95780</xdr:rowOff>
    </xdr:from>
    <xdr:to>
      <xdr:col>46</xdr:col>
      <xdr:colOff>38100</xdr:colOff>
      <xdr:row>98</xdr:row>
      <xdr:rowOff>25930</xdr:rowOff>
    </xdr:to>
    <xdr:sp macro="" textlink="">
      <xdr:nvSpPr>
        <xdr:cNvPr id="486" name="楕円 485"/>
        <xdr:cNvSpPr/>
      </xdr:nvSpPr>
      <xdr:spPr>
        <a:xfrm>
          <a:off x="8699500" y="16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17057</xdr:rowOff>
    </xdr:from>
    <xdr:ext cx="534377" cy="259045"/>
    <xdr:sp macro="" textlink="">
      <xdr:nvSpPr>
        <xdr:cNvPr id="487" name="テキスト ボックス 486"/>
        <xdr:cNvSpPr txBox="1"/>
      </xdr:nvSpPr>
      <xdr:spPr>
        <a:xfrm>
          <a:off x="8483111" y="168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36736</xdr:rowOff>
    </xdr:from>
    <xdr:to>
      <xdr:col>41</xdr:col>
      <xdr:colOff>101600</xdr:colOff>
      <xdr:row>97</xdr:row>
      <xdr:rowOff>138336</xdr:rowOff>
    </xdr:to>
    <xdr:sp macro="" textlink="">
      <xdr:nvSpPr>
        <xdr:cNvPr id="488" name="楕円 487"/>
        <xdr:cNvSpPr/>
      </xdr:nvSpPr>
      <xdr:spPr>
        <a:xfrm>
          <a:off x="7810500" y="166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129463</xdr:rowOff>
    </xdr:from>
    <xdr:ext cx="534377" cy="259045"/>
    <xdr:sp macro="" textlink="">
      <xdr:nvSpPr>
        <xdr:cNvPr id="489" name="テキスト ボックス 488"/>
        <xdr:cNvSpPr txBox="1"/>
      </xdr:nvSpPr>
      <xdr:spPr>
        <a:xfrm>
          <a:off x="7594111" y="1676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71504</xdr:rowOff>
    </xdr:from>
    <xdr:to>
      <xdr:col>36</xdr:col>
      <xdr:colOff>165100</xdr:colOff>
      <xdr:row>98</xdr:row>
      <xdr:rowOff>1654</xdr:rowOff>
    </xdr:to>
    <xdr:sp macro="" textlink="">
      <xdr:nvSpPr>
        <xdr:cNvPr id="490" name="楕円 489"/>
        <xdr:cNvSpPr/>
      </xdr:nvSpPr>
      <xdr:spPr>
        <a:xfrm>
          <a:off x="6921500" y="1670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164231</xdr:rowOff>
    </xdr:from>
    <xdr:ext cx="534377" cy="259045"/>
    <xdr:sp macro="" textlink="">
      <xdr:nvSpPr>
        <xdr:cNvPr id="491" name="テキスト ボックス 490"/>
        <xdr:cNvSpPr txBox="1"/>
      </xdr:nvSpPr>
      <xdr:spPr>
        <a:xfrm>
          <a:off x="6705111" y="1679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8" name="直線コネクタ 517"/>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9"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20" name="直線コネクタ 519"/>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21"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2" name="直線コネクタ 521"/>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59853</xdr:rowOff>
    </xdr:from>
    <xdr:to>
      <xdr:col>85</xdr:col>
      <xdr:colOff>127000</xdr:colOff>
      <xdr:row>38</xdr:row>
      <xdr:rowOff>9235</xdr:rowOff>
    </xdr:to>
    <xdr:cxnSp macro="">
      <xdr:nvCxnSpPr>
        <xdr:cNvPr id="523" name="直線コネクタ 522"/>
        <xdr:cNvCxnSpPr/>
      </xdr:nvCxnSpPr>
      <xdr:spPr>
        <a:xfrm flipV="1">
          <a:off x="15481300" y="6403503"/>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4"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5" name="フローチャート: 判断 524"/>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9235</xdr:rowOff>
    </xdr:from>
    <xdr:to>
      <xdr:col>81</xdr:col>
      <xdr:colOff>50800</xdr:colOff>
      <xdr:row>38</xdr:row>
      <xdr:rowOff>93653</xdr:rowOff>
    </xdr:to>
    <xdr:cxnSp macro="">
      <xdr:nvCxnSpPr>
        <xdr:cNvPr id="526" name="直線コネクタ 525"/>
        <xdr:cNvCxnSpPr/>
      </xdr:nvCxnSpPr>
      <xdr:spPr>
        <a:xfrm flipV="1">
          <a:off x="14592300" y="6524335"/>
          <a:ext cx="8890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7" name="フローチャート: 判断 526"/>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8" name="テキスト ボックス 527"/>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93653</xdr:rowOff>
    </xdr:from>
    <xdr:to>
      <xdr:col>76</xdr:col>
      <xdr:colOff>114300</xdr:colOff>
      <xdr:row>38</xdr:row>
      <xdr:rowOff>141986</xdr:rowOff>
    </xdr:to>
    <xdr:cxnSp macro="">
      <xdr:nvCxnSpPr>
        <xdr:cNvPr id="529" name="直線コネクタ 528"/>
        <xdr:cNvCxnSpPr/>
      </xdr:nvCxnSpPr>
      <xdr:spPr>
        <a:xfrm flipV="1">
          <a:off x="13703300" y="6608753"/>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30" name="フローチャート: 判断 529"/>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31" name="テキスト ボックス 530"/>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80101</xdr:rowOff>
    </xdr:from>
    <xdr:to>
      <xdr:col>71</xdr:col>
      <xdr:colOff>177800</xdr:colOff>
      <xdr:row>38</xdr:row>
      <xdr:rowOff>141986</xdr:rowOff>
    </xdr:to>
    <xdr:cxnSp macro="">
      <xdr:nvCxnSpPr>
        <xdr:cNvPr id="532" name="直線コネクタ 531"/>
        <xdr:cNvCxnSpPr/>
      </xdr:nvCxnSpPr>
      <xdr:spPr>
        <a:xfrm>
          <a:off x="12814300" y="6252301"/>
          <a:ext cx="889000" cy="40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3" name="フローチャート: 判断 532"/>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111342</xdr:rowOff>
    </xdr:from>
    <xdr:ext cx="534377" cy="259045"/>
    <xdr:sp macro="" textlink="">
      <xdr:nvSpPr>
        <xdr:cNvPr id="534" name="テキスト ボックス 533"/>
        <xdr:cNvSpPr txBox="1"/>
      </xdr:nvSpPr>
      <xdr:spPr>
        <a:xfrm>
          <a:off x="13436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5" name="フローチャート: 判断 534"/>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6" name="テキスト ボックス 535"/>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9053</xdr:rowOff>
    </xdr:from>
    <xdr:to>
      <xdr:col>85</xdr:col>
      <xdr:colOff>177800</xdr:colOff>
      <xdr:row>37</xdr:row>
      <xdr:rowOff>110653</xdr:rowOff>
    </xdr:to>
    <xdr:sp macro="" textlink="">
      <xdr:nvSpPr>
        <xdr:cNvPr id="542" name="楕円 541"/>
        <xdr:cNvSpPr/>
      </xdr:nvSpPr>
      <xdr:spPr>
        <a:xfrm>
          <a:off x="16268700" y="63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158930</xdr:rowOff>
    </xdr:from>
    <xdr:ext cx="534377" cy="259045"/>
    <xdr:sp macro="" textlink="">
      <xdr:nvSpPr>
        <xdr:cNvPr id="543" name="消防費該当値テキスト"/>
        <xdr:cNvSpPr txBox="1"/>
      </xdr:nvSpPr>
      <xdr:spPr>
        <a:xfrm>
          <a:off x="16370300" y="63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129885</xdr:rowOff>
    </xdr:from>
    <xdr:to>
      <xdr:col>81</xdr:col>
      <xdr:colOff>101600</xdr:colOff>
      <xdr:row>38</xdr:row>
      <xdr:rowOff>60035</xdr:rowOff>
    </xdr:to>
    <xdr:sp macro="" textlink="">
      <xdr:nvSpPr>
        <xdr:cNvPr id="544" name="楕円 543"/>
        <xdr:cNvSpPr/>
      </xdr:nvSpPr>
      <xdr:spPr>
        <a:xfrm>
          <a:off x="15430500" y="647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51162</xdr:rowOff>
    </xdr:from>
    <xdr:ext cx="469744" cy="259045"/>
    <xdr:sp macro="" textlink="">
      <xdr:nvSpPr>
        <xdr:cNvPr id="545" name="テキスト ボックス 544"/>
        <xdr:cNvSpPr txBox="1"/>
      </xdr:nvSpPr>
      <xdr:spPr>
        <a:xfrm>
          <a:off x="15246428" y="656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42853</xdr:rowOff>
    </xdr:from>
    <xdr:to>
      <xdr:col>76</xdr:col>
      <xdr:colOff>165100</xdr:colOff>
      <xdr:row>38</xdr:row>
      <xdr:rowOff>144453</xdr:rowOff>
    </xdr:to>
    <xdr:sp macro="" textlink="">
      <xdr:nvSpPr>
        <xdr:cNvPr id="546" name="楕円 545"/>
        <xdr:cNvSpPr/>
      </xdr:nvSpPr>
      <xdr:spPr>
        <a:xfrm>
          <a:off x="14541500" y="65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135580</xdr:rowOff>
    </xdr:from>
    <xdr:ext cx="469744" cy="259045"/>
    <xdr:sp macro="" textlink="">
      <xdr:nvSpPr>
        <xdr:cNvPr id="547" name="テキスト ボックス 546"/>
        <xdr:cNvSpPr txBox="1"/>
      </xdr:nvSpPr>
      <xdr:spPr>
        <a:xfrm>
          <a:off x="14357428" y="66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91186</xdr:rowOff>
    </xdr:from>
    <xdr:to>
      <xdr:col>72</xdr:col>
      <xdr:colOff>38100</xdr:colOff>
      <xdr:row>39</xdr:row>
      <xdr:rowOff>21336</xdr:rowOff>
    </xdr:to>
    <xdr:sp macro="" textlink="">
      <xdr:nvSpPr>
        <xdr:cNvPr id="548" name="楕円 547"/>
        <xdr:cNvSpPr/>
      </xdr:nvSpPr>
      <xdr:spPr>
        <a:xfrm>
          <a:off x="13652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12463</xdr:rowOff>
    </xdr:from>
    <xdr:ext cx="469744" cy="259045"/>
    <xdr:sp macro="" textlink="">
      <xdr:nvSpPr>
        <xdr:cNvPr id="549" name="テキスト ボックス 548"/>
        <xdr:cNvSpPr txBox="1"/>
      </xdr:nvSpPr>
      <xdr:spPr>
        <a:xfrm>
          <a:off x="13468428" y="66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29301</xdr:rowOff>
    </xdr:from>
    <xdr:to>
      <xdr:col>67</xdr:col>
      <xdr:colOff>101600</xdr:colOff>
      <xdr:row>36</xdr:row>
      <xdr:rowOff>130901</xdr:rowOff>
    </xdr:to>
    <xdr:sp macro="" textlink="">
      <xdr:nvSpPr>
        <xdr:cNvPr id="550" name="楕円 549"/>
        <xdr:cNvSpPr/>
      </xdr:nvSpPr>
      <xdr:spPr>
        <a:xfrm>
          <a:off x="12763500" y="62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122028</xdr:rowOff>
    </xdr:from>
    <xdr:ext cx="534377" cy="259045"/>
    <xdr:sp macro="" textlink="">
      <xdr:nvSpPr>
        <xdr:cNvPr id="551" name="テキスト ボックス 550"/>
        <xdr:cNvSpPr txBox="1"/>
      </xdr:nvSpPr>
      <xdr:spPr>
        <a:xfrm>
          <a:off x="12547111" y="6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6" name="直線コネクタ 575"/>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7"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8" name="直線コネクタ 577"/>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9"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80" name="直線コネクタ 579"/>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43097</xdr:rowOff>
    </xdr:from>
    <xdr:to>
      <xdr:col>85</xdr:col>
      <xdr:colOff>127000</xdr:colOff>
      <xdr:row>56</xdr:row>
      <xdr:rowOff>157493</xdr:rowOff>
    </xdr:to>
    <xdr:cxnSp macro="">
      <xdr:nvCxnSpPr>
        <xdr:cNvPr id="581" name="直線コネクタ 580"/>
        <xdr:cNvCxnSpPr/>
      </xdr:nvCxnSpPr>
      <xdr:spPr>
        <a:xfrm>
          <a:off x="15481300" y="9644297"/>
          <a:ext cx="838200" cy="11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2"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3" name="フローチャート: 判断 582"/>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67291</xdr:rowOff>
    </xdr:from>
    <xdr:to>
      <xdr:col>81</xdr:col>
      <xdr:colOff>50800</xdr:colOff>
      <xdr:row>56</xdr:row>
      <xdr:rowOff>43097</xdr:rowOff>
    </xdr:to>
    <xdr:cxnSp macro="">
      <xdr:nvCxnSpPr>
        <xdr:cNvPr id="584" name="直線コネクタ 583"/>
        <xdr:cNvCxnSpPr/>
      </xdr:nvCxnSpPr>
      <xdr:spPr>
        <a:xfrm>
          <a:off x="14592300" y="9497041"/>
          <a:ext cx="889000" cy="1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5" name="フローチャート: 判断 584"/>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6" name="テキスト ボックス 585"/>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67291</xdr:rowOff>
    </xdr:from>
    <xdr:to>
      <xdr:col>76</xdr:col>
      <xdr:colOff>114300</xdr:colOff>
      <xdr:row>57</xdr:row>
      <xdr:rowOff>152444</xdr:rowOff>
    </xdr:to>
    <xdr:cxnSp macro="">
      <xdr:nvCxnSpPr>
        <xdr:cNvPr id="587" name="直線コネクタ 586"/>
        <xdr:cNvCxnSpPr/>
      </xdr:nvCxnSpPr>
      <xdr:spPr>
        <a:xfrm flipV="1">
          <a:off x="13703300" y="9497041"/>
          <a:ext cx="889000" cy="4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8" name="フローチャート: 判断 587"/>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9" name="テキスト ボックス 588"/>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111658</xdr:rowOff>
    </xdr:from>
    <xdr:to>
      <xdr:col>71</xdr:col>
      <xdr:colOff>177800</xdr:colOff>
      <xdr:row>57</xdr:row>
      <xdr:rowOff>152444</xdr:rowOff>
    </xdr:to>
    <xdr:cxnSp macro="">
      <xdr:nvCxnSpPr>
        <xdr:cNvPr id="590" name="直線コネクタ 589"/>
        <xdr:cNvCxnSpPr/>
      </xdr:nvCxnSpPr>
      <xdr:spPr>
        <a:xfrm>
          <a:off x="12814300" y="9712858"/>
          <a:ext cx="889000" cy="21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91" name="フローチャート: 判断 590"/>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2" name="テキスト ボックス 591"/>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3" name="フローチャート: 判断 592"/>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46372</xdr:rowOff>
    </xdr:from>
    <xdr:ext cx="534377" cy="259045"/>
    <xdr:sp macro="" textlink="">
      <xdr:nvSpPr>
        <xdr:cNvPr id="594" name="テキスト ボックス 593"/>
        <xdr:cNvSpPr txBox="1"/>
      </xdr:nvSpPr>
      <xdr:spPr>
        <a:xfrm>
          <a:off x="12547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106693</xdr:rowOff>
    </xdr:from>
    <xdr:to>
      <xdr:col>85</xdr:col>
      <xdr:colOff>177800</xdr:colOff>
      <xdr:row>57</xdr:row>
      <xdr:rowOff>36843</xdr:rowOff>
    </xdr:to>
    <xdr:sp macro="" textlink="">
      <xdr:nvSpPr>
        <xdr:cNvPr id="600" name="楕円 599"/>
        <xdr:cNvSpPr/>
      </xdr:nvSpPr>
      <xdr:spPr>
        <a:xfrm>
          <a:off x="16268700" y="97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129570</xdr:rowOff>
    </xdr:from>
    <xdr:ext cx="534377" cy="259045"/>
    <xdr:sp macro="" textlink="">
      <xdr:nvSpPr>
        <xdr:cNvPr id="601" name="教育費該当値テキスト"/>
        <xdr:cNvSpPr txBox="1"/>
      </xdr:nvSpPr>
      <xdr:spPr>
        <a:xfrm>
          <a:off x="16370300" y="95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163747</xdr:rowOff>
    </xdr:from>
    <xdr:to>
      <xdr:col>81</xdr:col>
      <xdr:colOff>101600</xdr:colOff>
      <xdr:row>56</xdr:row>
      <xdr:rowOff>93897</xdr:rowOff>
    </xdr:to>
    <xdr:sp macro="" textlink="">
      <xdr:nvSpPr>
        <xdr:cNvPr id="602" name="楕円 601"/>
        <xdr:cNvSpPr/>
      </xdr:nvSpPr>
      <xdr:spPr>
        <a:xfrm>
          <a:off x="15430500" y="95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110424</xdr:rowOff>
    </xdr:from>
    <xdr:ext cx="534377" cy="259045"/>
    <xdr:sp macro="" textlink="">
      <xdr:nvSpPr>
        <xdr:cNvPr id="603" name="テキスト ボックス 602"/>
        <xdr:cNvSpPr txBox="1"/>
      </xdr:nvSpPr>
      <xdr:spPr>
        <a:xfrm>
          <a:off x="15214111" y="93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16491</xdr:rowOff>
    </xdr:from>
    <xdr:to>
      <xdr:col>76</xdr:col>
      <xdr:colOff>165100</xdr:colOff>
      <xdr:row>55</xdr:row>
      <xdr:rowOff>118091</xdr:rowOff>
    </xdr:to>
    <xdr:sp macro="" textlink="">
      <xdr:nvSpPr>
        <xdr:cNvPr id="604" name="楕円 603"/>
        <xdr:cNvSpPr/>
      </xdr:nvSpPr>
      <xdr:spPr>
        <a:xfrm>
          <a:off x="14541500" y="94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134618</xdr:rowOff>
    </xdr:from>
    <xdr:ext cx="534377" cy="259045"/>
    <xdr:sp macro="" textlink="">
      <xdr:nvSpPr>
        <xdr:cNvPr id="605" name="テキスト ボックス 604"/>
        <xdr:cNvSpPr txBox="1"/>
      </xdr:nvSpPr>
      <xdr:spPr>
        <a:xfrm>
          <a:off x="14325111" y="92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101644</xdr:rowOff>
    </xdr:from>
    <xdr:to>
      <xdr:col>72</xdr:col>
      <xdr:colOff>38100</xdr:colOff>
      <xdr:row>58</xdr:row>
      <xdr:rowOff>31794</xdr:rowOff>
    </xdr:to>
    <xdr:sp macro="" textlink="">
      <xdr:nvSpPr>
        <xdr:cNvPr id="606" name="楕円 605"/>
        <xdr:cNvSpPr/>
      </xdr:nvSpPr>
      <xdr:spPr>
        <a:xfrm>
          <a:off x="13652500" y="9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22921</xdr:rowOff>
    </xdr:from>
    <xdr:ext cx="534377" cy="259045"/>
    <xdr:sp macro="" textlink="">
      <xdr:nvSpPr>
        <xdr:cNvPr id="607" name="テキスト ボックス 606"/>
        <xdr:cNvSpPr txBox="1"/>
      </xdr:nvSpPr>
      <xdr:spPr>
        <a:xfrm>
          <a:off x="13436111" y="99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60858</xdr:rowOff>
    </xdr:from>
    <xdr:to>
      <xdr:col>67</xdr:col>
      <xdr:colOff>101600</xdr:colOff>
      <xdr:row>56</xdr:row>
      <xdr:rowOff>162458</xdr:rowOff>
    </xdr:to>
    <xdr:sp macro="" textlink="">
      <xdr:nvSpPr>
        <xdr:cNvPr id="608" name="楕円 607"/>
        <xdr:cNvSpPr/>
      </xdr:nvSpPr>
      <xdr:spPr>
        <a:xfrm>
          <a:off x="12763500" y="96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7535</xdr:rowOff>
    </xdr:from>
    <xdr:ext cx="534377" cy="259045"/>
    <xdr:sp macro="" textlink="">
      <xdr:nvSpPr>
        <xdr:cNvPr id="609" name="テキスト ボックス 608"/>
        <xdr:cNvSpPr txBox="1"/>
      </xdr:nvSpPr>
      <xdr:spPr>
        <a:xfrm>
          <a:off x="12547111" y="94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31" name="直線コネクタ 630"/>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2"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4"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5" name="直線コネクタ 634"/>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102484</xdr:rowOff>
    </xdr:from>
    <xdr:to>
      <xdr:col>85</xdr:col>
      <xdr:colOff>127000</xdr:colOff>
      <xdr:row>78</xdr:row>
      <xdr:rowOff>139106</xdr:rowOff>
    </xdr:to>
    <xdr:cxnSp macro="">
      <xdr:nvCxnSpPr>
        <xdr:cNvPr id="636" name="直線コネクタ 635"/>
        <xdr:cNvCxnSpPr/>
      </xdr:nvCxnSpPr>
      <xdr:spPr>
        <a:xfrm flipV="1">
          <a:off x="15481300" y="13475584"/>
          <a:ext cx="8382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7" name="災害復旧費平均値テキスト"/>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8" name="フローチャート: 判断 637"/>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139106</xdr:rowOff>
    </xdr:from>
    <xdr:to>
      <xdr:col>81</xdr:col>
      <xdr:colOff>50800</xdr:colOff>
      <xdr:row>78</xdr:row>
      <xdr:rowOff>139700</xdr:rowOff>
    </xdr:to>
    <xdr:cxnSp macro="">
      <xdr:nvCxnSpPr>
        <xdr:cNvPr id="639" name="直線コネクタ 638"/>
        <xdr:cNvCxnSpPr/>
      </xdr:nvCxnSpPr>
      <xdr:spPr>
        <a:xfrm flipV="1">
          <a:off x="14592300" y="1351220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40" name="フローチャート: 判断 639"/>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41" name="テキスト ボックス 640"/>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3" name="フローチャート: 判断 642"/>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4" name="テキスト ボックス 643"/>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109982</xdr:rowOff>
    </xdr:from>
    <xdr:to>
      <xdr:col>71</xdr:col>
      <xdr:colOff>177800</xdr:colOff>
      <xdr:row>78</xdr:row>
      <xdr:rowOff>139700</xdr:rowOff>
    </xdr:to>
    <xdr:cxnSp macro="">
      <xdr:nvCxnSpPr>
        <xdr:cNvPr id="645" name="直線コネクタ 644"/>
        <xdr:cNvCxnSpPr/>
      </xdr:nvCxnSpPr>
      <xdr:spPr>
        <a:xfrm>
          <a:off x="12814300" y="13483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6" name="フローチャート: 判断 645"/>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7" name="テキスト ボックス 646"/>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8" name="フローチャート: 判断 647"/>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9" name="テキスト ボックス 648"/>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51684</xdr:rowOff>
    </xdr:from>
    <xdr:to>
      <xdr:col>85</xdr:col>
      <xdr:colOff>177800</xdr:colOff>
      <xdr:row>78</xdr:row>
      <xdr:rowOff>153284</xdr:rowOff>
    </xdr:to>
    <xdr:sp macro="" textlink="">
      <xdr:nvSpPr>
        <xdr:cNvPr id="655" name="楕円 654"/>
        <xdr:cNvSpPr/>
      </xdr:nvSpPr>
      <xdr:spPr>
        <a:xfrm>
          <a:off x="16268700" y="134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11061</xdr:rowOff>
    </xdr:from>
    <xdr:ext cx="378565" cy="259045"/>
    <xdr:sp macro="" textlink="">
      <xdr:nvSpPr>
        <xdr:cNvPr id="656" name="災害復旧費該当値テキスト"/>
        <xdr:cNvSpPr txBox="1"/>
      </xdr:nvSpPr>
      <xdr:spPr>
        <a:xfrm>
          <a:off x="16370300" y="13212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88306</xdr:rowOff>
    </xdr:from>
    <xdr:to>
      <xdr:col>81</xdr:col>
      <xdr:colOff>101600</xdr:colOff>
      <xdr:row>79</xdr:row>
      <xdr:rowOff>18456</xdr:rowOff>
    </xdr:to>
    <xdr:sp macro="" textlink="">
      <xdr:nvSpPr>
        <xdr:cNvPr id="657" name="楕円 656"/>
        <xdr:cNvSpPr/>
      </xdr:nvSpPr>
      <xdr:spPr>
        <a:xfrm>
          <a:off x="15430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9583</xdr:rowOff>
    </xdr:from>
    <xdr:ext cx="313932" cy="259045"/>
    <xdr:sp macro="" textlink="">
      <xdr:nvSpPr>
        <xdr:cNvPr id="658" name="テキスト ボックス 657"/>
        <xdr:cNvSpPr txBox="1"/>
      </xdr:nvSpPr>
      <xdr:spPr>
        <a:xfrm>
          <a:off x="15324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59182</xdr:rowOff>
    </xdr:from>
    <xdr:to>
      <xdr:col>67</xdr:col>
      <xdr:colOff>101600</xdr:colOff>
      <xdr:row>78</xdr:row>
      <xdr:rowOff>160782</xdr:rowOff>
    </xdr:to>
    <xdr:sp macro="" textlink="">
      <xdr:nvSpPr>
        <xdr:cNvPr id="663" name="楕円 662"/>
        <xdr:cNvSpPr/>
      </xdr:nvSpPr>
      <xdr:spPr>
        <a:xfrm>
          <a:off x="12763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151909</xdr:rowOff>
    </xdr:from>
    <xdr:ext cx="378565" cy="259045"/>
    <xdr:sp macro="" textlink="">
      <xdr:nvSpPr>
        <xdr:cNvPr id="664" name="テキスト ボックス 663"/>
        <xdr:cNvSpPr txBox="1"/>
      </xdr:nvSpPr>
      <xdr:spPr>
        <a:xfrm>
          <a:off x="12625017" y="1352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7" name="直線コネクタ 686"/>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8"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9" name="直線コネクタ 688"/>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90"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91" name="直線コネクタ 690"/>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109525</xdr:rowOff>
    </xdr:from>
    <xdr:to>
      <xdr:col>85</xdr:col>
      <xdr:colOff>127000</xdr:colOff>
      <xdr:row>96</xdr:row>
      <xdr:rowOff>122464</xdr:rowOff>
    </xdr:to>
    <xdr:cxnSp macro="">
      <xdr:nvCxnSpPr>
        <xdr:cNvPr id="692" name="直線コネクタ 691"/>
        <xdr:cNvCxnSpPr/>
      </xdr:nvCxnSpPr>
      <xdr:spPr>
        <a:xfrm flipV="1">
          <a:off x="15481300" y="16568725"/>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3"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4" name="フローチャート: 判断 693"/>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109227</xdr:rowOff>
    </xdr:from>
    <xdr:to>
      <xdr:col>81</xdr:col>
      <xdr:colOff>50800</xdr:colOff>
      <xdr:row>96</xdr:row>
      <xdr:rowOff>122464</xdr:rowOff>
    </xdr:to>
    <xdr:cxnSp macro="">
      <xdr:nvCxnSpPr>
        <xdr:cNvPr id="695" name="直線コネクタ 694"/>
        <xdr:cNvCxnSpPr/>
      </xdr:nvCxnSpPr>
      <xdr:spPr>
        <a:xfrm>
          <a:off x="14592300" y="16568427"/>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6" name="フローチャート: 判断 695"/>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7" name="テキスト ボックス 696"/>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109227</xdr:rowOff>
    </xdr:from>
    <xdr:to>
      <xdr:col>76</xdr:col>
      <xdr:colOff>114300</xdr:colOff>
      <xdr:row>96</xdr:row>
      <xdr:rowOff>124772</xdr:rowOff>
    </xdr:to>
    <xdr:cxnSp macro="">
      <xdr:nvCxnSpPr>
        <xdr:cNvPr id="698" name="直線コネクタ 697"/>
        <xdr:cNvCxnSpPr/>
      </xdr:nvCxnSpPr>
      <xdr:spPr>
        <a:xfrm flipV="1">
          <a:off x="13703300" y="1656842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9" name="フローチャート: 判断 698"/>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700" name="テキスト ボックス 699"/>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98254</xdr:rowOff>
    </xdr:from>
    <xdr:to>
      <xdr:col>71</xdr:col>
      <xdr:colOff>177800</xdr:colOff>
      <xdr:row>96</xdr:row>
      <xdr:rowOff>124772</xdr:rowOff>
    </xdr:to>
    <xdr:cxnSp macro="">
      <xdr:nvCxnSpPr>
        <xdr:cNvPr id="701" name="直線コネクタ 700"/>
        <xdr:cNvCxnSpPr/>
      </xdr:nvCxnSpPr>
      <xdr:spPr>
        <a:xfrm>
          <a:off x="12814300" y="16386004"/>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2" name="フローチャート: 判断 701"/>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703" name="テキスト ボックス 702"/>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4" name="フローチャート: 判断 703"/>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5" name="テキスト ボックス 704"/>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58725</xdr:rowOff>
    </xdr:from>
    <xdr:to>
      <xdr:col>85</xdr:col>
      <xdr:colOff>177800</xdr:colOff>
      <xdr:row>96</xdr:row>
      <xdr:rowOff>160325</xdr:rowOff>
    </xdr:to>
    <xdr:sp macro="" textlink="">
      <xdr:nvSpPr>
        <xdr:cNvPr id="711" name="楕円 710"/>
        <xdr:cNvSpPr/>
      </xdr:nvSpPr>
      <xdr:spPr>
        <a:xfrm>
          <a:off x="16268700" y="16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81602</xdr:rowOff>
    </xdr:from>
    <xdr:ext cx="534377" cy="259045"/>
    <xdr:sp macro="" textlink="">
      <xdr:nvSpPr>
        <xdr:cNvPr id="712" name="公債費該当値テキスト"/>
        <xdr:cNvSpPr txBox="1"/>
      </xdr:nvSpPr>
      <xdr:spPr>
        <a:xfrm>
          <a:off x="16370300" y="163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71664</xdr:rowOff>
    </xdr:from>
    <xdr:to>
      <xdr:col>81</xdr:col>
      <xdr:colOff>101600</xdr:colOff>
      <xdr:row>97</xdr:row>
      <xdr:rowOff>1814</xdr:rowOff>
    </xdr:to>
    <xdr:sp macro="" textlink="">
      <xdr:nvSpPr>
        <xdr:cNvPr id="713" name="楕円 712"/>
        <xdr:cNvSpPr/>
      </xdr:nvSpPr>
      <xdr:spPr>
        <a:xfrm>
          <a:off x="15430500" y="165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18341</xdr:rowOff>
    </xdr:from>
    <xdr:ext cx="534377" cy="259045"/>
    <xdr:sp macro="" textlink="">
      <xdr:nvSpPr>
        <xdr:cNvPr id="714" name="テキスト ボックス 713"/>
        <xdr:cNvSpPr txBox="1"/>
      </xdr:nvSpPr>
      <xdr:spPr>
        <a:xfrm>
          <a:off x="15214111" y="1630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58427</xdr:rowOff>
    </xdr:from>
    <xdr:to>
      <xdr:col>76</xdr:col>
      <xdr:colOff>165100</xdr:colOff>
      <xdr:row>96</xdr:row>
      <xdr:rowOff>160027</xdr:rowOff>
    </xdr:to>
    <xdr:sp macro="" textlink="">
      <xdr:nvSpPr>
        <xdr:cNvPr id="715" name="楕円 714"/>
        <xdr:cNvSpPr/>
      </xdr:nvSpPr>
      <xdr:spPr>
        <a:xfrm>
          <a:off x="14541500" y="165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5104</xdr:rowOff>
    </xdr:from>
    <xdr:ext cx="534377" cy="259045"/>
    <xdr:sp macro="" textlink="">
      <xdr:nvSpPr>
        <xdr:cNvPr id="716" name="テキスト ボックス 715"/>
        <xdr:cNvSpPr txBox="1"/>
      </xdr:nvSpPr>
      <xdr:spPr>
        <a:xfrm>
          <a:off x="14325111" y="1629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73972</xdr:rowOff>
    </xdr:from>
    <xdr:to>
      <xdr:col>72</xdr:col>
      <xdr:colOff>38100</xdr:colOff>
      <xdr:row>97</xdr:row>
      <xdr:rowOff>4122</xdr:rowOff>
    </xdr:to>
    <xdr:sp macro="" textlink="">
      <xdr:nvSpPr>
        <xdr:cNvPr id="717" name="楕円 716"/>
        <xdr:cNvSpPr/>
      </xdr:nvSpPr>
      <xdr:spPr>
        <a:xfrm>
          <a:off x="13652500" y="165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20649</xdr:rowOff>
    </xdr:from>
    <xdr:ext cx="534377" cy="259045"/>
    <xdr:sp macro="" textlink="">
      <xdr:nvSpPr>
        <xdr:cNvPr id="718" name="テキスト ボックス 717"/>
        <xdr:cNvSpPr txBox="1"/>
      </xdr:nvSpPr>
      <xdr:spPr>
        <a:xfrm>
          <a:off x="13436111" y="163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47454</xdr:rowOff>
    </xdr:from>
    <xdr:to>
      <xdr:col>67</xdr:col>
      <xdr:colOff>101600</xdr:colOff>
      <xdr:row>95</xdr:row>
      <xdr:rowOff>149054</xdr:rowOff>
    </xdr:to>
    <xdr:sp macro="" textlink="">
      <xdr:nvSpPr>
        <xdr:cNvPr id="719" name="楕円 718"/>
        <xdr:cNvSpPr/>
      </xdr:nvSpPr>
      <xdr:spPr>
        <a:xfrm>
          <a:off x="12763500" y="1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165581</xdr:rowOff>
    </xdr:from>
    <xdr:ext cx="534377" cy="259045"/>
    <xdr:sp macro="" textlink="">
      <xdr:nvSpPr>
        <xdr:cNvPr id="720" name="テキスト ボックス 719"/>
        <xdr:cNvSpPr txBox="1"/>
      </xdr:nvSpPr>
      <xdr:spPr>
        <a:xfrm>
          <a:off x="12547111" y="161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4" name="直線コネクタ 743"/>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7"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8" name="直線コネクタ 747"/>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19304</xdr:rowOff>
    </xdr:from>
    <xdr:to>
      <xdr:col>116</xdr:col>
      <xdr:colOff>63500</xdr:colOff>
      <xdr:row>34</xdr:row>
      <xdr:rowOff>113030</xdr:rowOff>
    </xdr:to>
    <xdr:cxnSp macro="">
      <xdr:nvCxnSpPr>
        <xdr:cNvPr id="749" name="直線コネクタ 748"/>
        <xdr:cNvCxnSpPr/>
      </xdr:nvCxnSpPr>
      <xdr:spPr>
        <a:xfrm flipV="1">
          <a:off x="21323300" y="5848604"/>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43705</xdr:rowOff>
    </xdr:from>
    <xdr:ext cx="378565" cy="259045"/>
    <xdr:sp macro="" textlink="">
      <xdr:nvSpPr>
        <xdr:cNvPr id="750" name="諸支出金平均値テキスト"/>
        <xdr:cNvSpPr txBox="1"/>
      </xdr:nvSpPr>
      <xdr:spPr>
        <a:xfrm>
          <a:off x="22212300" y="6558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51" name="フローチャート: 判断 750"/>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33020</xdr:rowOff>
    </xdr:from>
    <xdr:to>
      <xdr:col>111</xdr:col>
      <xdr:colOff>177800</xdr:colOff>
      <xdr:row>34</xdr:row>
      <xdr:rowOff>113030</xdr:rowOff>
    </xdr:to>
    <xdr:cxnSp macro="">
      <xdr:nvCxnSpPr>
        <xdr:cNvPr id="752" name="直線コネクタ 751"/>
        <xdr:cNvCxnSpPr/>
      </xdr:nvCxnSpPr>
      <xdr:spPr>
        <a:xfrm>
          <a:off x="20434300" y="58623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3" name="フローチャート: 判断 752"/>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153433</xdr:rowOff>
    </xdr:from>
    <xdr:ext cx="378565" cy="259045"/>
    <xdr:sp macro="" textlink="">
      <xdr:nvSpPr>
        <xdr:cNvPr id="754" name="テキスト ボックス 753"/>
        <xdr:cNvSpPr txBox="1"/>
      </xdr:nvSpPr>
      <xdr:spPr>
        <a:xfrm>
          <a:off x="21134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33020</xdr:rowOff>
    </xdr:from>
    <xdr:to>
      <xdr:col>107</xdr:col>
      <xdr:colOff>50800</xdr:colOff>
      <xdr:row>35</xdr:row>
      <xdr:rowOff>78740</xdr:rowOff>
    </xdr:to>
    <xdr:cxnSp macro="">
      <xdr:nvCxnSpPr>
        <xdr:cNvPr id="755" name="直線コネクタ 754"/>
        <xdr:cNvCxnSpPr/>
      </xdr:nvCxnSpPr>
      <xdr:spPr>
        <a:xfrm flipV="1">
          <a:off x="19545300" y="58623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6" name="フローチャート: 判断 755"/>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135907</xdr:rowOff>
    </xdr:from>
    <xdr:ext cx="378565" cy="259045"/>
    <xdr:sp macro="" textlink="">
      <xdr:nvSpPr>
        <xdr:cNvPr id="757" name="テキスト ボックス 756"/>
        <xdr:cNvSpPr txBox="1"/>
      </xdr:nvSpPr>
      <xdr:spPr>
        <a:xfrm>
          <a:off x="2024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59690</xdr:rowOff>
    </xdr:from>
    <xdr:to>
      <xdr:col>102</xdr:col>
      <xdr:colOff>114300</xdr:colOff>
      <xdr:row>35</xdr:row>
      <xdr:rowOff>78740</xdr:rowOff>
    </xdr:to>
    <xdr:cxnSp macro="">
      <xdr:nvCxnSpPr>
        <xdr:cNvPr id="758" name="直線コネクタ 757"/>
        <xdr:cNvCxnSpPr/>
      </xdr:nvCxnSpPr>
      <xdr:spPr>
        <a:xfrm>
          <a:off x="18656300" y="6060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9" name="フローチャート: 判断 75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126001</xdr:rowOff>
    </xdr:from>
    <xdr:ext cx="378565" cy="259045"/>
    <xdr:sp macro="" textlink="">
      <xdr:nvSpPr>
        <xdr:cNvPr id="760" name="テキスト ボックス 759"/>
        <xdr:cNvSpPr txBox="1"/>
      </xdr:nvSpPr>
      <xdr:spPr>
        <a:xfrm>
          <a:off x="19356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61" name="フローチャート: 判断 760"/>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60469</xdr:rowOff>
    </xdr:from>
    <xdr:ext cx="378565" cy="259045"/>
    <xdr:sp macro="" textlink="">
      <xdr:nvSpPr>
        <xdr:cNvPr id="762" name="テキスト ボックス 761"/>
        <xdr:cNvSpPr txBox="1"/>
      </xdr:nvSpPr>
      <xdr:spPr>
        <a:xfrm>
          <a:off x="18467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139954</xdr:rowOff>
    </xdr:from>
    <xdr:to>
      <xdr:col>116</xdr:col>
      <xdr:colOff>114300</xdr:colOff>
      <xdr:row>34</xdr:row>
      <xdr:rowOff>70104</xdr:rowOff>
    </xdr:to>
    <xdr:sp macro="" textlink="">
      <xdr:nvSpPr>
        <xdr:cNvPr id="768" name="楕円 767"/>
        <xdr:cNvSpPr/>
      </xdr:nvSpPr>
      <xdr:spPr>
        <a:xfrm>
          <a:off x="221107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162831</xdr:rowOff>
    </xdr:from>
    <xdr:ext cx="469744" cy="259045"/>
    <xdr:sp macro="" textlink="">
      <xdr:nvSpPr>
        <xdr:cNvPr id="769" name="諸支出金該当値テキスト"/>
        <xdr:cNvSpPr txBox="1"/>
      </xdr:nvSpPr>
      <xdr:spPr>
        <a:xfrm>
          <a:off x="22212300"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62230</xdr:rowOff>
    </xdr:from>
    <xdr:to>
      <xdr:col>112</xdr:col>
      <xdr:colOff>38100</xdr:colOff>
      <xdr:row>34</xdr:row>
      <xdr:rowOff>163830</xdr:rowOff>
    </xdr:to>
    <xdr:sp macro="" textlink="">
      <xdr:nvSpPr>
        <xdr:cNvPr id="770" name="楕円 769"/>
        <xdr:cNvSpPr/>
      </xdr:nvSpPr>
      <xdr:spPr>
        <a:xfrm>
          <a:off x="21272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8907</xdr:rowOff>
    </xdr:from>
    <xdr:ext cx="469744" cy="259045"/>
    <xdr:sp macro="" textlink="">
      <xdr:nvSpPr>
        <xdr:cNvPr id="771" name="テキスト ボックス 770"/>
        <xdr:cNvSpPr txBox="1"/>
      </xdr:nvSpPr>
      <xdr:spPr>
        <a:xfrm>
          <a:off x="21088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153670</xdr:rowOff>
    </xdr:from>
    <xdr:to>
      <xdr:col>107</xdr:col>
      <xdr:colOff>101600</xdr:colOff>
      <xdr:row>34</xdr:row>
      <xdr:rowOff>83820</xdr:rowOff>
    </xdr:to>
    <xdr:sp macro="" textlink="">
      <xdr:nvSpPr>
        <xdr:cNvPr id="772" name="楕円 771"/>
        <xdr:cNvSpPr/>
      </xdr:nvSpPr>
      <xdr:spPr>
        <a:xfrm>
          <a:off x="20383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100347</xdr:rowOff>
    </xdr:from>
    <xdr:ext cx="469744" cy="259045"/>
    <xdr:sp macro="" textlink="">
      <xdr:nvSpPr>
        <xdr:cNvPr id="773" name="テキスト ボックス 772"/>
        <xdr:cNvSpPr txBox="1"/>
      </xdr:nvSpPr>
      <xdr:spPr>
        <a:xfrm>
          <a:off x="20199428"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27940</xdr:rowOff>
    </xdr:from>
    <xdr:to>
      <xdr:col>102</xdr:col>
      <xdr:colOff>165100</xdr:colOff>
      <xdr:row>35</xdr:row>
      <xdr:rowOff>129540</xdr:rowOff>
    </xdr:to>
    <xdr:sp macro="" textlink="">
      <xdr:nvSpPr>
        <xdr:cNvPr id="774" name="楕円 773"/>
        <xdr:cNvSpPr/>
      </xdr:nvSpPr>
      <xdr:spPr>
        <a:xfrm>
          <a:off x="19494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146067</xdr:rowOff>
    </xdr:from>
    <xdr:ext cx="378565" cy="259045"/>
    <xdr:sp macro="" textlink="">
      <xdr:nvSpPr>
        <xdr:cNvPr id="775" name="テキスト ボックス 774"/>
        <xdr:cNvSpPr txBox="1"/>
      </xdr:nvSpPr>
      <xdr:spPr>
        <a:xfrm>
          <a:off x="19356017" y="580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8890</xdr:rowOff>
    </xdr:from>
    <xdr:to>
      <xdr:col>98</xdr:col>
      <xdr:colOff>38100</xdr:colOff>
      <xdr:row>35</xdr:row>
      <xdr:rowOff>110490</xdr:rowOff>
    </xdr:to>
    <xdr:sp macro="" textlink="">
      <xdr:nvSpPr>
        <xdr:cNvPr id="776" name="楕円 775"/>
        <xdr:cNvSpPr/>
      </xdr:nvSpPr>
      <xdr:spPr>
        <a:xfrm>
          <a:off x="18605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127017</xdr:rowOff>
    </xdr:from>
    <xdr:ext cx="378565" cy="259045"/>
    <xdr:sp macro="" textlink="">
      <xdr:nvSpPr>
        <xdr:cNvPr id="777" name="テキスト ボックス 776"/>
        <xdr:cNvSpPr txBox="1"/>
      </xdr:nvSpPr>
      <xdr:spPr>
        <a:xfrm>
          <a:off x="18467017" y="578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市町村合併等大きな人口変動要因がないために、目的別歳出決算の変動は主として普通建設事業費の多寡によって変動することとなる。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本市において平成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年度との乖離が大きいものとして、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教育費、土木費、民生費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があげられる。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教育費、土木費については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年度に実施した普通建設事業費が剥落したためで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り、民生費については、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国に先駆けて幼児教育の段階的無償化を実施したことに伴う費用や、障害福祉サービス費（施設系・居宅系）等の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社会保障関係費の増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類似団体と比較で大きな乖離があるものは、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、諸支出金である。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民生費については、前述のとおり扶助費に係る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社会保障関係費の増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諸支出金については、過去から類似団体と比較して大きな乖離があるが、これは交通事業会計への補助を実施しているためである。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年度決算において、歳入</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のうち市税は、個人市民税の増加や企業業績の伸びによる法人市民税の増加等により増加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たが、土地売払収入の減少等により歳入全体として前年度比で減少した。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扶助費が引き続き増加し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た一方で、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年度に実施した普通建設事業費が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減少したため、歳出全体として前年度比で減少した。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歳入が前年度比で減額したものの、全体として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一方で、実質単年度収支は、国に先駆けて幼児教育の段階的無償化を実施したことに伴う費用等を財政調整基金を取崩して実施したため赤字となり、同様の理由により財政調整基金残高も減少した。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健全化法施行以来、国民健康保険事業特別会計（以下「国保会計」）及び中心市街地駐車場特別会計の慢性的な赤字を、その他の会計の黒字で補填している構造が続いていたが、国保会計については平成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年度以降黒字決算となり、以降年々改善されているため、特別会計等の収支は着実に改善している。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残る中心市街地駐車場事業特別会計については、平成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年度に同特別会計廃止に伴い累積赤字の清算を実施した結果、その他会計の赤字が解消した。平成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年度も引き続き赤字は解消されている。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年度の比較において変動が大きかったものとして、国保会計と病院事業会計によるものが挙げられる。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国保会計においては、歳入で収入率の上昇により、税収入が見込みよりも増加した一方で、平成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都道府県が財政運営の責任主体となり、安定的な財政運営や効率的な事業の確保等の国保運営に中心的な役割を担い、制度を安定化することとなった国保制度改革を受けて、決算補填を目的とした基準外繰入を廃止したこと等により、結果として実質収支の減少となった。</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病院事業会計においては、前年度に比べ入院、外来ともに患者数が増加し、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日当たり診療収益が増加したことや、救急患者の積極的な受け入れ、入院治療計画書の見直しによる平均在院日数の短縮を図ったこと等により、対前年比で実質収支の改善に繋がった。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6001;&#25919;&#20225;&#30011;/&#12304;&#27598;&#24180;&#12354;&#12427;&#35519;&#26619;&#12305;/&#65288;04&#26376;&#65289;&#36001;&#25919;&#29366;&#27841;&#36039;&#26009;&#38598;/R2&#12288;&#65288;H30&#27770;&#65289;/05_&#36861;&#21152;&#29031;&#20250;/02_&#21407;&#35506;&#29031;&#20250;/&#32076;&#21942;&#20225;&#30011;&#35506;/&#12304;&#36001;&#25919;&#29366;&#27841;&#36039;&#26009;&#38598;&#12305;_282073_&#20234;&#2002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s>
    <sheetDataSet>
      <sheetData sheetId="0">
        <row r="50">
          <cell r="BP50" t="str">
            <v>H26</v>
          </cell>
          <cell r="BX50" t="str">
            <v>H27</v>
          </cell>
          <cell r="CF50" t="str">
            <v>H28</v>
          </cell>
          <cell r="CN50" t="str">
            <v>H29</v>
          </cell>
          <cell r="CV50" t="str">
            <v>H30</v>
          </cell>
        </row>
        <row r="51">
          <cell r="AN51" t="str">
            <v>当該団体値</v>
          </cell>
          <cell r="BX51">
            <v>14.3</v>
          </cell>
          <cell r="CF51">
            <v>4.9000000000000004</v>
          </cell>
        </row>
        <row r="53">
          <cell r="BX53">
            <v>55.9</v>
          </cell>
          <cell r="CF53">
            <v>56.9</v>
          </cell>
          <cell r="CN53">
            <v>57.4</v>
          </cell>
          <cell r="CV53">
            <v>59.1</v>
          </cell>
        </row>
        <row r="55">
          <cell r="AN55" t="str">
            <v>類似団体内平均値</v>
          </cell>
          <cell r="BX55">
            <v>25.4</v>
          </cell>
          <cell r="CF55">
            <v>16.600000000000001</v>
          </cell>
          <cell r="CN55">
            <v>17.399999999999999</v>
          </cell>
          <cell r="CV55">
            <v>12.1</v>
          </cell>
        </row>
        <row r="57">
          <cell r="BX57">
            <v>52.6</v>
          </cell>
          <cell r="CF57">
            <v>58.6</v>
          </cell>
          <cell r="CN57">
            <v>58.9</v>
          </cell>
          <cell r="CV57">
            <v>59.2</v>
          </cell>
        </row>
        <row r="72">
          <cell r="BP72" t="str">
            <v>H26</v>
          </cell>
          <cell r="BX72" t="str">
            <v>H27</v>
          </cell>
          <cell r="CF72" t="str">
            <v>H28</v>
          </cell>
          <cell r="CN72" t="str">
            <v>H29</v>
          </cell>
          <cell r="CV72" t="str">
            <v>H30</v>
          </cell>
        </row>
        <row r="73">
          <cell r="AN73" t="str">
            <v>当該団体値</v>
          </cell>
          <cell r="BP73">
            <v>20.9</v>
          </cell>
          <cell r="BX73">
            <v>14.3</v>
          </cell>
          <cell r="CF73">
            <v>4.9000000000000004</v>
          </cell>
        </row>
        <row r="75">
          <cell r="BP75">
            <v>9.4</v>
          </cell>
          <cell r="BX75">
            <v>8.4</v>
          </cell>
          <cell r="CF75">
            <v>8.5</v>
          </cell>
          <cell r="CN75">
            <v>7.1</v>
          </cell>
          <cell r="CV75">
            <v>6.6</v>
          </cell>
        </row>
        <row r="77">
          <cell r="AN77" t="str">
            <v>類似団体内平均値</v>
          </cell>
          <cell r="BP77">
            <v>30.5</v>
          </cell>
          <cell r="BX77">
            <v>25.4</v>
          </cell>
          <cell r="CF77">
            <v>16.600000000000001</v>
          </cell>
          <cell r="CN77">
            <v>17.399999999999999</v>
          </cell>
          <cell r="CV77">
            <v>12.1</v>
          </cell>
        </row>
        <row r="79">
          <cell r="BP79">
            <v>5.2</v>
          </cell>
          <cell r="BX79">
            <v>4.8</v>
          </cell>
          <cell r="CF79">
            <v>3.6</v>
          </cell>
          <cell r="CN79">
            <v>3.6</v>
          </cell>
          <cell r="CV79">
            <v>3.5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71110653</v>
      </c>
      <c r="BO4" s="392"/>
      <c r="BP4" s="392"/>
      <c r="BQ4" s="392"/>
      <c r="BR4" s="392"/>
      <c r="BS4" s="392"/>
      <c r="BT4" s="392"/>
      <c r="BU4" s="393"/>
      <c r="BV4" s="391">
        <v>72052584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v>
      </c>
      <c r="CU4" s="398"/>
      <c r="CV4" s="398"/>
      <c r="CW4" s="398"/>
      <c r="CX4" s="398"/>
      <c r="CY4" s="398"/>
      <c r="CZ4" s="398"/>
      <c r="DA4" s="399"/>
      <c r="DB4" s="397">
        <v>1.9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69962067</v>
      </c>
      <c r="BO5" s="429"/>
      <c r="BP5" s="429"/>
      <c r="BQ5" s="429"/>
      <c r="BR5" s="429"/>
      <c r="BS5" s="429"/>
      <c r="BT5" s="429"/>
      <c r="BU5" s="430"/>
      <c r="BV5" s="428">
        <v>70480335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94.3</v>
      </c>
      <c r="CU5" s="426"/>
      <c r="CV5" s="426"/>
      <c r="CW5" s="426"/>
      <c r="CX5" s="426"/>
      <c r="CY5" s="426"/>
      <c r="CZ5" s="426"/>
      <c r="DA5" s="427"/>
      <c r="DB5" s="425">
        <v>94.4</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1148586</v>
      </c>
      <c r="BO6" s="429"/>
      <c r="BP6" s="429"/>
      <c r="BQ6" s="429"/>
      <c r="BR6" s="429"/>
      <c r="BS6" s="429"/>
      <c r="BT6" s="429"/>
      <c r="BU6" s="430"/>
      <c r="BV6" s="428">
        <v>1572249</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101.9</v>
      </c>
      <c r="CU6" s="466"/>
      <c r="CV6" s="466"/>
      <c r="CW6" s="466"/>
      <c r="CX6" s="466"/>
      <c r="CY6" s="466"/>
      <c r="CZ6" s="466"/>
      <c r="DA6" s="467"/>
      <c r="DB6" s="465">
        <v>102.3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343113</v>
      </c>
      <c r="BO7" s="429"/>
      <c r="BP7" s="429"/>
      <c r="BQ7" s="429"/>
      <c r="BR7" s="429"/>
      <c r="BS7" s="429"/>
      <c r="BT7" s="429"/>
      <c r="BU7" s="430"/>
      <c r="BV7" s="428">
        <v>818314</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40965473</v>
      </c>
      <c r="CU7" s="429"/>
      <c r="CV7" s="429"/>
      <c r="CW7" s="429"/>
      <c r="CX7" s="429"/>
      <c r="CY7" s="429"/>
      <c r="CZ7" s="429"/>
      <c r="DA7" s="430"/>
      <c r="DB7" s="428">
        <v>40550291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805473</v>
      </c>
      <c r="BO8" s="429"/>
      <c r="BP8" s="429"/>
      <c r="BQ8" s="429"/>
      <c r="BR8" s="429"/>
      <c r="BS8" s="429"/>
      <c r="BT8" s="429"/>
      <c r="BU8" s="430"/>
      <c r="BV8" s="428">
        <v>753935</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0.83</v>
      </c>
      <c r="CU8" s="469"/>
      <c r="CV8" s="469"/>
      <c r="CW8" s="469"/>
      <c r="CX8" s="469"/>
      <c r="CY8" s="469"/>
      <c r="CZ8" s="469"/>
      <c r="DA8" s="470"/>
      <c r="DB8" s="468">
        <v>0.83</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196883</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94</v>
      </c>
      <c r="AV9" s="461"/>
      <c r="AW9" s="461"/>
      <c r="AX9" s="461"/>
      <c r="AY9" s="462" t="s">
        <v>117</v>
      </c>
      <c r="AZ9" s="463"/>
      <c r="BA9" s="463"/>
      <c r="BB9" s="463"/>
      <c r="BC9" s="463"/>
      <c r="BD9" s="463"/>
      <c r="BE9" s="463"/>
      <c r="BF9" s="463"/>
      <c r="BG9" s="463"/>
      <c r="BH9" s="463"/>
      <c r="BI9" s="463"/>
      <c r="BJ9" s="463"/>
      <c r="BK9" s="463"/>
      <c r="BL9" s="463"/>
      <c r="BM9" s="464"/>
      <c r="BN9" s="428">
        <v>51538</v>
      </c>
      <c r="BO9" s="429"/>
      <c r="BP9" s="429"/>
      <c r="BQ9" s="429"/>
      <c r="BR9" s="429"/>
      <c r="BS9" s="429"/>
      <c r="BT9" s="429"/>
      <c r="BU9" s="430"/>
      <c r="BV9" s="428">
        <v>177191</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14.7</v>
      </c>
      <c r="CU9" s="426"/>
      <c r="CV9" s="426"/>
      <c r="CW9" s="426"/>
      <c r="CX9" s="426"/>
      <c r="CY9" s="426"/>
      <c r="CZ9" s="426"/>
      <c r="DA9" s="427"/>
      <c r="DB9" s="425">
        <v>14.4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196127</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102</v>
      </c>
      <c r="AV10" s="461"/>
      <c r="AW10" s="461"/>
      <c r="AX10" s="461"/>
      <c r="AY10" s="462" t="s">
        <v>121</v>
      </c>
      <c r="AZ10" s="463"/>
      <c r="BA10" s="463"/>
      <c r="BB10" s="463"/>
      <c r="BC10" s="463"/>
      <c r="BD10" s="463"/>
      <c r="BE10" s="463"/>
      <c r="BF10" s="463"/>
      <c r="BG10" s="463"/>
      <c r="BH10" s="463"/>
      <c r="BI10" s="463"/>
      <c r="BJ10" s="463"/>
      <c r="BK10" s="463"/>
      <c r="BL10" s="463"/>
      <c r="BM10" s="464"/>
      <c r="BN10" s="428">
        <v>382454</v>
      </c>
      <c r="BO10" s="429"/>
      <c r="BP10" s="429"/>
      <c r="BQ10" s="429"/>
      <c r="BR10" s="429"/>
      <c r="BS10" s="429"/>
      <c r="BT10" s="429"/>
      <c r="BU10" s="430"/>
      <c r="BV10" s="428">
        <v>515472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102</v>
      </c>
      <c r="AV11" s="461"/>
      <c r="AW11" s="461"/>
      <c r="AX11" s="461"/>
      <c r="AY11" s="462" t="s">
        <v>126</v>
      </c>
      <c r="AZ11" s="463"/>
      <c r="BA11" s="463"/>
      <c r="BB11" s="463"/>
      <c r="BC11" s="463"/>
      <c r="BD11" s="463"/>
      <c r="BE11" s="463"/>
      <c r="BF11" s="463"/>
      <c r="BG11" s="463"/>
      <c r="BH11" s="463"/>
      <c r="BI11" s="463"/>
      <c r="BJ11" s="463"/>
      <c r="BK11" s="463"/>
      <c r="BL11" s="463"/>
      <c r="BM11" s="464"/>
      <c r="BN11" s="428">
        <v>153600</v>
      </c>
      <c r="BO11" s="429"/>
      <c r="BP11" s="429"/>
      <c r="BQ11" s="429"/>
      <c r="BR11" s="429"/>
      <c r="BS11" s="429"/>
      <c r="BT11" s="429"/>
      <c r="BU11" s="430"/>
      <c r="BV11" s="428">
        <v>14438</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203261</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106</v>
      </c>
      <c r="AV12" s="461"/>
      <c r="AW12" s="461"/>
      <c r="AX12" s="461"/>
      <c r="AY12" s="462" t="s">
        <v>135</v>
      </c>
      <c r="AZ12" s="463"/>
      <c r="BA12" s="463"/>
      <c r="BB12" s="463"/>
      <c r="BC12" s="463"/>
      <c r="BD12" s="463"/>
      <c r="BE12" s="463"/>
      <c r="BF12" s="463"/>
      <c r="BG12" s="463"/>
      <c r="BH12" s="463"/>
      <c r="BI12" s="463"/>
      <c r="BJ12" s="463"/>
      <c r="BK12" s="463"/>
      <c r="BL12" s="463"/>
      <c r="BM12" s="464"/>
      <c r="BN12" s="428">
        <v>687398</v>
      </c>
      <c r="BO12" s="429"/>
      <c r="BP12" s="429"/>
      <c r="BQ12" s="429"/>
      <c r="BR12" s="429"/>
      <c r="BS12" s="429"/>
      <c r="BT12" s="429"/>
      <c r="BU12" s="430"/>
      <c r="BV12" s="428">
        <v>612347</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200098</v>
      </c>
      <c r="S13" s="510"/>
      <c r="T13" s="510"/>
      <c r="U13" s="510"/>
      <c r="V13" s="511"/>
      <c r="W13" s="444" t="s">
        <v>139</v>
      </c>
      <c r="X13" s="445"/>
      <c r="Y13" s="445"/>
      <c r="Z13" s="445"/>
      <c r="AA13" s="445"/>
      <c r="AB13" s="435"/>
      <c r="AC13" s="479">
        <v>593</v>
      </c>
      <c r="AD13" s="480"/>
      <c r="AE13" s="480"/>
      <c r="AF13" s="480"/>
      <c r="AG13" s="519"/>
      <c r="AH13" s="479">
        <v>612</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-99806</v>
      </c>
      <c r="BO13" s="429"/>
      <c r="BP13" s="429"/>
      <c r="BQ13" s="429"/>
      <c r="BR13" s="429"/>
      <c r="BS13" s="429"/>
      <c r="BT13" s="429"/>
      <c r="BU13" s="430"/>
      <c r="BV13" s="428">
        <v>94754</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6.6</v>
      </c>
      <c r="CU13" s="426"/>
      <c r="CV13" s="426"/>
      <c r="CW13" s="426"/>
      <c r="CX13" s="426"/>
      <c r="CY13" s="426"/>
      <c r="CZ13" s="426"/>
      <c r="DA13" s="427"/>
      <c r="DB13" s="425">
        <v>7.1</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202193</v>
      </c>
      <c r="S14" s="510"/>
      <c r="T14" s="510"/>
      <c r="U14" s="510"/>
      <c r="V14" s="511"/>
      <c r="W14" s="418"/>
      <c r="X14" s="419"/>
      <c r="Y14" s="419"/>
      <c r="Z14" s="419"/>
      <c r="AA14" s="419"/>
      <c r="AB14" s="408"/>
      <c r="AC14" s="512">
        <v>0.7</v>
      </c>
      <c r="AD14" s="513"/>
      <c r="AE14" s="513"/>
      <c r="AF14" s="513"/>
      <c r="AG14" s="514"/>
      <c r="AH14" s="512">
        <v>0.7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146</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199107</v>
      </c>
      <c r="S15" s="510"/>
      <c r="T15" s="510"/>
      <c r="U15" s="510"/>
      <c r="V15" s="511"/>
      <c r="W15" s="444" t="s">
        <v>148</v>
      </c>
      <c r="X15" s="445"/>
      <c r="Y15" s="445"/>
      <c r="Z15" s="445"/>
      <c r="AA15" s="445"/>
      <c r="AB15" s="435"/>
      <c r="AC15" s="479">
        <v>21780</v>
      </c>
      <c r="AD15" s="480"/>
      <c r="AE15" s="480"/>
      <c r="AF15" s="480"/>
      <c r="AG15" s="519"/>
      <c r="AH15" s="479">
        <v>23327</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25560080</v>
      </c>
      <c r="BO15" s="392"/>
      <c r="BP15" s="392"/>
      <c r="BQ15" s="392"/>
      <c r="BR15" s="392"/>
      <c r="BS15" s="392"/>
      <c r="BT15" s="392"/>
      <c r="BU15" s="393"/>
      <c r="BV15" s="391">
        <v>25248933</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26.3</v>
      </c>
      <c r="AD16" s="513"/>
      <c r="AE16" s="513"/>
      <c r="AF16" s="513"/>
      <c r="AG16" s="514"/>
      <c r="AH16" s="512">
        <v>27.8</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30779863</v>
      </c>
      <c r="BO16" s="429"/>
      <c r="BP16" s="429"/>
      <c r="BQ16" s="429"/>
      <c r="BR16" s="429"/>
      <c r="BS16" s="429"/>
      <c r="BT16" s="429"/>
      <c r="BU16" s="430"/>
      <c r="BV16" s="428">
        <v>30445816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152</v>
      </c>
      <c r="S17" s="530"/>
      <c r="T17" s="530"/>
      <c r="U17" s="530"/>
      <c r="V17" s="531"/>
      <c r="W17" s="444" t="s">
        <v>155</v>
      </c>
      <c r="X17" s="445"/>
      <c r="Y17" s="445"/>
      <c r="Z17" s="445"/>
      <c r="AA17" s="445"/>
      <c r="AB17" s="435"/>
      <c r="AC17" s="479">
        <v>60302</v>
      </c>
      <c r="AD17" s="480"/>
      <c r="AE17" s="480"/>
      <c r="AF17" s="480"/>
      <c r="AG17" s="519"/>
      <c r="AH17" s="479">
        <v>59842</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32537802</v>
      </c>
      <c r="BO17" s="429"/>
      <c r="BP17" s="429"/>
      <c r="BQ17" s="429"/>
      <c r="BR17" s="429"/>
      <c r="BS17" s="429"/>
      <c r="BT17" s="429"/>
      <c r="BU17" s="430"/>
      <c r="BV17" s="428">
        <v>32147285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25</v>
      </c>
      <c r="M18" s="541"/>
      <c r="N18" s="541"/>
      <c r="O18" s="541"/>
      <c r="P18" s="541"/>
      <c r="Q18" s="541"/>
      <c r="R18" s="542"/>
      <c r="S18" s="542"/>
      <c r="T18" s="542"/>
      <c r="U18" s="542"/>
      <c r="V18" s="543"/>
      <c r="W18" s="446"/>
      <c r="X18" s="447"/>
      <c r="Y18" s="447"/>
      <c r="Z18" s="447"/>
      <c r="AA18" s="447"/>
      <c r="AB18" s="438"/>
      <c r="AC18" s="544">
        <v>72.900000000000006</v>
      </c>
      <c r="AD18" s="545"/>
      <c r="AE18" s="545"/>
      <c r="AF18" s="545"/>
      <c r="AG18" s="546"/>
      <c r="AH18" s="544">
        <v>71.400000000000006</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39799837</v>
      </c>
      <c r="BO18" s="429"/>
      <c r="BP18" s="429"/>
      <c r="BQ18" s="429"/>
      <c r="BR18" s="429"/>
      <c r="BS18" s="429"/>
      <c r="BT18" s="429"/>
      <c r="BU18" s="430"/>
      <c r="BV18" s="428">
        <v>39281388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7875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47966778</v>
      </c>
      <c r="BO19" s="429"/>
      <c r="BP19" s="429"/>
      <c r="BQ19" s="429"/>
      <c r="BR19" s="429"/>
      <c r="BS19" s="429"/>
      <c r="BT19" s="429"/>
      <c r="BU19" s="430"/>
      <c r="BV19" s="428">
        <v>47839583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78903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58545872</v>
      </c>
      <c r="BO23" s="429"/>
      <c r="BP23" s="429"/>
      <c r="BQ23" s="429"/>
      <c r="BR23" s="429"/>
      <c r="BS23" s="429"/>
      <c r="BT23" s="429"/>
      <c r="BU23" s="430"/>
      <c r="BV23" s="428">
        <v>60647256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9531</v>
      </c>
      <c r="R24" s="480"/>
      <c r="S24" s="480"/>
      <c r="T24" s="480"/>
      <c r="U24" s="480"/>
      <c r="V24" s="519"/>
      <c r="W24" s="578"/>
      <c r="X24" s="566"/>
      <c r="Y24" s="567"/>
      <c r="Z24" s="478" t="s">
        <v>171</v>
      </c>
      <c r="AA24" s="458"/>
      <c r="AB24" s="458"/>
      <c r="AC24" s="458"/>
      <c r="AD24" s="458"/>
      <c r="AE24" s="458"/>
      <c r="AF24" s="458"/>
      <c r="AG24" s="459"/>
      <c r="AH24" s="479">
        <v>1182</v>
      </c>
      <c r="AI24" s="480"/>
      <c r="AJ24" s="480"/>
      <c r="AK24" s="480"/>
      <c r="AL24" s="519"/>
      <c r="AM24" s="479">
        <v>3614556</v>
      </c>
      <c r="AN24" s="480"/>
      <c r="AO24" s="480"/>
      <c r="AP24" s="480"/>
      <c r="AQ24" s="480"/>
      <c r="AR24" s="519"/>
      <c r="AS24" s="479">
        <v>3058</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49365812</v>
      </c>
      <c r="BO24" s="429"/>
      <c r="BP24" s="429"/>
      <c r="BQ24" s="429"/>
      <c r="BR24" s="429"/>
      <c r="BS24" s="429"/>
      <c r="BT24" s="429"/>
      <c r="BU24" s="430"/>
      <c r="BV24" s="428">
        <v>49581553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8227</v>
      </c>
      <c r="R25" s="480"/>
      <c r="S25" s="480"/>
      <c r="T25" s="480"/>
      <c r="U25" s="480"/>
      <c r="V25" s="519"/>
      <c r="W25" s="578"/>
      <c r="X25" s="566"/>
      <c r="Y25" s="567"/>
      <c r="Z25" s="478" t="s">
        <v>174</v>
      </c>
      <c r="AA25" s="458"/>
      <c r="AB25" s="458"/>
      <c r="AC25" s="458"/>
      <c r="AD25" s="458"/>
      <c r="AE25" s="458"/>
      <c r="AF25" s="458"/>
      <c r="AG25" s="459"/>
      <c r="AH25" s="479">
        <v>204</v>
      </c>
      <c r="AI25" s="480"/>
      <c r="AJ25" s="480"/>
      <c r="AK25" s="480"/>
      <c r="AL25" s="519"/>
      <c r="AM25" s="479">
        <v>597720</v>
      </c>
      <c r="AN25" s="480"/>
      <c r="AO25" s="480"/>
      <c r="AP25" s="480"/>
      <c r="AQ25" s="480"/>
      <c r="AR25" s="519"/>
      <c r="AS25" s="479">
        <v>2930</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24868468</v>
      </c>
      <c r="BO25" s="392"/>
      <c r="BP25" s="392"/>
      <c r="BQ25" s="392"/>
      <c r="BR25" s="392"/>
      <c r="BS25" s="392"/>
      <c r="BT25" s="392"/>
      <c r="BU25" s="393"/>
      <c r="BV25" s="391">
        <v>5044595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7250</v>
      </c>
      <c r="R26" s="480"/>
      <c r="S26" s="480"/>
      <c r="T26" s="480"/>
      <c r="U26" s="480"/>
      <c r="V26" s="519"/>
      <c r="W26" s="578"/>
      <c r="X26" s="566"/>
      <c r="Y26" s="567"/>
      <c r="Z26" s="478" t="s">
        <v>177</v>
      </c>
      <c r="AA26" s="588"/>
      <c r="AB26" s="588"/>
      <c r="AC26" s="588"/>
      <c r="AD26" s="588"/>
      <c r="AE26" s="588"/>
      <c r="AF26" s="588"/>
      <c r="AG26" s="589"/>
      <c r="AH26" s="479">
        <v>21</v>
      </c>
      <c r="AI26" s="480"/>
      <c r="AJ26" s="480"/>
      <c r="AK26" s="480"/>
      <c r="AL26" s="519"/>
      <c r="AM26" s="479">
        <v>69636</v>
      </c>
      <c r="AN26" s="480"/>
      <c r="AO26" s="480"/>
      <c r="AP26" s="480"/>
      <c r="AQ26" s="480"/>
      <c r="AR26" s="519"/>
      <c r="AS26" s="479">
        <v>3316</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v>200000</v>
      </c>
      <c r="BO26" s="429"/>
      <c r="BP26" s="429"/>
      <c r="BQ26" s="429"/>
      <c r="BR26" s="429"/>
      <c r="BS26" s="429"/>
      <c r="BT26" s="429"/>
      <c r="BU26" s="430"/>
      <c r="BV26" s="428">
        <v>200000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7200</v>
      </c>
      <c r="R27" s="480"/>
      <c r="S27" s="480"/>
      <c r="T27" s="480"/>
      <c r="U27" s="480"/>
      <c r="V27" s="519"/>
      <c r="W27" s="578"/>
      <c r="X27" s="566"/>
      <c r="Y27" s="567"/>
      <c r="Z27" s="478" t="s">
        <v>180</v>
      </c>
      <c r="AA27" s="458"/>
      <c r="AB27" s="458"/>
      <c r="AC27" s="458"/>
      <c r="AD27" s="458"/>
      <c r="AE27" s="458"/>
      <c r="AF27" s="458"/>
      <c r="AG27" s="459"/>
      <c r="AH27" s="479">
        <v>124</v>
      </c>
      <c r="AI27" s="480"/>
      <c r="AJ27" s="480"/>
      <c r="AK27" s="480"/>
      <c r="AL27" s="519"/>
      <c r="AM27" s="479">
        <v>430041</v>
      </c>
      <c r="AN27" s="480"/>
      <c r="AO27" s="480"/>
      <c r="AP27" s="480"/>
      <c r="AQ27" s="480"/>
      <c r="AR27" s="519"/>
      <c r="AS27" s="479">
        <v>3468</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100666</v>
      </c>
      <c r="BO27" s="602"/>
      <c r="BP27" s="602"/>
      <c r="BQ27" s="602"/>
      <c r="BR27" s="602"/>
      <c r="BS27" s="602"/>
      <c r="BT27" s="602"/>
      <c r="BU27" s="603"/>
      <c r="BV27" s="601">
        <v>100586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6460</v>
      </c>
      <c r="R28" s="480"/>
      <c r="S28" s="480"/>
      <c r="T28" s="480"/>
      <c r="U28" s="480"/>
      <c r="V28" s="519"/>
      <c r="W28" s="578"/>
      <c r="X28" s="566"/>
      <c r="Y28" s="567"/>
      <c r="Z28" s="478" t="s">
        <v>183</v>
      </c>
      <c r="AA28" s="458"/>
      <c r="AB28" s="458"/>
      <c r="AC28" s="458"/>
      <c r="AD28" s="458"/>
      <c r="AE28" s="458"/>
      <c r="AF28" s="458"/>
      <c r="AG28" s="459"/>
      <c r="AH28" s="479" t="s">
        <v>129</v>
      </c>
      <c r="AI28" s="480"/>
      <c r="AJ28" s="480"/>
      <c r="AK28" s="480"/>
      <c r="AL28" s="519"/>
      <c r="AM28" s="479" t="s">
        <v>128</v>
      </c>
      <c r="AN28" s="480"/>
      <c r="AO28" s="480"/>
      <c r="AP28" s="480"/>
      <c r="AQ28" s="480"/>
      <c r="AR28" s="519"/>
      <c r="AS28" s="479" t="s">
        <v>129</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7305866</v>
      </c>
      <c r="BO28" s="392"/>
      <c r="BP28" s="392"/>
      <c r="BQ28" s="392"/>
      <c r="BR28" s="392"/>
      <c r="BS28" s="392"/>
      <c r="BT28" s="392"/>
      <c r="BU28" s="393"/>
      <c r="BV28" s="391">
        <v>7610810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26</v>
      </c>
      <c r="M29" s="480"/>
      <c r="N29" s="480"/>
      <c r="O29" s="480"/>
      <c r="P29" s="519"/>
      <c r="Q29" s="479">
        <v>5840</v>
      </c>
      <c r="R29" s="480"/>
      <c r="S29" s="480"/>
      <c r="T29" s="480"/>
      <c r="U29" s="480"/>
      <c r="V29" s="519"/>
      <c r="W29" s="579"/>
      <c r="X29" s="580"/>
      <c r="Y29" s="581"/>
      <c r="Z29" s="478" t="s">
        <v>186</v>
      </c>
      <c r="AA29" s="458"/>
      <c r="AB29" s="458"/>
      <c r="AC29" s="458"/>
      <c r="AD29" s="458"/>
      <c r="AE29" s="458"/>
      <c r="AF29" s="458"/>
      <c r="AG29" s="459"/>
      <c r="AH29" s="479">
        <v>1306</v>
      </c>
      <c r="AI29" s="480"/>
      <c r="AJ29" s="480"/>
      <c r="AK29" s="480"/>
      <c r="AL29" s="519"/>
      <c r="AM29" s="479">
        <v>4044597</v>
      </c>
      <c r="AN29" s="480"/>
      <c r="AO29" s="480"/>
      <c r="AP29" s="480"/>
      <c r="AQ29" s="480"/>
      <c r="AR29" s="519"/>
      <c r="AS29" s="479">
        <v>3097</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2055002</v>
      </c>
      <c r="BO29" s="429"/>
      <c r="BP29" s="429"/>
      <c r="BQ29" s="429"/>
      <c r="BR29" s="429"/>
      <c r="BS29" s="429"/>
      <c r="BT29" s="429"/>
      <c r="BU29" s="430"/>
      <c r="BV29" s="428">
        <v>625307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99.9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7878761</v>
      </c>
      <c r="BO30" s="602"/>
      <c r="BP30" s="602"/>
      <c r="BQ30" s="602"/>
      <c r="BR30" s="602"/>
      <c r="BS30" s="602"/>
      <c r="BT30" s="602"/>
      <c r="BU30" s="603"/>
      <c r="BV30" s="601">
        <v>6727196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197</v>
      </c>
      <c r="AN33" s="452"/>
      <c r="AO33" s="417" t="s">
        <v>196</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IF('(2)各会計、関係団体の財政状況及び健全化判断比率'!B7="","",'(2)各会計、関係団体の財政状況及び健全化判断比率'!B7)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IF('(2)各会計、関係団体の財政状況及び健全化判断比率'!B28="","",'(2)各会計、関係団体の財政状況及び健全化判断比率'!B28)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IF('(2)各会計、関係団体の財政状況及び健全化判断比率'!B32="","",'(2)各会計、関係団体の財政状況及び健全化判断比率'!B32)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IF('(2)各会計、関係団体の財政状況及び健全化判断比率'!B68="","",'(2)各会計、関係団体の財政状況及び健全化判断比率'!B68)</f>
        <v>丹波少年自然の家事務組合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IF('(2)各会計、関係団体の財政状況及び健全化判断比率'!BS7="","",'(2)各会計、関係団体の財政状況及び健全化判断比率'!BS7)</f>
        <v>柿衞文庫</v>
      </c>
      <c r="CR34" s="615"/>
      <c r="CS34" s="615"/>
      <c r="CT34" s="615"/>
      <c r="CU34" s="615"/>
      <c r="CV34" s="615"/>
      <c r="CW34" s="615"/>
      <c r="CX34" s="615"/>
      <c r="CY34" s="615"/>
      <c r="CZ34" s="615"/>
      <c r="DA34" s="615"/>
      <c r="DB34" s="615"/>
      <c r="DC34" s="615"/>
      <c r="DD34" s="615"/>
      <c r="DE34" s="615"/>
      <c r="DF34" s="210"/>
      <c r="DG34" s="616" t="str">
        <f>IF('(2)各会計、関係団体の財政状況及び健全化判断比率'!BR7="","",'(2)各会計、関係団体の財政状況及び健全化判断比率'!BR7)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IF('(2)各会計、関係団体の財政状況及び健全化判断比率'!B8="","",'(2)各会計、関係団体の財政状況及び健全化判断比率'!B8)</f>
        <v>中小企業勤労者福祉共済事業特別会計</v>
      </c>
      <c r="F35" s="615"/>
      <c r="G35" s="615"/>
      <c r="H35" s="615"/>
      <c r="I35" s="615"/>
      <c r="J35" s="615"/>
      <c r="K35" s="615"/>
      <c r="L35" s="615"/>
      <c r="M35" s="615"/>
      <c r="N35" s="615"/>
      <c r="O35" s="615"/>
      <c r="P35" s="615"/>
      <c r="Q35" s="615"/>
      <c r="R35" s="615"/>
      <c r="S35" s="615"/>
      <c r="T35" s="213"/>
      <c r="U35" s="614">
        <f>IF(W35="","",U34+1)</f>
        <v>4</v>
      </c>
      <c r="V35" s="614"/>
      <c r="W35" s="615" t="str">
        <f>IF('(2)各会計、関係団体の財政状況及び健全化判断比率'!B29="","",'(2)各会計、関係団体の財政状況及び健全化判断比率'!B29)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IF('(2)各会計、関係団体の財政状況及び健全化判断比率'!B33="","",'(2)各会計、関係団体の財政状況及び健全化判断比率'!B33)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IF('(2)各会計、関係団体の財政状況及び健全化判断比率'!B69="","",'(2)各会計、関係団体の財政状況及び健全化判断比率'!B69)</f>
        <v>後期広域連合（一般会計）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IF('(2)各会計、関係団体の財政状況及び健全化判断比率'!BS8="","",'(2)各会計、関係団体の財政状況及び健全化判断比率'!BS8)</f>
        <v>いたみ文化・スポーツ財団</v>
      </c>
      <c r="CR35" s="615"/>
      <c r="CS35" s="615"/>
      <c r="CT35" s="615"/>
      <c r="CU35" s="615"/>
      <c r="CV35" s="615"/>
      <c r="CW35" s="615"/>
      <c r="CX35" s="615"/>
      <c r="CY35" s="615"/>
      <c r="CZ35" s="615"/>
      <c r="DA35" s="615"/>
      <c r="DB35" s="615"/>
      <c r="DC35" s="615"/>
      <c r="DD35" s="615"/>
      <c r="DE35" s="615"/>
      <c r="DF35" s="210"/>
      <c r="DG35" s="616" t="str">
        <f>IF('(2)各会計、関係団体の財政状況及び健全化判断比率'!BR8="","",'(2)各会計、関係団体の財政状況及び健全化判断比率'!BR8)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IF('(2)各会計、関係団体の財政状況及び健全化判断比率'!B9="","",'(2)各会計、関係団体の財政状況及び健全化判断比率'!B9)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IF('(2)各会計、関係団体の財政状況及び健全化判断比率'!B30="","",'(2)各会計、関係団体の財政状況及び健全化判断比率'!B30)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f t="shared" si="0"/>
        <v>9</v>
      </c>
      <c r="AN36" s="614"/>
      <c r="AO36" s="615" t="str">
        <f>IF('(2)各会計、関係団体の財政状況及び健全化判断比率'!B34="","",'(2)各会計、関係団体の財政状況及び健全化判断比率'!B34)</f>
        <v>交通事業会計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15</v>
      </c>
      <c r="BX36" s="614"/>
      <c r="BY36" s="615" t="str">
        <f>IF('(2)各会計、関係団体の財政状況及び健全化判断比率'!B70="","",'(2)各会計、関係団体の財政状況及び健全化判断比率'!B70)</f>
        <v>後期広域連合（特別会計）</v>
      </c>
      <c r="BZ36" s="615"/>
      <c r="CA36" s="615"/>
      <c r="CB36" s="615"/>
      <c r="CC36" s="615"/>
      <c r="CD36" s="615"/>
      <c r="CE36" s="615"/>
      <c r="CF36" s="615"/>
      <c r="CG36" s="615"/>
      <c r="CH36" s="615"/>
      <c r="CI36" s="615"/>
      <c r="CJ36" s="615"/>
      <c r="CK36" s="615"/>
      <c r="CL36" s="615"/>
      <c r="CM36" s="615"/>
      <c r="CN36" s="213"/>
      <c r="CO36" s="614">
        <f t="shared" si="3"/>
        <v>19</v>
      </c>
      <c r="CP36" s="614"/>
      <c r="CQ36" s="615" t="str">
        <f>IF('(2)各会計、関係団体の財政状況及び健全化判断比率'!BS9="","",'(2)各会計、関係団体の財政状況及び健全化判断比率'!BS9)</f>
        <v>伊丹まち未来</v>
      </c>
      <c r="CR36" s="615"/>
      <c r="CS36" s="615"/>
      <c r="CT36" s="615"/>
      <c r="CU36" s="615"/>
      <c r="CV36" s="615"/>
      <c r="CW36" s="615"/>
      <c r="CX36" s="615"/>
      <c r="CY36" s="615"/>
      <c r="CZ36" s="615"/>
      <c r="DA36" s="615"/>
      <c r="DB36" s="615"/>
      <c r="DC36" s="615"/>
      <c r="DD36" s="615"/>
      <c r="DE36" s="615"/>
      <c r="DF36" s="210"/>
      <c r="DG36" s="616" t="str">
        <f>IF('(2)各会計、関係団体の財政状況及び健全化判断比率'!BR9="","",'(2)各会計、関係団体の財政状況及び健全化判断比率'!BR9)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IF('(2)各会計、関係団体の財政状況及び健全化判断比率'!B10="","",'(2)各会計、関係団体の財政状況及び健全化判断比率'!B10)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IF('(2)各会計、関係団体の財政状況及び健全化判断比率'!B31="","",'(2)各会計、関係団体の財政状況及び健全化判断比率'!B31)</f>
        <v>農業共済事業特別会計</v>
      </c>
      <c r="X37" s="615"/>
      <c r="Y37" s="615"/>
      <c r="Z37" s="615"/>
      <c r="AA37" s="615"/>
      <c r="AB37" s="615"/>
      <c r="AC37" s="615"/>
      <c r="AD37" s="615"/>
      <c r="AE37" s="615"/>
      <c r="AF37" s="615"/>
      <c r="AG37" s="615"/>
      <c r="AH37" s="615"/>
      <c r="AI37" s="615"/>
      <c r="AJ37" s="615"/>
      <c r="AK37" s="615"/>
      <c r="AL37" s="213"/>
      <c r="AM37" s="614">
        <f t="shared" si="0"/>
        <v>10</v>
      </c>
      <c r="AN37" s="614"/>
      <c r="AO37" s="615" t="str">
        <f>IF('(2)各会計、関係団体の財政状況及び健全化判断比率'!B35="","",'(2)各会計、関係団体の財政状況及び健全化判断比率'!B35)</f>
        <v>病院事業会計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IF('(2)各会計、関係団体の財政状況及び健全化判断比率'!B71="","",'(2)各会計、関係団体の財政状況及び健全化判断比率'!B71)</f>
        <v>豊中市伊丹市クリーンランド</v>
      </c>
      <c r="BZ37" s="615"/>
      <c r="CA37" s="615"/>
      <c r="CB37" s="615"/>
      <c r="CC37" s="615"/>
      <c r="CD37" s="615"/>
      <c r="CE37" s="615"/>
      <c r="CF37" s="615"/>
      <c r="CG37" s="615"/>
      <c r="CH37" s="615"/>
      <c r="CI37" s="615"/>
      <c r="CJ37" s="615"/>
      <c r="CK37" s="615"/>
      <c r="CL37" s="615"/>
      <c r="CM37" s="615"/>
      <c r="CN37" s="213"/>
      <c r="CO37" s="614">
        <f t="shared" si="3"/>
        <v>20</v>
      </c>
      <c r="CP37" s="614"/>
      <c r="CQ37" s="615" t="str">
        <f>IF('(2)各会計、関係団体の財政状況及び健全化判断比率'!BS10="","",'(2)各会計、関係団体の財政状況及び健全化判断比率'!BS10)</f>
        <v>アリオ</v>
      </c>
      <c r="CR37" s="615"/>
      <c r="CS37" s="615"/>
      <c r="CT37" s="615"/>
      <c r="CU37" s="615"/>
      <c r="CV37" s="615"/>
      <c r="CW37" s="615"/>
      <c r="CX37" s="615"/>
      <c r="CY37" s="615"/>
      <c r="CZ37" s="615"/>
      <c r="DA37" s="615"/>
      <c r="DB37" s="615"/>
      <c r="DC37" s="615"/>
      <c r="DD37" s="615"/>
      <c r="DE37" s="615"/>
      <c r="DF37" s="210"/>
      <c r="DG37" s="616" t="str">
        <f>IF('(2)各会計、関係団体の財政状況及び健全化判断比率'!BR10="","",'(2)各会計、関係団体の財政状況及び健全化判断比率'!BR10)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IF('(2)各会計、関係団体の財政状況及び健全化判断比率'!B11="","",'(2)各会計、関係団体の財政状況及び健全化判断比率'!B11)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f t="shared" si="0"/>
        <v>11</v>
      </c>
      <c r="AN38" s="614"/>
      <c r="AO38" s="615" t="str">
        <f>IF('(2)各会計、関係団体の財政状況及び健全化判断比率'!B36="","",'(2)各会計、関係団体の財政状況及び健全化判断比率'!B36)</f>
        <v>下水道事業会計</v>
      </c>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IF('(2)各会計、関係団体の財政状況及び健全化判断比率'!B72="","",'(2)各会計、関係団体の財政状況及び健全化判断比率'!B72)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f t="shared" si="3"/>
        <v>21</v>
      </c>
      <c r="CP38" s="614"/>
      <c r="CQ38" s="615" t="str">
        <f>IF('(2)各会計、関係団体の財政状況及び健全化判断比率'!BS11="","",'(2)各会計、関係団体の財政状況及び健全化判断比率'!BS11)</f>
        <v>伊丹シティホテル</v>
      </c>
      <c r="CR38" s="615"/>
      <c r="CS38" s="615"/>
      <c r="CT38" s="615"/>
      <c r="CU38" s="615"/>
      <c r="CV38" s="615"/>
      <c r="CW38" s="615"/>
      <c r="CX38" s="615"/>
      <c r="CY38" s="615"/>
      <c r="CZ38" s="615"/>
      <c r="DA38" s="615"/>
      <c r="DB38" s="615"/>
      <c r="DC38" s="615"/>
      <c r="DD38" s="615"/>
      <c r="DE38" s="615"/>
      <c r="DF38" s="210"/>
      <c r="DG38" s="616" t="str">
        <f>IF('(2)各会計、関係団体の財政状況及び健全化判断比率'!BR11="","",'(2)各会計、関係団体の財政状況及び健全化判断比率'!BR11)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IF('(2)各会計、関係団体の財政状況及び健全化判断比率'!B12="","",'(2)各会計、関係団体の財政状況及び健全化判断比率'!B12)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f t="shared" si="0"/>
        <v>12</v>
      </c>
      <c r="AN39" s="614"/>
      <c r="AO39" s="615" t="str">
        <f>IF('(2)各会計、関係団体の財政状況及び健全化判断比率'!B37="","",'(2)各会計、関係団体の財政状況及び健全化判断比率'!B37)</f>
        <v>モーターボート競走事業会計</v>
      </c>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IF('(2)各会計、関係団体の財政状況及び健全化判断比率'!B73="","",'(2)各会計、関係団体の財政状況及び健全化判断比率'!B73)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22</v>
      </c>
      <c r="CP39" s="614"/>
      <c r="CQ39" s="615" t="str">
        <f>IF('(2)各会計、関係団体の財政状況及び健全化判断比率'!BS12="","",'(2)各会計、関係団体の財政状況及び健全化判断比率'!BS12)</f>
        <v>伊丹市社会福祉協議会</v>
      </c>
      <c r="CR39" s="615"/>
      <c r="CS39" s="615"/>
      <c r="CT39" s="615"/>
      <c r="CU39" s="615"/>
      <c r="CV39" s="615"/>
      <c r="CW39" s="615"/>
      <c r="CX39" s="615"/>
      <c r="CY39" s="615"/>
      <c r="CZ39" s="615"/>
      <c r="DA39" s="615"/>
      <c r="DB39" s="615"/>
      <c r="DC39" s="615"/>
      <c r="DD39" s="615"/>
      <c r="DE39" s="615"/>
      <c r="DF39" s="210"/>
      <c r="DG39" s="616" t="str">
        <f>IF('(2)各会計、関係団体の財政状況及び健全化判断比率'!BR12="","",'(2)各会計、関係団体の財政状況及び健全化判断比率'!BR12)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IF('(2)各会計、関係団体の財政状況及び健全化判断比率'!B13="","",'(2)各会計、関係団体の財政状況及び健全化判断比率'!B13)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IF('(2)各会計、関係団体の財政状況及び健全化判断比率'!B74="","",'(2)各会計、関係団体の財政状況及び健全化判断比率'!B74)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IF('(2)各会計、関係団体の財政状況及び健全化判断比率'!BS13="","",'(2)各会計、関係団体の財政状況及び健全化判断比率'!BS13)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IF('(2)各会計、関係団体の財政状況及び健全化判断比率'!BR13="","",'(2)各会計、関係団体の財政状況及び健全化判断比率'!BR13)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IF('(2)各会計、関係団体の財政状況及び健全化判断比率'!B14="","",'(2)各会計、関係団体の財政状況及び健全化判断比率'!B14)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IF('(2)各会計、関係団体の財政状況及び健全化判断比率'!B75="","",'(2)各会計、関係団体の財政状況及び健全化判断比率'!B75)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IF('(2)各会計、関係団体の財政状況及び健全化判断比率'!BS14="","",'(2)各会計、関係団体の財政状況及び健全化判断比率'!BS14)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IF('(2)各会計、関係団体の財政状況及び健全化判断比率'!BR14="","",'(2)各会計、関係団体の財政状況及び健全化判断比率'!BR14)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IF('(2)各会計、関係団体の財政状況及び健全化判断比率'!B15="","",'(2)各会計、関係団体の財政状況及び健全化判断比率'!B15)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IF('(2)各会計、関係団体の財政状況及び健全化判断比率'!B76="","",'(2)各会計、関係団体の財政状況及び健全化判断比率'!B76)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IF('(2)各会計、関係団体の財政状況及び健全化判断比率'!BS15="","",'(2)各会計、関係団体の財政状況及び健全化判断比率'!BS15)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IF('(2)各会計、関係団体の財政状況及び健全化判断比率'!BR15="","",'(2)各会計、関係団体の財政状況及び健全化判断比率'!BR15)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IF('(2)各会計、関係団体の財政状況及び健全化判断比率'!B16="","",'(2)各会計、関係団体の財政状況及び健全化判断比率'!B16)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IF('(2)各会計、関係団体の財政状況及び健全化判断比率'!B77="","",'(2)各会計、関係団体の財政状況及び健全化判断比率'!B77)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IF('(2)各会計、関係団体の財政状況及び健全化判断比率'!BS16="","",'(2)各会計、関係団体の財政状況及び健全化判断比率'!BS16)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IF('(2)各会計、関係団体の財政状況及び健全化判断比率'!BR16="","",'(2)各会計、関係団体の財政状況及び健全化判断比率'!BR16)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SPg/hUAD/LzXnb+ge6JZp3/3yTzuWhTebErpAIp32MZ3f7SLAitp8dHHM4qZWJcoZlwbTi/mbWJCq4FlvyFtg==" saltValue="8JPeE3weZrmPURe0oZv+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567</v>
      </c>
      <c r="D34" s="1206"/>
      <c r="E34" s="1207"/>
      <c r="F34" s="32">
        <v>3.52</v>
      </c>
      <c r="G34" s="33">
        <v>4.05</v>
      </c>
      <c r="H34" s="33">
        <v>4.5999999999999996</v>
      </c>
      <c r="I34" s="33">
        <v>4.57</v>
      </c>
      <c r="J34" s="34">
        <v>5.61</v>
      </c>
      <c r="K34" s="22"/>
      <c r="L34" s="22"/>
      <c r="M34" s="22"/>
      <c r="N34" s="22"/>
      <c r="O34" s="22"/>
      <c r="P34" s="22"/>
    </row>
    <row r="35" spans="1:16" ht="39" customHeight="1" x14ac:dyDescent="0.15">
      <c r="A35" s="22"/>
      <c r="B35" s="35"/>
      <c r="C35" s="1200" t="s">
        <v>568</v>
      </c>
      <c r="D35" s="1201"/>
      <c r="E35" s="1202"/>
      <c r="F35" s="36">
        <v>2.9</v>
      </c>
      <c r="G35" s="37">
        <v>3.08</v>
      </c>
      <c r="H35" s="37">
        <v>2.89</v>
      </c>
      <c r="I35" s="37">
        <v>2.73</v>
      </c>
      <c r="J35" s="38">
        <v>3.16</v>
      </c>
      <c r="K35" s="22"/>
      <c r="L35" s="22"/>
      <c r="M35" s="22"/>
      <c r="N35" s="22"/>
      <c r="O35" s="22"/>
      <c r="P35" s="22"/>
    </row>
    <row r="36" spans="1:16" ht="39" customHeight="1" x14ac:dyDescent="0.15">
      <c r="A36" s="22"/>
      <c r="B36" s="35"/>
      <c r="C36" s="1200" t="s">
        <v>569</v>
      </c>
      <c r="D36" s="1201"/>
      <c r="E36" s="1202"/>
      <c r="F36" s="36">
        <v>3.44</v>
      </c>
      <c r="G36" s="37">
        <v>2.3199999999999998</v>
      </c>
      <c r="H36" s="37">
        <v>2.0699999999999998</v>
      </c>
      <c r="I36" s="37">
        <v>1.26</v>
      </c>
      <c r="J36" s="38">
        <v>2.5499999999999998</v>
      </c>
      <c r="K36" s="22"/>
      <c r="L36" s="22"/>
      <c r="M36" s="22"/>
      <c r="N36" s="22"/>
      <c r="O36" s="22"/>
      <c r="P36" s="22"/>
    </row>
    <row r="37" spans="1:16" ht="39" customHeight="1" x14ac:dyDescent="0.15">
      <c r="A37" s="22"/>
      <c r="B37" s="35"/>
      <c r="C37" s="1200" t="s">
        <v>570</v>
      </c>
      <c r="D37" s="1201"/>
      <c r="E37" s="1202"/>
      <c r="F37" s="36">
        <v>1.0900000000000001</v>
      </c>
      <c r="G37" s="37">
        <v>1.1100000000000001</v>
      </c>
      <c r="H37" s="37">
        <v>1.38</v>
      </c>
      <c r="I37" s="37">
        <v>1.46</v>
      </c>
      <c r="J37" s="38">
        <v>2.2400000000000002</v>
      </c>
      <c r="K37" s="22"/>
      <c r="L37" s="22"/>
      <c r="M37" s="22"/>
      <c r="N37" s="22"/>
      <c r="O37" s="22"/>
      <c r="P37" s="22"/>
    </row>
    <row r="38" spans="1:16" ht="39" customHeight="1" x14ac:dyDescent="0.15">
      <c r="A38" s="22"/>
      <c r="B38" s="35"/>
      <c r="C38" s="1200" t="s">
        <v>571</v>
      </c>
      <c r="D38" s="1201"/>
      <c r="E38" s="1202"/>
      <c r="F38" s="36">
        <v>1.69</v>
      </c>
      <c r="G38" s="37">
        <v>1.77</v>
      </c>
      <c r="H38" s="37">
        <v>2.2200000000000002</v>
      </c>
      <c r="I38" s="37">
        <v>2.21</v>
      </c>
      <c r="J38" s="38">
        <v>2</v>
      </c>
      <c r="K38" s="22"/>
      <c r="L38" s="22"/>
      <c r="M38" s="22"/>
      <c r="N38" s="22"/>
      <c r="O38" s="22"/>
      <c r="P38" s="22"/>
    </row>
    <row r="39" spans="1:16" ht="39" customHeight="1" x14ac:dyDescent="0.15">
      <c r="A39" s="22"/>
      <c r="B39" s="35"/>
      <c r="C39" s="1200" t="s">
        <v>572</v>
      </c>
      <c r="D39" s="1201"/>
      <c r="E39" s="1202"/>
      <c r="F39" s="36">
        <v>2.0099999999999998</v>
      </c>
      <c r="G39" s="37">
        <v>1.78</v>
      </c>
      <c r="H39" s="37">
        <v>1.43</v>
      </c>
      <c r="I39" s="37">
        <v>1.85</v>
      </c>
      <c r="J39" s="38">
        <v>1.96</v>
      </c>
      <c r="K39" s="22"/>
      <c r="L39" s="22"/>
      <c r="M39" s="22"/>
      <c r="N39" s="22"/>
      <c r="O39" s="22"/>
      <c r="P39" s="22"/>
    </row>
    <row r="40" spans="1:16" ht="39" customHeight="1" x14ac:dyDescent="0.15">
      <c r="A40" s="22"/>
      <c r="B40" s="35"/>
      <c r="C40" s="1200" t="s">
        <v>573</v>
      </c>
      <c r="D40" s="1201"/>
      <c r="E40" s="1202"/>
      <c r="F40" s="36">
        <v>1.26</v>
      </c>
      <c r="G40" s="37">
        <v>1.2</v>
      </c>
      <c r="H40" s="37">
        <v>1.26</v>
      </c>
      <c r="I40" s="37">
        <v>1.29</v>
      </c>
      <c r="J40" s="38">
        <v>1.4</v>
      </c>
      <c r="K40" s="22"/>
      <c r="L40" s="22"/>
      <c r="M40" s="22"/>
      <c r="N40" s="22"/>
      <c r="O40" s="22"/>
      <c r="P40" s="22"/>
    </row>
    <row r="41" spans="1:16" ht="39" customHeight="1" x14ac:dyDescent="0.15">
      <c r="A41" s="22"/>
      <c r="B41" s="35"/>
      <c r="C41" s="1200" t="s">
        <v>574</v>
      </c>
      <c r="D41" s="1201"/>
      <c r="E41" s="1202"/>
      <c r="F41" s="36">
        <v>1.21</v>
      </c>
      <c r="G41" s="37">
        <v>0.99</v>
      </c>
      <c r="H41" s="37">
        <v>3.07</v>
      </c>
      <c r="I41" s="37">
        <v>3.63</v>
      </c>
      <c r="J41" s="38">
        <v>0.78</v>
      </c>
      <c r="K41" s="22"/>
      <c r="L41" s="22"/>
      <c r="M41" s="22"/>
      <c r="N41" s="22"/>
      <c r="O41" s="22"/>
      <c r="P41" s="22"/>
    </row>
    <row r="42" spans="1:16" ht="39" customHeight="1" x14ac:dyDescent="0.15">
      <c r="A42" s="22"/>
      <c r="B42" s="39"/>
      <c r="C42" s="1200" t="s">
        <v>575</v>
      </c>
      <c r="D42" s="1201"/>
      <c r="E42" s="1202"/>
      <c r="F42" s="36" t="s">
        <v>576</v>
      </c>
      <c r="G42" s="37" t="s">
        <v>520</v>
      </c>
      <c r="H42" s="37" t="s">
        <v>520</v>
      </c>
      <c r="I42" s="37" t="s">
        <v>520</v>
      </c>
      <c r="J42" s="38" t="s">
        <v>520</v>
      </c>
      <c r="K42" s="22"/>
      <c r="L42" s="22"/>
      <c r="M42" s="22"/>
      <c r="N42" s="22"/>
      <c r="O42" s="22"/>
      <c r="P42" s="22"/>
    </row>
    <row r="43" spans="1:16" ht="39" customHeight="1" thickBot="1" x14ac:dyDescent="0.2">
      <c r="A43" s="22"/>
      <c r="B43" s="40"/>
      <c r="C43" s="1203" t="s">
        <v>577</v>
      </c>
      <c r="D43" s="1204"/>
      <c r="E43" s="1205"/>
      <c r="F43" s="41">
        <v>0.31</v>
      </c>
      <c r="G43" s="42">
        <v>0.15</v>
      </c>
      <c r="H43" s="42">
        <v>0.79</v>
      </c>
      <c r="I43" s="42">
        <v>0.28000000000000003</v>
      </c>
      <c r="J43" s="43">
        <v>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ycrYOsc/tVOCpWKl6R3fPb9brMpvnaeG7gCb15H7qp0DyrI2VI2nOo6M6ahFc5q8tdRVwFWFmUyiyyh6HTog==" saltValue="kndhrWt8tYStvkSYeNsj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8825</v>
      </c>
      <c r="L45" s="60">
        <v>7148</v>
      </c>
      <c r="M45" s="60">
        <v>7241</v>
      </c>
      <c r="N45" s="60">
        <v>7306</v>
      </c>
      <c r="O45" s="61">
        <v>7320</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10"/>
      <c r="C48" s="1211"/>
      <c r="D48" s="62"/>
      <c r="E48" s="1216" t="s">
        <v>15</v>
      </c>
      <c r="F48" s="1216"/>
      <c r="G48" s="1216"/>
      <c r="H48" s="1216"/>
      <c r="I48" s="1216"/>
      <c r="J48" s="1217"/>
      <c r="K48" s="63">
        <v>2436</v>
      </c>
      <c r="L48" s="64">
        <v>2499</v>
      </c>
      <c r="M48" s="64">
        <v>2543</v>
      </c>
      <c r="N48" s="64">
        <v>2430</v>
      </c>
      <c r="O48" s="65">
        <v>2143</v>
      </c>
      <c r="P48" s="48"/>
      <c r="Q48" s="48"/>
      <c r="R48" s="48"/>
      <c r="S48" s="48"/>
      <c r="T48" s="48"/>
      <c r="U48" s="48"/>
    </row>
    <row r="49" spans="1:21" ht="30.75" customHeight="1" x14ac:dyDescent="0.15">
      <c r="A49" s="48"/>
      <c r="B49" s="1210"/>
      <c r="C49" s="1211"/>
      <c r="D49" s="62"/>
      <c r="E49" s="1216" t="s">
        <v>16</v>
      </c>
      <c r="F49" s="1216"/>
      <c r="G49" s="1216"/>
      <c r="H49" s="1216"/>
      <c r="I49" s="1216"/>
      <c r="J49" s="1217"/>
      <c r="K49" s="63">
        <v>60</v>
      </c>
      <c r="L49" s="64">
        <v>96</v>
      </c>
      <c r="M49" s="64">
        <v>229</v>
      </c>
      <c r="N49" s="64">
        <v>210</v>
      </c>
      <c r="O49" s="65">
        <v>210</v>
      </c>
      <c r="P49" s="48"/>
      <c r="Q49" s="48"/>
      <c r="R49" s="48"/>
      <c r="S49" s="48"/>
      <c r="T49" s="48"/>
      <c r="U49" s="48"/>
    </row>
    <row r="50" spans="1:21" ht="30.75" customHeight="1" x14ac:dyDescent="0.15">
      <c r="A50" s="48"/>
      <c r="B50" s="1210"/>
      <c r="C50" s="1211"/>
      <c r="D50" s="62"/>
      <c r="E50" s="1216" t="s">
        <v>17</v>
      </c>
      <c r="F50" s="1216"/>
      <c r="G50" s="1216"/>
      <c r="H50" s="1216"/>
      <c r="I50" s="1216"/>
      <c r="J50" s="1217"/>
      <c r="K50" s="63">
        <v>27</v>
      </c>
      <c r="L50" s="64">
        <v>22</v>
      </c>
      <c r="M50" s="64">
        <v>22</v>
      </c>
      <c r="N50" s="64">
        <v>22</v>
      </c>
      <c r="O50" s="65">
        <v>19</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520</v>
      </c>
      <c r="L51" s="64" t="s">
        <v>520</v>
      </c>
      <c r="M51" s="64" t="s">
        <v>520</v>
      </c>
      <c r="N51" s="64" t="s">
        <v>520</v>
      </c>
      <c r="O51" s="65" t="s">
        <v>520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7692</v>
      </c>
      <c r="L52" s="64">
        <v>7154</v>
      </c>
      <c r="M52" s="64">
        <v>7554</v>
      </c>
      <c r="N52" s="64">
        <v>7561</v>
      </c>
      <c r="O52" s="65">
        <v>7540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3656</v>
      </c>
      <c r="L53" s="69">
        <v>2611</v>
      </c>
      <c r="M53" s="69">
        <v>2481</v>
      </c>
      <c r="N53" s="69">
        <v>2407</v>
      </c>
      <c r="O53" s="70">
        <v>2152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597</v>
      </c>
      <c r="L57" s="83" t="s">
        <v>597</v>
      </c>
      <c r="M57" s="83" t="s">
        <v>597</v>
      </c>
      <c r="N57" s="83" t="s">
        <v>598</v>
      </c>
      <c r="O57" s="84" t="s">
        <v>599</v>
      </c>
    </row>
    <row r="58" spans="1:21" ht="31.5" customHeight="1" thickBot="1" x14ac:dyDescent="0.2">
      <c r="B58" s="1226"/>
      <c r="C58" s="1227"/>
      <c r="D58" s="1231" t="s">
        <v>27</v>
      </c>
      <c r="E58" s="1232"/>
      <c r="F58" s="1232"/>
      <c r="G58" s="1232"/>
      <c r="H58" s="1232"/>
      <c r="I58" s="1232"/>
      <c r="J58" s="1233"/>
      <c r="K58" s="85" t="s">
        <v>597</v>
      </c>
      <c r="L58" s="86" t="s">
        <v>597</v>
      </c>
      <c r="M58" s="86" t="s">
        <v>597</v>
      </c>
      <c r="N58" s="86" t="s">
        <v>597</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mxUxg6IxGQrQkmCic+fqiF8Cqmkw0iTtBQsOZEwomt5RI1ekE9CO59xAu3uDM+mRP1KqyCT2fQRe59ywS7Q6w==" saltValue="W+WxMSTQKELiLtqD9BBr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34" t="s">
        <v>30</v>
      </c>
      <c r="C41" s="1235"/>
      <c r="D41" s="101"/>
      <c r="E41" s="1240" t="s">
        <v>31</v>
      </c>
      <c r="F41" s="1240"/>
      <c r="G41" s="1240"/>
      <c r="H41" s="1241"/>
      <c r="I41" s="102">
        <v>64472</v>
      </c>
      <c r="J41" s="103">
        <v>63239</v>
      </c>
      <c r="K41" s="103">
        <v>62815</v>
      </c>
      <c r="L41" s="103">
        <v>60984</v>
      </c>
      <c r="M41" s="104">
        <v>58800</v>
      </c>
    </row>
    <row r="42" spans="2:13" ht="27.75" customHeight="1" x14ac:dyDescent="0.15">
      <c r="B42" s="1236"/>
      <c r="C42" s="1237"/>
      <c r="D42" s="105"/>
      <c r="E42" s="1242" t="s">
        <v>32</v>
      </c>
      <c r="F42" s="1242"/>
      <c r="G42" s="1242"/>
      <c r="H42" s="1243"/>
      <c r="I42" s="106">
        <v>389</v>
      </c>
      <c r="J42" s="107">
        <v>367</v>
      </c>
      <c r="K42" s="107">
        <v>350</v>
      </c>
      <c r="L42" s="107">
        <v>325</v>
      </c>
      <c r="M42" s="108">
        <v>407</v>
      </c>
    </row>
    <row r="43" spans="2:13" ht="27.75" customHeight="1" x14ac:dyDescent="0.15">
      <c r="B43" s="1236"/>
      <c r="C43" s="1237"/>
      <c r="D43" s="105"/>
      <c r="E43" s="1242" t="s">
        <v>33</v>
      </c>
      <c r="F43" s="1242"/>
      <c r="G43" s="1242"/>
      <c r="H43" s="1243"/>
      <c r="I43" s="106">
        <v>26427</v>
      </c>
      <c r="J43" s="107">
        <v>24056</v>
      </c>
      <c r="K43" s="107">
        <v>22216</v>
      </c>
      <c r="L43" s="107">
        <v>21534</v>
      </c>
      <c r="M43" s="108">
        <v>19984</v>
      </c>
    </row>
    <row r="44" spans="2:13" ht="27.75" customHeight="1" x14ac:dyDescent="0.15">
      <c r="B44" s="1236"/>
      <c r="C44" s="1237"/>
      <c r="D44" s="105"/>
      <c r="E44" s="1242" t="s">
        <v>34</v>
      </c>
      <c r="F44" s="1242"/>
      <c r="G44" s="1242"/>
      <c r="H44" s="1243"/>
      <c r="I44" s="106">
        <v>3477</v>
      </c>
      <c r="J44" s="107">
        <v>4493</v>
      </c>
      <c r="K44" s="107">
        <v>4171</v>
      </c>
      <c r="L44" s="107">
        <v>3848</v>
      </c>
      <c r="M44" s="108">
        <v>3565</v>
      </c>
    </row>
    <row r="45" spans="2:13" ht="27.75" customHeight="1" x14ac:dyDescent="0.15">
      <c r="B45" s="1236"/>
      <c r="C45" s="1237"/>
      <c r="D45" s="105"/>
      <c r="E45" s="1242" t="s">
        <v>35</v>
      </c>
      <c r="F45" s="1242"/>
      <c r="G45" s="1242"/>
      <c r="H45" s="1243"/>
      <c r="I45" s="106">
        <v>7248</v>
      </c>
      <c r="J45" s="107">
        <v>6940</v>
      </c>
      <c r="K45" s="107">
        <v>6908</v>
      </c>
      <c r="L45" s="107">
        <v>7021</v>
      </c>
      <c r="M45" s="108">
        <v>7212</v>
      </c>
    </row>
    <row r="46" spans="2:13" ht="27.75" customHeight="1" x14ac:dyDescent="0.15">
      <c r="B46" s="1236"/>
      <c r="C46" s="1237"/>
      <c r="D46" s="109"/>
      <c r="E46" s="1242" t="s">
        <v>36</v>
      </c>
      <c r="F46" s="1242"/>
      <c r="G46" s="1242"/>
      <c r="H46" s="1243"/>
      <c r="I46" s="106">
        <v>48</v>
      </c>
      <c r="J46" s="107">
        <v>40</v>
      </c>
      <c r="K46" s="107">
        <v>13</v>
      </c>
      <c r="L46" s="107">
        <v>20</v>
      </c>
      <c r="M46" s="108">
        <v>12</v>
      </c>
    </row>
    <row r="47" spans="2:13" ht="27.75" customHeight="1" x14ac:dyDescent="0.15">
      <c r="B47" s="1236"/>
      <c r="C47" s="1237"/>
      <c r="D47" s="110"/>
      <c r="E47" s="1244" t="s">
        <v>37</v>
      </c>
      <c r="F47" s="1245"/>
      <c r="G47" s="1245"/>
      <c r="H47" s="1246"/>
      <c r="I47" s="106" t="s">
        <v>520</v>
      </c>
      <c r="J47" s="107" t="s">
        <v>520</v>
      </c>
      <c r="K47" s="107" t="s">
        <v>520</v>
      </c>
      <c r="L47" s="107" t="s">
        <v>520</v>
      </c>
      <c r="M47" s="108" t="s">
        <v>520</v>
      </c>
    </row>
    <row r="48" spans="2:13" ht="27.75" customHeight="1" x14ac:dyDescent="0.15">
      <c r="B48" s="1236"/>
      <c r="C48" s="1237"/>
      <c r="D48" s="105"/>
      <c r="E48" s="1242" t="s">
        <v>38</v>
      </c>
      <c r="F48" s="1242"/>
      <c r="G48" s="1242"/>
      <c r="H48" s="1243"/>
      <c r="I48" s="106" t="s">
        <v>520</v>
      </c>
      <c r="J48" s="107" t="s">
        <v>520</v>
      </c>
      <c r="K48" s="107" t="s">
        <v>520</v>
      </c>
      <c r="L48" s="107" t="s">
        <v>520</v>
      </c>
      <c r="M48" s="108" t="s">
        <v>520</v>
      </c>
    </row>
    <row r="49" spans="2:13" ht="27.75" customHeight="1" x14ac:dyDescent="0.15">
      <c r="B49" s="1238"/>
      <c r="C49" s="1239"/>
      <c r="D49" s="105"/>
      <c r="E49" s="1242" t="s">
        <v>39</v>
      </c>
      <c r="F49" s="1242"/>
      <c r="G49" s="1242"/>
      <c r="H49" s="1243"/>
      <c r="I49" s="106" t="s">
        <v>520</v>
      </c>
      <c r="J49" s="107" t="s">
        <v>520</v>
      </c>
      <c r="K49" s="107" t="s">
        <v>520</v>
      </c>
      <c r="L49" s="107" t="s">
        <v>520</v>
      </c>
      <c r="M49" s="108" t="s">
        <v>520</v>
      </c>
    </row>
    <row r="50" spans="2:13" ht="27.75" customHeight="1" x14ac:dyDescent="0.15">
      <c r="B50" s="1247" t="s">
        <v>40</v>
      </c>
      <c r="C50" s="1248"/>
      <c r="D50" s="111"/>
      <c r="E50" s="1242" t="s">
        <v>41</v>
      </c>
      <c r="F50" s="1242"/>
      <c r="G50" s="1242"/>
      <c r="H50" s="1243"/>
      <c r="I50" s="106">
        <v>11376</v>
      </c>
      <c r="J50" s="107">
        <v>12258</v>
      </c>
      <c r="K50" s="107">
        <v>13588</v>
      </c>
      <c r="L50" s="107">
        <v>16103</v>
      </c>
      <c r="M50" s="108">
        <v>19957</v>
      </c>
    </row>
    <row r="51" spans="2:13" ht="27.75" customHeight="1" x14ac:dyDescent="0.15">
      <c r="B51" s="1236"/>
      <c r="C51" s="1237"/>
      <c r="D51" s="105"/>
      <c r="E51" s="1242" t="s">
        <v>42</v>
      </c>
      <c r="F51" s="1242"/>
      <c r="G51" s="1242"/>
      <c r="H51" s="1243"/>
      <c r="I51" s="106">
        <v>19006</v>
      </c>
      <c r="J51" s="107">
        <v>16517</v>
      </c>
      <c r="K51" s="107">
        <v>15768</v>
      </c>
      <c r="L51" s="107">
        <v>14984</v>
      </c>
      <c r="M51" s="108">
        <v>15008</v>
      </c>
    </row>
    <row r="52" spans="2:13" ht="27.75" customHeight="1" x14ac:dyDescent="0.15">
      <c r="B52" s="1238"/>
      <c r="C52" s="1239"/>
      <c r="D52" s="105"/>
      <c r="E52" s="1242" t="s">
        <v>43</v>
      </c>
      <c r="F52" s="1242"/>
      <c r="G52" s="1242"/>
      <c r="H52" s="1243"/>
      <c r="I52" s="106">
        <v>64737</v>
      </c>
      <c r="J52" s="107">
        <v>65428</v>
      </c>
      <c r="K52" s="107">
        <v>65409</v>
      </c>
      <c r="L52" s="107">
        <v>65226</v>
      </c>
      <c r="M52" s="108">
        <v>65587</v>
      </c>
    </row>
    <row r="53" spans="2:13" ht="27.75" customHeight="1" thickBot="1" x14ac:dyDescent="0.2">
      <c r="B53" s="1249" t="s">
        <v>44</v>
      </c>
      <c r="C53" s="1250"/>
      <c r="D53" s="112"/>
      <c r="E53" s="1251" t="s">
        <v>45</v>
      </c>
      <c r="F53" s="1251"/>
      <c r="G53" s="1251"/>
      <c r="H53" s="1252"/>
      <c r="I53" s="113">
        <v>6941</v>
      </c>
      <c r="J53" s="114">
        <v>4933</v>
      </c>
      <c r="K53" s="114">
        <v>1709</v>
      </c>
      <c r="L53" s="114">
        <v>-2581</v>
      </c>
      <c r="M53" s="115">
        <v>-10572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fx+elWvgyxsabzP9+s8e7axwPwfCLbJnFEd1IQxLomVBkDK9Ud74nVGWl9H/KsisvYXdMSYsiy5Lvu15pjsXA==" saltValue="D/nMHK/LjZTnqyvGq6Wk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48</v>
      </c>
      <c r="D55" s="1261"/>
      <c r="E55" s="1262"/>
      <c r="F55" s="127">
        <v>7708</v>
      </c>
      <c r="G55" s="127">
        <v>7611</v>
      </c>
      <c r="H55" s="128">
        <v>7306</v>
      </c>
    </row>
    <row r="56" spans="2:8" ht="52.5" customHeight="1" x14ac:dyDescent="0.15">
      <c r="B56" s="129"/>
      <c r="C56" s="1263" t="s">
        <v>49</v>
      </c>
      <c r="D56" s="1263"/>
      <c r="E56" s="1264"/>
      <c r="F56" s="130">
        <v>625</v>
      </c>
      <c r="G56" s="130">
        <v>625</v>
      </c>
      <c r="H56" s="131">
        <v>2055</v>
      </c>
    </row>
    <row r="57" spans="2:8" ht="53.25" customHeight="1" x14ac:dyDescent="0.15">
      <c r="B57" s="129"/>
      <c r="C57" s="1265" t="s">
        <v>50</v>
      </c>
      <c r="D57" s="1265"/>
      <c r="E57" s="1266"/>
      <c r="F57" s="132">
        <v>5013</v>
      </c>
      <c r="G57" s="132">
        <v>6727</v>
      </c>
      <c r="H57" s="133">
        <v>7879</v>
      </c>
    </row>
    <row r="58" spans="2:8" ht="45.75" customHeight="1" x14ac:dyDescent="0.15">
      <c r="B58" s="134"/>
      <c r="C58" s="1253" t="s">
        <v>600</v>
      </c>
      <c r="D58" s="1254"/>
      <c r="E58" s="1255"/>
      <c r="F58" s="135">
        <v>2920</v>
      </c>
      <c r="G58" s="135">
        <v>4282</v>
      </c>
      <c r="H58" s="136">
        <v>5061</v>
      </c>
    </row>
    <row r="59" spans="2:8" ht="45.75" customHeight="1" x14ac:dyDescent="0.15">
      <c r="B59" s="134"/>
      <c r="C59" s="1253" t="s">
        <v>601</v>
      </c>
      <c r="D59" s="1254"/>
      <c r="E59" s="1255"/>
      <c r="F59" s="135">
        <v>1179</v>
      </c>
      <c r="G59" s="135">
        <v>1352</v>
      </c>
      <c r="H59" s="136">
        <v>1764</v>
      </c>
    </row>
    <row r="60" spans="2:8" ht="45.75" customHeight="1" x14ac:dyDescent="0.15">
      <c r="B60" s="134"/>
      <c r="C60" s="1253" t="s">
        <v>602</v>
      </c>
      <c r="D60" s="1254"/>
      <c r="E60" s="1255"/>
      <c r="F60" s="135">
        <v>306</v>
      </c>
      <c r="G60" s="135">
        <v>330</v>
      </c>
      <c r="H60" s="136">
        <v>322</v>
      </c>
    </row>
    <row r="61" spans="2:8" ht="45.75" customHeight="1" x14ac:dyDescent="0.15">
      <c r="B61" s="134"/>
      <c r="C61" s="1253" t="s">
        <v>603</v>
      </c>
      <c r="D61" s="1254"/>
      <c r="E61" s="1255"/>
      <c r="F61" s="135">
        <v>17</v>
      </c>
      <c r="G61" s="135">
        <v>223</v>
      </c>
      <c r="H61" s="136">
        <v>225</v>
      </c>
    </row>
    <row r="62" spans="2:8" ht="45.75" customHeight="1" thickBot="1" x14ac:dyDescent="0.2">
      <c r="B62" s="137"/>
      <c r="C62" s="1256" t="s">
        <v>604</v>
      </c>
      <c r="D62" s="1257"/>
      <c r="E62" s="1258"/>
      <c r="F62" s="138">
        <v>195</v>
      </c>
      <c r="G62" s="138">
        <v>190</v>
      </c>
      <c r="H62" s="139">
        <v>169</v>
      </c>
    </row>
    <row r="63" spans="2:8" ht="52.5" customHeight="1" thickBot="1" x14ac:dyDescent="0.2">
      <c r="B63" s="140"/>
      <c r="C63" s="1259" t="s">
        <v>51</v>
      </c>
      <c r="D63" s="1259"/>
      <c r="E63" s="1260"/>
      <c r="F63" s="141">
        <v>13346</v>
      </c>
      <c r="G63" s="141">
        <v>14963</v>
      </c>
      <c r="H63" s="142">
        <v>17240</v>
      </c>
    </row>
    <row r="64" spans="2:8" ht="15" customHeight="1" x14ac:dyDescent="0.15"/>
    <row r="65" ht="0" hidden="1" customHeight="1" x14ac:dyDescent="0.15"/>
    <row r="66" ht="0" hidden="1" customHeight="1" x14ac:dyDescent="0.15"/>
  </sheetData>
  <sheetProtection algorithmName="SHA-512" hashValue="T1RI4UDWaaCb+jmPJxL7inbVcaf6I/bzJMzO9Ca6BOT3DykPuTBMHEuszpxF7t5fW1IfwWEWy203d+qv4w6PNQ==" saltValue="GrXTt1RgL+xTEoSjCCRH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50" zoomScaleNormal="50" zoomScaleSheetLayoutView="55" workbookViewId="0">
      <selection activeCell="CD10" sqref="CD1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561</v>
      </c>
      <c r="BQ50" s="1301"/>
      <c r="BR50" s="1301"/>
      <c r="BS50" s="1301"/>
      <c r="BT50" s="1301"/>
      <c r="BU50" s="1301"/>
      <c r="BV50" s="1301"/>
      <c r="BW50" s="1301"/>
      <c r="BX50" s="1301" t="s">
        <v>562</v>
      </c>
      <c r="BY50" s="1301"/>
      <c r="BZ50" s="1301"/>
      <c r="CA50" s="1301"/>
      <c r="CB50" s="1301"/>
      <c r="CC50" s="1301"/>
      <c r="CD50" s="1301"/>
      <c r="CE50" s="1301"/>
      <c r="CF50" s="1301" t="s">
        <v>563</v>
      </c>
      <c r="CG50" s="1301"/>
      <c r="CH50" s="1301"/>
      <c r="CI50" s="1301"/>
      <c r="CJ50" s="1301"/>
      <c r="CK50" s="1301"/>
      <c r="CL50" s="1301"/>
      <c r="CM50" s="1301"/>
      <c r="CN50" s="1301" t="s">
        <v>564</v>
      </c>
      <c r="CO50" s="1301"/>
      <c r="CP50" s="1301"/>
      <c r="CQ50" s="1301"/>
      <c r="CR50" s="1301"/>
      <c r="CS50" s="1301"/>
      <c r="CT50" s="1301"/>
      <c r="CU50" s="1301"/>
      <c r="CV50" s="1301" t="s">
        <v>565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610</v>
      </c>
      <c r="AO51" s="1305"/>
      <c r="AP51" s="1305"/>
      <c r="AQ51" s="1305"/>
      <c r="AR51" s="1305"/>
      <c r="AS51" s="1305"/>
      <c r="AT51" s="1305"/>
      <c r="AU51" s="1305"/>
      <c r="AV51" s="1305"/>
      <c r="AW51" s="1305"/>
      <c r="AX51" s="1305"/>
      <c r="AY51" s="1305"/>
      <c r="AZ51" s="1305"/>
      <c r="BA51" s="1305"/>
      <c r="BB51" s="1305" t="s">
        <v>611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14.3</v>
      </c>
      <c r="BY51" s="1307"/>
      <c r="BZ51" s="1307"/>
      <c r="CA51" s="1307"/>
      <c r="CB51" s="1307"/>
      <c r="CC51" s="1307"/>
      <c r="CD51" s="1307"/>
      <c r="CE51" s="1307"/>
      <c r="CF51" s="1307">
        <v>4.9000000000000004</v>
      </c>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55.9</v>
      </c>
      <c r="BY53" s="1307"/>
      <c r="BZ53" s="1307"/>
      <c r="CA53" s="1307"/>
      <c r="CB53" s="1307"/>
      <c r="CC53" s="1307"/>
      <c r="CD53" s="1307"/>
      <c r="CE53" s="1307"/>
      <c r="CF53" s="1307">
        <v>56.9</v>
      </c>
      <c r="CG53" s="1307"/>
      <c r="CH53" s="1307"/>
      <c r="CI53" s="1307"/>
      <c r="CJ53" s="1307"/>
      <c r="CK53" s="1307"/>
      <c r="CL53" s="1307"/>
      <c r="CM53" s="1307"/>
      <c r="CN53" s="1307">
        <v>57.4</v>
      </c>
      <c r="CO53" s="1307"/>
      <c r="CP53" s="1307"/>
      <c r="CQ53" s="1307"/>
      <c r="CR53" s="1307"/>
      <c r="CS53" s="1307"/>
      <c r="CT53" s="1307"/>
      <c r="CU53" s="1307"/>
      <c r="CV53" s="1307">
        <v>59.1</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613</v>
      </c>
      <c r="AO55" s="1301"/>
      <c r="AP55" s="1301"/>
      <c r="AQ55" s="1301"/>
      <c r="AR55" s="1301"/>
      <c r="AS55" s="1301"/>
      <c r="AT55" s="1301"/>
      <c r="AU55" s="1301"/>
      <c r="AV55" s="1301"/>
      <c r="AW55" s="1301"/>
      <c r="AX55" s="1301"/>
      <c r="AY55" s="1301"/>
      <c r="AZ55" s="1301"/>
      <c r="BA55" s="1301"/>
      <c r="BB55" s="1305" t="s">
        <v>611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25.4</v>
      </c>
      <c r="BY55" s="1307"/>
      <c r="BZ55" s="1307"/>
      <c r="CA55" s="1307"/>
      <c r="CB55" s="1307"/>
      <c r="CC55" s="1307"/>
      <c r="CD55" s="1307"/>
      <c r="CE55" s="1307"/>
      <c r="CF55" s="1307">
        <v>16.600000000000001</v>
      </c>
      <c r="CG55" s="1307"/>
      <c r="CH55" s="1307"/>
      <c r="CI55" s="1307"/>
      <c r="CJ55" s="1307"/>
      <c r="CK55" s="1307"/>
      <c r="CL55" s="1307"/>
      <c r="CM55" s="1307"/>
      <c r="CN55" s="1307">
        <v>17.399999999999999</v>
      </c>
      <c r="CO55" s="1307"/>
      <c r="CP55" s="1307"/>
      <c r="CQ55" s="1307"/>
      <c r="CR55" s="1307"/>
      <c r="CS55" s="1307"/>
      <c r="CT55" s="1307"/>
      <c r="CU55" s="1307"/>
      <c r="CV55" s="1307">
        <v>12.1</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52.6</v>
      </c>
      <c r="BY57" s="1307"/>
      <c r="BZ57" s="1307"/>
      <c r="CA57" s="1307"/>
      <c r="CB57" s="1307"/>
      <c r="CC57" s="1307"/>
      <c r="CD57" s="1307"/>
      <c r="CE57" s="1307"/>
      <c r="CF57" s="1307">
        <v>58.6</v>
      </c>
      <c r="CG57" s="1307"/>
      <c r="CH57" s="1307"/>
      <c r="CI57" s="1307"/>
      <c r="CJ57" s="1307"/>
      <c r="CK57" s="1307"/>
      <c r="CL57" s="1307"/>
      <c r="CM57" s="1307"/>
      <c r="CN57" s="1307">
        <v>58.9</v>
      </c>
      <c r="CO57" s="1307"/>
      <c r="CP57" s="1307"/>
      <c r="CQ57" s="1307"/>
      <c r="CR57" s="1307"/>
      <c r="CS57" s="1307"/>
      <c r="CT57" s="1307"/>
      <c r="CU57" s="1307"/>
      <c r="CV57" s="1307">
        <v>59.2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614</v>
      </c>
    </row>
    <row r="64" spans="1:109" x14ac:dyDescent="0.15">
      <c r="B64" s="1276"/>
      <c r="G64" s="1283"/>
      <c r="I64" s="1317"/>
      <c r="J64" s="1317"/>
      <c r="K64" s="1317"/>
      <c r="L64" s="1317"/>
      <c r="M64" s="1317"/>
      <c r="N64" s="1318"/>
      <c r="AM64" s="1283"/>
      <c r="AN64" s="1283" t="s">
        <v>607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561</v>
      </c>
      <c r="BQ72" s="1301"/>
      <c r="BR72" s="1301"/>
      <c r="BS72" s="1301"/>
      <c r="BT72" s="1301"/>
      <c r="BU72" s="1301"/>
      <c r="BV72" s="1301"/>
      <c r="BW72" s="1301"/>
      <c r="BX72" s="1301" t="s">
        <v>562</v>
      </c>
      <c r="BY72" s="1301"/>
      <c r="BZ72" s="1301"/>
      <c r="CA72" s="1301"/>
      <c r="CB72" s="1301"/>
      <c r="CC72" s="1301"/>
      <c r="CD72" s="1301"/>
      <c r="CE72" s="1301"/>
      <c r="CF72" s="1301" t="s">
        <v>563</v>
      </c>
      <c r="CG72" s="1301"/>
      <c r="CH72" s="1301"/>
      <c r="CI72" s="1301"/>
      <c r="CJ72" s="1301"/>
      <c r="CK72" s="1301"/>
      <c r="CL72" s="1301"/>
      <c r="CM72" s="1301"/>
      <c r="CN72" s="1301" t="s">
        <v>564</v>
      </c>
      <c r="CO72" s="1301"/>
      <c r="CP72" s="1301"/>
      <c r="CQ72" s="1301"/>
      <c r="CR72" s="1301"/>
      <c r="CS72" s="1301"/>
      <c r="CT72" s="1301"/>
      <c r="CU72" s="1301"/>
      <c r="CV72" s="1301" t="s">
        <v>565</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610</v>
      </c>
      <c r="AO73" s="1305"/>
      <c r="AP73" s="1305"/>
      <c r="AQ73" s="1305"/>
      <c r="AR73" s="1305"/>
      <c r="AS73" s="1305"/>
      <c r="AT73" s="1305"/>
      <c r="AU73" s="1305"/>
      <c r="AV73" s="1305"/>
      <c r="AW73" s="1305"/>
      <c r="AX73" s="1305"/>
      <c r="AY73" s="1305"/>
      <c r="AZ73" s="1305"/>
      <c r="BA73" s="1305"/>
      <c r="BB73" s="1305" t="s">
        <v>611</v>
      </c>
      <c r="BC73" s="1305"/>
      <c r="BD73" s="1305"/>
      <c r="BE73" s="1305"/>
      <c r="BF73" s="1305"/>
      <c r="BG73" s="1305"/>
      <c r="BH73" s="1305"/>
      <c r="BI73" s="1305"/>
      <c r="BJ73" s="1305"/>
      <c r="BK73" s="1305"/>
      <c r="BL73" s="1305"/>
      <c r="BM73" s="1305"/>
      <c r="BN73" s="1305"/>
      <c r="BO73" s="1305"/>
      <c r="BP73" s="1307">
        <v>20.9</v>
      </c>
      <c r="BQ73" s="1307"/>
      <c r="BR73" s="1307"/>
      <c r="BS73" s="1307"/>
      <c r="BT73" s="1307"/>
      <c r="BU73" s="1307"/>
      <c r="BV73" s="1307"/>
      <c r="BW73" s="1307"/>
      <c r="BX73" s="1307">
        <v>14.3</v>
      </c>
      <c r="BY73" s="1307"/>
      <c r="BZ73" s="1307"/>
      <c r="CA73" s="1307"/>
      <c r="CB73" s="1307"/>
      <c r="CC73" s="1307"/>
      <c r="CD73" s="1307"/>
      <c r="CE73" s="1307"/>
      <c r="CF73" s="1307">
        <v>4.9000000000000004</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616</v>
      </c>
      <c r="BC75" s="1305"/>
      <c r="BD75" s="1305"/>
      <c r="BE75" s="1305"/>
      <c r="BF75" s="1305"/>
      <c r="BG75" s="1305"/>
      <c r="BH75" s="1305"/>
      <c r="BI75" s="1305"/>
      <c r="BJ75" s="1305"/>
      <c r="BK75" s="1305"/>
      <c r="BL75" s="1305"/>
      <c r="BM75" s="1305"/>
      <c r="BN75" s="1305"/>
      <c r="BO75" s="1305"/>
      <c r="BP75" s="1307">
        <v>9.4</v>
      </c>
      <c r="BQ75" s="1307"/>
      <c r="BR75" s="1307"/>
      <c r="BS75" s="1307"/>
      <c r="BT75" s="1307"/>
      <c r="BU75" s="1307"/>
      <c r="BV75" s="1307"/>
      <c r="BW75" s="1307"/>
      <c r="BX75" s="1307">
        <v>8.4</v>
      </c>
      <c r="BY75" s="1307"/>
      <c r="BZ75" s="1307"/>
      <c r="CA75" s="1307"/>
      <c r="CB75" s="1307"/>
      <c r="CC75" s="1307"/>
      <c r="CD75" s="1307"/>
      <c r="CE75" s="1307"/>
      <c r="CF75" s="1307">
        <v>8.5</v>
      </c>
      <c r="CG75" s="1307"/>
      <c r="CH75" s="1307"/>
      <c r="CI75" s="1307"/>
      <c r="CJ75" s="1307"/>
      <c r="CK75" s="1307"/>
      <c r="CL75" s="1307"/>
      <c r="CM75" s="1307"/>
      <c r="CN75" s="1307">
        <v>7.1</v>
      </c>
      <c r="CO75" s="1307"/>
      <c r="CP75" s="1307"/>
      <c r="CQ75" s="1307"/>
      <c r="CR75" s="1307"/>
      <c r="CS75" s="1307"/>
      <c r="CT75" s="1307"/>
      <c r="CU75" s="1307"/>
      <c r="CV75" s="1307">
        <v>6.6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613</v>
      </c>
      <c r="AO77" s="1301"/>
      <c r="AP77" s="1301"/>
      <c r="AQ77" s="1301"/>
      <c r="AR77" s="1301"/>
      <c r="AS77" s="1301"/>
      <c r="AT77" s="1301"/>
      <c r="AU77" s="1301"/>
      <c r="AV77" s="1301"/>
      <c r="AW77" s="1301"/>
      <c r="AX77" s="1301"/>
      <c r="AY77" s="1301"/>
      <c r="AZ77" s="1301"/>
      <c r="BA77" s="1301"/>
      <c r="BB77" s="1305" t="s">
        <v>611</v>
      </c>
      <c r="BC77" s="1305"/>
      <c r="BD77" s="1305"/>
      <c r="BE77" s="1305"/>
      <c r="BF77" s="1305"/>
      <c r="BG77" s="1305"/>
      <c r="BH77" s="1305"/>
      <c r="BI77" s="1305"/>
      <c r="BJ77" s="1305"/>
      <c r="BK77" s="1305"/>
      <c r="BL77" s="1305"/>
      <c r="BM77" s="1305"/>
      <c r="BN77" s="1305"/>
      <c r="BO77" s="1305"/>
      <c r="BP77" s="1307">
        <v>30.5</v>
      </c>
      <c r="BQ77" s="1307"/>
      <c r="BR77" s="1307"/>
      <c r="BS77" s="1307"/>
      <c r="BT77" s="1307"/>
      <c r="BU77" s="1307"/>
      <c r="BV77" s="1307"/>
      <c r="BW77" s="1307"/>
      <c r="BX77" s="1307">
        <v>25.4</v>
      </c>
      <c r="BY77" s="1307"/>
      <c r="BZ77" s="1307"/>
      <c r="CA77" s="1307"/>
      <c r="CB77" s="1307"/>
      <c r="CC77" s="1307"/>
      <c r="CD77" s="1307"/>
      <c r="CE77" s="1307"/>
      <c r="CF77" s="1307">
        <v>16.600000000000001</v>
      </c>
      <c r="CG77" s="1307"/>
      <c r="CH77" s="1307"/>
      <c r="CI77" s="1307"/>
      <c r="CJ77" s="1307"/>
      <c r="CK77" s="1307"/>
      <c r="CL77" s="1307"/>
      <c r="CM77" s="1307"/>
      <c r="CN77" s="1307">
        <v>17.399999999999999</v>
      </c>
      <c r="CO77" s="1307"/>
      <c r="CP77" s="1307"/>
      <c r="CQ77" s="1307"/>
      <c r="CR77" s="1307"/>
      <c r="CS77" s="1307"/>
      <c r="CT77" s="1307"/>
      <c r="CU77" s="1307"/>
      <c r="CV77" s="1307">
        <v>12.1</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616</v>
      </c>
      <c r="BC79" s="1305"/>
      <c r="BD79" s="1305"/>
      <c r="BE79" s="1305"/>
      <c r="BF79" s="1305"/>
      <c r="BG79" s="1305"/>
      <c r="BH79" s="1305"/>
      <c r="BI79" s="1305"/>
      <c r="BJ79" s="1305"/>
      <c r="BK79" s="1305"/>
      <c r="BL79" s="1305"/>
      <c r="BM79" s="1305"/>
      <c r="BN79" s="1305"/>
      <c r="BO79" s="1305"/>
      <c r="BP79" s="1307">
        <v>5.2</v>
      </c>
      <c r="BQ79" s="1307"/>
      <c r="BR79" s="1307"/>
      <c r="BS79" s="1307"/>
      <c r="BT79" s="1307"/>
      <c r="BU79" s="1307"/>
      <c r="BV79" s="1307"/>
      <c r="BW79" s="1307"/>
      <c r="BX79" s="1307">
        <v>4.8</v>
      </c>
      <c r="BY79" s="1307"/>
      <c r="BZ79" s="1307"/>
      <c r="CA79" s="1307"/>
      <c r="CB79" s="1307"/>
      <c r="CC79" s="1307"/>
      <c r="CD79" s="1307"/>
      <c r="CE79" s="1307"/>
      <c r="CF79" s="1307">
        <v>3.6</v>
      </c>
      <c r="CG79" s="1307"/>
      <c r="CH79" s="1307"/>
      <c r="CI79" s="1307"/>
      <c r="CJ79" s="1307"/>
      <c r="CK79" s="1307"/>
      <c r="CL79" s="1307"/>
      <c r="CM79" s="1307"/>
      <c r="CN79" s="1307">
        <v>3.6</v>
      </c>
      <c r="CO79" s="1307"/>
      <c r="CP79" s="1307"/>
      <c r="CQ79" s="1307"/>
      <c r="CR79" s="1307"/>
      <c r="CS79" s="1307"/>
      <c r="CT79" s="1307"/>
      <c r="CU79" s="1307"/>
      <c r="CV79" s="1307">
        <v>3.5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GiT+JseWAci5PhnXrUNh7FUxDsIVymK/jIggWf+k53gIlQ6V+lRUsWc0oBLGBhI7dIRkErGgKrqc/DcCVd1jQ==" saltValue="6CKosR5yyPwOblu89yUp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election activeCell="BW12" sqref="BW12:BX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LJYCA/rqM7cqOZz6xrzVFtXhOLLXcu+A5vJ1p8xzbz29wI182IAFF/S2LDvEP38DHSpLCpfaW53eZ5KxLKJEQ==" saltValue="NUv1xVG//z0+hLMUUyD5c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election activeCell="AE76" sqref="AE7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hqBwknbBBOFSOWbCFgJ87P82l3bP9TLpefKEPPFHfC1vZSn2b7TCK7XJ2TaVKgefmilK2R2tF0O8xaagNlOhw==" saltValue="qnS25jpJwcuHZww0dWOB/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32943</v>
      </c>
      <c r="E3" s="161"/>
      <c r="F3" s="162">
        <v>45117</v>
      </c>
      <c r="G3" s="163"/>
      <c r="H3" s="164"/>
    </row>
    <row r="4" spans="1:8" x14ac:dyDescent="0.15">
      <c r="A4" s="165"/>
      <c r="B4" s="166"/>
      <c r="C4" s="167"/>
      <c r="D4" s="168">
        <v>22330</v>
      </c>
      <c r="E4" s="169"/>
      <c r="F4" s="170">
        <v>25589</v>
      </c>
      <c r="G4" s="171"/>
      <c r="H4" s="172"/>
    </row>
    <row r="5" spans="1:8" x14ac:dyDescent="0.15">
      <c r="A5" s="153" t="s">
        <v>553</v>
      </c>
      <c r="B5" s="158"/>
      <c r="C5" s="159"/>
      <c r="D5" s="160">
        <v>22914</v>
      </c>
      <c r="E5" s="161"/>
      <c r="F5" s="162">
        <v>39951</v>
      </c>
      <c r="G5" s="163"/>
      <c r="H5" s="164"/>
    </row>
    <row r="6" spans="1:8" x14ac:dyDescent="0.15">
      <c r="A6" s="165"/>
      <c r="B6" s="166"/>
      <c r="C6" s="167"/>
      <c r="D6" s="168">
        <v>19473</v>
      </c>
      <c r="E6" s="169"/>
      <c r="F6" s="170">
        <v>22555</v>
      </c>
      <c r="G6" s="171"/>
      <c r="H6" s="172"/>
    </row>
    <row r="7" spans="1:8" x14ac:dyDescent="0.15">
      <c r="A7" s="153" t="s">
        <v>554</v>
      </c>
      <c r="B7" s="158"/>
      <c r="C7" s="159"/>
      <c r="D7" s="160">
        <v>35483</v>
      </c>
      <c r="E7" s="161"/>
      <c r="F7" s="162">
        <v>39893</v>
      </c>
      <c r="G7" s="163"/>
      <c r="H7" s="164"/>
    </row>
    <row r="8" spans="1:8" x14ac:dyDescent="0.15">
      <c r="A8" s="165"/>
      <c r="B8" s="166"/>
      <c r="C8" s="167"/>
      <c r="D8" s="168">
        <v>25817</v>
      </c>
      <c r="E8" s="169"/>
      <c r="F8" s="170">
        <v>26170</v>
      </c>
      <c r="G8" s="171"/>
      <c r="H8" s="172"/>
    </row>
    <row r="9" spans="1:8" x14ac:dyDescent="0.15">
      <c r="A9" s="153" t="s">
        <v>555</v>
      </c>
      <c r="B9" s="158"/>
      <c r="C9" s="159"/>
      <c r="D9" s="160">
        <v>22420</v>
      </c>
      <c r="E9" s="161"/>
      <c r="F9" s="162">
        <v>41080</v>
      </c>
      <c r="G9" s="163"/>
      <c r="H9" s="164"/>
    </row>
    <row r="10" spans="1:8" x14ac:dyDescent="0.15">
      <c r="A10" s="165"/>
      <c r="B10" s="166"/>
      <c r="C10" s="167"/>
      <c r="D10" s="168">
        <v>11154</v>
      </c>
      <c r="E10" s="169"/>
      <c r="F10" s="170">
        <v>27265</v>
      </c>
      <c r="G10" s="171"/>
      <c r="H10" s="172"/>
    </row>
    <row r="11" spans="1:8" x14ac:dyDescent="0.15">
      <c r="A11" s="153" t="s">
        <v>556</v>
      </c>
      <c r="B11" s="158"/>
      <c r="C11" s="159"/>
      <c r="D11" s="160">
        <v>18201</v>
      </c>
      <c r="E11" s="161"/>
      <c r="F11" s="162">
        <v>33173</v>
      </c>
      <c r="G11" s="163"/>
      <c r="H11" s="164"/>
    </row>
    <row r="12" spans="1:8" x14ac:dyDescent="0.15">
      <c r="A12" s="165"/>
      <c r="B12" s="166"/>
      <c r="C12" s="173"/>
      <c r="D12" s="168">
        <v>12409</v>
      </c>
      <c r="E12" s="169"/>
      <c r="F12" s="170">
        <v>20353</v>
      </c>
      <c r="G12" s="171"/>
      <c r="H12" s="172"/>
    </row>
    <row r="13" spans="1:8" x14ac:dyDescent="0.15">
      <c r="A13" s="153"/>
      <c r="B13" s="158"/>
      <c r="C13" s="174"/>
      <c r="D13" s="175">
        <v>26392</v>
      </c>
      <c r="E13" s="176"/>
      <c r="F13" s="177">
        <v>39843</v>
      </c>
      <c r="G13" s="178"/>
      <c r="H13" s="164"/>
    </row>
    <row r="14" spans="1:8" x14ac:dyDescent="0.15">
      <c r="A14" s="165"/>
      <c r="B14" s="166"/>
      <c r="C14" s="167"/>
      <c r="D14" s="168">
        <v>18237</v>
      </c>
      <c r="E14" s="169"/>
      <c r="F14" s="170">
        <v>24386</v>
      </c>
      <c r="G14" s="171"/>
      <c r="H14" s="172"/>
    </row>
    <row r="17" spans="1:11" x14ac:dyDescent="0.15">
      <c r="A17" s="149" t="s">
        <v>53</v>
      </c>
    </row>
    <row r="18" spans="1:11" x14ac:dyDescent="0.15">
      <c r="A18" s="179"/>
      <c r="B18" s="179" t="str">
        <f>'(7)実質収支比率等に係る経年分析'!F$46</f>
        <v>H26</v>
      </c>
      <c r="C18" s="179" t="str">
        <f>'(7)実質収支比率等に係る経年分析'!G$46</f>
        <v>H27</v>
      </c>
      <c r="D18" s="179" t="str">
        <f>'(7)実質収支比率等に係る経年分析'!H$46</f>
        <v>H28</v>
      </c>
      <c r="E18" s="179" t="str">
        <f>'(7)実質収支比率等に係る経年分析'!I$46</f>
        <v>H29</v>
      </c>
      <c r="F18" s="179" t="str">
        <f>'(7)実質収支比率等に係る経年分析'!J$46</f>
        <v>H30</v>
      </c>
    </row>
    <row r="19" spans="1:11" x14ac:dyDescent="0.15">
      <c r="A19" s="179" t="s">
        <v>54</v>
      </c>
      <c r="B19" s="179">
        <f>ROUND(VALUE(SUBSTITUTE('(7)実質収支比率等に係る経年分析'!F$48,"▲","-")),2)</f>
        <v>2.02</v>
      </c>
      <c r="C19" s="179">
        <f>ROUND(VALUE(SUBSTITUTE('(7)実質収支比率等に係る経年分析'!G$48,"▲","-")),2)</f>
        <v>1.79</v>
      </c>
      <c r="D19" s="179">
        <f>ROUND(VALUE(SUBSTITUTE('(7)実質収支比率等に係る経年分析'!H$48,"▲","-")),2)</f>
        <v>1.44</v>
      </c>
      <c r="E19" s="179">
        <f>ROUND(VALUE(SUBSTITUTE('(7)実質収支比率等に係る経年分析'!I$48,"▲","-")),2)</f>
        <v>1.86</v>
      </c>
      <c r="F19" s="179">
        <f>ROUND(VALUE(SUBSTITUTE('(7)実質収支比率等に係る経年分析'!J$48,"▲","-")),2)</f>
        <v>1.97</v>
      </c>
    </row>
    <row r="20" spans="1:11" x14ac:dyDescent="0.15">
      <c r="A20" s="179" t="s">
        <v>55</v>
      </c>
      <c r="B20" s="179">
        <f>ROUND(VALUE(SUBSTITUTE('(7)実質収支比率等に係る経年分析'!F$47,"▲","-")),2)</f>
        <v>16.72</v>
      </c>
      <c r="C20" s="179">
        <f>ROUND(VALUE(SUBSTITUTE('(7)実質収支比率等に係る経年分析'!G$47,"▲","-")),2)</f>
        <v>17.73</v>
      </c>
      <c r="D20" s="179">
        <f>ROUND(VALUE(SUBSTITUTE('(7)実質収支比率等に係る経年分析'!H$47,"▲","-")),2)</f>
        <v>19.25</v>
      </c>
      <c r="E20" s="179">
        <f>ROUND(VALUE(SUBSTITUTE('(7)実質収支比率等に係る経年分析'!I$47,"▲","-")),2)</f>
        <v>18.77</v>
      </c>
      <c r="F20" s="179">
        <f>ROUND(VALUE(SUBSTITUTE('(7)実質収支比率等に係る経年分析'!J$47,"▲","-")),2)</f>
        <v>17.829999999999998</v>
      </c>
    </row>
    <row r="21" spans="1:11" x14ac:dyDescent="0.15">
      <c r="A21" s="179" t="s">
        <v>56</v>
      </c>
      <c r="B21" s="179">
        <f>IF(ISNUMBER(VALUE(SUBSTITUTE('(7)実質収支比率等に係る経年分析'!F$49,"▲","-"))),ROUND(VALUE(SUBSTITUTE('(7)実質収支比率等に係る経年分析'!F$49,"▲","-")),2),NA())</f>
        <v>1</v>
      </c>
      <c r="C21" s="179">
        <f>IF(ISNUMBER(VALUE(SUBSTITUTE('(7)実質収支比率等に係る経年分析'!G$49,"▲","-"))),ROUND(VALUE(SUBSTITUTE('(7)実質収支比率等に係る経年分析'!G$49,"▲","-")),2),NA())</f>
        <v>1.92</v>
      </c>
      <c r="D21" s="179">
        <f>IF(ISNUMBER(VALUE(SUBSTITUTE('(7)実質収支比率等に係る経年分析'!H$49,"▲","-"))),ROUND(VALUE(SUBSTITUTE('(7)実質収支比率等に係る経年分析'!H$49,"▲","-")),2),NA())</f>
        <v>1.92</v>
      </c>
      <c r="E21" s="179">
        <f>IF(ISNUMBER(VALUE(SUBSTITUTE('(7)実質収支比率等に係る経年分析'!I$49,"▲","-"))),ROUND(VALUE(SUBSTITUTE('(7)実質収支比率等に係る経年分析'!I$49,"▲","-")),2),NA())</f>
        <v>0.23</v>
      </c>
      <c r="F21" s="179">
        <f>IF(ISNUMBER(VALUE(SUBSTITUTE('(7)実質収支比率等に係る経年分析'!J$49,"▲","-"))),ROUND(VALUE(SUBSTITUTE('(7)実質収支比率等に係る経年分析'!J$49,"▲","-")),2),NA())</f>
        <v>-0.24</v>
      </c>
    </row>
    <row r="24" spans="1:11" x14ac:dyDescent="0.15">
      <c r="A24" s="149" t="s">
        <v>57</v>
      </c>
    </row>
    <row r="25" spans="1:11" x14ac:dyDescent="0.15">
      <c r="A25" s="180"/>
      <c r="B25" s="180" t="str">
        <f>'(8)連結実質赤字比率に係る赤字・黒字の構成分析'!F$33</f>
        <v>H26</v>
      </c>
      <c r="C25" s="180"/>
      <c r="D25" s="180" t="str">
        <f>'(8)連結実質赤字比率に係る赤字・黒字の構成分析'!G$33</f>
        <v>H27</v>
      </c>
      <c r="E25" s="180"/>
      <c r="F25" s="180" t="str">
        <f>'(8)連結実質赤字比率に係る赤字・黒字の構成分析'!H$33</f>
        <v>H28</v>
      </c>
      <c r="G25" s="180"/>
      <c r="H25" s="180" t="str">
        <f>'(8)連結実質赤字比率に係る赤字・黒字の構成分析'!I$33</f>
        <v>H29</v>
      </c>
      <c r="I25" s="180"/>
      <c r="J25" s="180" t="str">
        <f>'(8)連結実質赤字比率に係る赤字・黒字の構成分析'!J$33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IF('(8)連結実質赤字比率に係る赤字・黒字の構成分析'!C$43="",NA(),'(8)連結実質赤字比率に係る赤字・黒字の構成分析'!C$43)</f>
        <v>その他会計（黒字）</v>
      </c>
      <c r="B27" s="180" t="e">
        <f>IF(ROUND(VALUE(SUBSTITUTE('(8)連結実質赤字比率に係る赤字・黒字の構成分析'!F$43,"▲", "-")), 2) &lt; 0, ABS(ROUND(VALUE(SUBSTITUTE('(8)連結実質赤字比率に係る赤字・黒字の構成分析'!F$43,"▲", "-")), 2)), NA())</f>
        <v>#N/A</v>
      </c>
      <c r="C27" s="180">
        <f>IF(ROUND(VALUE(SUBSTITUTE('(8)連結実質赤字比率に係る赤字・黒字の構成分析'!F$43,"▲", "-")), 2) &gt;= 0, ABS(ROUND(VALUE(SUBSTITUTE('(8)連結実質赤字比率に係る赤字・黒字の構成分析'!F$43,"▲", "-")), 2)), NA())</f>
        <v>0.31</v>
      </c>
      <c r="D27" s="180" t="e">
        <f>IF(ROUND(VALUE(SUBSTITUTE('(8)連結実質赤字比率に係る赤字・黒字の構成分析'!G$43,"▲", "-")), 2) &lt; 0, ABS(ROUND(VALUE(SUBSTITUTE('(8)連結実質赤字比率に係る赤字・黒字の構成分析'!G$43,"▲", "-")), 2)), NA())</f>
        <v>#N/A</v>
      </c>
      <c r="E27" s="180">
        <f>IF(ROUND(VALUE(SUBSTITUTE('(8)連結実質赤字比率に係る赤字・黒字の構成分析'!G$43,"▲", "-")), 2) &gt;= 0, ABS(ROUND(VALUE(SUBSTITUTE('(8)連結実質赤字比率に係る赤字・黒字の構成分析'!G$43,"▲", "-")), 2)), NA())</f>
        <v>0.15</v>
      </c>
      <c r="F27" s="180" t="e">
        <f>IF(ROUND(VALUE(SUBSTITUTE('(8)連結実質赤字比率に係る赤字・黒字の構成分析'!H$43,"▲", "-")), 2) &lt; 0, ABS(ROUND(VALUE(SUBSTITUTE('(8)連結実質赤字比率に係る赤字・黒字の構成分析'!H$43,"▲", "-")), 2)), NA())</f>
        <v>#N/A</v>
      </c>
      <c r="G27" s="180">
        <f>IF(ROUND(VALUE(SUBSTITUTE('(8)連結実質赤字比率に係る赤字・黒字の構成分析'!H$43,"▲", "-")), 2) &gt;= 0, ABS(ROUND(VALUE(SUBSTITUTE('(8)連結実質赤字比率に係る赤字・黒字の構成分析'!H$43,"▲", "-")), 2)), NA())</f>
        <v>0.79</v>
      </c>
      <c r="H27" s="180" t="e">
        <f>IF(ROUND(VALUE(SUBSTITUTE('(8)連結実質赤字比率に係る赤字・黒字の構成分析'!I$43,"▲", "-")), 2) &lt; 0, ABS(ROUND(VALUE(SUBSTITUTE('(8)連結実質赤字比率に係る赤字・黒字の構成分析'!I$43,"▲", "-")), 2)), NA())</f>
        <v>#N/A</v>
      </c>
      <c r="I27" s="180">
        <f>IF(ROUND(VALUE(SUBSTITUTE('(8)連結実質赤字比率に係る赤字・黒字の構成分析'!I$43,"▲", "-")), 2) &gt;= 0, ABS(ROUND(VALUE(SUBSTITUTE('(8)連結実質赤字比率に係る赤字・黒字の構成分析'!I$43,"▲", "-")), 2)), NA())</f>
        <v>0.28000000000000003</v>
      </c>
      <c r="J27" s="180" t="e">
        <f>IF(ROUND(VALUE(SUBSTITUTE('(8)連結実質赤字比率に係る赤字・黒字の構成分析'!J$43,"▲", "-")), 2) &lt; 0, ABS(ROUND(VALUE(SUBSTITUTE('(8)連結実質赤字比率に係る赤字・黒字の構成分析'!J$43,"▲", "-")), 2)), NA())</f>
        <v>#N/A</v>
      </c>
      <c r="K27" s="180">
        <f>IF(ROUND(VALUE(SUBSTITUTE('(8)連結実質赤字比率に係る赤字・黒字の構成分析'!J$43,"▲", "-")), 2) &gt;= 0, ABS(ROUND(VALUE(SUBSTITUTE('(8)連結実質赤字比率に係る赤字・黒字の構成分析'!J$43,"▲", "-")), 2)), NA())</f>
        <v>0.4</v>
      </c>
    </row>
    <row r="28" spans="1:11" x14ac:dyDescent="0.15">
      <c r="A28" s="180" t="str">
        <f>IF('(8)連結実質赤字比率に係る赤字・黒字の構成分析'!C$42="",NA(),'(8)連結実質赤字比率に係る赤字・黒字の構成分析'!C$42)</f>
        <v>その他会計（赤字）</v>
      </c>
      <c r="B28" s="180">
        <f>IF(ROUND(VALUE(SUBSTITUTE('(8)連結実質赤字比率に係る赤字・黒字の構成分析'!F$42,"▲", "-")), 2) &lt; 0, ABS(ROUND(VALUE(SUBSTITUTE('(8)連結実質赤字比率に係る赤字・黒字の構成分析'!F$42,"▲", "-")), 2)), NA())</f>
        <v>1.88</v>
      </c>
      <c r="C28" s="180" t="e">
        <f>IF(ROUND(VALUE(SUBSTITUTE('(8)連結実質赤字比率に係る赤字・黒字の構成分析'!F$42,"▲", "-")), 2) &gt;= 0, ABS(ROUND(VALUE(SUBSTITUTE('(8)連結実質赤字比率に係る赤字・黒字の構成分析'!F$42,"▲", "-")), 2)), NA())</f>
        <v>#N/A</v>
      </c>
      <c r="D28" s="180" t="e">
        <f>IF(ROUND(VALUE(SUBSTITUTE('(8)連結実質赤字比率に係る赤字・黒字の構成分析'!G$42,"▲", "-")), 2) &lt; 0, ABS(ROUND(VALUE(SUBSTITUTE('(8)連結実質赤字比率に係る赤字・黒字の構成分析'!G$42,"▲", "-")), 2)), NA())</f>
        <v>#VALUE!</v>
      </c>
      <c r="E28" s="180" t="e">
        <f>IF(ROUND(VALUE(SUBSTITUTE('(8)連結実質赤字比率に係る赤字・黒字の構成分析'!G$42,"▲", "-")), 2) &gt;= 0, ABS(ROUND(VALUE(SUBSTITUTE('(8)連結実質赤字比率に係る赤字・黒字の構成分析'!G$42,"▲", "-")), 2)), NA())</f>
        <v>#VALUE!</v>
      </c>
      <c r="F28" s="180" t="e">
        <f>IF(ROUND(VALUE(SUBSTITUTE('(8)連結実質赤字比率に係る赤字・黒字の構成分析'!H$42,"▲", "-")), 2) &lt; 0, ABS(ROUND(VALUE(SUBSTITUTE('(8)連結実質赤字比率に係る赤字・黒字の構成分析'!H$42,"▲", "-")), 2)), NA())</f>
        <v>#VALUE!</v>
      </c>
      <c r="G28" s="180" t="e">
        <f>IF(ROUND(VALUE(SUBSTITUTE('(8)連結実質赤字比率に係る赤字・黒字の構成分析'!H$42,"▲", "-")), 2) &gt;= 0, ABS(ROUND(VALUE(SUBSTITUTE('(8)連結実質赤字比率に係る赤字・黒字の構成分析'!H$42,"▲", "-")), 2)), NA())</f>
        <v>#VALUE!</v>
      </c>
      <c r="H28" s="180" t="e">
        <f>IF(ROUND(VALUE(SUBSTITUTE('(8)連結実質赤字比率に係る赤字・黒字の構成分析'!I$42,"▲", "-")), 2) &lt; 0, ABS(ROUND(VALUE(SUBSTITUTE('(8)連結実質赤字比率に係る赤字・黒字の構成分析'!I$42,"▲", "-")), 2)), NA())</f>
        <v>#VALUE!</v>
      </c>
      <c r="I28" s="180" t="e">
        <f>IF(ROUND(VALUE(SUBSTITUTE('(8)連結実質赤字比率に係る赤字・黒字の構成分析'!I$42,"▲", "-")), 2) &gt;= 0, ABS(ROUND(VALUE(SUBSTITUTE('(8)連結実質赤字比率に係る赤字・黒字の構成分析'!I$42,"▲", "-")), 2)), NA())</f>
        <v>#VALUE!</v>
      </c>
      <c r="J28" s="180" t="e">
        <f>IF(ROUND(VALUE(SUBSTITUTE('(8)連結実質赤字比率に係る赤字・黒字の構成分析'!J$42,"▲", "-")), 2) &lt; 0, ABS(ROUND(VALUE(SUBSTITUTE('(8)連結実質赤字比率に係る赤字・黒字の構成分析'!J$42,"▲", "-")), 2)), NA())</f>
        <v>#VALUE!</v>
      </c>
      <c r="K28" s="180" t="e">
        <f>IF(ROUND(VALUE(SUBSTITUTE('(8)連結実質赤字比率に係る赤字・黒字の構成分析'!J$42,"▲", "-")), 2) &gt;= 0, ABS(ROUND(VALUE(SUBSTITUTE('(8)連結実質赤字比率に係る赤字・黒字の構成分析'!J$42,"▲", "-")), 2)), NA())</f>
        <v>#VALUE!</v>
      </c>
    </row>
    <row r="29" spans="1:11" x14ac:dyDescent="0.15">
      <c r="A29" s="180" t="str">
        <f>IF('(8)連結実質赤字比率に係る赤字・黒字の構成分析'!C$41="",NA(),'(8)連結実質赤字比率に係る赤字・黒字の構成分析'!C$41)</f>
        <v>国民健康保険事業特別会計</v>
      </c>
      <c r="B29" s="180" t="e">
        <f>IF(ROUND(VALUE(SUBSTITUTE('(8)連結実質赤字比率に係る赤字・黒字の構成分析'!F$41,"▲", "-")), 2) &lt; 0, ABS(ROUND(VALUE(SUBSTITUTE('(8)連結実質赤字比率に係る赤字・黒字の構成分析'!F$41,"▲", "-")), 2)), NA())</f>
        <v>#N/A</v>
      </c>
      <c r="C29" s="180">
        <f>IF(ROUND(VALUE(SUBSTITUTE('(8)連結実質赤字比率に係る赤字・黒字の構成分析'!F$41,"▲", "-")), 2) &gt;= 0, ABS(ROUND(VALUE(SUBSTITUTE('(8)連結実質赤字比率に係る赤字・黒字の構成分析'!F$41,"▲", "-")), 2)), NA())</f>
        <v>1.21</v>
      </c>
      <c r="D29" s="180" t="e">
        <f>IF(ROUND(VALUE(SUBSTITUTE('(8)連結実質赤字比率に係る赤字・黒字の構成分析'!G$41,"▲", "-")), 2) &lt; 0, ABS(ROUND(VALUE(SUBSTITUTE('(8)連結実質赤字比率に係る赤字・黒字の構成分析'!G$41,"▲", "-")), 2)), NA())</f>
        <v>#N/A</v>
      </c>
      <c r="E29" s="180">
        <f>IF(ROUND(VALUE(SUBSTITUTE('(8)連結実質赤字比率に係る赤字・黒字の構成分析'!G$41,"▲", "-")), 2) &gt;= 0, ABS(ROUND(VALUE(SUBSTITUTE('(8)連結実質赤字比率に係る赤字・黒字の構成分析'!G$41,"▲", "-")), 2)), NA())</f>
        <v>0.99</v>
      </c>
      <c r="F29" s="180" t="e">
        <f>IF(ROUND(VALUE(SUBSTITUTE('(8)連結実質赤字比率に係る赤字・黒字の構成分析'!H$41,"▲", "-")), 2) &lt; 0, ABS(ROUND(VALUE(SUBSTITUTE('(8)連結実質赤字比率に係る赤字・黒字の構成分析'!H$41,"▲", "-")), 2)), NA())</f>
        <v>#N/A</v>
      </c>
      <c r="G29" s="180">
        <f>IF(ROUND(VALUE(SUBSTITUTE('(8)連結実質赤字比率に係る赤字・黒字の構成分析'!H$41,"▲", "-")), 2) &gt;= 0, ABS(ROUND(VALUE(SUBSTITUTE('(8)連結実質赤字比率に係る赤字・黒字の構成分析'!H$41,"▲", "-")), 2)), NA())</f>
        <v>3.07</v>
      </c>
      <c r="H29" s="180" t="e">
        <f>IF(ROUND(VALUE(SUBSTITUTE('(8)連結実質赤字比率に係る赤字・黒字の構成分析'!I$41,"▲", "-")), 2) &lt; 0, ABS(ROUND(VALUE(SUBSTITUTE('(8)連結実質赤字比率に係る赤字・黒字の構成分析'!I$41,"▲", "-")), 2)), NA())</f>
        <v>#N/A</v>
      </c>
      <c r="I29" s="180">
        <f>IF(ROUND(VALUE(SUBSTITUTE('(8)連結実質赤字比率に係る赤字・黒字の構成分析'!I$41,"▲", "-")), 2) &gt;= 0, ABS(ROUND(VALUE(SUBSTITUTE('(8)連結実質赤字比率に係る赤字・黒字の構成分析'!I$41,"▲", "-")), 2)), NA())</f>
        <v>3.63</v>
      </c>
      <c r="J29" s="180" t="e">
        <f>IF(ROUND(VALUE(SUBSTITUTE('(8)連結実質赤字比率に係る赤字・黒字の構成分析'!J$41,"▲", "-")), 2) &lt; 0, ABS(ROUND(VALUE(SUBSTITUTE('(8)連結実質赤字比率に係る赤字・黒字の構成分析'!J$41,"▲", "-")), 2)), NA())</f>
        <v>#N/A</v>
      </c>
      <c r="K29" s="180">
        <f>IF(ROUND(VALUE(SUBSTITUTE('(8)連結実質赤字比率に係る赤字・黒字の構成分析'!J$41,"▲", "-")), 2) &gt;= 0, ABS(ROUND(VALUE(SUBSTITUTE('(8)連結実質赤字比率に係る赤字・黒字の構成分析'!J$41,"▲", "-")), 2)), NA())</f>
        <v>0.78</v>
      </c>
    </row>
    <row r="30" spans="1:11" x14ac:dyDescent="0.15">
      <c r="A30" s="180" t="str">
        <f>IF('(8)連結実質赤字比率に係る赤字・黒字の構成分析'!C$40="",NA(),'(8)連結実質赤字比率に係る赤字・黒字の構成分析'!C$40)</f>
        <v>下水道事業会計</v>
      </c>
      <c r="B30" s="180" t="e">
        <f>IF(ROUND(VALUE(SUBSTITUTE('(8)連結実質赤字比率に係る赤字・黒字の構成分析'!F$40,"▲", "-")), 2) &lt; 0, ABS(ROUND(VALUE(SUBSTITUTE('(8)連結実質赤字比率に係る赤字・黒字の構成分析'!F$40,"▲", "-")), 2)), NA())</f>
        <v>#N/A</v>
      </c>
      <c r="C30" s="180">
        <f>IF(ROUND(VALUE(SUBSTITUTE('(8)連結実質赤字比率に係る赤字・黒字の構成分析'!F$40,"▲", "-")), 2) &gt;= 0, ABS(ROUND(VALUE(SUBSTITUTE('(8)連結実質赤字比率に係る赤字・黒字の構成分析'!F$40,"▲", "-")), 2)), NA())</f>
        <v>1.26</v>
      </c>
      <c r="D30" s="180" t="e">
        <f>IF(ROUND(VALUE(SUBSTITUTE('(8)連結実質赤字比率に係る赤字・黒字の構成分析'!G$40,"▲", "-")), 2) &lt; 0, ABS(ROUND(VALUE(SUBSTITUTE('(8)連結実質赤字比率に係る赤字・黒字の構成分析'!G$40,"▲", "-")), 2)), NA())</f>
        <v>#N/A</v>
      </c>
      <c r="E30" s="180">
        <f>IF(ROUND(VALUE(SUBSTITUTE('(8)連結実質赤字比率に係る赤字・黒字の構成分析'!G$40,"▲", "-")), 2) &gt;= 0, ABS(ROUND(VALUE(SUBSTITUTE('(8)連結実質赤字比率に係る赤字・黒字の構成分析'!G$40,"▲", "-")), 2)), NA())</f>
        <v>1.2</v>
      </c>
      <c r="F30" s="180" t="e">
        <f>IF(ROUND(VALUE(SUBSTITUTE('(8)連結実質赤字比率に係る赤字・黒字の構成分析'!H$40,"▲", "-")), 2) &lt; 0, ABS(ROUND(VALUE(SUBSTITUTE('(8)連結実質赤字比率に係る赤字・黒字の構成分析'!H$40,"▲", "-")), 2)), NA())</f>
        <v>#N/A</v>
      </c>
      <c r="G30" s="180">
        <f>IF(ROUND(VALUE(SUBSTITUTE('(8)連結実質赤字比率に係る赤字・黒字の構成分析'!H$40,"▲", "-")), 2) &gt;= 0, ABS(ROUND(VALUE(SUBSTITUTE('(8)連結実質赤字比率に係る赤字・黒字の構成分析'!H$40,"▲", "-")), 2)), NA())</f>
        <v>1.26</v>
      </c>
      <c r="H30" s="180" t="e">
        <f>IF(ROUND(VALUE(SUBSTITUTE('(8)連結実質赤字比率に係る赤字・黒字の構成分析'!I$40,"▲", "-")), 2) &lt; 0, ABS(ROUND(VALUE(SUBSTITUTE('(8)連結実質赤字比率に係る赤字・黒字の構成分析'!I$40,"▲", "-")), 2)), NA())</f>
        <v>#N/A</v>
      </c>
      <c r="I30" s="180">
        <f>IF(ROUND(VALUE(SUBSTITUTE('(8)連結実質赤字比率に係る赤字・黒字の構成分析'!I$40,"▲", "-")), 2) &gt;= 0, ABS(ROUND(VALUE(SUBSTITUTE('(8)連結実質赤字比率に係る赤字・黒字の構成分析'!I$40,"▲", "-")), 2)), NA())</f>
        <v>1.29</v>
      </c>
      <c r="J30" s="180" t="e">
        <f>IF(ROUND(VALUE(SUBSTITUTE('(8)連結実質赤字比率に係る赤字・黒字の構成分析'!J$40,"▲", "-")), 2) &lt; 0, ABS(ROUND(VALUE(SUBSTITUTE('(8)連結実質赤字比率に係る赤字・黒字の構成分析'!J$40,"▲", "-")), 2)), NA())</f>
        <v>#N/A</v>
      </c>
      <c r="K30" s="180">
        <f>IF(ROUND(VALUE(SUBSTITUTE('(8)連結実質赤字比率に係る赤字・黒字の構成分析'!J$40,"▲", "-")), 2) &gt;= 0, ABS(ROUND(VALUE(SUBSTITUTE('(8)連結実質赤字比率に係る赤字・黒字の構成分析'!J$40,"▲", "-")), 2)), NA())</f>
        <v>1.4</v>
      </c>
    </row>
    <row r="31" spans="1:11" x14ac:dyDescent="0.15">
      <c r="A31" s="180" t="str">
        <f>IF('(8)連結実質赤字比率に係る赤字・黒字の構成分析'!C$39="",NA(),'(8)連結実質赤字比率に係る赤字・黒字の構成分析'!C$39)</f>
        <v>一般会計</v>
      </c>
      <c r="B31" s="180" t="e">
        <f>IF(ROUND(VALUE(SUBSTITUTE('(8)連結実質赤字比率に係る赤字・黒字の構成分析'!F$39,"▲", "-")), 2) &lt; 0, ABS(ROUND(VALUE(SUBSTITUTE('(8)連結実質赤字比率に係る赤字・黒字の構成分析'!F$39,"▲", "-")), 2)), NA())</f>
        <v>#N/A</v>
      </c>
      <c r="C31" s="180">
        <f>IF(ROUND(VALUE(SUBSTITUTE('(8)連結実質赤字比率に係る赤字・黒字の構成分析'!F$39,"▲", "-")), 2) &gt;= 0, ABS(ROUND(VALUE(SUBSTITUTE('(8)連結実質赤字比率に係る赤字・黒字の構成分析'!F$39,"▲", "-")), 2)), NA())</f>
        <v>2.0099999999999998</v>
      </c>
      <c r="D31" s="180" t="e">
        <f>IF(ROUND(VALUE(SUBSTITUTE('(8)連結実質赤字比率に係る赤字・黒字の構成分析'!G$39,"▲", "-")), 2) &lt; 0, ABS(ROUND(VALUE(SUBSTITUTE('(8)連結実質赤字比率に係る赤字・黒字の構成分析'!G$39,"▲", "-")), 2)), NA())</f>
        <v>#N/A</v>
      </c>
      <c r="E31" s="180">
        <f>IF(ROUND(VALUE(SUBSTITUTE('(8)連結実質赤字比率に係る赤字・黒字の構成分析'!G$39,"▲", "-")), 2) &gt;= 0, ABS(ROUND(VALUE(SUBSTITUTE('(8)連結実質赤字比率に係る赤字・黒字の構成分析'!G$39,"▲", "-")), 2)), NA())</f>
        <v>1.78</v>
      </c>
      <c r="F31" s="180" t="e">
        <f>IF(ROUND(VALUE(SUBSTITUTE('(8)連結実質赤字比率に係る赤字・黒字の構成分析'!H$39,"▲", "-")), 2) &lt; 0, ABS(ROUND(VALUE(SUBSTITUTE('(8)連結実質赤字比率に係る赤字・黒字の構成分析'!H$39,"▲", "-")), 2)), NA())</f>
        <v>#N/A</v>
      </c>
      <c r="G31" s="180">
        <f>IF(ROUND(VALUE(SUBSTITUTE('(8)連結実質赤字比率に係る赤字・黒字の構成分析'!H$39,"▲", "-")), 2) &gt;= 0, ABS(ROUND(VALUE(SUBSTITUTE('(8)連結実質赤字比率に係る赤字・黒字の構成分析'!H$39,"▲", "-")), 2)), NA())</f>
        <v>1.43</v>
      </c>
      <c r="H31" s="180" t="e">
        <f>IF(ROUND(VALUE(SUBSTITUTE('(8)連結実質赤字比率に係る赤字・黒字の構成分析'!I$39,"▲", "-")), 2) &lt; 0, ABS(ROUND(VALUE(SUBSTITUTE('(8)連結実質赤字比率に係る赤字・黒字の構成分析'!I$39,"▲", "-")), 2)), NA())</f>
        <v>#N/A</v>
      </c>
      <c r="I31" s="180">
        <f>IF(ROUND(VALUE(SUBSTITUTE('(8)連結実質赤字比率に係る赤字・黒字の構成分析'!I$39,"▲", "-")), 2) &gt;= 0, ABS(ROUND(VALUE(SUBSTITUTE('(8)連結実質赤字比率に係る赤字・黒字の構成分析'!I$39,"▲", "-")), 2)), NA())</f>
        <v>1.85</v>
      </c>
      <c r="J31" s="180" t="e">
        <f>IF(ROUND(VALUE(SUBSTITUTE('(8)連結実質赤字比率に係る赤字・黒字の構成分析'!J$39,"▲", "-")), 2) &lt; 0, ABS(ROUND(VALUE(SUBSTITUTE('(8)連結実質赤字比率に係る赤字・黒字の構成分析'!J$39,"▲", "-")), 2)), NA())</f>
        <v>#N/A</v>
      </c>
      <c r="K31" s="180">
        <f>IF(ROUND(VALUE(SUBSTITUTE('(8)連結実質赤字比率に係る赤字・黒字の構成分析'!J$39,"▲", "-")), 2) &gt;= 0, ABS(ROUND(VALUE(SUBSTITUTE('(8)連結実質赤字比率に係る赤字・黒字の構成分析'!J$39,"▲", "-")), 2)), NA())</f>
        <v>1.96</v>
      </c>
    </row>
    <row r="32" spans="1:11" x14ac:dyDescent="0.15">
      <c r="A32" s="180" t="str">
        <f>IF('(8)連結実質赤字比率に係る赤字・黒字の構成分析'!C$38="",NA(),'(8)連結実質赤字比率に係る赤字・黒字の構成分析'!C$38)</f>
        <v>交通事業会計</v>
      </c>
      <c r="B32" s="180" t="e">
        <f>IF(ROUND(VALUE(SUBSTITUTE('(8)連結実質赤字比率に係る赤字・黒字の構成分析'!F$38,"▲", "-")), 2) &lt; 0, ABS(ROUND(VALUE(SUBSTITUTE('(8)連結実質赤字比率に係る赤字・黒字の構成分析'!F$38,"▲", "-")), 2)), NA())</f>
        <v>#N/A</v>
      </c>
      <c r="C32" s="180">
        <f>IF(ROUND(VALUE(SUBSTITUTE('(8)連結実質赤字比率に係る赤字・黒字の構成分析'!F$38,"▲", "-")), 2) &gt;= 0, ABS(ROUND(VALUE(SUBSTITUTE('(8)連結実質赤字比率に係る赤字・黒字の構成分析'!F$38,"▲", "-")), 2)), NA())</f>
        <v>1.69</v>
      </c>
      <c r="D32" s="180" t="e">
        <f>IF(ROUND(VALUE(SUBSTITUTE('(8)連結実質赤字比率に係る赤字・黒字の構成分析'!G$38,"▲", "-")), 2) &lt; 0, ABS(ROUND(VALUE(SUBSTITUTE('(8)連結実質赤字比率に係る赤字・黒字の構成分析'!G$38,"▲", "-")), 2)), NA())</f>
        <v>#N/A</v>
      </c>
      <c r="E32" s="180">
        <f>IF(ROUND(VALUE(SUBSTITUTE('(8)連結実質赤字比率に係る赤字・黒字の構成分析'!G$38,"▲", "-")), 2) &gt;= 0, ABS(ROUND(VALUE(SUBSTITUTE('(8)連結実質赤字比率に係る赤字・黒字の構成分析'!G$38,"▲", "-")), 2)), NA())</f>
        <v>1.77</v>
      </c>
      <c r="F32" s="180" t="e">
        <f>IF(ROUND(VALUE(SUBSTITUTE('(8)連結実質赤字比率に係る赤字・黒字の構成分析'!H$38,"▲", "-")), 2) &lt; 0, ABS(ROUND(VALUE(SUBSTITUTE('(8)連結実質赤字比率に係る赤字・黒字の構成分析'!H$38,"▲", "-")), 2)), NA())</f>
        <v>#N/A</v>
      </c>
      <c r="G32" s="180">
        <f>IF(ROUND(VALUE(SUBSTITUTE('(8)連結実質赤字比率に係る赤字・黒字の構成分析'!H$38,"▲", "-")), 2) &gt;= 0, ABS(ROUND(VALUE(SUBSTITUTE('(8)連結実質赤字比率に係る赤字・黒字の構成分析'!H$38,"▲", "-")), 2)), NA())</f>
        <v>2.2200000000000002</v>
      </c>
      <c r="H32" s="180" t="e">
        <f>IF(ROUND(VALUE(SUBSTITUTE('(8)連結実質赤字比率に係る赤字・黒字の構成分析'!I$38,"▲", "-")), 2) &lt; 0, ABS(ROUND(VALUE(SUBSTITUTE('(8)連結実質赤字比率に係る赤字・黒字の構成分析'!I$38,"▲", "-")), 2)), NA())</f>
        <v>#N/A</v>
      </c>
      <c r="I32" s="180">
        <f>IF(ROUND(VALUE(SUBSTITUTE('(8)連結実質赤字比率に係る赤字・黒字の構成分析'!I$38,"▲", "-")), 2) &gt;= 0, ABS(ROUND(VALUE(SUBSTITUTE('(8)連結実質赤字比率に係る赤字・黒字の構成分析'!I$38,"▲", "-")), 2)), NA())</f>
        <v>2.21</v>
      </c>
      <c r="J32" s="180" t="e">
        <f>IF(ROUND(VALUE(SUBSTITUTE('(8)連結実質赤字比率に係る赤字・黒字の構成分析'!J$38,"▲", "-")), 2) &lt; 0, ABS(ROUND(VALUE(SUBSTITUTE('(8)連結実質赤字比率に係る赤字・黒字の構成分析'!J$38,"▲", "-")), 2)), NA())</f>
        <v>#N/A</v>
      </c>
      <c r="K32" s="180">
        <f>IF(ROUND(VALUE(SUBSTITUTE('(8)連結実質赤字比率に係る赤字・黒字の構成分析'!J$38,"▲", "-")), 2) &gt;= 0, ABS(ROUND(VALUE(SUBSTITUTE('(8)連結実質赤字比率に係る赤字・黒字の構成分析'!J$38,"▲", "-")), 2)), NA())</f>
        <v>2</v>
      </c>
    </row>
    <row r="33" spans="1:16" x14ac:dyDescent="0.15">
      <c r="A33" s="180" t="str">
        <f>IF('(8)連結実質赤字比率に係る赤字・黒字の構成分析'!C$37="",NA(),'(8)連結実質赤字比率に係る赤字・黒字の構成分析'!C$37)</f>
        <v>モーターボート競走事業会計</v>
      </c>
      <c r="B33" s="180" t="e">
        <f>IF(ROUND(VALUE(SUBSTITUTE('(8)連結実質赤字比率に係る赤字・黒字の構成分析'!F$37,"▲", "-")), 2) &lt; 0, ABS(ROUND(VALUE(SUBSTITUTE('(8)連結実質赤字比率に係る赤字・黒字の構成分析'!F$37,"▲", "-")), 2)), NA())</f>
        <v>#N/A</v>
      </c>
      <c r="C33" s="180">
        <f>IF(ROUND(VALUE(SUBSTITUTE('(8)連結実質赤字比率に係る赤字・黒字の構成分析'!F$37,"▲", "-")), 2) &gt;= 0, ABS(ROUND(VALUE(SUBSTITUTE('(8)連結実質赤字比率に係る赤字・黒字の構成分析'!F$37,"▲", "-")), 2)), NA())</f>
        <v>1.0900000000000001</v>
      </c>
      <c r="D33" s="180" t="e">
        <f>IF(ROUND(VALUE(SUBSTITUTE('(8)連結実質赤字比率に係る赤字・黒字の構成分析'!G$37,"▲", "-")), 2) &lt; 0, ABS(ROUND(VALUE(SUBSTITUTE('(8)連結実質赤字比率に係る赤字・黒字の構成分析'!G$37,"▲", "-")), 2)), NA())</f>
        <v>#N/A</v>
      </c>
      <c r="E33" s="180">
        <f>IF(ROUND(VALUE(SUBSTITUTE('(8)連結実質赤字比率に係る赤字・黒字の構成分析'!G$37,"▲", "-")), 2) &gt;= 0, ABS(ROUND(VALUE(SUBSTITUTE('(8)連結実質赤字比率に係る赤字・黒字の構成分析'!G$37,"▲", "-")), 2)), NA())</f>
        <v>1.1100000000000001</v>
      </c>
      <c r="F33" s="180" t="e">
        <f>IF(ROUND(VALUE(SUBSTITUTE('(8)連結実質赤字比率に係る赤字・黒字の構成分析'!H$37,"▲", "-")), 2) &lt; 0, ABS(ROUND(VALUE(SUBSTITUTE('(8)連結実質赤字比率に係る赤字・黒字の構成分析'!H$37,"▲", "-")), 2)), NA())</f>
        <v>#N/A</v>
      </c>
      <c r="G33" s="180">
        <f>IF(ROUND(VALUE(SUBSTITUTE('(8)連結実質赤字比率に係る赤字・黒字の構成分析'!H$37,"▲", "-")), 2) &gt;= 0, ABS(ROUND(VALUE(SUBSTITUTE('(8)連結実質赤字比率に係る赤字・黒字の構成分析'!H$37,"▲", "-")), 2)), NA())</f>
        <v>1.38</v>
      </c>
      <c r="H33" s="180" t="e">
        <f>IF(ROUND(VALUE(SUBSTITUTE('(8)連結実質赤字比率に係る赤字・黒字の構成分析'!I$37,"▲", "-")), 2) &lt; 0, ABS(ROUND(VALUE(SUBSTITUTE('(8)連結実質赤字比率に係る赤字・黒字の構成分析'!I$37,"▲", "-")), 2)), NA())</f>
        <v>#N/A</v>
      </c>
      <c r="I33" s="180">
        <f>IF(ROUND(VALUE(SUBSTITUTE('(8)連結実質赤字比率に係る赤字・黒字の構成分析'!I$37,"▲", "-")), 2) &gt;= 0, ABS(ROUND(VALUE(SUBSTITUTE('(8)連結実質赤字比率に係る赤字・黒字の構成分析'!I$37,"▲", "-")), 2)), NA())</f>
        <v>1.46</v>
      </c>
      <c r="J33" s="180" t="e">
        <f>IF(ROUND(VALUE(SUBSTITUTE('(8)連結実質赤字比率に係る赤字・黒字の構成分析'!J$37,"▲", "-")), 2) &lt; 0, ABS(ROUND(VALUE(SUBSTITUTE('(8)連結実質赤字比率に係る赤字・黒字の構成分析'!J$37,"▲", "-")), 2)), NA())</f>
        <v>#N/A</v>
      </c>
      <c r="K33" s="180">
        <f>IF(ROUND(VALUE(SUBSTITUTE('(8)連結実質赤字比率に係る赤字・黒字の構成分析'!J$37,"▲", "-")), 2) &gt;= 0, ABS(ROUND(VALUE(SUBSTITUTE('(8)連結実質赤字比率に係る赤字・黒字の構成分析'!J$37,"▲", "-")), 2)), NA())</f>
        <v>2.2400000000000002</v>
      </c>
    </row>
    <row r="34" spans="1:16" x14ac:dyDescent="0.15">
      <c r="A34" s="180" t="str">
        <f>IF('(8)連結実質赤字比率に係る赤字・黒字の構成分析'!C$36="",NA(),'(8)連結実質赤字比率に係る赤字・黒字の構成分析'!C$36)</f>
        <v>病院事業会計</v>
      </c>
      <c r="B34" s="180" t="e">
        <f>IF(ROUND(VALUE(SUBSTITUTE('(8)連結実質赤字比率に係る赤字・黒字の構成分析'!F$36,"▲", "-")), 2) &lt; 0, ABS(ROUND(VALUE(SUBSTITUTE('(8)連結実質赤字比率に係る赤字・黒字の構成分析'!F$36,"▲", "-")), 2)), NA())</f>
        <v>#N/A</v>
      </c>
      <c r="C34" s="180">
        <f>IF(ROUND(VALUE(SUBSTITUTE('(8)連結実質赤字比率に係る赤字・黒字の構成分析'!F$36,"▲", "-")), 2) &gt;= 0, ABS(ROUND(VALUE(SUBSTITUTE('(8)連結実質赤字比率に係る赤字・黒字の構成分析'!F$36,"▲", "-")), 2)), NA())</f>
        <v>3.44</v>
      </c>
      <c r="D34" s="180" t="e">
        <f>IF(ROUND(VALUE(SUBSTITUTE('(8)連結実質赤字比率に係る赤字・黒字の構成分析'!G$36,"▲", "-")), 2) &lt; 0, ABS(ROUND(VALUE(SUBSTITUTE('(8)連結実質赤字比率に係る赤字・黒字の構成分析'!G$36,"▲", "-")), 2)), NA())</f>
        <v>#N/A</v>
      </c>
      <c r="E34" s="180">
        <f>IF(ROUND(VALUE(SUBSTITUTE('(8)連結実質赤字比率に係る赤字・黒字の構成分析'!G$36,"▲", "-")), 2) &gt;= 0, ABS(ROUND(VALUE(SUBSTITUTE('(8)連結実質赤字比率に係る赤字・黒字の構成分析'!G$36,"▲", "-")), 2)), NA())</f>
        <v>2.3199999999999998</v>
      </c>
      <c r="F34" s="180" t="e">
        <f>IF(ROUND(VALUE(SUBSTITUTE('(8)連結実質赤字比率に係る赤字・黒字の構成分析'!H$36,"▲", "-")), 2) &lt; 0, ABS(ROUND(VALUE(SUBSTITUTE('(8)連結実質赤字比率に係る赤字・黒字の構成分析'!H$36,"▲", "-")), 2)), NA())</f>
        <v>#N/A</v>
      </c>
      <c r="G34" s="180">
        <f>IF(ROUND(VALUE(SUBSTITUTE('(8)連結実質赤字比率に係る赤字・黒字の構成分析'!H$36,"▲", "-")), 2) &gt;= 0, ABS(ROUND(VALUE(SUBSTITUTE('(8)連結実質赤字比率に係る赤字・黒字の構成分析'!H$36,"▲", "-")), 2)), NA())</f>
        <v>2.0699999999999998</v>
      </c>
      <c r="H34" s="180" t="e">
        <f>IF(ROUND(VALUE(SUBSTITUTE('(8)連結実質赤字比率に係る赤字・黒字の構成分析'!I$36,"▲", "-")), 2) &lt; 0, ABS(ROUND(VALUE(SUBSTITUTE('(8)連結実質赤字比率に係る赤字・黒字の構成分析'!I$36,"▲", "-")), 2)), NA())</f>
        <v>#N/A</v>
      </c>
      <c r="I34" s="180">
        <f>IF(ROUND(VALUE(SUBSTITUTE('(8)連結実質赤字比率に係る赤字・黒字の構成分析'!I$36,"▲", "-")), 2) &gt;= 0, ABS(ROUND(VALUE(SUBSTITUTE('(8)連結実質赤字比率に係る赤字・黒字の構成分析'!I$36,"▲", "-")), 2)), NA())</f>
        <v>1.26</v>
      </c>
      <c r="J34" s="180" t="e">
        <f>IF(ROUND(VALUE(SUBSTITUTE('(8)連結実質赤字比率に係る赤字・黒字の構成分析'!J$36,"▲", "-")), 2) &lt; 0, ABS(ROUND(VALUE(SUBSTITUTE('(8)連結実質赤字比率に係る赤字・黒字の構成分析'!J$36,"▲", "-")), 2)), NA())</f>
        <v>#N/A</v>
      </c>
      <c r="K34" s="180">
        <f>IF(ROUND(VALUE(SUBSTITUTE('(8)連結実質赤字比率に係る赤字・黒字の構成分析'!J$36,"▲", "-")), 2) &gt;= 0, ABS(ROUND(VALUE(SUBSTITUTE('(8)連結実質赤字比率に係る赤字・黒字の構成分析'!J$36,"▲", "-")), 2)), NA())</f>
        <v>2.5499999999999998</v>
      </c>
    </row>
    <row r="35" spans="1:16" x14ac:dyDescent="0.15">
      <c r="A35" s="180" t="str">
        <f>IF('(8)連結実質赤字比率に係る赤字・黒字の構成分析'!C$35="",NA(),'(8)連結実質赤字比率に係る赤字・黒字の構成分析'!C$35)</f>
        <v>工業用水道事業会計</v>
      </c>
      <c r="B35" s="180" t="e">
        <f>IF(ROUND(VALUE(SUBSTITUTE('(8)連結実質赤字比率に係る赤字・黒字の構成分析'!F$35,"▲", "-")), 2) &lt; 0, ABS(ROUND(VALUE(SUBSTITUTE('(8)連結実質赤字比率に係る赤字・黒字の構成分析'!F$35,"▲", "-")), 2)), NA())</f>
        <v>#N/A</v>
      </c>
      <c r="C35" s="180">
        <f>IF(ROUND(VALUE(SUBSTITUTE('(8)連結実質赤字比率に係る赤字・黒字の構成分析'!F$35,"▲", "-")), 2) &gt;= 0, ABS(ROUND(VALUE(SUBSTITUTE('(8)連結実質赤字比率に係る赤字・黒字の構成分析'!F$35,"▲", "-")), 2)), NA())</f>
        <v>2.9</v>
      </c>
      <c r="D35" s="180" t="e">
        <f>IF(ROUND(VALUE(SUBSTITUTE('(8)連結実質赤字比率に係る赤字・黒字の構成分析'!G$35,"▲", "-")), 2) &lt; 0, ABS(ROUND(VALUE(SUBSTITUTE('(8)連結実質赤字比率に係る赤字・黒字の構成分析'!G$35,"▲", "-")), 2)), NA())</f>
        <v>#N/A</v>
      </c>
      <c r="E35" s="180">
        <f>IF(ROUND(VALUE(SUBSTITUTE('(8)連結実質赤字比率に係る赤字・黒字の構成分析'!G$35,"▲", "-")), 2) &gt;= 0, ABS(ROUND(VALUE(SUBSTITUTE('(8)連結実質赤字比率に係る赤字・黒字の構成分析'!G$35,"▲", "-")), 2)), NA())</f>
        <v>3.08</v>
      </c>
      <c r="F35" s="180" t="e">
        <f>IF(ROUND(VALUE(SUBSTITUTE('(8)連結実質赤字比率に係る赤字・黒字の構成分析'!H$35,"▲", "-")), 2) &lt; 0, ABS(ROUND(VALUE(SUBSTITUTE('(8)連結実質赤字比率に係る赤字・黒字の構成分析'!H$35,"▲", "-")), 2)), NA())</f>
        <v>#N/A</v>
      </c>
      <c r="G35" s="180">
        <f>IF(ROUND(VALUE(SUBSTITUTE('(8)連結実質赤字比率に係る赤字・黒字の構成分析'!H$35,"▲", "-")), 2) &gt;= 0, ABS(ROUND(VALUE(SUBSTITUTE('(8)連結実質赤字比率に係る赤字・黒字の構成分析'!H$35,"▲", "-")), 2)), NA())</f>
        <v>2.89</v>
      </c>
      <c r="H35" s="180" t="e">
        <f>IF(ROUND(VALUE(SUBSTITUTE('(8)連結実質赤字比率に係る赤字・黒字の構成分析'!I$35,"▲", "-")), 2) &lt; 0, ABS(ROUND(VALUE(SUBSTITUTE('(8)連結実質赤字比率に係る赤字・黒字の構成分析'!I$35,"▲", "-")), 2)), NA())</f>
        <v>#N/A</v>
      </c>
      <c r="I35" s="180">
        <f>IF(ROUND(VALUE(SUBSTITUTE('(8)連結実質赤字比率に係る赤字・黒字の構成分析'!I$35,"▲", "-")), 2) &gt;= 0, ABS(ROUND(VALUE(SUBSTITUTE('(8)連結実質赤字比率に係る赤字・黒字の構成分析'!I$35,"▲", "-")), 2)), NA())</f>
        <v>2.73</v>
      </c>
      <c r="J35" s="180" t="e">
        <f>IF(ROUND(VALUE(SUBSTITUTE('(8)連結実質赤字比率に係る赤字・黒字の構成分析'!J$35,"▲", "-")), 2) &lt; 0, ABS(ROUND(VALUE(SUBSTITUTE('(8)連結実質赤字比率に係る赤字・黒字の構成分析'!J$35,"▲", "-")), 2)), NA())</f>
        <v>#N/A</v>
      </c>
      <c r="K35" s="180">
        <f>IF(ROUND(VALUE(SUBSTITUTE('(8)連結実質赤字比率に係る赤字・黒字の構成分析'!J$35,"▲", "-")), 2) &gt;= 0, ABS(ROUND(VALUE(SUBSTITUTE('(8)連結実質赤字比率に係る赤字・黒字の構成分析'!J$35,"▲", "-")), 2)), NA())</f>
        <v>3.16</v>
      </c>
    </row>
    <row r="36" spans="1:16" x14ac:dyDescent="0.15">
      <c r="A36" s="180" t="str">
        <f>IF('(8)連結実質赤字比率に係る赤字・黒字の構成分析'!C$34="",NA(),'(8)連結実質赤字比率に係る赤字・黒字の構成分析'!C$34)</f>
        <v>水道事業会計</v>
      </c>
      <c r="B36" s="180" t="e">
        <f>IF(ROUND(VALUE(SUBSTITUTE('(8)連結実質赤字比率に係る赤字・黒字の構成分析'!F$34,"▲", "-")), 2) &lt; 0, ABS(ROUND(VALUE(SUBSTITUTE('(8)連結実質赤字比率に係る赤字・黒字の構成分析'!F$34,"▲", "-")), 2)), NA())</f>
        <v>#N/A</v>
      </c>
      <c r="C36" s="180">
        <f>IF(ROUND(VALUE(SUBSTITUTE('(8)連結実質赤字比率に係る赤字・黒字の構成分析'!F$34,"▲", "-")), 2) &gt;= 0, ABS(ROUND(VALUE(SUBSTITUTE('(8)連結実質赤字比率に係る赤字・黒字の構成分析'!F$34,"▲", "-")), 2)), NA())</f>
        <v>3.52</v>
      </c>
      <c r="D36" s="180" t="e">
        <f>IF(ROUND(VALUE(SUBSTITUTE('(8)連結実質赤字比率に係る赤字・黒字の構成分析'!G$34,"▲", "-")), 2) &lt; 0, ABS(ROUND(VALUE(SUBSTITUTE('(8)連結実質赤字比率に係る赤字・黒字の構成分析'!G$34,"▲", "-")), 2)), NA())</f>
        <v>#N/A</v>
      </c>
      <c r="E36" s="180">
        <f>IF(ROUND(VALUE(SUBSTITUTE('(8)連結実質赤字比率に係る赤字・黒字の構成分析'!G$34,"▲", "-")), 2) &gt;= 0, ABS(ROUND(VALUE(SUBSTITUTE('(8)連結実質赤字比率に係る赤字・黒字の構成分析'!G$34,"▲", "-")), 2)), NA())</f>
        <v>4.05</v>
      </c>
      <c r="F36" s="180" t="e">
        <f>IF(ROUND(VALUE(SUBSTITUTE('(8)連結実質赤字比率に係る赤字・黒字の構成分析'!H$34,"▲", "-")), 2) &lt; 0, ABS(ROUND(VALUE(SUBSTITUTE('(8)連結実質赤字比率に係る赤字・黒字の構成分析'!H$34,"▲", "-")), 2)), NA())</f>
        <v>#N/A</v>
      </c>
      <c r="G36" s="180">
        <f>IF(ROUND(VALUE(SUBSTITUTE('(8)連結実質赤字比率に係る赤字・黒字の構成分析'!H$34,"▲", "-")), 2) &gt;= 0, ABS(ROUND(VALUE(SUBSTITUTE('(8)連結実質赤字比率に係る赤字・黒字の構成分析'!H$34,"▲", "-")), 2)), NA())</f>
        <v>4.5999999999999996</v>
      </c>
      <c r="H36" s="180" t="e">
        <f>IF(ROUND(VALUE(SUBSTITUTE('(8)連結実質赤字比率に係る赤字・黒字の構成分析'!I$34,"▲", "-")), 2) &lt; 0, ABS(ROUND(VALUE(SUBSTITUTE('(8)連結実質赤字比率に係る赤字・黒字の構成分析'!I$34,"▲", "-")), 2)), NA())</f>
        <v>#N/A</v>
      </c>
      <c r="I36" s="180">
        <f>IF(ROUND(VALUE(SUBSTITUTE('(8)連結実質赤字比率に係る赤字・黒字の構成分析'!I$34,"▲", "-")), 2) &gt;= 0, ABS(ROUND(VALUE(SUBSTITUTE('(8)連結実質赤字比率に係る赤字・黒字の構成分析'!I$34,"▲", "-")), 2)), NA())</f>
        <v>4.57</v>
      </c>
      <c r="J36" s="180" t="e">
        <f>IF(ROUND(VALUE(SUBSTITUTE('(8)連結実質赤字比率に係る赤字・黒字の構成分析'!J$34,"▲", "-")), 2) &lt; 0, ABS(ROUND(VALUE(SUBSTITUTE('(8)連結実質赤字比率に係る赤字・黒字の構成分析'!J$34,"▲", "-")), 2)), NA())</f>
        <v>#N/A</v>
      </c>
      <c r="K36" s="180">
        <f>IF(ROUND(VALUE(SUBSTITUTE('(8)連結実質赤字比率に係る赤字・黒字の構成分析'!J$34,"▲", "-")), 2) &gt;= 0, ABS(ROUND(VALUE(SUBSTITUTE('(8)連結実質赤字比率に係る赤字・黒字の構成分析'!J$34,"▲", "-")), 2)), NA())</f>
        <v>5.61</v>
      </c>
    </row>
    <row r="39" spans="1:16" x14ac:dyDescent="0.15">
      <c r="A39" s="149" t="s">
        <v>60</v>
      </c>
    </row>
    <row r="40" spans="1:16" x14ac:dyDescent="0.15">
      <c r="A40" s="181"/>
      <c r="B40" s="181" t="str">
        <f>'(9)実質公債費比率（分子）の構造'!K$44</f>
        <v>H26</v>
      </c>
      <c r="C40" s="181"/>
      <c r="D40" s="181"/>
      <c r="E40" s="181" t="str">
        <f>'(9)実質公債費比率（分子）の構造'!L$44</f>
        <v>H27</v>
      </c>
      <c r="F40" s="181"/>
      <c r="G40" s="181"/>
      <c r="H40" s="181" t="str">
        <f>'(9)実質公債費比率（分子）の構造'!M$44</f>
        <v>H28</v>
      </c>
      <c r="I40" s="181"/>
      <c r="J40" s="181"/>
      <c r="K40" s="181" t="str">
        <f>'(9)実質公債費比率（分子）の構造'!N$44</f>
        <v>H29</v>
      </c>
      <c r="L40" s="181"/>
      <c r="M40" s="181"/>
      <c r="N40" s="181" t="str">
        <f>'(9)実質公債費比率（分子）の構造'!O$44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'(9)実質公債費比率（分子）の構造'!K$52</f>
        <v>7692</v>
      </c>
      <c r="E42" s="181"/>
      <c r="F42" s="181"/>
      <c r="G42" s="181">
        <f>'(9)実質公債費比率（分子）の構造'!L$52</f>
        <v>7154</v>
      </c>
      <c r="H42" s="181"/>
      <c r="I42" s="181"/>
      <c r="J42" s="181">
        <f>'(9)実質公債費比率（分子）の構造'!M$52</f>
        <v>7554</v>
      </c>
      <c r="K42" s="181"/>
      <c r="L42" s="181"/>
      <c r="M42" s="181">
        <f>'(9)実質公債費比率（分子）の構造'!N$52</f>
        <v>7561</v>
      </c>
      <c r="N42" s="181"/>
      <c r="O42" s="181"/>
      <c r="P42" s="181">
        <f>'(9)実質公債費比率（分子）の構造'!O$52</f>
        <v>7540</v>
      </c>
    </row>
    <row r="43" spans="1:16" x14ac:dyDescent="0.15">
      <c r="A43" s="181" t="s">
        <v>64</v>
      </c>
      <c r="B43" s="181" t="str">
        <f>'(9)実質公債費比率（分子）の構造'!K$51</f>
        <v>-</v>
      </c>
      <c r="C43" s="181"/>
      <c r="D43" s="181"/>
      <c r="E43" s="181" t="str">
        <f>'(9)実質公債費比率（分子）の構造'!L$51</f>
        <v>-</v>
      </c>
      <c r="F43" s="181"/>
      <c r="G43" s="181"/>
      <c r="H43" s="181" t="str">
        <f>'(9)実質公債費比率（分子）の構造'!M$51</f>
        <v>-</v>
      </c>
      <c r="I43" s="181"/>
      <c r="J43" s="181"/>
      <c r="K43" s="181" t="str">
        <f>'(9)実質公債費比率（分子）の構造'!N$51</f>
        <v>-</v>
      </c>
      <c r="L43" s="181"/>
      <c r="M43" s="181"/>
      <c r="N43" s="181" t="str">
        <f>'(9)実質公債費比率（分子）の構造'!O$51</f>
        <v>-</v>
      </c>
      <c r="O43" s="181"/>
      <c r="P43" s="181"/>
    </row>
    <row r="44" spans="1:16" x14ac:dyDescent="0.15">
      <c r="A44" s="181" t="s">
        <v>65</v>
      </c>
      <c r="B44" s="181">
        <f>'(9)実質公債費比率（分子）の構造'!K$50</f>
        <v>27</v>
      </c>
      <c r="C44" s="181"/>
      <c r="D44" s="181"/>
      <c r="E44" s="181">
        <f>'(9)実質公債費比率（分子）の構造'!L$50</f>
        <v>22</v>
      </c>
      <c r="F44" s="181"/>
      <c r="G44" s="181"/>
      <c r="H44" s="181">
        <f>'(9)実質公債費比率（分子）の構造'!M$50</f>
        <v>22</v>
      </c>
      <c r="I44" s="181"/>
      <c r="J44" s="181"/>
      <c r="K44" s="181">
        <f>'(9)実質公債費比率（分子）の構造'!N$50</f>
        <v>22</v>
      </c>
      <c r="L44" s="181"/>
      <c r="M44" s="181"/>
      <c r="N44" s="181">
        <f>'(9)実質公債費比率（分子）の構造'!O$50</f>
        <v>19</v>
      </c>
      <c r="O44" s="181"/>
      <c r="P44" s="181"/>
    </row>
    <row r="45" spans="1:16" x14ac:dyDescent="0.15">
      <c r="A45" s="181" t="s">
        <v>66</v>
      </c>
      <c r="B45" s="181">
        <f>'(9)実質公債費比率（分子）の構造'!K$49</f>
        <v>60</v>
      </c>
      <c r="C45" s="181"/>
      <c r="D45" s="181"/>
      <c r="E45" s="181">
        <f>'(9)実質公債費比率（分子）の構造'!L$49</f>
        <v>96</v>
      </c>
      <c r="F45" s="181"/>
      <c r="G45" s="181"/>
      <c r="H45" s="181">
        <f>'(9)実質公債費比率（分子）の構造'!M$49</f>
        <v>229</v>
      </c>
      <c r="I45" s="181"/>
      <c r="J45" s="181"/>
      <c r="K45" s="181">
        <f>'(9)実質公債費比率（分子）の構造'!N$49</f>
        <v>210</v>
      </c>
      <c r="L45" s="181"/>
      <c r="M45" s="181"/>
      <c r="N45" s="181">
        <f>'(9)実質公債費比率（分子）の構造'!O$49</f>
        <v>210</v>
      </c>
      <c r="O45" s="181"/>
      <c r="P45" s="181"/>
    </row>
    <row r="46" spans="1:16" x14ac:dyDescent="0.15">
      <c r="A46" s="181" t="s">
        <v>67</v>
      </c>
      <c r="B46" s="181">
        <f>'(9)実質公債費比率（分子）の構造'!K$48</f>
        <v>2436</v>
      </c>
      <c r="C46" s="181"/>
      <c r="D46" s="181"/>
      <c r="E46" s="181">
        <f>'(9)実質公債費比率（分子）の構造'!L$48</f>
        <v>2499</v>
      </c>
      <c r="F46" s="181"/>
      <c r="G46" s="181"/>
      <c r="H46" s="181">
        <f>'(9)実質公債費比率（分子）の構造'!M$48</f>
        <v>2543</v>
      </c>
      <c r="I46" s="181"/>
      <c r="J46" s="181"/>
      <c r="K46" s="181">
        <f>'(9)実質公債費比率（分子）の構造'!N$48</f>
        <v>2430</v>
      </c>
      <c r="L46" s="181"/>
      <c r="M46" s="181"/>
      <c r="N46" s="181">
        <f>'(9)実質公債費比率（分子）の構造'!O$48</f>
        <v>2143</v>
      </c>
      <c r="O46" s="181"/>
      <c r="P46" s="181"/>
    </row>
    <row r="47" spans="1:16" x14ac:dyDescent="0.15">
      <c r="A47" s="181" t="s">
        <v>68</v>
      </c>
      <c r="B47" s="181" t="str">
        <f>'(9)実質公債費比率（分子）の構造'!K$47</f>
        <v>-</v>
      </c>
      <c r="C47" s="181"/>
      <c r="D47" s="181"/>
      <c r="E47" s="181" t="str">
        <f>'(9)実質公債費比率（分子）の構造'!L$47</f>
        <v>-</v>
      </c>
      <c r="F47" s="181"/>
      <c r="G47" s="181"/>
      <c r="H47" s="181" t="str">
        <f>'(9)実質公債費比率（分子）の構造'!M$47</f>
        <v>-</v>
      </c>
      <c r="I47" s="181"/>
      <c r="J47" s="181"/>
      <c r="K47" s="181" t="str">
        <f>'(9)実質公債費比率（分子）の構造'!N$47</f>
        <v>-</v>
      </c>
      <c r="L47" s="181"/>
      <c r="M47" s="181"/>
      <c r="N47" s="181" t="str">
        <f>'(9)実質公債費比率（分子）の構造'!O$47</f>
        <v>-</v>
      </c>
      <c r="O47" s="181"/>
      <c r="P47" s="181"/>
    </row>
    <row r="48" spans="1:16" x14ac:dyDescent="0.15">
      <c r="A48" s="181" t="s">
        <v>69</v>
      </c>
      <c r="B48" s="181" t="str">
        <f>'(9)実質公債費比率（分子）の構造'!K$46</f>
        <v>-</v>
      </c>
      <c r="C48" s="181"/>
      <c r="D48" s="181"/>
      <c r="E48" s="181" t="str">
        <f>'(9)実質公債費比率（分子）の構造'!L$46</f>
        <v>-</v>
      </c>
      <c r="F48" s="181"/>
      <c r="G48" s="181"/>
      <c r="H48" s="181" t="str">
        <f>'(9)実質公債費比率（分子）の構造'!M$46</f>
        <v>-</v>
      </c>
      <c r="I48" s="181"/>
      <c r="J48" s="181"/>
      <c r="K48" s="181" t="str">
        <f>'(9)実質公債費比率（分子）の構造'!N$46</f>
        <v>-</v>
      </c>
      <c r="L48" s="181"/>
      <c r="M48" s="181"/>
      <c r="N48" s="181" t="str">
        <f>'(9)実質公債費比率（分子）の構造'!O$46</f>
        <v>-</v>
      </c>
      <c r="O48" s="181"/>
      <c r="P48" s="181"/>
    </row>
    <row r="49" spans="1:16" x14ac:dyDescent="0.15">
      <c r="A49" s="181" t="s">
        <v>70</v>
      </c>
      <c r="B49" s="181">
        <f>'(9)実質公債費比率（分子）の構造'!K$45</f>
        <v>8825</v>
      </c>
      <c r="C49" s="181"/>
      <c r="D49" s="181"/>
      <c r="E49" s="181">
        <f>'(9)実質公債費比率（分子）の構造'!L$45</f>
        <v>7148</v>
      </c>
      <c r="F49" s="181"/>
      <c r="G49" s="181"/>
      <c r="H49" s="181">
        <f>'(9)実質公債費比率（分子）の構造'!M$45</f>
        <v>7241</v>
      </c>
      <c r="I49" s="181"/>
      <c r="J49" s="181"/>
      <c r="K49" s="181">
        <f>'(9)実質公債費比率（分子）の構造'!N$45</f>
        <v>7306</v>
      </c>
      <c r="L49" s="181"/>
      <c r="M49" s="181"/>
      <c r="N49" s="181">
        <f>'(9)実質公債費比率（分子）の構造'!O$45</f>
        <v>7320</v>
      </c>
      <c r="O49" s="181"/>
      <c r="P49" s="181"/>
    </row>
    <row r="50" spans="1:16" x14ac:dyDescent="0.15">
      <c r="A50" s="181" t="s">
        <v>71</v>
      </c>
      <c r="B50" s="181" t="e">
        <f>NA()</f>
        <v>#N/A</v>
      </c>
      <c r="C50" s="181">
        <f>IF(ISNUMBER('(9)実質公債費比率（分子）の構造'!K$53),'(9)実質公債費比率（分子）の構造'!K$53,NA())</f>
        <v>3656</v>
      </c>
      <c r="D50" s="181" t="e">
        <f>NA()</f>
        <v>#N/A</v>
      </c>
      <c r="E50" s="181" t="e">
        <f>NA()</f>
        <v>#N/A</v>
      </c>
      <c r="F50" s="181">
        <f>IF(ISNUMBER('(9)実質公債費比率（分子）の構造'!L$53),'(9)実質公債費比率（分子）の構造'!L$53,NA())</f>
        <v>2611</v>
      </c>
      <c r="G50" s="181" t="e">
        <f>NA()</f>
        <v>#N/A</v>
      </c>
      <c r="H50" s="181" t="e">
        <f>NA()</f>
        <v>#N/A</v>
      </c>
      <c r="I50" s="181">
        <f>IF(ISNUMBER('(9)実質公債費比率（分子）の構造'!M$53),'(9)実質公債費比率（分子）の構造'!M$53,NA())</f>
        <v>2481</v>
      </c>
      <c r="J50" s="181" t="e">
        <f>NA()</f>
        <v>#N/A</v>
      </c>
      <c r="K50" s="181" t="e">
        <f>NA()</f>
        <v>#N/A</v>
      </c>
      <c r="L50" s="181">
        <f>IF(ISNUMBER('(9)実質公債費比率（分子）の構造'!N$53),'(9)実質公債費比率（分子）の構造'!N$53,NA())</f>
        <v>2407</v>
      </c>
      <c r="M50" s="181" t="e">
        <f>NA()</f>
        <v>#N/A</v>
      </c>
      <c r="N50" s="181" t="e">
        <f>NA()</f>
        <v>#N/A</v>
      </c>
      <c r="O50" s="181">
        <f>IF(ISNUMBER('(9)実質公債費比率（分子）の構造'!O$53),'(9)実質公債費比率（分子）の構造'!O$53,NA())</f>
        <v>2152</v>
      </c>
      <c r="P50" s="181" t="e">
        <f>NA()</f>
        <v>#N/A</v>
      </c>
    </row>
    <row r="53" spans="1:16" x14ac:dyDescent="0.15">
      <c r="A53" s="149" t="s">
        <v>72</v>
      </c>
    </row>
    <row r="54" spans="1:16" x14ac:dyDescent="0.15">
      <c r="A54" s="180"/>
      <c r="B54" s="180" t="str">
        <f>'(10)将来負担比率（分子）の構造'!I$40</f>
        <v>H26</v>
      </c>
      <c r="C54" s="180"/>
      <c r="D54" s="180"/>
      <c r="E54" s="180" t="str">
        <f>'(10)将来負担比率（分子）の構造'!J$40</f>
        <v>H27</v>
      </c>
      <c r="F54" s="180"/>
      <c r="G54" s="180"/>
      <c r="H54" s="180" t="str">
        <f>'(10)将来負担比率（分子）の構造'!K$40</f>
        <v>H28</v>
      </c>
      <c r="I54" s="180"/>
      <c r="J54" s="180"/>
      <c r="K54" s="180" t="str">
        <f>'(10)将来負担比率（分子）の構造'!L$40</f>
        <v>H29</v>
      </c>
      <c r="L54" s="180"/>
      <c r="M54" s="180"/>
      <c r="N54" s="180" t="str">
        <f>'(10)将来負担比率（分子）の構造'!M$40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'(10)将来負担比率（分子）の構造'!I$52</f>
        <v>64737</v>
      </c>
      <c r="E56" s="180"/>
      <c r="F56" s="180"/>
      <c r="G56" s="180">
        <f>'(10)将来負担比率（分子）の構造'!J$52</f>
        <v>65428</v>
      </c>
      <c r="H56" s="180"/>
      <c r="I56" s="180"/>
      <c r="J56" s="180">
        <f>'(10)将来負担比率（分子）の構造'!K$52</f>
        <v>65409</v>
      </c>
      <c r="K56" s="180"/>
      <c r="L56" s="180"/>
      <c r="M56" s="180">
        <f>'(10)将来負担比率（分子）の構造'!L$52</f>
        <v>65226</v>
      </c>
      <c r="N56" s="180"/>
      <c r="O56" s="180"/>
      <c r="P56" s="180">
        <f>'(10)将来負担比率（分子）の構造'!M$52</f>
        <v>65587</v>
      </c>
    </row>
    <row r="57" spans="1:16" x14ac:dyDescent="0.15">
      <c r="A57" s="180" t="s">
        <v>42</v>
      </c>
      <c r="B57" s="180"/>
      <c r="C57" s="180"/>
      <c r="D57" s="180">
        <f>'(10)将来負担比率（分子）の構造'!I$51</f>
        <v>19006</v>
      </c>
      <c r="E57" s="180"/>
      <c r="F57" s="180"/>
      <c r="G57" s="180">
        <f>'(10)将来負担比率（分子）の構造'!J$51</f>
        <v>16517</v>
      </c>
      <c r="H57" s="180"/>
      <c r="I57" s="180"/>
      <c r="J57" s="180">
        <f>'(10)将来負担比率（分子）の構造'!K$51</f>
        <v>15768</v>
      </c>
      <c r="K57" s="180"/>
      <c r="L57" s="180"/>
      <c r="M57" s="180">
        <f>'(10)将来負担比率（分子）の構造'!L$51</f>
        <v>14984</v>
      </c>
      <c r="N57" s="180"/>
      <c r="O57" s="180"/>
      <c r="P57" s="180">
        <f>'(10)将来負担比率（分子）の構造'!M$51</f>
        <v>15008</v>
      </c>
    </row>
    <row r="58" spans="1:16" x14ac:dyDescent="0.15">
      <c r="A58" s="180" t="s">
        <v>41</v>
      </c>
      <c r="B58" s="180"/>
      <c r="C58" s="180"/>
      <c r="D58" s="180">
        <f>'(10)将来負担比率（分子）の構造'!I$50</f>
        <v>11376</v>
      </c>
      <c r="E58" s="180"/>
      <c r="F58" s="180"/>
      <c r="G58" s="180">
        <f>'(10)将来負担比率（分子）の構造'!J$50</f>
        <v>12258</v>
      </c>
      <c r="H58" s="180"/>
      <c r="I58" s="180"/>
      <c r="J58" s="180">
        <f>'(10)将来負担比率（分子）の構造'!K$50</f>
        <v>13588</v>
      </c>
      <c r="K58" s="180"/>
      <c r="L58" s="180"/>
      <c r="M58" s="180">
        <f>'(10)将来負担比率（分子）の構造'!L$50</f>
        <v>16103</v>
      </c>
      <c r="N58" s="180"/>
      <c r="O58" s="180"/>
      <c r="P58" s="180">
        <f>'(10)将来負担比率（分子）の構造'!M$50</f>
        <v>19957</v>
      </c>
    </row>
    <row r="59" spans="1:16" x14ac:dyDescent="0.15">
      <c r="A59" s="180" t="s">
        <v>39</v>
      </c>
      <c r="B59" s="180" t="str">
        <f>'(10)将来負担比率（分子）の構造'!I$49</f>
        <v>-</v>
      </c>
      <c r="C59" s="180"/>
      <c r="D59" s="180"/>
      <c r="E59" s="180" t="str">
        <f>'(10)将来負担比率（分子）の構造'!J$49</f>
        <v>-</v>
      </c>
      <c r="F59" s="180"/>
      <c r="G59" s="180"/>
      <c r="H59" s="180" t="str">
        <f>'(10)将来負担比率（分子）の構造'!K$49</f>
        <v>-</v>
      </c>
      <c r="I59" s="180"/>
      <c r="J59" s="180"/>
      <c r="K59" s="180" t="str">
        <f>'(10)将来負担比率（分子）の構造'!L$49</f>
        <v>-</v>
      </c>
      <c r="L59" s="180"/>
      <c r="M59" s="180"/>
      <c r="N59" s="180" t="str">
        <f>'(10)将来負担比率（分子）の構造'!M$49</f>
        <v>-</v>
      </c>
      <c r="O59" s="180"/>
      <c r="P59" s="180"/>
    </row>
    <row r="60" spans="1:16" x14ac:dyDescent="0.15">
      <c r="A60" s="180" t="s">
        <v>38</v>
      </c>
      <c r="B60" s="180" t="str">
        <f>'(10)将来負担比率（分子）の構造'!I$48</f>
        <v>-</v>
      </c>
      <c r="C60" s="180"/>
      <c r="D60" s="180"/>
      <c r="E60" s="180" t="str">
        <f>'(10)将来負担比率（分子）の構造'!J$48</f>
        <v>-</v>
      </c>
      <c r="F60" s="180"/>
      <c r="G60" s="180"/>
      <c r="H60" s="180" t="str">
        <f>'(10)将来負担比率（分子）の構造'!K$48</f>
        <v>-</v>
      </c>
      <c r="I60" s="180"/>
      <c r="J60" s="180"/>
      <c r="K60" s="180" t="str">
        <f>'(10)将来負担比率（分子）の構造'!L$48</f>
        <v>-</v>
      </c>
      <c r="L60" s="180"/>
      <c r="M60" s="180"/>
      <c r="N60" s="180" t="str">
        <f>'(10)将来負担比率（分子）の構造'!M$48</f>
        <v>-</v>
      </c>
      <c r="O60" s="180"/>
      <c r="P60" s="180"/>
    </row>
    <row r="61" spans="1:16" x14ac:dyDescent="0.15">
      <c r="A61" s="180" t="s">
        <v>36</v>
      </c>
      <c r="B61" s="180">
        <f>'(10)将来負担比率（分子）の構造'!I$46</f>
        <v>48</v>
      </c>
      <c r="C61" s="180"/>
      <c r="D61" s="180"/>
      <c r="E61" s="180">
        <f>'(10)将来負担比率（分子）の構造'!J$46</f>
        <v>40</v>
      </c>
      <c r="F61" s="180"/>
      <c r="G61" s="180"/>
      <c r="H61" s="180">
        <f>'(10)将来負担比率（分子）の構造'!K$46</f>
        <v>13</v>
      </c>
      <c r="I61" s="180"/>
      <c r="J61" s="180"/>
      <c r="K61" s="180">
        <f>'(10)将来負担比率（分子）の構造'!L$46</f>
        <v>20</v>
      </c>
      <c r="L61" s="180"/>
      <c r="M61" s="180"/>
      <c r="N61" s="180">
        <f>'(10)将来負担比率（分子）の構造'!M$46</f>
        <v>12</v>
      </c>
      <c r="O61" s="180"/>
      <c r="P61" s="180"/>
    </row>
    <row r="62" spans="1:16" x14ac:dyDescent="0.15">
      <c r="A62" s="180" t="s">
        <v>35</v>
      </c>
      <c r="B62" s="180">
        <f>'(10)将来負担比率（分子）の構造'!I$45</f>
        <v>7248</v>
      </c>
      <c r="C62" s="180"/>
      <c r="D62" s="180"/>
      <c r="E62" s="180">
        <f>'(10)将来負担比率（分子）の構造'!J$45</f>
        <v>6940</v>
      </c>
      <c r="F62" s="180"/>
      <c r="G62" s="180"/>
      <c r="H62" s="180">
        <f>'(10)将来負担比率（分子）の構造'!K$45</f>
        <v>6908</v>
      </c>
      <c r="I62" s="180"/>
      <c r="J62" s="180"/>
      <c r="K62" s="180">
        <f>'(10)将来負担比率（分子）の構造'!L$45</f>
        <v>7021</v>
      </c>
      <c r="L62" s="180"/>
      <c r="M62" s="180"/>
      <c r="N62" s="180">
        <f>'(10)将来負担比率（分子）の構造'!M$45</f>
        <v>7212</v>
      </c>
      <c r="O62" s="180"/>
      <c r="P62" s="180"/>
    </row>
    <row r="63" spans="1:16" x14ac:dyDescent="0.15">
      <c r="A63" s="180" t="s">
        <v>34</v>
      </c>
      <c r="B63" s="180">
        <f>'(10)将来負担比率（分子）の構造'!I$44</f>
        <v>3477</v>
      </c>
      <c r="C63" s="180"/>
      <c r="D63" s="180"/>
      <c r="E63" s="180">
        <f>'(10)将来負担比率（分子）の構造'!J$44</f>
        <v>4493</v>
      </c>
      <c r="F63" s="180"/>
      <c r="G63" s="180"/>
      <c r="H63" s="180">
        <f>'(10)将来負担比率（分子）の構造'!K$44</f>
        <v>4171</v>
      </c>
      <c r="I63" s="180"/>
      <c r="J63" s="180"/>
      <c r="K63" s="180">
        <f>'(10)将来負担比率（分子）の構造'!L$44</f>
        <v>3848</v>
      </c>
      <c r="L63" s="180"/>
      <c r="M63" s="180"/>
      <c r="N63" s="180">
        <f>'(10)将来負担比率（分子）の構造'!M$44</f>
        <v>3565</v>
      </c>
      <c r="O63" s="180"/>
      <c r="P63" s="180"/>
    </row>
    <row r="64" spans="1:16" x14ac:dyDescent="0.15">
      <c r="A64" s="180" t="s">
        <v>33</v>
      </c>
      <c r="B64" s="180">
        <f>'(10)将来負担比率（分子）の構造'!I$43</f>
        <v>26427</v>
      </c>
      <c r="C64" s="180"/>
      <c r="D64" s="180"/>
      <c r="E64" s="180">
        <f>'(10)将来負担比率（分子）の構造'!J$43</f>
        <v>24056</v>
      </c>
      <c r="F64" s="180"/>
      <c r="G64" s="180"/>
      <c r="H64" s="180">
        <f>'(10)将来負担比率（分子）の構造'!K$43</f>
        <v>22216</v>
      </c>
      <c r="I64" s="180"/>
      <c r="J64" s="180"/>
      <c r="K64" s="180">
        <f>'(10)将来負担比率（分子）の構造'!L$43</f>
        <v>21534</v>
      </c>
      <c r="L64" s="180"/>
      <c r="M64" s="180"/>
      <c r="N64" s="180">
        <f>'(10)将来負担比率（分子）の構造'!M$43</f>
        <v>19984</v>
      </c>
      <c r="O64" s="180"/>
      <c r="P64" s="180"/>
    </row>
    <row r="65" spans="1:16" x14ac:dyDescent="0.15">
      <c r="A65" s="180" t="s">
        <v>32</v>
      </c>
      <c r="B65" s="180">
        <f>'(10)将来負担比率（分子）の構造'!I$42</f>
        <v>389</v>
      </c>
      <c r="C65" s="180"/>
      <c r="D65" s="180"/>
      <c r="E65" s="180">
        <f>'(10)将来負担比率（分子）の構造'!J$42</f>
        <v>367</v>
      </c>
      <c r="F65" s="180"/>
      <c r="G65" s="180"/>
      <c r="H65" s="180">
        <f>'(10)将来負担比率（分子）の構造'!K$42</f>
        <v>350</v>
      </c>
      <c r="I65" s="180"/>
      <c r="J65" s="180"/>
      <c r="K65" s="180">
        <f>'(10)将来負担比率（分子）の構造'!L$42</f>
        <v>325</v>
      </c>
      <c r="L65" s="180"/>
      <c r="M65" s="180"/>
      <c r="N65" s="180">
        <f>'(10)将来負担比率（分子）の構造'!M$42</f>
        <v>407</v>
      </c>
      <c r="O65" s="180"/>
      <c r="P65" s="180"/>
    </row>
    <row r="66" spans="1:16" x14ac:dyDescent="0.15">
      <c r="A66" s="180" t="s">
        <v>31</v>
      </c>
      <c r="B66" s="180">
        <f>'(10)将来負担比率（分子）の構造'!I$41</f>
        <v>64472</v>
      </c>
      <c r="C66" s="180"/>
      <c r="D66" s="180"/>
      <c r="E66" s="180">
        <f>'(10)将来負担比率（分子）の構造'!J$41</f>
        <v>63239</v>
      </c>
      <c r="F66" s="180"/>
      <c r="G66" s="180"/>
      <c r="H66" s="180">
        <f>'(10)将来負担比率（分子）の構造'!K$41</f>
        <v>62815</v>
      </c>
      <c r="I66" s="180"/>
      <c r="J66" s="180"/>
      <c r="K66" s="180">
        <f>'(10)将来負担比率（分子）の構造'!L$41</f>
        <v>60984</v>
      </c>
      <c r="L66" s="180"/>
      <c r="M66" s="180"/>
      <c r="N66" s="180">
        <f>'(10)将来負担比率（分子）の構造'!M$41</f>
        <v>58800</v>
      </c>
      <c r="O66" s="180"/>
      <c r="P66" s="180"/>
    </row>
    <row r="67" spans="1:16" x14ac:dyDescent="0.15">
      <c r="A67" s="180" t="s">
        <v>75</v>
      </c>
      <c r="B67" s="180" t="e">
        <f>NA()</f>
        <v>#N/A</v>
      </c>
      <c r="C67" s="180">
        <f>IF(ISNUMBER('(10)将来負担比率（分子）の構造'!I$53), IF('(10)将来負担比率（分子）の構造'!I$53 &lt; 0, 0, '(10)将来負担比率（分子）の構造'!I$53), NA())</f>
        <v>6941</v>
      </c>
      <c r="D67" s="180" t="e">
        <f>NA()</f>
        <v>#N/A</v>
      </c>
      <c r="E67" s="180" t="e">
        <f>NA()</f>
        <v>#N/A</v>
      </c>
      <c r="F67" s="180">
        <f>IF(ISNUMBER('(10)将来負担比率（分子）の構造'!J$53), IF('(10)将来負担比率（分子）の構造'!J$53 &lt; 0, 0, '(10)将来負担比率（分子）の構造'!J$53), NA())</f>
        <v>4933</v>
      </c>
      <c r="G67" s="180" t="e">
        <f>NA()</f>
        <v>#N/A</v>
      </c>
      <c r="H67" s="180" t="e">
        <f>NA()</f>
        <v>#N/A</v>
      </c>
      <c r="I67" s="180">
        <f>IF(ISNUMBER('(10)将来負担比率（分子）の構造'!K$53), IF('(10)将来負担比率（分子）の構造'!K$53 &lt; 0, 0, '(10)将来負担比率（分子）の構造'!K$53), NA())</f>
        <v>1709</v>
      </c>
      <c r="J67" s="180" t="e">
        <f>NA()</f>
        <v>#N/A</v>
      </c>
      <c r="K67" s="180" t="e">
        <f>NA()</f>
        <v>#N/A</v>
      </c>
      <c r="L67" s="180">
        <f>IF(ISNUMBER('(10)将来負担比率（分子）の構造'!L$53), IF('(10)将来負担比率（分子）の構造'!L$53 &lt; 0, 0, '(10)将来負担比率（分子）の構造'!L$53), NA())</f>
        <v>0</v>
      </c>
      <c r="M67" s="180" t="e">
        <f>NA()</f>
        <v>#N/A</v>
      </c>
      <c r="N67" s="180" t="e">
        <f>NA()</f>
        <v>#N/A</v>
      </c>
      <c r="O67" s="180">
        <f>IF(ISNUMBER('(10)将来負担比率（分子）の構造'!M$53), IF('(10)将来負担比率（分子）の構造'!M$53 &lt; 0, 0, '(10)将来負担比率（分子）の構造'!M$53), NA())</f>
        <v>0</v>
      </c>
      <c r="P67" s="180" t="e">
        <f>NA()</f>
        <v>#N/A</v>
      </c>
    </row>
    <row r="70" spans="1:16" x14ac:dyDescent="0.15">
      <c r="A70" s="182" t="s">
        <v>76</v>
      </c>
      <c r="B70" s="182"/>
      <c r="C70" s="182"/>
      <c r="D70" s="182"/>
      <c r="E70" s="182"/>
      <c r="F70" s="182"/>
    </row>
    <row r="71" spans="1:16" x14ac:dyDescent="0.15">
      <c r="A71" s="183"/>
      <c r="B71" s="183" t="str">
        <f>'(11)基金残高に係る経年分析'!F54</f>
        <v>H28</v>
      </c>
      <c r="C71" s="183" t="str">
        <f>'(11)基金残高に係る経年分析'!G54</f>
        <v>H29</v>
      </c>
      <c r="D71" s="183" t="str">
        <f>'(11)基金残高に係る経年分析'!H54</f>
        <v>H30</v>
      </c>
    </row>
    <row r="72" spans="1:16" x14ac:dyDescent="0.15">
      <c r="A72" s="183" t="s">
        <v>77</v>
      </c>
      <c r="B72" s="184">
        <f>'(11)基金残高に係る経年分析'!F55</f>
        <v>7708</v>
      </c>
      <c r="C72" s="184">
        <f>'(11)基金残高に係る経年分析'!G55</f>
        <v>7611</v>
      </c>
      <c r="D72" s="184">
        <f>'(11)基金残高に係る経年分析'!H55</f>
        <v>7306</v>
      </c>
    </row>
    <row r="73" spans="1:16" x14ac:dyDescent="0.15">
      <c r="A73" s="183" t="s">
        <v>78</v>
      </c>
      <c r="B73" s="184">
        <f>'(11)基金残高に係る経年分析'!F56</f>
        <v>625</v>
      </c>
      <c r="C73" s="184">
        <f>'(11)基金残高に係る経年分析'!G56</f>
        <v>625</v>
      </c>
      <c r="D73" s="184">
        <f>'(11)基金残高に係る経年分析'!H56</f>
        <v>2055</v>
      </c>
    </row>
    <row r="74" spans="1:16" x14ac:dyDescent="0.15">
      <c r="A74" s="183" t="s">
        <v>79</v>
      </c>
      <c r="B74" s="184">
        <f>'(11)基金残高に係る経年分析'!F57</f>
        <v>5013</v>
      </c>
      <c r="C74" s="184">
        <f>'(11)基金残高に係る経年分析'!G57</f>
        <v>6727</v>
      </c>
      <c r="D74" s="184">
        <f>'(11)基金残高に係る経年分析'!H57</f>
        <v>7879</v>
      </c>
    </row>
  </sheetData>
  <sheetProtection algorithmName="SHA-512" hashValue="FuphFEz43msGamZzhHkzq2zp++0c0MTCKwG/6klMEbpRIxbEKcP2quVWke6GGWCAcEMZmZn9tQlOX/qENM+n9Q==" saltValue="87egNxcI1QvErIjEm38j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30797137</v>
      </c>
      <c r="S5" s="631"/>
      <c r="T5" s="631"/>
      <c r="U5" s="631"/>
      <c r="V5" s="631"/>
      <c r="W5" s="631"/>
      <c r="X5" s="631"/>
      <c r="Y5" s="632"/>
      <c r="Z5" s="633">
        <v>43.3</v>
      </c>
      <c r="AA5" s="633"/>
      <c r="AB5" s="633"/>
      <c r="AC5" s="633"/>
      <c r="AD5" s="634">
        <v>27999986</v>
      </c>
      <c r="AE5" s="634"/>
      <c r="AF5" s="634"/>
      <c r="AG5" s="634"/>
      <c r="AH5" s="634"/>
      <c r="AI5" s="634"/>
      <c r="AJ5" s="634"/>
      <c r="AK5" s="634"/>
      <c r="AL5" s="635">
        <v>71.7</v>
      </c>
      <c r="AM5" s="636"/>
      <c r="AN5" s="636"/>
      <c r="AO5" s="637"/>
      <c r="AP5" s="627" t="s">
        <v>227</v>
      </c>
      <c r="AQ5" s="628"/>
      <c r="AR5" s="628"/>
      <c r="AS5" s="628"/>
      <c r="AT5" s="628"/>
      <c r="AU5" s="628"/>
      <c r="AV5" s="628"/>
      <c r="AW5" s="628"/>
      <c r="AX5" s="628"/>
      <c r="AY5" s="628"/>
      <c r="AZ5" s="628"/>
      <c r="BA5" s="628"/>
      <c r="BB5" s="628"/>
      <c r="BC5" s="628"/>
      <c r="BD5" s="628"/>
      <c r="BE5" s="628"/>
      <c r="BF5" s="629"/>
      <c r="BG5" s="641">
        <v>27986957</v>
      </c>
      <c r="BH5" s="642"/>
      <c r="BI5" s="642"/>
      <c r="BJ5" s="642"/>
      <c r="BK5" s="642"/>
      <c r="BL5" s="642"/>
      <c r="BM5" s="642"/>
      <c r="BN5" s="643"/>
      <c r="BO5" s="644">
        <v>90.9</v>
      </c>
      <c r="BP5" s="644"/>
      <c r="BQ5" s="644"/>
      <c r="BR5" s="644"/>
      <c r="BS5" s="645">
        <v>381486</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1351255</v>
      </c>
      <c r="S6" s="642"/>
      <c r="T6" s="642"/>
      <c r="U6" s="642"/>
      <c r="V6" s="642"/>
      <c r="W6" s="642"/>
      <c r="X6" s="642"/>
      <c r="Y6" s="643"/>
      <c r="Z6" s="644">
        <v>1.9</v>
      </c>
      <c r="AA6" s="644"/>
      <c r="AB6" s="644"/>
      <c r="AC6" s="644"/>
      <c r="AD6" s="645">
        <v>1351255</v>
      </c>
      <c r="AE6" s="645"/>
      <c r="AF6" s="645"/>
      <c r="AG6" s="645"/>
      <c r="AH6" s="645"/>
      <c r="AI6" s="645"/>
      <c r="AJ6" s="645"/>
      <c r="AK6" s="645"/>
      <c r="AL6" s="646">
        <v>3.5</v>
      </c>
      <c r="AM6" s="647"/>
      <c r="AN6" s="647"/>
      <c r="AO6" s="648"/>
      <c r="AP6" s="638" t="s">
        <v>232</v>
      </c>
      <c r="AQ6" s="639"/>
      <c r="AR6" s="639"/>
      <c r="AS6" s="639"/>
      <c r="AT6" s="639"/>
      <c r="AU6" s="639"/>
      <c r="AV6" s="639"/>
      <c r="AW6" s="639"/>
      <c r="AX6" s="639"/>
      <c r="AY6" s="639"/>
      <c r="AZ6" s="639"/>
      <c r="BA6" s="639"/>
      <c r="BB6" s="639"/>
      <c r="BC6" s="639"/>
      <c r="BD6" s="639"/>
      <c r="BE6" s="639"/>
      <c r="BF6" s="640"/>
      <c r="BG6" s="641">
        <v>27986957</v>
      </c>
      <c r="BH6" s="642"/>
      <c r="BI6" s="642"/>
      <c r="BJ6" s="642"/>
      <c r="BK6" s="642"/>
      <c r="BL6" s="642"/>
      <c r="BM6" s="642"/>
      <c r="BN6" s="643"/>
      <c r="BO6" s="644">
        <v>90.9</v>
      </c>
      <c r="BP6" s="644"/>
      <c r="BQ6" s="644"/>
      <c r="BR6" s="644"/>
      <c r="BS6" s="645">
        <v>381486</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489372</v>
      </c>
      <c r="CS6" s="642"/>
      <c r="CT6" s="642"/>
      <c r="CU6" s="642"/>
      <c r="CV6" s="642"/>
      <c r="CW6" s="642"/>
      <c r="CX6" s="642"/>
      <c r="CY6" s="643"/>
      <c r="CZ6" s="635">
        <v>0.7</v>
      </c>
      <c r="DA6" s="636"/>
      <c r="DB6" s="636"/>
      <c r="DC6" s="655"/>
      <c r="DD6" s="650">
        <v>334</v>
      </c>
      <c r="DE6" s="642"/>
      <c r="DF6" s="642"/>
      <c r="DG6" s="642"/>
      <c r="DH6" s="642"/>
      <c r="DI6" s="642"/>
      <c r="DJ6" s="642"/>
      <c r="DK6" s="642"/>
      <c r="DL6" s="642"/>
      <c r="DM6" s="642"/>
      <c r="DN6" s="642"/>
      <c r="DO6" s="642"/>
      <c r="DP6" s="643"/>
      <c r="DQ6" s="650">
        <v>489372</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62333</v>
      </c>
      <c r="S7" s="642"/>
      <c r="T7" s="642"/>
      <c r="U7" s="642"/>
      <c r="V7" s="642"/>
      <c r="W7" s="642"/>
      <c r="X7" s="642"/>
      <c r="Y7" s="643"/>
      <c r="Z7" s="644">
        <v>0.1</v>
      </c>
      <c r="AA7" s="644"/>
      <c r="AB7" s="644"/>
      <c r="AC7" s="644"/>
      <c r="AD7" s="645">
        <v>62333</v>
      </c>
      <c r="AE7" s="645"/>
      <c r="AF7" s="645"/>
      <c r="AG7" s="645"/>
      <c r="AH7" s="645"/>
      <c r="AI7" s="645"/>
      <c r="AJ7" s="645"/>
      <c r="AK7" s="645"/>
      <c r="AL7" s="646">
        <v>0.2</v>
      </c>
      <c r="AM7" s="647"/>
      <c r="AN7" s="647"/>
      <c r="AO7" s="648"/>
      <c r="AP7" s="638" t="s">
        <v>235</v>
      </c>
      <c r="AQ7" s="639"/>
      <c r="AR7" s="639"/>
      <c r="AS7" s="639"/>
      <c r="AT7" s="639"/>
      <c r="AU7" s="639"/>
      <c r="AV7" s="639"/>
      <c r="AW7" s="639"/>
      <c r="AX7" s="639"/>
      <c r="AY7" s="639"/>
      <c r="AZ7" s="639"/>
      <c r="BA7" s="639"/>
      <c r="BB7" s="639"/>
      <c r="BC7" s="639"/>
      <c r="BD7" s="639"/>
      <c r="BE7" s="639"/>
      <c r="BF7" s="640"/>
      <c r="BG7" s="641">
        <v>13455278</v>
      </c>
      <c r="BH7" s="642"/>
      <c r="BI7" s="642"/>
      <c r="BJ7" s="642"/>
      <c r="BK7" s="642"/>
      <c r="BL7" s="642"/>
      <c r="BM7" s="642"/>
      <c r="BN7" s="643"/>
      <c r="BO7" s="644">
        <v>43.7</v>
      </c>
      <c r="BP7" s="644"/>
      <c r="BQ7" s="644"/>
      <c r="BR7" s="644"/>
      <c r="BS7" s="645">
        <v>381486</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7596762</v>
      </c>
      <c r="CS7" s="642"/>
      <c r="CT7" s="642"/>
      <c r="CU7" s="642"/>
      <c r="CV7" s="642"/>
      <c r="CW7" s="642"/>
      <c r="CX7" s="642"/>
      <c r="CY7" s="643"/>
      <c r="CZ7" s="644">
        <v>10.9</v>
      </c>
      <c r="DA7" s="644"/>
      <c r="DB7" s="644"/>
      <c r="DC7" s="644"/>
      <c r="DD7" s="650">
        <v>33947</v>
      </c>
      <c r="DE7" s="642"/>
      <c r="DF7" s="642"/>
      <c r="DG7" s="642"/>
      <c r="DH7" s="642"/>
      <c r="DI7" s="642"/>
      <c r="DJ7" s="642"/>
      <c r="DK7" s="642"/>
      <c r="DL7" s="642"/>
      <c r="DM7" s="642"/>
      <c r="DN7" s="642"/>
      <c r="DO7" s="642"/>
      <c r="DP7" s="643"/>
      <c r="DQ7" s="650">
        <v>7003517</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186791</v>
      </c>
      <c r="S8" s="642"/>
      <c r="T8" s="642"/>
      <c r="U8" s="642"/>
      <c r="V8" s="642"/>
      <c r="W8" s="642"/>
      <c r="X8" s="642"/>
      <c r="Y8" s="643"/>
      <c r="Z8" s="644">
        <v>0.3</v>
      </c>
      <c r="AA8" s="644"/>
      <c r="AB8" s="644"/>
      <c r="AC8" s="644"/>
      <c r="AD8" s="645">
        <v>186791</v>
      </c>
      <c r="AE8" s="645"/>
      <c r="AF8" s="645"/>
      <c r="AG8" s="645"/>
      <c r="AH8" s="645"/>
      <c r="AI8" s="645"/>
      <c r="AJ8" s="645"/>
      <c r="AK8" s="645"/>
      <c r="AL8" s="646">
        <v>0.5</v>
      </c>
      <c r="AM8" s="647"/>
      <c r="AN8" s="647"/>
      <c r="AO8" s="648"/>
      <c r="AP8" s="638" t="s">
        <v>238</v>
      </c>
      <c r="AQ8" s="639"/>
      <c r="AR8" s="639"/>
      <c r="AS8" s="639"/>
      <c r="AT8" s="639"/>
      <c r="AU8" s="639"/>
      <c r="AV8" s="639"/>
      <c r="AW8" s="639"/>
      <c r="AX8" s="639"/>
      <c r="AY8" s="639"/>
      <c r="AZ8" s="639"/>
      <c r="BA8" s="639"/>
      <c r="BB8" s="639"/>
      <c r="BC8" s="639"/>
      <c r="BD8" s="639"/>
      <c r="BE8" s="639"/>
      <c r="BF8" s="640"/>
      <c r="BG8" s="641">
        <v>333831</v>
      </c>
      <c r="BH8" s="642"/>
      <c r="BI8" s="642"/>
      <c r="BJ8" s="642"/>
      <c r="BK8" s="642"/>
      <c r="BL8" s="642"/>
      <c r="BM8" s="642"/>
      <c r="BN8" s="643"/>
      <c r="BO8" s="644">
        <v>1.1000000000000001</v>
      </c>
      <c r="BP8" s="644"/>
      <c r="BQ8" s="644"/>
      <c r="BR8" s="644"/>
      <c r="BS8" s="650" t="s">
        <v>129</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32944734</v>
      </c>
      <c r="CS8" s="642"/>
      <c r="CT8" s="642"/>
      <c r="CU8" s="642"/>
      <c r="CV8" s="642"/>
      <c r="CW8" s="642"/>
      <c r="CX8" s="642"/>
      <c r="CY8" s="643"/>
      <c r="CZ8" s="644">
        <v>47.1</v>
      </c>
      <c r="DA8" s="644"/>
      <c r="DB8" s="644"/>
      <c r="DC8" s="644"/>
      <c r="DD8" s="650">
        <v>1226161</v>
      </c>
      <c r="DE8" s="642"/>
      <c r="DF8" s="642"/>
      <c r="DG8" s="642"/>
      <c r="DH8" s="642"/>
      <c r="DI8" s="642"/>
      <c r="DJ8" s="642"/>
      <c r="DK8" s="642"/>
      <c r="DL8" s="642"/>
      <c r="DM8" s="642"/>
      <c r="DN8" s="642"/>
      <c r="DO8" s="642"/>
      <c r="DP8" s="643"/>
      <c r="DQ8" s="650">
        <v>15215180</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148099</v>
      </c>
      <c r="S9" s="642"/>
      <c r="T9" s="642"/>
      <c r="U9" s="642"/>
      <c r="V9" s="642"/>
      <c r="W9" s="642"/>
      <c r="X9" s="642"/>
      <c r="Y9" s="643"/>
      <c r="Z9" s="644">
        <v>0.2</v>
      </c>
      <c r="AA9" s="644"/>
      <c r="AB9" s="644"/>
      <c r="AC9" s="644"/>
      <c r="AD9" s="645">
        <v>148099</v>
      </c>
      <c r="AE9" s="645"/>
      <c r="AF9" s="645"/>
      <c r="AG9" s="645"/>
      <c r="AH9" s="645"/>
      <c r="AI9" s="645"/>
      <c r="AJ9" s="645"/>
      <c r="AK9" s="645"/>
      <c r="AL9" s="646">
        <v>0.4</v>
      </c>
      <c r="AM9" s="647"/>
      <c r="AN9" s="647"/>
      <c r="AO9" s="648"/>
      <c r="AP9" s="638" t="s">
        <v>241</v>
      </c>
      <c r="AQ9" s="639"/>
      <c r="AR9" s="639"/>
      <c r="AS9" s="639"/>
      <c r="AT9" s="639"/>
      <c r="AU9" s="639"/>
      <c r="AV9" s="639"/>
      <c r="AW9" s="639"/>
      <c r="AX9" s="639"/>
      <c r="AY9" s="639"/>
      <c r="AZ9" s="639"/>
      <c r="BA9" s="639"/>
      <c r="BB9" s="639"/>
      <c r="BC9" s="639"/>
      <c r="BD9" s="639"/>
      <c r="BE9" s="639"/>
      <c r="BF9" s="640"/>
      <c r="BG9" s="641">
        <v>11101106</v>
      </c>
      <c r="BH9" s="642"/>
      <c r="BI9" s="642"/>
      <c r="BJ9" s="642"/>
      <c r="BK9" s="642"/>
      <c r="BL9" s="642"/>
      <c r="BM9" s="642"/>
      <c r="BN9" s="643"/>
      <c r="BO9" s="644">
        <v>36</v>
      </c>
      <c r="BP9" s="644"/>
      <c r="BQ9" s="644"/>
      <c r="BR9" s="644"/>
      <c r="BS9" s="650" t="s">
        <v>129</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4831281</v>
      </c>
      <c r="CS9" s="642"/>
      <c r="CT9" s="642"/>
      <c r="CU9" s="642"/>
      <c r="CV9" s="642"/>
      <c r="CW9" s="642"/>
      <c r="CX9" s="642"/>
      <c r="CY9" s="643"/>
      <c r="CZ9" s="644">
        <v>6.9</v>
      </c>
      <c r="DA9" s="644"/>
      <c r="DB9" s="644"/>
      <c r="DC9" s="644"/>
      <c r="DD9" s="650">
        <v>37423</v>
      </c>
      <c r="DE9" s="642"/>
      <c r="DF9" s="642"/>
      <c r="DG9" s="642"/>
      <c r="DH9" s="642"/>
      <c r="DI9" s="642"/>
      <c r="DJ9" s="642"/>
      <c r="DK9" s="642"/>
      <c r="DL9" s="642"/>
      <c r="DM9" s="642"/>
      <c r="DN9" s="642"/>
      <c r="DO9" s="642"/>
      <c r="DP9" s="643"/>
      <c r="DQ9" s="650">
        <v>4529594</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129</v>
      </c>
      <c r="AA10" s="644"/>
      <c r="AB10" s="644"/>
      <c r="AC10" s="644"/>
      <c r="AD10" s="645" t="s">
        <v>129</v>
      </c>
      <c r="AE10" s="645"/>
      <c r="AF10" s="645"/>
      <c r="AG10" s="645"/>
      <c r="AH10" s="645"/>
      <c r="AI10" s="645"/>
      <c r="AJ10" s="645"/>
      <c r="AK10" s="645"/>
      <c r="AL10" s="646" t="s">
        <v>129</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614575</v>
      </c>
      <c r="BH10" s="642"/>
      <c r="BI10" s="642"/>
      <c r="BJ10" s="642"/>
      <c r="BK10" s="642"/>
      <c r="BL10" s="642"/>
      <c r="BM10" s="642"/>
      <c r="BN10" s="643"/>
      <c r="BO10" s="644">
        <v>2</v>
      </c>
      <c r="BP10" s="644"/>
      <c r="BQ10" s="644"/>
      <c r="BR10" s="644"/>
      <c r="BS10" s="650">
        <v>103282</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217640</v>
      </c>
      <c r="CS10" s="642"/>
      <c r="CT10" s="642"/>
      <c r="CU10" s="642"/>
      <c r="CV10" s="642"/>
      <c r="CW10" s="642"/>
      <c r="CX10" s="642"/>
      <c r="CY10" s="643"/>
      <c r="CZ10" s="644">
        <v>0.3</v>
      </c>
      <c r="DA10" s="644"/>
      <c r="DB10" s="644"/>
      <c r="DC10" s="644"/>
      <c r="DD10" s="650">
        <v>17171</v>
      </c>
      <c r="DE10" s="642"/>
      <c r="DF10" s="642"/>
      <c r="DG10" s="642"/>
      <c r="DH10" s="642"/>
      <c r="DI10" s="642"/>
      <c r="DJ10" s="642"/>
      <c r="DK10" s="642"/>
      <c r="DL10" s="642"/>
      <c r="DM10" s="642"/>
      <c r="DN10" s="642"/>
      <c r="DO10" s="642"/>
      <c r="DP10" s="643"/>
      <c r="DQ10" s="650">
        <v>151487</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129</v>
      </c>
      <c r="AA11" s="644"/>
      <c r="AB11" s="644"/>
      <c r="AC11" s="644"/>
      <c r="AD11" s="645" t="s">
        <v>129</v>
      </c>
      <c r="AE11" s="645"/>
      <c r="AF11" s="645"/>
      <c r="AG11" s="645"/>
      <c r="AH11" s="645"/>
      <c r="AI11" s="645"/>
      <c r="AJ11" s="645"/>
      <c r="AK11" s="645"/>
      <c r="AL11" s="646" t="s">
        <v>129</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1405766</v>
      </c>
      <c r="BH11" s="642"/>
      <c r="BI11" s="642"/>
      <c r="BJ11" s="642"/>
      <c r="BK11" s="642"/>
      <c r="BL11" s="642"/>
      <c r="BM11" s="642"/>
      <c r="BN11" s="643"/>
      <c r="BO11" s="644">
        <v>4.5999999999999996</v>
      </c>
      <c r="BP11" s="644"/>
      <c r="BQ11" s="644"/>
      <c r="BR11" s="644"/>
      <c r="BS11" s="650">
        <v>278204</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202455</v>
      </c>
      <c r="CS11" s="642"/>
      <c r="CT11" s="642"/>
      <c r="CU11" s="642"/>
      <c r="CV11" s="642"/>
      <c r="CW11" s="642"/>
      <c r="CX11" s="642"/>
      <c r="CY11" s="643"/>
      <c r="CZ11" s="644">
        <v>0.3</v>
      </c>
      <c r="DA11" s="644"/>
      <c r="DB11" s="644"/>
      <c r="DC11" s="644"/>
      <c r="DD11" s="650">
        <v>182</v>
      </c>
      <c r="DE11" s="642"/>
      <c r="DF11" s="642"/>
      <c r="DG11" s="642"/>
      <c r="DH11" s="642"/>
      <c r="DI11" s="642"/>
      <c r="DJ11" s="642"/>
      <c r="DK11" s="642"/>
      <c r="DL11" s="642"/>
      <c r="DM11" s="642"/>
      <c r="DN11" s="642"/>
      <c r="DO11" s="642"/>
      <c r="DP11" s="643"/>
      <c r="DQ11" s="650">
        <v>124298</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3323309</v>
      </c>
      <c r="S12" s="642"/>
      <c r="T12" s="642"/>
      <c r="U12" s="642"/>
      <c r="V12" s="642"/>
      <c r="W12" s="642"/>
      <c r="X12" s="642"/>
      <c r="Y12" s="643"/>
      <c r="Z12" s="644">
        <v>4.7</v>
      </c>
      <c r="AA12" s="644"/>
      <c r="AB12" s="644"/>
      <c r="AC12" s="644"/>
      <c r="AD12" s="645">
        <v>3323309</v>
      </c>
      <c r="AE12" s="645"/>
      <c r="AF12" s="645"/>
      <c r="AG12" s="645"/>
      <c r="AH12" s="645"/>
      <c r="AI12" s="645"/>
      <c r="AJ12" s="645"/>
      <c r="AK12" s="645"/>
      <c r="AL12" s="646">
        <v>8.5</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13135064</v>
      </c>
      <c r="BH12" s="642"/>
      <c r="BI12" s="642"/>
      <c r="BJ12" s="642"/>
      <c r="BK12" s="642"/>
      <c r="BL12" s="642"/>
      <c r="BM12" s="642"/>
      <c r="BN12" s="643"/>
      <c r="BO12" s="644">
        <v>42.7</v>
      </c>
      <c r="BP12" s="644"/>
      <c r="BQ12" s="644"/>
      <c r="BR12" s="644"/>
      <c r="BS12" s="650" t="s">
        <v>129</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621533</v>
      </c>
      <c r="CS12" s="642"/>
      <c r="CT12" s="642"/>
      <c r="CU12" s="642"/>
      <c r="CV12" s="642"/>
      <c r="CW12" s="642"/>
      <c r="CX12" s="642"/>
      <c r="CY12" s="643"/>
      <c r="CZ12" s="644">
        <v>0.9</v>
      </c>
      <c r="DA12" s="644"/>
      <c r="DB12" s="644"/>
      <c r="DC12" s="644"/>
      <c r="DD12" s="650">
        <v>9666</v>
      </c>
      <c r="DE12" s="642"/>
      <c r="DF12" s="642"/>
      <c r="DG12" s="642"/>
      <c r="DH12" s="642"/>
      <c r="DI12" s="642"/>
      <c r="DJ12" s="642"/>
      <c r="DK12" s="642"/>
      <c r="DL12" s="642"/>
      <c r="DM12" s="642"/>
      <c r="DN12" s="642"/>
      <c r="DO12" s="642"/>
      <c r="DP12" s="643"/>
      <c r="DQ12" s="650">
        <v>306468</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129</v>
      </c>
      <c r="S13" s="642"/>
      <c r="T13" s="642"/>
      <c r="U13" s="642"/>
      <c r="V13" s="642"/>
      <c r="W13" s="642"/>
      <c r="X13" s="642"/>
      <c r="Y13" s="643"/>
      <c r="Z13" s="644" t="s">
        <v>129</v>
      </c>
      <c r="AA13" s="644"/>
      <c r="AB13" s="644"/>
      <c r="AC13" s="644"/>
      <c r="AD13" s="645" t="s">
        <v>129</v>
      </c>
      <c r="AE13" s="645"/>
      <c r="AF13" s="645"/>
      <c r="AG13" s="645"/>
      <c r="AH13" s="645"/>
      <c r="AI13" s="645"/>
      <c r="AJ13" s="645"/>
      <c r="AK13" s="645"/>
      <c r="AL13" s="646" t="s">
        <v>129</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12966184</v>
      </c>
      <c r="BH13" s="642"/>
      <c r="BI13" s="642"/>
      <c r="BJ13" s="642"/>
      <c r="BK13" s="642"/>
      <c r="BL13" s="642"/>
      <c r="BM13" s="642"/>
      <c r="BN13" s="643"/>
      <c r="BO13" s="644">
        <v>42.1</v>
      </c>
      <c r="BP13" s="644"/>
      <c r="BQ13" s="644"/>
      <c r="BR13" s="644"/>
      <c r="BS13" s="650" t="s">
        <v>129</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4826433</v>
      </c>
      <c r="CS13" s="642"/>
      <c r="CT13" s="642"/>
      <c r="CU13" s="642"/>
      <c r="CV13" s="642"/>
      <c r="CW13" s="642"/>
      <c r="CX13" s="642"/>
      <c r="CY13" s="643"/>
      <c r="CZ13" s="644">
        <v>6.9</v>
      </c>
      <c r="DA13" s="644"/>
      <c r="DB13" s="644"/>
      <c r="DC13" s="644"/>
      <c r="DD13" s="650">
        <v>483772</v>
      </c>
      <c r="DE13" s="642"/>
      <c r="DF13" s="642"/>
      <c r="DG13" s="642"/>
      <c r="DH13" s="642"/>
      <c r="DI13" s="642"/>
      <c r="DJ13" s="642"/>
      <c r="DK13" s="642"/>
      <c r="DL13" s="642"/>
      <c r="DM13" s="642"/>
      <c r="DN13" s="642"/>
      <c r="DO13" s="642"/>
      <c r="DP13" s="643"/>
      <c r="DQ13" s="650">
        <v>3839110</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129</v>
      </c>
      <c r="AA14" s="644"/>
      <c r="AB14" s="644"/>
      <c r="AC14" s="644"/>
      <c r="AD14" s="645" t="s">
        <v>129</v>
      </c>
      <c r="AE14" s="645"/>
      <c r="AF14" s="645"/>
      <c r="AG14" s="645"/>
      <c r="AH14" s="645"/>
      <c r="AI14" s="645"/>
      <c r="AJ14" s="645"/>
      <c r="AK14" s="645"/>
      <c r="AL14" s="646" t="s">
        <v>129</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220630</v>
      </c>
      <c r="BH14" s="642"/>
      <c r="BI14" s="642"/>
      <c r="BJ14" s="642"/>
      <c r="BK14" s="642"/>
      <c r="BL14" s="642"/>
      <c r="BM14" s="642"/>
      <c r="BN14" s="643"/>
      <c r="BO14" s="644">
        <v>0.7</v>
      </c>
      <c r="BP14" s="644"/>
      <c r="BQ14" s="644"/>
      <c r="BR14" s="644"/>
      <c r="BS14" s="650" t="s">
        <v>129</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2101518</v>
      </c>
      <c r="CS14" s="642"/>
      <c r="CT14" s="642"/>
      <c r="CU14" s="642"/>
      <c r="CV14" s="642"/>
      <c r="CW14" s="642"/>
      <c r="CX14" s="642"/>
      <c r="CY14" s="643"/>
      <c r="CZ14" s="644">
        <v>3</v>
      </c>
      <c r="DA14" s="644"/>
      <c r="DB14" s="644"/>
      <c r="DC14" s="644"/>
      <c r="DD14" s="650">
        <v>221360</v>
      </c>
      <c r="DE14" s="642"/>
      <c r="DF14" s="642"/>
      <c r="DG14" s="642"/>
      <c r="DH14" s="642"/>
      <c r="DI14" s="642"/>
      <c r="DJ14" s="642"/>
      <c r="DK14" s="642"/>
      <c r="DL14" s="642"/>
      <c r="DM14" s="642"/>
      <c r="DN14" s="642"/>
      <c r="DO14" s="642"/>
      <c r="DP14" s="643"/>
      <c r="DQ14" s="650">
        <v>1891439</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144603</v>
      </c>
      <c r="S15" s="642"/>
      <c r="T15" s="642"/>
      <c r="U15" s="642"/>
      <c r="V15" s="642"/>
      <c r="W15" s="642"/>
      <c r="X15" s="642"/>
      <c r="Y15" s="643"/>
      <c r="Z15" s="644">
        <v>0.2</v>
      </c>
      <c r="AA15" s="644"/>
      <c r="AB15" s="644"/>
      <c r="AC15" s="644"/>
      <c r="AD15" s="645">
        <v>144603</v>
      </c>
      <c r="AE15" s="645"/>
      <c r="AF15" s="645"/>
      <c r="AG15" s="645"/>
      <c r="AH15" s="645"/>
      <c r="AI15" s="645"/>
      <c r="AJ15" s="645"/>
      <c r="AK15" s="645"/>
      <c r="AL15" s="646">
        <v>0.4</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1175985</v>
      </c>
      <c r="BH15" s="642"/>
      <c r="BI15" s="642"/>
      <c r="BJ15" s="642"/>
      <c r="BK15" s="642"/>
      <c r="BL15" s="642"/>
      <c r="BM15" s="642"/>
      <c r="BN15" s="643"/>
      <c r="BO15" s="644">
        <v>3.8</v>
      </c>
      <c r="BP15" s="644"/>
      <c r="BQ15" s="644"/>
      <c r="BR15" s="644"/>
      <c r="BS15" s="650" t="s">
        <v>129</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8347062</v>
      </c>
      <c r="CS15" s="642"/>
      <c r="CT15" s="642"/>
      <c r="CU15" s="642"/>
      <c r="CV15" s="642"/>
      <c r="CW15" s="642"/>
      <c r="CX15" s="642"/>
      <c r="CY15" s="643"/>
      <c r="CZ15" s="644">
        <v>11.9</v>
      </c>
      <c r="DA15" s="644"/>
      <c r="DB15" s="644"/>
      <c r="DC15" s="644"/>
      <c r="DD15" s="650">
        <v>1669488</v>
      </c>
      <c r="DE15" s="642"/>
      <c r="DF15" s="642"/>
      <c r="DG15" s="642"/>
      <c r="DH15" s="642"/>
      <c r="DI15" s="642"/>
      <c r="DJ15" s="642"/>
      <c r="DK15" s="642"/>
      <c r="DL15" s="642"/>
      <c r="DM15" s="642"/>
      <c r="DN15" s="642"/>
      <c r="DO15" s="642"/>
      <c r="DP15" s="643"/>
      <c r="DQ15" s="650">
        <v>5952844</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129</v>
      </c>
      <c r="AA16" s="644"/>
      <c r="AB16" s="644"/>
      <c r="AC16" s="644"/>
      <c r="AD16" s="645" t="s">
        <v>129</v>
      </c>
      <c r="AE16" s="645"/>
      <c r="AF16" s="645"/>
      <c r="AG16" s="645"/>
      <c r="AH16" s="645"/>
      <c r="AI16" s="645"/>
      <c r="AJ16" s="645"/>
      <c r="AK16" s="645"/>
      <c r="AL16" s="646" t="s">
        <v>129</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129</v>
      </c>
      <c r="BP16" s="644"/>
      <c r="BQ16" s="644"/>
      <c r="BR16" s="644"/>
      <c r="BS16" s="650" t="s">
        <v>129</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165496</v>
      </c>
      <c r="CS16" s="642"/>
      <c r="CT16" s="642"/>
      <c r="CU16" s="642"/>
      <c r="CV16" s="642"/>
      <c r="CW16" s="642"/>
      <c r="CX16" s="642"/>
      <c r="CY16" s="643"/>
      <c r="CZ16" s="644">
        <v>0.2</v>
      </c>
      <c r="DA16" s="644"/>
      <c r="DB16" s="644"/>
      <c r="DC16" s="644"/>
      <c r="DD16" s="650" t="s">
        <v>146</v>
      </c>
      <c r="DE16" s="642"/>
      <c r="DF16" s="642"/>
      <c r="DG16" s="642"/>
      <c r="DH16" s="642"/>
      <c r="DI16" s="642"/>
      <c r="DJ16" s="642"/>
      <c r="DK16" s="642"/>
      <c r="DL16" s="642"/>
      <c r="DM16" s="642"/>
      <c r="DN16" s="642"/>
      <c r="DO16" s="642"/>
      <c r="DP16" s="643"/>
      <c r="DQ16" s="650">
        <v>10645</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172410</v>
      </c>
      <c r="S17" s="642"/>
      <c r="T17" s="642"/>
      <c r="U17" s="642"/>
      <c r="V17" s="642"/>
      <c r="W17" s="642"/>
      <c r="X17" s="642"/>
      <c r="Y17" s="643"/>
      <c r="Z17" s="644">
        <v>0.2</v>
      </c>
      <c r="AA17" s="644"/>
      <c r="AB17" s="644"/>
      <c r="AC17" s="644"/>
      <c r="AD17" s="645">
        <v>172410</v>
      </c>
      <c r="AE17" s="645"/>
      <c r="AF17" s="645"/>
      <c r="AG17" s="645"/>
      <c r="AH17" s="645"/>
      <c r="AI17" s="645"/>
      <c r="AJ17" s="645"/>
      <c r="AK17" s="645"/>
      <c r="AL17" s="646">
        <v>0.4</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44" t="s">
        <v>129</v>
      </c>
      <c r="BP17" s="644"/>
      <c r="BQ17" s="644"/>
      <c r="BR17" s="644"/>
      <c r="BS17" s="650" t="s">
        <v>129</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7382395</v>
      </c>
      <c r="CS17" s="642"/>
      <c r="CT17" s="642"/>
      <c r="CU17" s="642"/>
      <c r="CV17" s="642"/>
      <c r="CW17" s="642"/>
      <c r="CX17" s="642"/>
      <c r="CY17" s="643"/>
      <c r="CZ17" s="644">
        <v>10.6</v>
      </c>
      <c r="DA17" s="644"/>
      <c r="DB17" s="644"/>
      <c r="DC17" s="644"/>
      <c r="DD17" s="650" t="s">
        <v>129</v>
      </c>
      <c r="DE17" s="642"/>
      <c r="DF17" s="642"/>
      <c r="DG17" s="642"/>
      <c r="DH17" s="642"/>
      <c r="DI17" s="642"/>
      <c r="DJ17" s="642"/>
      <c r="DK17" s="642"/>
      <c r="DL17" s="642"/>
      <c r="DM17" s="642"/>
      <c r="DN17" s="642"/>
      <c r="DO17" s="642"/>
      <c r="DP17" s="643"/>
      <c r="DQ17" s="650">
        <v>7068852</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5731311</v>
      </c>
      <c r="S18" s="642"/>
      <c r="T18" s="642"/>
      <c r="U18" s="642"/>
      <c r="V18" s="642"/>
      <c r="W18" s="642"/>
      <c r="X18" s="642"/>
      <c r="Y18" s="643"/>
      <c r="Z18" s="644">
        <v>8.1</v>
      </c>
      <c r="AA18" s="644"/>
      <c r="AB18" s="644"/>
      <c r="AC18" s="644"/>
      <c r="AD18" s="645">
        <v>5266359</v>
      </c>
      <c r="AE18" s="645"/>
      <c r="AF18" s="645"/>
      <c r="AG18" s="645"/>
      <c r="AH18" s="645"/>
      <c r="AI18" s="645"/>
      <c r="AJ18" s="645"/>
      <c r="AK18" s="645"/>
      <c r="AL18" s="646">
        <v>13.5</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44" t="s">
        <v>129</v>
      </c>
      <c r="BP18" s="644"/>
      <c r="BQ18" s="644"/>
      <c r="BR18" s="644"/>
      <c r="BS18" s="650" t="s">
        <v>129</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v>235386</v>
      </c>
      <c r="CS18" s="642"/>
      <c r="CT18" s="642"/>
      <c r="CU18" s="642"/>
      <c r="CV18" s="642"/>
      <c r="CW18" s="642"/>
      <c r="CX18" s="642"/>
      <c r="CY18" s="643"/>
      <c r="CZ18" s="644">
        <v>0.3</v>
      </c>
      <c r="DA18" s="644"/>
      <c r="DB18" s="644"/>
      <c r="DC18" s="644"/>
      <c r="DD18" s="650" t="s">
        <v>129</v>
      </c>
      <c r="DE18" s="642"/>
      <c r="DF18" s="642"/>
      <c r="DG18" s="642"/>
      <c r="DH18" s="642"/>
      <c r="DI18" s="642"/>
      <c r="DJ18" s="642"/>
      <c r="DK18" s="642"/>
      <c r="DL18" s="642"/>
      <c r="DM18" s="642"/>
      <c r="DN18" s="642"/>
      <c r="DO18" s="642"/>
      <c r="DP18" s="643"/>
      <c r="DQ18" s="650">
        <v>235386</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5266359</v>
      </c>
      <c r="S19" s="642"/>
      <c r="T19" s="642"/>
      <c r="U19" s="642"/>
      <c r="V19" s="642"/>
      <c r="W19" s="642"/>
      <c r="X19" s="642"/>
      <c r="Y19" s="643"/>
      <c r="Z19" s="644">
        <v>7.4</v>
      </c>
      <c r="AA19" s="644"/>
      <c r="AB19" s="644"/>
      <c r="AC19" s="644"/>
      <c r="AD19" s="645">
        <v>5266359</v>
      </c>
      <c r="AE19" s="645"/>
      <c r="AF19" s="645"/>
      <c r="AG19" s="645"/>
      <c r="AH19" s="645"/>
      <c r="AI19" s="645"/>
      <c r="AJ19" s="645"/>
      <c r="AK19" s="645"/>
      <c r="AL19" s="646">
        <v>13.5</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2810180</v>
      </c>
      <c r="BH19" s="642"/>
      <c r="BI19" s="642"/>
      <c r="BJ19" s="642"/>
      <c r="BK19" s="642"/>
      <c r="BL19" s="642"/>
      <c r="BM19" s="642"/>
      <c r="BN19" s="643"/>
      <c r="BO19" s="644">
        <v>9.1</v>
      </c>
      <c r="BP19" s="644"/>
      <c r="BQ19" s="644"/>
      <c r="BR19" s="644"/>
      <c r="BS19" s="650" t="s">
        <v>146</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129</v>
      </c>
      <c r="DA19" s="644"/>
      <c r="DB19" s="644"/>
      <c r="DC19" s="644"/>
      <c r="DD19" s="650" t="s">
        <v>129</v>
      </c>
      <c r="DE19" s="642"/>
      <c r="DF19" s="642"/>
      <c r="DG19" s="642"/>
      <c r="DH19" s="642"/>
      <c r="DI19" s="642"/>
      <c r="DJ19" s="642"/>
      <c r="DK19" s="642"/>
      <c r="DL19" s="642"/>
      <c r="DM19" s="642"/>
      <c r="DN19" s="642"/>
      <c r="DO19" s="642"/>
      <c r="DP19" s="643"/>
      <c r="DQ19" s="650" t="s">
        <v>129</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464928</v>
      </c>
      <c r="S20" s="642"/>
      <c r="T20" s="642"/>
      <c r="U20" s="642"/>
      <c r="V20" s="642"/>
      <c r="W20" s="642"/>
      <c r="X20" s="642"/>
      <c r="Y20" s="643"/>
      <c r="Z20" s="644">
        <v>0.7</v>
      </c>
      <c r="AA20" s="644"/>
      <c r="AB20" s="644"/>
      <c r="AC20" s="644"/>
      <c r="AD20" s="645" t="s">
        <v>129</v>
      </c>
      <c r="AE20" s="645"/>
      <c r="AF20" s="645"/>
      <c r="AG20" s="645"/>
      <c r="AH20" s="645"/>
      <c r="AI20" s="645"/>
      <c r="AJ20" s="645"/>
      <c r="AK20" s="645"/>
      <c r="AL20" s="646" t="s">
        <v>129</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2810180</v>
      </c>
      <c r="BH20" s="642"/>
      <c r="BI20" s="642"/>
      <c r="BJ20" s="642"/>
      <c r="BK20" s="642"/>
      <c r="BL20" s="642"/>
      <c r="BM20" s="642"/>
      <c r="BN20" s="643"/>
      <c r="BO20" s="644">
        <v>9.1</v>
      </c>
      <c r="BP20" s="644"/>
      <c r="BQ20" s="644"/>
      <c r="BR20" s="644"/>
      <c r="BS20" s="650" t="s">
        <v>129</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69962067</v>
      </c>
      <c r="CS20" s="642"/>
      <c r="CT20" s="642"/>
      <c r="CU20" s="642"/>
      <c r="CV20" s="642"/>
      <c r="CW20" s="642"/>
      <c r="CX20" s="642"/>
      <c r="CY20" s="643"/>
      <c r="CZ20" s="644">
        <v>100</v>
      </c>
      <c r="DA20" s="644"/>
      <c r="DB20" s="644"/>
      <c r="DC20" s="644"/>
      <c r="DD20" s="650">
        <v>3699504</v>
      </c>
      <c r="DE20" s="642"/>
      <c r="DF20" s="642"/>
      <c r="DG20" s="642"/>
      <c r="DH20" s="642"/>
      <c r="DI20" s="642"/>
      <c r="DJ20" s="642"/>
      <c r="DK20" s="642"/>
      <c r="DL20" s="642"/>
      <c r="DM20" s="642"/>
      <c r="DN20" s="642"/>
      <c r="DO20" s="642"/>
      <c r="DP20" s="643"/>
      <c r="DQ20" s="650">
        <v>46818192</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v>24</v>
      </c>
      <c r="S21" s="642"/>
      <c r="T21" s="642"/>
      <c r="U21" s="642"/>
      <c r="V21" s="642"/>
      <c r="W21" s="642"/>
      <c r="X21" s="642"/>
      <c r="Y21" s="643"/>
      <c r="Z21" s="644">
        <v>0</v>
      </c>
      <c r="AA21" s="644"/>
      <c r="AB21" s="644"/>
      <c r="AC21" s="644"/>
      <c r="AD21" s="645" t="s">
        <v>129</v>
      </c>
      <c r="AE21" s="645"/>
      <c r="AF21" s="645"/>
      <c r="AG21" s="645"/>
      <c r="AH21" s="645"/>
      <c r="AI21" s="645"/>
      <c r="AJ21" s="645"/>
      <c r="AK21" s="645"/>
      <c r="AL21" s="646" t="s">
        <v>129</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13029</v>
      </c>
      <c r="BH21" s="642"/>
      <c r="BI21" s="642"/>
      <c r="BJ21" s="642"/>
      <c r="BK21" s="642"/>
      <c r="BL21" s="642"/>
      <c r="BM21" s="642"/>
      <c r="BN21" s="643"/>
      <c r="BO21" s="644">
        <v>0</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41917248</v>
      </c>
      <c r="S22" s="642"/>
      <c r="T22" s="642"/>
      <c r="U22" s="642"/>
      <c r="V22" s="642"/>
      <c r="W22" s="642"/>
      <c r="X22" s="642"/>
      <c r="Y22" s="643"/>
      <c r="Z22" s="644">
        <v>58.9</v>
      </c>
      <c r="AA22" s="644"/>
      <c r="AB22" s="644"/>
      <c r="AC22" s="644"/>
      <c r="AD22" s="645">
        <v>38655145</v>
      </c>
      <c r="AE22" s="645"/>
      <c r="AF22" s="645"/>
      <c r="AG22" s="645"/>
      <c r="AH22" s="645"/>
      <c r="AI22" s="645"/>
      <c r="AJ22" s="645"/>
      <c r="AK22" s="645"/>
      <c r="AL22" s="646">
        <v>99</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129</v>
      </c>
      <c r="BH22" s="642"/>
      <c r="BI22" s="642"/>
      <c r="BJ22" s="642"/>
      <c r="BK22" s="642"/>
      <c r="BL22" s="642"/>
      <c r="BM22" s="642"/>
      <c r="BN22" s="643"/>
      <c r="BO22" s="644" t="s">
        <v>129</v>
      </c>
      <c r="BP22" s="644"/>
      <c r="BQ22" s="644"/>
      <c r="BR22" s="644"/>
      <c r="BS22" s="650" t="s">
        <v>129</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26773</v>
      </c>
      <c r="S23" s="642"/>
      <c r="T23" s="642"/>
      <c r="U23" s="642"/>
      <c r="V23" s="642"/>
      <c r="W23" s="642"/>
      <c r="X23" s="642"/>
      <c r="Y23" s="643"/>
      <c r="Z23" s="644">
        <v>0</v>
      </c>
      <c r="AA23" s="644"/>
      <c r="AB23" s="644"/>
      <c r="AC23" s="644"/>
      <c r="AD23" s="645">
        <v>26773</v>
      </c>
      <c r="AE23" s="645"/>
      <c r="AF23" s="645"/>
      <c r="AG23" s="645"/>
      <c r="AH23" s="645"/>
      <c r="AI23" s="645"/>
      <c r="AJ23" s="645"/>
      <c r="AK23" s="645"/>
      <c r="AL23" s="646">
        <v>0.1</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v>2797151</v>
      </c>
      <c r="BH23" s="642"/>
      <c r="BI23" s="642"/>
      <c r="BJ23" s="642"/>
      <c r="BK23" s="642"/>
      <c r="BL23" s="642"/>
      <c r="BM23" s="642"/>
      <c r="BN23" s="643"/>
      <c r="BO23" s="644">
        <v>9.1</v>
      </c>
      <c r="BP23" s="644"/>
      <c r="BQ23" s="644"/>
      <c r="BR23" s="644"/>
      <c r="BS23" s="650" t="s">
        <v>129</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540963</v>
      </c>
      <c r="S24" s="642"/>
      <c r="T24" s="642"/>
      <c r="U24" s="642"/>
      <c r="V24" s="642"/>
      <c r="W24" s="642"/>
      <c r="X24" s="642"/>
      <c r="Y24" s="643"/>
      <c r="Z24" s="644">
        <v>0.8</v>
      </c>
      <c r="AA24" s="644"/>
      <c r="AB24" s="644"/>
      <c r="AC24" s="644"/>
      <c r="AD24" s="645" t="s">
        <v>129</v>
      </c>
      <c r="AE24" s="645"/>
      <c r="AF24" s="645"/>
      <c r="AG24" s="645"/>
      <c r="AH24" s="645"/>
      <c r="AI24" s="645"/>
      <c r="AJ24" s="645"/>
      <c r="AK24" s="645"/>
      <c r="AL24" s="646" t="s">
        <v>129</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129</v>
      </c>
      <c r="BP24" s="644"/>
      <c r="BQ24" s="644"/>
      <c r="BR24" s="644"/>
      <c r="BS24" s="650" t="s">
        <v>129</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40895631</v>
      </c>
      <c r="CS24" s="631"/>
      <c r="CT24" s="631"/>
      <c r="CU24" s="631"/>
      <c r="CV24" s="631"/>
      <c r="CW24" s="631"/>
      <c r="CX24" s="631"/>
      <c r="CY24" s="632"/>
      <c r="CZ24" s="635">
        <v>58.5</v>
      </c>
      <c r="DA24" s="636"/>
      <c r="DB24" s="636"/>
      <c r="DC24" s="655"/>
      <c r="DD24" s="674">
        <v>25013116</v>
      </c>
      <c r="DE24" s="631"/>
      <c r="DF24" s="631"/>
      <c r="DG24" s="631"/>
      <c r="DH24" s="631"/>
      <c r="DI24" s="631"/>
      <c r="DJ24" s="631"/>
      <c r="DK24" s="632"/>
      <c r="DL24" s="674">
        <v>23940655</v>
      </c>
      <c r="DM24" s="631"/>
      <c r="DN24" s="631"/>
      <c r="DO24" s="631"/>
      <c r="DP24" s="631"/>
      <c r="DQ24" s="631"/>
      <c r="DR24" s="631"/>
      <c r="DS24" s="631"/>
      <c r="DT24" s="631"/>
      <c r="DU24" s="631"/>
      <c r="DV24" s="632"/>
      <c r="DW24" s="635">
        <v>56.7</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1880724</v>
      </c>
      <c r="S25" s="642"/>
      <c r="T25" s="642"/>
      <c r="U25" s="642"/>
      <c r="V25" s="642"/>
      <c r="W25" s="642"/>
      <c r="X25" s="642"/>
      <c r="Y25" s="643"/>
      <c r="Z25" s="644">
        <v>2.6</v>
      </c>
      <c r="AA25" s="644"/>
      <c r="AB25" s="644"/>
      <c r="AC25" s="644"/>
      <c r="AD25" s="645">
        <v>316204</v>
      </c>
      <c r="AE25" s="645"/>
      <c r="AF25" s="645"/>
      <c r="AG25" s="645"/>
      <c r="AH25" s="645"/>
      <c r="AI25" s="645"/>
      <c r="AJ25" s="645"/>
      <c r="AK25" s="645"/>
      <c r="AL25" s="646">
        <v>0.8</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129</v>
      </c>
      <c r="BP25" s="644"/>
      <c r="BQ25" s="644"/>
      <c r="BR25" s="644"/>
      <c r="BS25" s="650" t="s">
        <v>129</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12016959</v>
      </c>
      <c r="CS25" s="677"/>
      <c r="CT25" s="677"/>
      <c r="CU25" s="677"/>
      <c r="CV25" s="677"/>
      <c r="CW25" s="677"/>
      <c r="CX25" s="677"/>
      <c r="CY25" s="678"/>
      <c r="CZ25" s="646">
        <v>17.2</v>
      </c>
      <c r="DA25" s="675"/>
      <c r="DB25" s="675"/>
      <c r="DC25" s="679"/>
      <c r="DD25" s="650">
        <v>10836138</v>
      </c>
      <c r="DE25" s="677"/>
      <c r="DF25" s="677"/>
      <c r="DG25" s="677"/>
      <c r="DH25" s="677"/>
      <c r="DI25" s="677"/>
      <c r="DJ25" s="677"/>
      <c r="DK25" s="678"/>
      <c r="DL25" s="650">
        <v>10750601</v>
      </c>
      <c r="DM25" s="677"/>
      <c r="DN25" s="677"/>
      <c r="DO25" s="677"/>
      <c r="DP25" s="677"/>
      <c r="DQ25" s="677"/>
      <c r="DR25" s="677"/>
      <c r="DS25" s="677"/>
      <c r="DT25" s="677"/>
      <c r="DU25" s="677"/>
      <c r="DV25" s="678"/>
      <c r="DW25" s="646">
        <v>25.5</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120206</v>
      </c>
      <c r="S26" s="642"/>
      <c r="T26" s="642"/>
      <c r="U26" s="642"/>
      <c r="V26" s="642"/>
      <c r="W26" s="642"/>
      <c r="X26" s="642"/>
      <c r="Y26" s="643"/>
      <c r="Z26" s="644">
        <v>0.2</v>
      </c>
      <c r="AA26" s="644"/>
      <c r="AB26" s="644"/>
      <c r="AC26" s="644"/>
      <c r="AD26" s="645" t="s">
        <v>129</v>
      </c>
      <c r="AE26" s="645"/>
      <c r="AF26" s="645"/>
      <c r="AG26" s="645"/>
      <c r="AH26" s="645"/>
      <c r="AI26" s="645"/>
      <c r="AJ26" s="645"/>
      <c r="AK26" s="645"/>
      <c r="AL26" s="646" t="s">
        <v>129</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129</v>
      </c>
      <c r="BP26" s="644"/>
      <c r="BQ26" s="644"/>
      <c r="BR26" s="644"/>
      <c r="BS26" s="650" t="s">
        <v>129</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8251507</v>
      </c>
      <c r="CS26" s="642"/>
      <c r="CT26" s="642"/>
      <c r="CU26" s="642"/>
      <c r="CV26" s="642"/>
      <c r="CW26" s="642"/>
      <c r="CX26" s="642"/>
      <c r="CY26" s="643"/>
      <c r="CZ26" s="646">
        <v>11.8</v>
      </c>
      <c r="DA26" s="675"/>
      <c r="DB26" s="675"/>
      <c r="DC26" s="679"/>
      <c r="DD26" s="650">
        <v>7353135</v>
      </c>
      <c r="DE26" s="642"/>
      <c r="DF26" s="642"/>
      <c r="DG26" s="642"/>
      <c r="DH26" s="642"/>
      <c r="DI26" s="642"/>
      <c r="DJ26" s="642"/>
      <c r="DK26" s="643"/>
      <c r="DL26" s="650" t="s">
        <v>129</v>
      </c>
      <c r="DM26" s="642"/>
      <c r="DN26" s="642"/>
      <c r="DO26" s="642"/>
      <c r="DP26" s="642"/>
      <c r="DQ26" s="642"/>
      <c r="DR26" s="642"/>
      <c r="DS26" s="642"/>
      <c r="DT26" s="642"/>
      <c r="DU26" s="642"/>
      <c r="DV26" s="643"/>
      <c r="DW26" s="646" t="s">
        <v>129</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12331788</v>
      </c>
      <c r="S27" s="642"/>
      <c r="T27" s="642"/>
      <c r="U27" s="642"/>
      <c r="V27" s="642"/>
      <c r="W27" s="642"/>
      <c r="X27" s="642"/>
      <c r="Y27" s="643"/>
      <c r="Z27" s="644">
        <v>17.3</v>
      </c>
      <c r="AA27" s="644"/>
      <c r="AB27" s="644"/>
      <c r="AC27" s="644"/>
      <c r="AD27" s="645" t="s">
        <v>129</v>
      </c>
      <c r="AE27" s="645"/>
      <c r="AF27" s="645"/>
      <c r="AG27" s="645"/>
      <c r="AH27" s="645"/>
      <c r="AI27" s="645"/>
      <c r="AJ27" s="645"/>
      <c r="AK27" s="645"/>
      <c r="AL27" s="646" t="s">
        <v>129</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30797137</v>
      </c>
      <c r="BH27" s="642"/>
      <c r="BI27" s="642"/>
      <c r="BJ27" s="642"/>
      <c r="BK27" s="642"/>
      <c r="BL27" s="642"/>
      <c r="BM27" s="642"/>
      <c r="BN27" s="643"/>
      <c r="BO27" s="644">
        <v>100</v>
      </c>
      <c r="BP27" s="644"/>
      <c r="BQ27" s="644"/>
      <c r="BR27" s="644"/>
      <c r="BS27" s="650">
        <v>381486</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21496280</v>
      </c>
      <c r="CS27" s="677"/>
      <c r="CT27" s="677"/>
      <c r="CU27" s="677"/>
      <c r="CV27" s="677"/>
      <c r="CW27" s="677"/>
      <c r="CX27" s="677"/>
      <c r="CY27" s="678"/>
      <c r="CZ27" s="646">
        <v>30.7</v>
      </c>
      <c r="DA27" s="675"/>
      <c r="DB27" s="675"/>
      <c r="DC27" s="679"/>
      <c r="DD27" s="650">
        <v>7108129</v>
      </c>
      <c r="DE27" s="677"/>
      <c r="DF27" s="677"/>
      <c r="DG27" s="677"/>
      <c r="DH27" s="677"/>
      <c r="DI27" s="677"/>
      <c r="DJ27" s="677"/>
      <c r="DK27" s="678"/>
      <c r="DL27" s="650">
        <v>6274805</v>
      </c>
      <c r="DM27" s="677"/>
      <c r="DN27" s="677"/>
      <c r="DO27" s="677"/>
      <c r="DP27" s="677"/>
      <c r="DQ27" s="677"/>
      <c r="DR27" s="677"/>
      <c r="DS27" s="677"/>
      <c r="DT27" s="677"/>
      <c r="DU27" s="677"/>
      <c r="DV27" s="678"/>
      <c r="DW27" s="646">
        <v>14.9</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v>6110</v>
      </c>
      <c r="S28" s="642"/>
      <c r="T28" s="642"/>
      <c r="U28" s="642"/>
      <c r="V28" s="642"/>
      <c r="W28" s="642"/>
      <c r="X28" s="642"/>
      <c r="Y28" s="643"/>
      <c r="Z28" s="644">
        <v>0</v>
      </c>
      <c r="AA28" s="644"/>
      <c r="AB28" s="644"/>
      <c r="AC28" s="644"/>
      <c r="AD28" s="645">
        <v>6110</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7382392</v>
      </c>
      <c r="CS28" s="642"/>
      <c r="CT28" s="642"/>
      <c r="CU28" s="642"/>
      <c r="CV28" s="642"/>
      <c r="CW28" s="642"/>
      <c r="CX28" s="642"/>
      <c r="CY28" s="643"/>
      <c r="CZ28" s="646">
        <v>10.6</v>
      </c>
      <c r="DA28" s="675"/>
      <c r="DB28" s="675"/>
      <c r="DC28" s="679"/>
      <c r="DD28" s="650">
        <v>7068849</v>
      </c>
      <c r="DE28" s="642"/>
      <c r="DF28" s="642"/>
      <c r="DG28" s="642"/>
      <c r="DH28" s="642"/>
      <c r="DI28" s="642"/>
      <c r="DJ28" s="642"/>
      <c r="DK28" s="643"/>
      <c r="DL28" s="650">
        <v>6915249</v>
      </c>
      <c r="DM28" s="642"/>
      <c r="DN28" s="642"/>
      <c r="DO28" s="642"/>
      <c r="DP28" s="642"/>
      <c r="DQ28" s="642"/>
      <c r="DR28" s="642"/>
      <c r="DS28" s="642"/>
      <c r="DT28" s="642"/>
      <c r="DU28" s="642"/>
      <c r="DV28" s="643"/>
      <c r="DW28" s="646">
        <v>16.399999999999999</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4762027</v>
      </c>
      <c r="S29" s="642"/>
      <c r="T29" s="642"/>
      <c r="U29" s="642"/>
      <c r="V29" s="642"/>
      <c r="W29" s="642"/>
      <c r="X29" s="642"/>
      <c r="Y29" s="643"/>
      <c r="Z29" s="644">
        <v>6.7</v>
      </c>
      <c r="AA29" s="644"/>
      <c r="AB29" s="644"/>
      <c r="AC29" s="644"/>
      <c r="AD29" s="645" t="s">
        <v>129</v>
      </c>
      <c r="AE29" s="645"/>
      <c r="AF29" s="645"/>
      <c r="AG29" s="645"/>
      <c r="AH29" s="645"/>
      <c r="AI29" s="645"/>
      <c r="AJ29" s="645"/>
      <c r="AK29" s="645"/>
      <c r="AL29" s="646" t="s">
        <v>129</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70</v>
      </c>
      <c r="CG29" s="657"/>
      <c r="CH29" s="657"/>
      <c r="CI29" s="657"/>
      <c r="CJ29" s="657"/>
      <c r="CK29" s="657"/>
      <c r="CL29" s="657"/>
      <c r="CM29" s="657"/>
      <c r="CN29" s="657"/>
      <c r="CO29" s="657"/>
      <c r="CP29" s="657"/>
      <c r="CQ29" s="658"/>
      <c r="CR29" s="641">
        <v>7382378</v>
      </c>
      <c r="CS29" s="677"/>
      <c r="CT29" s="677"/>
      <c r="CU29" s="677"/>
      <c r="CV29" s="677"/>
      <c r="CW29" s="677"/>
      <c r="CX29" s="677"/>
      <c r="CY29" s="678"/>
      <c r="CZ29" s="646">
        <v>10.6</v>
      </c>
      <c r="DA29" s="675"/>
      <c r="DB29" s="675"/>
      <c r="DC29" s="679"/>
      <c r="DD29" s="650">
        <v>7068835</v>
      </c>
      <c r="DE29" s="677"/>
      <c r="DF29" s="677"/>
      <c r="DG29" s="677"/>
      <c r="DH29" s="677"/>
      <c r="DI29" s="677"/>
      <c r="DJ29" s="677"/>
      <c r="DK29" s="678"/>
      <c r="DL29" s="650">
        <v>6915235</v>
      </c>
      <c r="DM29" s="677"/>
      <c r="DN29" s="677"/>
      <c r="DO29" s="677"/>
      <c r="DP29" s="677"/>
      <c r="DQ29" s="677"/>
      <c r="DR29" s="677"/>
      <c r="DS29" s="677"/>
      <c r="DT29" s="677"/>
      <c r="DU29" s="677"/>
      <c r="DV29" s="678"/>
      <c r="DW29" s="646">
        <v>16.399999999999999</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307678</v>
      </c>
      <c r="S30" s="642"/>
      <c r="T30" s="642"/>
      <c r="U30" s="642"/>
      <c r="V30" s="642"/>
      <c r="W30" s="642"/>
      <c r="X30" s="642"/>
      <c r="Y30" s="643"/>
      <c r="Z30" s="644">
        <v>0.4</v>
      </c>
      <c r="AA30" s="644"/>
      <c r="AB30" s="644"/>
      <c r="AC30" s="644"/>
      <c r="AD30" s="645">
        <v>27841</v>
      </c>
      <c r="AE30" s="645"/>
      <c r="AF30" s="645"/>
      <c r="AG30" s="645"/>
      <c r="AH30" s="645"/>
      <c r="AI30" s="645"/>
      <c r="AJ30" s="645"/>
      <c r="AK30" s="645"/>
      <c r="AL30" s="646">
        <v>0.1</v>
      </c>
      <c r="AM30" s="647"/>
      <c r="AN30" s="647"/>
      <c r="AO30" s="648"/>
      <c r="AP30" s="689" t="s">
        <v>307</v>
      </c>
      <c r="AQ30" s="690"/>
      <c r="AR30" s="690"/>
      <c r="AS30" s="690"/>
      <c r="AT30" s="695" t="s">
        <v>308</v>
      </c>
      <c r="AU30" s="230"/>
      <c r="AV30" s="230"/>
      <c r="AW30" s="230"/>
      <c r="AX30" s="627" t="s">
        <v>186</v>
      </c>
      <c r="AY30" s="628"/>
      <c r="AZ30" s="628"/>
      <c r="BA30" s="628"/>
      <c r="BB30" s="628"/>
      <c r="BC30" s="628"/>
      <c r="BD30" s="628"/>
      <c r="BE30" s="628"/>
      <c r="BF30" s="629"/>
      <c r="BG30" s="701">
        <v>99.4</v>
      </c>
      <c r="BH30" s="702"/>
      <c r="BI30" s="702"/>
      <c r="BJ30" s="702"/>
      <c r="BK30" s="702"/>
      <c r="BL30" s="702"/>
      <c r="BM30" s="636">
        <v>98.3</v>
      </c>
      <c r="BN30" s="702"/>
      <c r="BO30" s="702"/>
      <c r="BP30" s="702"/>
      <c r="BQ30" s="703"/>
      <c r="BR30" s="701">
        <v>99.3</v>
      </c>
      <c r="BS30" s="702"/>
      <c r="BT30" s="702"/>
      <c r="BU30" s="702"/>
      <c r="BV30" s="702"/>
      <c r="BW30" s="702"/>
      <c r="BX30" s="636">
        <v>98</v>
      </c>
      <c r="BY30" s="702"/>
      <c r="BZ30" s="702"/>
      <c r="CA30" s="702"/>
      <c r="CB30" s="703"/>
      <c r="CD30" s="706"/>
      <c r="CE30" s="707"/>
      <c r="CF30" s="656" t="s">
        <v>309</v>
      </c>
      <c r="CG30" s="657"/>
      <c r="CH30" s="657"/>
      <c r="CI30" s="657"/>
      <c r="CJ30" s="657"/>
      <c r="CK30" s="657"/>
      <c r="CL30" s="657"/>
      <c r="CM30" s="657"/>
      <c r="CN30" s="657"/>
      <c r="CO30" s="657"/>
      <c r="CP30" s="657"/>
      <c r="CQ30" s="658"/>
      <c r="CR30" s="641">
        <v>6913996</v>
      </c>
      <c r="CS30" s="642"/>
      <c r="CT30" s="642"/>
      <c r="CU30" s="642"/>
      <c r="CV30" s="642"/>
      <c r="CW30" s="642"/>
      <c r="CX30" s="642"/>
      <c r="CY30" s="643"/>
      <c r="CZ30" s="646">
        <v>9.9</v>
      </c>
      <c r="DA30" s="675"/>
      <c r="DB30" s="675"/>
      <c r="DC30" s="679"/>
      <c r="DD30" s="650">
        <v>6628970</v>
      </c>
      <c r="DE30" s="642"/>
      <c r="DF30" s="642"/>
      <c r="DG30" s="642"/>
      <c r="DH30" s="642"/>
      <c r="DI30" s="642"/>
      <c r="DJ30" s="642"/>
      <c r="DK30" s="643"/>
      <c r="DL30" s="650">
        <v>6475370</v>
      </c>
      <c r="DM30" s="642"/>
      <c r="DN30" s="642"/>
      <c r="DO30" s="642"/>
      <c r="DP30" s="642"/>
      <c r="DQ30" s="642"/>
      <c r="DR30" s="642"/>
      <c r="DS30" s="642"/>
      <c r="DT30" s="642"/>
      <c r="DU30" s="642"/>
      <c r="DV30" s="643"/>
      <c r="DW30" s="646">
        <v>15.3</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65840</v>
      </c>
      <c r="S31" s="642"/>
      <c r="T31" s="642"/>
      <c r="U31" s="642"/>
      <c r="V31" s="642"/>
      <c r="W31" s="642"/>
      <c r="X31" s="642"/>
      <c r="Y31" s="643"/>
      <c r="Z31" s="644">
        <v>0.1</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99.3</v>
      </c>
      <c r="BH31" s="677"/>
      <c r="BI31" s="677"/>
      <c r="BJ31" s="677"/>
      <c r="BK31" s="677"/>
      <c r="BL31" s="677"/>
      <c r="BM31" s="647">
        <v>97.7</v>
      </c>
      <c r="BN31" s="699"/>
      <c r="BO31" s="699"/>
      <c r="BP31" s="699"/>
      <c r="BQ31" s="700"/>
      <c r="BR31" s="698">
        <v>99.1</v>
      </c>
      <c r="BS31" s="677"/>
      <c r="BT31" s="677"/>
      <c r="BU31" s="677"/>
      <c r="BV31" s="677"/>
      <c r="BW31" s="677"/>
      <c r="BX31" s="647">
        <v>97.1</v>
      </c>
      <c r="BY31" s="699"/>
      <c r="BZ31" s="699"/>
      <c r="CA31" s="699"/>
      <c r="CB31" s="700"/>
      <c r="CD31" s="706"/>
      <c r="CE31" s="707"/>
      <c r="CF31" s="656" t="s">
        <v>313</v>
      </c>
      <c r="CG31" s="657"/>
      <c r="CH31" s="657"/>
      <c r="CI31" s="657"/>
      <c r="CJ31" s="657"/>
      <c r="CK31" s="657"/>
      <c r="CL31" s="657"/>
      <c r="CM31" s="657"/>
      <c r="CN31" s="657"/>
      <c r="CO31" s="657"/>
      <c r="CP31" s="657"/>
      <c r="CQ31" s="658"/>
      <c r="CR31" s="641">
        <v>468382</v>
      </c>
      <c r="CS31" s="677"/>
      <c r="CT31" s="677"/>
      <c r="CU31" s="677"/>
      <c r="CV31" s="677"/>
      <c r="CW31" s="677"/>
      <c r="CX31" s="677"/>
      <c r="CY31" s="678"/>
      <c r="CZ31" s="646">
        <v>0.7</v>
      </c>
      <c r="DA31" s="675"/>
      <c r="DB31" s="675"/>
      <c r="DC31" s="679"/>
      <c r="DD31" s="650">
        <v>439865</v>
      </c>
      <c r="DE31" s="677"/>
      <c r="DF31" s="677"/>
      <c r="DG31" s="677"/>
      <c r="DH31" s="677"/>
      <c r="DI31" s="677"/>
      <c r="DJ31" s="677"/>
      <c r="DK31" s="678"/>
      <c r="DL31" s="650">
        <v>439865</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833687</v>
      </c>
      <c r="S32" s="642"/>
      <c r="T32" s="642"/>
      <c r="U32" s="642"/>
      <c r="V32" s="642"/>
      <c r="W32" s="642"/>
      <c r="X32" s="642"/>
      <c r="Y32" s="643"/>
      <c r="Z32" s="644">
        <v>1.2</v>
      </c>
      <c r="AA32" s="644"/>
      <c r="AB32" s="644"/>
      <c r="AC32" s="644"/>
      <c r="AD32" s="645" t="s">
        <v>129</v>
      </c>
      <c r="AE32" s="645"/>
      <c r="AF32" s="645"/>
      <c r="AG32" s="645"/>
      <c r="AH32" s="645"/>
      <c r="AI32" s="645"/>
      <c r="AJ32" s="645"/>
      <c r="AK32" s="645"/>
      <c r="AL32" s="646" t="s">
        <v>129</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99.5</v>
      </c>
      <c r="BH32" s="711"/>
      <c r="BI32" s="711"/>
      <c r="BJ32" s="711"/>
      <c r="BK32" s="711"/>
      <c r="BL32" s="711"/>
      <c r="BM32" s="712">
        <v>98.8</v>
      </c>
      <c r="BN32" s="711"/>
      <c r="BO32" s="711"/>
      <c r="BP32" s="711"/>
      <c r="BQ32" s="713"/>
      <c r="BR32" s="710">
        <v>99.5</v>
      </c>
      <c r="BS32" s="711"/>
      <c r="BT32" s="711"/>
      <c r="BU32" s="711"/>
      <c r="BV32" s="711"/>
      <c r="BW32" s="711"/>
      <c r="BX32" s="712">
        <v>98.6</v>
      </c>
      <c r="BY32" s="711"/>
      <c r="BZ32" s="711"/>
      <c r="CA32" s="711"/>
      <c r="CB32" s="713"/>
      <c r="CD32" s="708"/>
      <c r="CE32" s="709"/>
      <c r="CF32" s="656" t="s">
        <v>316</v>
      </c>
      <c r="CG32" s="657"/>
      <c r="CH32" s="657"/>
      <c r="CI32" s="657"/>
      <c r="CJ32" s="657"/>
      <c r="CK32" s="657"/>
      <c r="CL32" s="657"/>
      <c r="CM32" s="657"/>
      <c r="CN32" s="657"/>
      <c r="CO32" s="657"/>
      <c r="CP32" s="657"/>
      <c r="CQ32" s="658"/>
      <c r="CR32" s="641">
        <v>14</v>
      </c>
      <c r="CS32" s="642"/>
      <c r="CT32" s="642"/>
      <c r="CU32" s="642"/>
      <c r="CV32" s="642"/>
      <c r="CW32" s="642"/>
      <c r="CX32" s="642"/>
      <c r="CY32" s="643"/>
      <c r="CZ32" s="646">
        <v>0</v>
      </c>
      <c r="DA32" s="675"/>
      <c r="DB32" s="675"/>
      <c r="DC32" s="679"/>
      <c r="DD32" s="650">
        <v>14</v>
      </c>
      <c r="DE32" s="642"/>
      <c r="DF32" s="642"/>
      <c r="DG32" s="642"/>
      <c r="DH32" s="642"/>
      <c r="DI32" s="642"/>
      <c r="DJ32" s="642"/>
      <c r="DK32" s="643"/>
      <c r="DL32" s="650">
        <v>14</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1572249</v>
      </c>
      <c r="S33" s="642"/>
      <c r="T33" s="642"/>
      <c r="U33" s="642"/>
      <c r="V33" s="642"/>
      <c r="W33" s="642"/>
      <c r="X33" s="642"/>
      <c r="Y33" s="643"/>
      <c r="Z33" s="644">
        <v>2.2000000000000002</v>
      </c>
      <c r="AA33" s="644"/>
      <c r="AB33" s="644"/>
      <c r="AC33" s="644"/>
      <c r="AD33" s="645" t="s">
        <v>129</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25201436</v>
      </c>
      <c r="CS33" s="677"/>
      <c r="CT33" s="677"/>
      <c r="CU33" s="677"/>
      <c r="CV33" s="677"/>
      <c r="CW33" s="677"/>
      <c r="CX33" s="677"/>
      <c r="CY33" s="678"/>
      <c r="CZ33" s="646">
        <v>36</v>
      </c>
      <c r="DA33" s="675"/>
      <c r="DB33" s="675"/>
      <c r="DC33" s="679"/>
      <c r="DD33" s="650">
        <v>20955268</v>
      </c>
      <c r="DE33" s="677"/>
      <c r="DF33" s="677"/>
      <c r="DG33" s="677"/>
      <c r="DH33" s="677"/>
      <c r="DI33" s="677"/>
      <c r="DJ33" s="677"/>
      <c r="DK33" s="678"/>
      <c r="DL33" s="650">
        <v>15859182</v>
      </c>
      <c r="DM33" s="677"/>
      <c r="DN33" s="677"/>
      <c r="DO33" s="677"/>
      <c r="DP33" s="677"/>
      <c r="DQ33" s="677"/>
      <c r="DR33" s="677"/>
      <c r="DS33" s="677"/>
      <c r="DT33" s="677"/>
      <c r="DU33" s="677"/>
      <c r="DV33" s="678"/>
      <c r="DW33" s="646">
        <v>37.6</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1932748</v>
      </c>
      <c r="S34" s="642"/>
      <c r="T34" s="642"/>
      <c r="U34" s="642"/>
      <c r="V34" s="642"/>
      <c r="W34" s="642"/>
      <c r="X34" s="642"/>
      <c r="Y34" s="643"/>
      <c r="Z34" s="644">
        <v>2.7</v>
      </c>
      <c r="AA34" s="644"/>
      <c r="AB34" s="644"/>
      <c r="AC34" s="644"/>
      <c r="AD34" s="645">
        <v>16091</v>
      </c>
      <c r="AE34" s="645"/>
      <c r="AF34" s="645"/>
      <c r="AG34" s="645"/>
      <c r="AH34" s="645"/>
      <c r="AI34" s="645"/>
      <c r="AJ34" s="645"/>
      <c r="AK34" s="645"/>
      <c r="AL34" s="646">
        <v>0</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9106044</v>
      </c>
      <c r="CS34" s="642"/>
      <c r="CT34" s="642"/>
      <c r="CU34" s="642"/>
      <c r="CV34" s="642"/>
      <c r="CW34" s="642"/>
      <c r="CX34" s="642"/>
      <c r="CY34" s="643"/>
      <c r="CZ34" s="646">
        <v>13</v>
      </c>
      <c r="DA34" s="675"/>
      <c r="DB34" s="675"/>
      <c r="DC34" s="679"/>
      <c r="DD34" s="650">
        <v>6827476</v>
      </c>
      <c r="DE34" s="642"/>
      <c r="DF34" s="642"/>
      <c r="DG34" s="642"/>
      <c r="DH34" s="642"/>
      <c r="DI34" s="642"/>
      <c r="DJ34" s="642"/>
      <c r="DK34" s="643"/>
      <c r="DL34" s="650">
        <v>5874975</v>
      </c>
      <c r="DM34" s="642"/>
      <c r="DN34" s="642"/>
      <c r="DO34" s="642"/>
      <c r="DP34" s="642"/>
      <c r="DQ34" s="642"/>
      <c r="DR34" s="642"/>
      <c r="DS34" s="642"/>
      <c r="DT34" s="642"/>
      <c r="DU34" s="642"/>
      <c r="DV34" s="643"/>
      <c r="DW34" s="646">
        <v>13.9</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4812612</v>
      </c>
      <c r="S35" s="642"/>
      <c r="T35" s="642"/>
      <c r="U35" s="642"/>
      <c r="V35" s="642"/>
      <c r="W35" s="642"/>
      <c r="X35" s="642"/>
      <c r="Y35" s="643"/>
      <c r="Z35" s="644">
        <v>6.8</v>
      </c>
      <c r="AA35" s="644"/>
      <c r="AB35" s="644"/>
      <c r="AC35" s="644"/>
      <c r="AD35" s="645" t="s">
        <v>129</v>
      </c>
      <c r="AE35" s="645"/>
      <c r="AF35" s="645"/>
      <c r="AG35" s="645"/>
      <c r="AH35" s="645"/>
      <c r="AI35" s="645"/>
      <c r="AJ35" s="645"/>
      <c r="AK35" s="645"/>
      <c r="AL35" s="646" t="s">
        <v>129</v>
      </c>
      <c r="AM35" s="647"/>
      <c r="AN35" s="647"/>
      <c r="AO35" s="648"/>
      <c r="AP35" s="234"/>
      <c r="AQ35" s="714" t="s">
        <v>324</v>
      </c>
      <c r="AR35" s="715"/>
      <c r="AS35" s="715"/>
      <c r="AT35" s="715"/>
      <c r="AU35" s="715"/>
      <c r="AV35" s="715"/>
      <c r="AW35" s="715"/>
      <c r="AX35" s="715"/>
      <c r="AY35" s="716"/>
      <c r="AZ35" s="630">
        <v>9659226</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320726</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327352</v>
      </c>
      <c r="CS35" s="677"/>
      <c r="CT35" s="677"/>
      <c r="CU35" s="677"/>
      <c r="CV35" s="677"/>
      <c r="CW35" s="677"/>
      <c r="CX35" s="677"/>
      <c r="CY35" s="678"/>
      <c r="CZ35" s="646">
        <v>0.5</v>
      </c>
      <c r="DA35" s="675"/>
      <c r="DB35" s="675"/>
      <c r="DC35" s="679"/>
      <c r="DD35" s="650">
        <v>302789</v>
      </c>
      <c r="DE35" s="677"/>
      <c r="DF35" s="677"/>
      <c r="DG35" s="677"/>
      <c r="DH35" s="677"/>
      <c r="DI35" s="677"/>
      <c r="DJ35" s="677"/>
      <c r="DK35" s="678"/>
      <c r="DL35" s="650">
        <v>282260</v>
      </c>
      <c r="DM35" s="677"/>
      <c r="DN35" s="677"/>
      <c r="DO35" s="677"/>
      <c r="DP35" s="677"/>
      <c r="DQ35" s="677"/>
      <c r="DR35" s="677"/>
      <c r="DS35" s="677"/>
      <c r="DT35" s="677"/>
      <c r="DU35" s="677"/>
      <c r="DV35" s="678"/>
      <c r="DW35" s="646">
        <v>0.7</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129</v>
      </c>
      <c r="AE36" s="645"/>
      <c r="AF36" s="645"/>
      <c r="AG36" s="645"/>
      <c r="AH36" s="645"/>
      <c r="AI36" s="645"/>
      <c r="AJ36" s="645"/>
      <c r="AK36" s="645"/>
      <c r="AL36" s="646" t="s">
        <v>129</v>
      </c>
      <c r="AM36" s="647"/>
      <c r="AN36" s="647"/>
      <c r="AO36" s="648"/>
      <c r="AQ36" s="718" t="s">
        <v>328</v>
      </c>
      <c r="AR36" s="719"/>
      <c r="AS36" s="719"/>
      <c r="AT36" s="719"/>
      <c r="AU36" s="719"/>
      <c r="AV36" s="719"/>
      <c r="AW36" s="719"/>
      <c r="AX36" s="719"/>
      <c r="AY36" s="720"/>
      <c r="AZ36" s="641">
        <v>1958449</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101115</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6281441</v>
      </c>
      <c r="CS36" s="642"/>
      <c r="CT36" s="642"/>
      <c r="CU36" s="642"/>
      <c r="CV36" s="642"/>
      <c r="CW36" s="642"/>
      <c r="CX36" s="642"/>
      <c r="CY36" s="643"/>
      <c r="CZ36" s="646">
        <v>9</v>
      </c>
      <c r="DA36" s="675"/>
      <c r="DB36" s="675"/>
      <c r="DC36" s="679"/>
      <c r="DD36" s="650">
        <v>5894601</v>
      </c>
      <c r="DE36" s="642"/>
      <c r="DF36" s="642"/>
      <c r="DG36" s="642"/>
      <c r="DH36" s="642"/>
      <c r="DI36" s="642"/>
      <c r="DJ36" s="642"/>
      <c r="DK36" s="643"/>
      <c r="DL36" s="650">
        <v>4841335</v>
      </c>
      <c r="DM36" s="642"/>
      <c r="DN36" s="642"/>
      <c r="DO36" s="642"/>
      <c r="DP36" s="642"/>
      <c r="DQ36" s="642"/>
      <c r="DR36" s="642"/>
      <c r="DS36" s="642"/>
      <c r="DT36" s="642"/>
      <c r="DU36" s="642"/>
      <c r="DV36" s="643"/>
      <c r="DW36" s="646">
        <v>11.5</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v>3161312</v>
      </c>
      <c r="S37" s="642"/>
      <c r="T37" s="642"/>
      <c r="U37" s="642"/>
      <c r="V37" s="642"/>
      <c r="W37" s="642"/>
      <c r="X37" s="642"/>
      <c r="Y37" s="643"/>
      <c r="Z37" s="644">
        <v>4.4000000000000004</v>
      </c>
      <c r="AA37" s="644"/>
      <c r="AB37" s="644"/>
      <c r="AC37" s="644"/>
      <c r="AD37" s="645" t="s">
        <v>129</v>
      </c>
      <c r="AE37" s="645"/>
      <c r="AF37" s="645"/>
      <c r="AG37" s="645"/>
      <c r="AH37" s="645"/>
      <c r="AI37" s="645"/>
      <c r="AJ37" s="645"/>
      <c r="AK37" s="645"/>
      <c r="AL37" s="646" t="s">
        <v>129</v>
      </c>
      <c r="AM37" s="647"/>
      <c r="AN37" s="647"/>
      <c r="AO37" s="648"/>
      <c r="AQ37" s="718" t="s">
        <v>332</v>
      </c>
      <c r="AR37" s="719"/>
      <c r="AS37" s="719"/>
      <c r="AT37" s="719"/>
      <c r="AU37" s="719"/>
      <c r="AV37" s="719"/>
      <c r="AW37" s="719"/>
      <c r="AX37" s="719"/>
      <c r="AY37" s="720"/>
      <c r="AZ37" s="641">
        <v>1288694</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25419</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758171</v>
      </c>
      <c r="CS37" s="677"/>
      <c r="CT37" s="677"/>
      <c r="CU37" s="677"/>
      <c r="CV37" s="677"/>
      <c r="CW37" s="677"/>
      <c r="CX37" s="677"/>
      <c r="CY37" s="678"/>
      <c r="CZ37" s="646">
        <v>1.1000000000000001</v>
      </c>
      <c r="DA37" s="675"/>
      <c r="DB37" s="675"/>
      <c r="DC37" s="679"/>
      <c r="DD37" s="650">
        <v>758171</v>
      </c>
      <c r="DE37" s="677"/>
      <c r="DF37" s="677"/>
      <c r="DG37" s="677"/>
      <c r="DH37" s="677"/>
      <c r="DI37" s="677"/>
      <c r="DJ37" s="677"/>
      <c r="DK37" s="678"/>
      <c r="DL37" s="650">
        <v>656076</v>
      </c>
      <c r="DM37" s="677"/>
      <c r="DN37" s="677"/>
      <c r="DO37" s="677"/>
      <c r="DP37" s="677"/>
      <c r="DQ37" s="677"/>
      <c r="DR37" s="677"/>
      <c r="DS37" s="677"/>
      <c r="DT37" s="677"/>
      <c r="DU37" s="677"/>
      <c r="DV37" s="678"/>
      <c r="DW37" s="646">
        <v>1.6</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71110653</v>
      </c>
      <c r="S38" s="722"/>
      <c r="T38" s="722"/>
      <c r="U38" s="722"/>
      <c r="V38" s="722"/>
      <c r="W38" s="722"/>
      <c r="X38" s="722"/>
      <c r="Y38" s="723"/>
      <c r="Z38" s="724">
        <v>100</v>
      </c>
      <c r="AA38" s="724"/>
      <c r="AB38" s="724"/>
      <c r="AC38" s="724"/>
      <c r="AD38" s="725">
        <v>39048164</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235176</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39730</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6107578</v>
      </c>
      <c r="CS38" s="642"/>
      <c r="CT38" s="642"/>
      <c r="CU38" s="642"/>
      <c r="CV38" s="642"/>
      <c r="CW38" s="642"/>
      <c r="CX38" s="642"/>
      <c r="CY38" s="643"/>
      <c r="CZ38" s="646">
        <v>8.6999999999999993</v>
      </c>
      <c r="DA38" s="675"/>
      <c r="DB38" s="675"/>
      <c r="DC38" s="679"/>
      <c r="DD38" s="650">
        <v>4925342</v>
      </c>
      <c r="DE38" s="642"/>
      <c r="DF38" s="642"/>
      <c r="DG38" s="642"/>
      <c r="DH38" s="642"/>
      <c r="DI38" s="642"/>
      <c r="DJ38" s="642"/>
      <c r="DK38" s="643"/>
      <c r="DL38" s="650">
        <v>4859412</v>
      </c>
      <c r="DM38" s="642"/>
      <c r="DN38" s="642"/>
      <c r="DO38" s="642"/>
      <c r="DP38" s="642"/>
      <c r="DQ38" s="642"/>
      <c r="DR38" s="642"/>
      <c r="DS38" s="642"/>
      <c r="DT38" s="642"/>
      <c r="DU38" s="642"/>
      <c r="DV38" s="643"/>
      <c r="DW38" s="646">
        <v>11.5</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v>68879</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97</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3074893</v>
      </c>
      <c r="CS39" s="677"/>
      <c r="CT39" s="677"/>
      <c r="CU39" s="677"/>
      <c r="CV39" s="677"/>
      <c r="CW39" s="677"/>
      <c r="CX39" s="677"/>
      <c r="CY39" s="678"/>
      <c r="CZ39" s="646">
        <v>4.4000000000000004</v>
      </c>
      <c r="DA39" s="675"/>
      <c r="DB39" s="675"/>
      <c r="DC39" s="679"/>
      <c r="DD39" s="650">
        <v>3003827</v>
      </c>
      <c r="DE39" s="677"/>
      <c r="DF39" s="677"/>
      <c r="DG39" s="677"/>
      <c r="DH39" s="677"/>
      <c r="DI39" s="677"/>
      <c r="DJ39" s="677"/>
      <c r="DK39" s="678"/>
      <c r="DL39" s="650" t="s">
        <v>129</v>
      </c>
      <c r="DM39" s="677"/>
      <c r="DN39" s="677"/>
      <c r="DO39" s="677"/>
      <c r="DP39" s="677"/>
      <c r="DQ39" s="677"/>
      <c r="DR39" s="677"/>
      <c r="DS39" s="677"/>
      <c r="DT39" s="677"/>
      <c r="DU39" s="677"/>
      <c r="DV39" s="678"/>
      <c r="DW39" s="646" t="s">
        <v>343</v>
      </c>
      <c r="DX39" s="675"/>
      <c r="DY39" s="675"/>
      <c r="DZ39" s="675"/>
      <c r="EA39" s="675"/>
      <c r="EB39" s="675"/>
      <c r="EC39" s="676"/>
    </row>
    <row r="40" spans="2:133" ht="11.25" customHeight="1" x14ac:dyDescent="0.15">
      <c r="AQ40" s="718" t="s">
        <v>344</v>
      </c>
      <c r="AR40" s="719"/>
      <c r="AS40" s="719"/>
      <c r="AT40" s="719"/>
      <c r="AU40" s="719"/>
      <c r="AV40" s="719"/>
      <c r="AW40" s="719"/>
      <c r="AX40" s="719"/>
      <c r="AY40" s="720"/>
      <c r="AZ40" s="641">
        <v>1721025</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129</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304128</v>
      </c>
      <c r="CS40" s="642"/>
      <c r="CT40" s="642"/>
      <c r="CU40" s="642"/>
      <c r="CV40" s="642"/>
      <c r="CW40" s="642"/>
      <c r="CX40" s="642"/>
      <c r="CY40" s="643"/>
      <c r="CZ40" s="646">
        <v>0.4</v>
      </c>
      <c r="DA40" s="675"/>
      <c r="DB40" s="675"/>
      <c r="DC40" s="679"/>
      <c r="DD40" s="650">
        <v>1233</v>
      </c>
      <c r="DE40" s="642"/>
      <c r="DF40" s="642"/>
      <c r="DG40" s="642"/>
      <c r="DH40" s="642"/>
      <c r="DI40" s="642"/>
      <c r="DJ40" s="642"/>
      <c r="DK40" s="643"/>
      <c r="DL40" s="650">
        <v>1200</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15">
      <c r="AQ41" s="728" t="s">
        <v>347</v>
      </c>
      <c r="AR41" s="729"/>
      <c r="AS41" s="729"/>
      <c r="AT41" s="729"/>
      <c r="AU41" s="729"/>
      <c r="AV41" s="729"/>
      <c r="AW41" s="729"/>
      <c r="AX41" s="729"/>
      <c r="AY41" s="730"/>
      <c r="AZ41" s="721">
        <v>4387003</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331</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129</v>
      </c>
      <c r="CS41" s="677"/>
      <c r="CT41" s="677"/>
      <c r="CU41" s="677"/>
      <c r="CV41" s="677"/>
      <c r="CW41" s="677"/>
      <c r="CX41" s="677"/>
      <c r="CY41" s="678"/>
      <c r="CZ41" s="646" t="s">
        <v>129</v>
      </c>
      <c r="DA41" s="675"/>
      <c r="DB41" s="675"/>
      <c r="DC41" s="679"/>
      <c r="DD41" s="650" t="s">
        <v>343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3865000</v>
      </c>
      <c r="CS42" s="642"/>
      <c r="CT42" s="642"/>
      <c r="CU42" s="642"/>
      <c r="CV42" s="642"/>
      <c r="CW42" s="642"/>
      <c r="CX42" s="642"/>
      <c r="CY42" s="643"/>
      <c r="CZ42" s="646">
        <v>5.5</v>
      </c>
      <c r="DA42" s="647"/>
      <c r="DB42" s="647"/>
      <c r="DC42" s="742"/>
      <c r="DD42" s="650">
        <v>849808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55045</v>
      </c>
      <c r="CS43" s="677"/>
      <c r="CT43" s="677"/>
      <c r="CU43" s="677"/>
      <c r="CV43" s="677"/>
      <c r="CW43" s="677"/>
      <c r="CX43" s="677"/>
      <c r="CY43" s="678"/>
      <c r="CZ43" s="646">
        <v>0.1</v>
      </c>
      <c r="DA43" s="675"/>
      <c r="DB43" s="675"/>
      <c r="DC43" s="679"/>
      <c r="DD43" s="650">
        <v>55045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3699504</v>
      </c>
      <c r="CS44" s="642"/>
      <c r="CT44" s="642"/>
      <c r="CU44" s="642"/>
      <c r="CV44" s="642"/>
      <c r="CW44" s="642"/>
      <c r="CX44" s="642"/>
      <c r="CY44" s="643"/>
      <c r="CZ44" s="646">
        <v>5.3</v>
      </c>
      <c r="DA44" s="647"/>
      <c r="DB44" s="647"/>
      <c r="DC44" s="742"/>
      <c r="DD44" s="650">
        <v>839163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1149306</v>
      </c>
      <c r="CS45" s="677"/>
      <c r="CT45" s="677"/>
      <c r="CU45" s="677"/>
      <c r="CV45" s="677"/>
      <c r="CW45" s="677"/>
      <c r="CX45" s="677"/>
      <c r="CY45" s="678"/>
      <c r="CZ45" s="646">
        <v>1.6</v>
      </c>
      <c r="DA45" s="675"/>
      <c r="DB45" s="675"/>
      <c r="DC45" s="679"/>
      <c r="DD45" s="650">
        <v>75637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2522242</v>
      </c>
      <c r="CS46" s="642"/>
      <c r="CT46" s="642"/>
      <c r="CU46" s="642"/>
      <c r="CV46" s="642"/>
      <c r="CW46" s="642"/>
      <c r="CX46" s="642"/>
      <c r="CY46" s="643"/>
      <c r="CZ46" s="646">
        <v>3.6</v>
      </c>
      <c r="DA46" s="647"/>
      <c r="DB46" s="647"/>
      <c r="DC46" s="742"/>
      <c r="DD46" s="650">
        <v>755170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165496</v>
      </c>
      <c r="CS47" s="677"/>
      <c r="CT47" s="677"/>
      <c r="CU47" s="677"/>
      <c r="CV47" s="677"/>
      <c r="CW47" s="677"/>
      <c r="CX47" s="677"/>
      <c r="CY47" s="678"/>
      <c r="CZ47" s="646">
        <v>0.2</v>
      </c>
      <c r="DA47" s="675"/>
      <c r="DB47" s="675"/>
      <c r="DC47" s="679"/>
      <c r="DD47" s="650">
        <v>10645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343</v>
      </c>
      <c r="CS48" s="642"/>
      <c r="CT48" s="642"/>
      <c r="CU48" s="642"/>
      <c r="CV48" s="642"/>
      <c r="CW48" s="642"/>
      <c r="CX48" s="642"/>
      <c r="CY48" s="643"/>
      <c r="CZ48" s="646" t="s">
        <v>129</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69962067</v>
      </c>
      <c r="CS49" s="711"/>
      <c r="CT49" s="711"/>
      <c r="CU49" s="711"/>
      <c r="CV49" s="711"/>
      <c r="CW49" s="711"/>
      <c r="CX49" s="711"/>
      <c r="CY49" s="743"/>
      <c r="CZ49" s="726">
        <v>100</v>
      </c>
      <c r="DA49" s="744"/>
      <c r="DB49" s="744"/>
      <c r="DC49" s="745"/>
      <c r="DD49" s="746">
        <v>46818192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FF7eKAsqoR8Jwf3dMljOoaPd7Zng7JVZ/VCcCd3jzWtXFE9HJkUo+wT/K7TUUwACso8lJMGM5ecrGXJmr4ABoA==" saltValue="GBt06KFqscLac3KusVhg2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71091</v>
      </c>
      <c r="R7" s="777"/>
      <c r="S7" s="777"/>
      <c r="T7" s="777"/>
      <c r="U7" s="777"/>
      <c r="V7" s="777">
        <v>69944</v>
      </c>
      <c r="W7" s="777"/>
      <c r="X7" s="777"/>
      <c r="Y7" s="777"/>
      <c r="Z7" s="777"/>
      <c r="AA7" s="777">
        <v>1147</v>
      </c>
      <c r="AB7" s="777"/>
      <c r="AC7" s="777"/>
      <c r="AD7" s="777"/>
      <c r="AE7" s="778"/>
      <c r="AF7" s="779">
        <v>804</v>
      </c>
      <c r="AG7" s="780"/>
      <c r="AH7" s="780"/>
      <c r="AI7" s="780"/>
      <c r="AJ7" s="781"/>
      <c r="AK7" s="816">
        <v>1034</v>
      </c>
      <c r="AL7" s="817"/>
      <c r="AM7" s="817"/>
      <c r="AN7" s="817"/>
      <c r="AO7" s="817"/>
      <c r="AP7" s="817">
        <v>58800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591</v>
      </c>
      <c r="BT7" s="821"/>
      <c r="BU7" s="821"/>
      <c r="BV7" s="821"/>
      <c r="BW7" s="821"/>
      <c r="BX7" s="821"/>
      <c r="BY7" s="821"/>
      <c r="BZ7" s="821"/>
      <c r="CA7" s="821"/>
      <c r="CB7" s="821"/>
      <c r="CC7" s="821"/>
      <c r="CD7" s="821"/>
      <c r="CE7" s="821"/>
      <c r="CF7" s="821"/>
      <c r="CG7" s="822"/>
      <c r="CH7" s="813">
        <v>-4</v>
      </c>
      <c r="CI7" s="814"/>
      <c r="CJ7" s="814"/>
      <c r="CK7" s="814"/>
      <c r="CL7" s="815"/>
      <c r="CM7" s="813">
        <v>579</v>
      </c>
      <c r="CN7" s="814"/>
      <c r="CO7" s="814"/>
      <c r="CP7" s="814"/>
      <c r="CQ7" s="815"/>
      <c r="CR7" s="813">
        <v>30</v>
      </c>
      <c r="CS7" s="814"/>
      <c r="CT7" s="814"/>
      <c r="CU7" s="814"/>
      <c r="CV7" s="815"/>
      <c r="CW7" s="813">
        <v>51</v>
      </c>
      <c r="CX7" s="814"/>
      <c r="CY7" s="814"/>
      <c r="CZ7" s="814"/>
      <c r="DA7" s="815"/>
      <c r="DB7" s="813" t="s">
        <v>590</v>
      </c>
      <c r="DC7" s="814"/>
      <c r="DD7" s="814"/>
      <c r="DE7" s="814"/>
      <c r="DF7" s="815"/>
      <c r="DG7" s="813" t="s">
        <v>583</v>
      </c>
      <c r="DH7" s="814"/>
      <c r="DI7" s="814"/>
      <c r="DJ7" s="814"/>
      <c r="DK7" s="815"/>
      <c r="DL7" s="813" t="s">
        <v>583</v>
      </c>
      <c r="DM7" s="814"/>
      <c r="DN7" s="814"/>
      <c r="DO7" s="814"/>
      <c r="DP7" s="815"/>
      <c r="DQ7" s="813" t="s">
        <v>583</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30</v>
      </c>
      <c r="R8" s="801"/>
      <c r="S8" s="801"/>
      <c r="T8" s="801"/>
      <c r="U8" s="801"/>
      <c r="V8" s="801">
        <v>29</v>
      </c>
      <c r="W8" s="801"/>
      <c r="X8" s="801"/>
      <c r="Y8" s="801"/>
      <c r="Z8" s="801"/>
      <c r="AA8" s="801">
        <v>1</v>
      </c>
      <c r="AB8" s="801"/>
      <c r="AC8" s="801"/>
      <c r="AD8" s="801"/>
      <c r="AE8" s="802"/>
      <c r="AF8" s="803">
        <v>1</v>
      </c>
      <c r="AG8" s="804"/>
      <c r="AH8" s="804"/>
      <c r="AI8" s="804"/>
      <c r="AJ8" s="805"/>
      <c r="AK8" s="806"/>
      <c r="AL8" s="807"/>
      <c r="AM8" s="807"/>
      <c r="AN8" s="807"/>
      <c r="AO8" s="807"/>
      <c r="AP8" s="807" t="s">
        <v>583</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592</v>
      </c>
      <c r="BT8" s="811"/>
      <c r="BU8" s="811"/>
      <c r="BV8" s="811"/>
      <c r="BW8" s="811"/>
      <c r="BX8" s="811"/>
      <c r="BY8" s="811"/>
      <c r="BZ8" s="811"/>
      <c r="CA8" s="811"/>
      <c r="CB8" s="811"/>
      <c r="CC8" s="811"/>
      <c r="CD8" s="811"/>
      <c r="CE8" s="811"/>
      <c r="CF8" s="811"/>
      <c r="CG8" s="812"/>
      <c r="CH8" s="823">
        <v>11</v>
      </c>
      <c r="CI8" s="824"/>
      <c r="CJ8" s="824"/>
      <c r="CK8" s="824"/>
      <c r="CL8" s="825"/>
      <c r="CM8" s="823">
        <v>416</v>
      </c>
      <c r="CN8" s="824"/>
      <c r="CO8" s="824"/>
      <c r="CP8" s="824"/>
      <c r="CQ8" s="825"/>
      <c r="CR8" s="823">
        <v>310</v>
      </c>
      <c r="CS8" s="824"/>
      <c r="CT8" s="824"/>
      <c r="CU8" s="824"/>
      <c r="CV8" s="825"/>
      <c r="CW8" s="823">
        <v>75</v>
      </c>
      <c r="CX8" s="824"/>
      <c r="CY8" s="824"/>
      <c r="CZ8" s="824"/>
      <c r="DA8" s="825"/>
      <c r="DB8" s="823" t="s">
        <v>583</v>
      </c>
      <c r="DC8" s="824"/>
      <c r="DD8" s="824"/>
      <c r="DE8" s="824"/>
      <c r="DF8" s="825"/>
      <c r="DG8" s="823" t="s">
        <v>584</v>
      </c>
      <c r="DH8" s="824"/>
      <c r="DI8" s="824"/>
      <c r="DJ8" s="824"/>
      <c r="DK8" s="825"/>
      <c r="DL8" s="823" t="s">
        <v>583</v>
      </c>
      <c r="DM8" s="824"/>
      <c r="DN8" s="824"/>
      <c r="DO8" s="824"/>
      <c r="DP8" s="825"/>
      <c r="DQ8" s="823" t="s">
        <v>583</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596</v>
      </c>
      <c r="BT9" s="811"/>
      <c r="BU9" s="811"/>
      <c r="BV9" s="811"/>
      <c r="BW9" s="811"/>
      <c r="BX9" s="811"/>
      <c r="BY9" s="811"/>
      <c r="BZ9" s="811"/>
      <c r="CA9" s="811"/>
      <c r="CB9" s="811"/>
      <c r="CC9" s="811"/>
      <c r="CD9" s="811"/>
      <c r="CE9" s="811"/>
      <c r="CF9" s="811"/>
      <c r="CG9" s="812"/>
      <c r="CH9" s="823">
        <v>22</v>
      </c>
      <c r="CI9" s="824"/>
      <c r="CJ9" s="824"/>
      <c r="CK9" s="824"/>
      <c r="CL9" s="825"/>
      <c r="CM9" s="823">
        <v>802</v>
      </c>
      <c r="CN9" s="824"/>
      <c r="CO9" s="824"/>
      <c r="CP9" s="824"/>
      <c r="CQ9" s="825"/>
      <c r="CR9" s="823">
        <v>397</v>
      </c>
      <c r="CS9" s="824"/>
      <c r="CT9" s="824"/>
      <c r="CU9" s="824"/>
      <c r="CV9" s="825"/>
      <c r="CW9" s="823" t="s">
        <v>583</v>
      </c>
      <c r="CX9" s="824"/>
      <c r="CY9" s="824"/>
      <c r="CZ9" s="824"/>
      <c r="DA9" s="825"/>
      <c r="DB9" s="823">
        <v>14</v>
      </c>
      <c r="DC9" s="824"/>
      <c r="DD9" s="824"/>
      <c r="DE9" s="824"/>
      <c r="DF9" s="825"/>
      <c r="DG9" s="823" t="s">
        <v>583</v>
      </c>
      <c r="DH9" s="824"/>
      <c r="DI9" s="824"/>
      <c r="DJ9" s="824"/>
      <c r="DK9" s="825"/>
      <c r="DL9" s="823" t="s">
        <v>583</v>
      </c>
      <c r="DM9" s="824"/>
      <c r="DN9" s="824"/>
      <c r="DO9" s="824"/>
      <c r="DP9" s="825"/>
      <c r="DQ9" s="823" t="s">
        <v>584</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593</v>
      </c>
      <c r="BT10" s="811"/>
      <c r="BU10" s="811"/>
      <c r="BV10" s="811"/>
      <c r="BW10" s="811"/>
      <c r="BX10" s="811"/>
      <c r="BY10" s="811"/>
      <c r="BZ10" s="811"/>
      <c r="CA10" s="811"/>
      <c r="CB10" s="811"/>
      <c r="CC10" s="811"/>
      <c r="CD10" s="811"/>
      <c r="CE10" s="811"/>
      <c r="CF10" s="811"/>
      <c r="CG10" s="812"/>
      <c r="CH10" s="823" t="s">
        <v>583</v>
      </c>
      <c r="CI10" s="824"/>
      <c r="CJ10" s="824"/>
      <c r="CK10" s="824"/>
      <c r="CL10" s="825"/>
      <c r="CM10" s="823" t="s">
        <v>583</v>
      </c>
      <c r="CN10" s="824"/>
      <c r="CO10" s="824"/>
      <c r="CP10" s="824"/>
      <c r="CQ10" s="825"/>
      <c r="CR10" s="823">
        <v>30</v>
      </c>
      <c r="CS10" s="824"/>
      <c r="CT10" s="824"/>
      <c r="CU10" s="824"/>
      <c r="CV10" s="825"/>
      <c r="CW10" s="823" t="s">
        <v>583</v>
      </c>
      <c r="CX10" s="824"/>
      <c r="CY10" s="824"/>
      <c r="CZ10" s="824"/>
      <c r="DA10" s="825"/>
      <c r="DB10" s="823" t="s">
        <v>583</v>
      </c>
      <c r="DC10" s="824"/>
      <c r="DD10" s="824"/>
      <c r="DE10" s="824"/>
      <c r="DF10" s="825"/>
      <c r="DG10" s="823" t="s">
        <v>583</v>
      </c>
      <c r="DH10" s="824"/>
      <c r="DI10" s="824"/>
      <c r="DJ10" s="824"/>
      <c r="DK10" s="825"/>
      <c r="DL10" s="823" t="s">
        <v>583</v>
      </c>
      <c r="DM10" s="824"/>
      <c r="DN10" s="824"/>
      <c r="DO10" s="824"/>
      <c r="DP10" s="825"/>
      <c r="DQ10" s="823" t="s">
        <v>583</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594</v>
      </c>
      <c r="BT11" s="811"/>
      <c r="BU11" s="811"/>
      <c r="BV11" s="811"/>
      <c r="BW11" s="811"/>
      <c r="BX11" s="811"/>
      <c r="BY11" s="811"/>
      <c r="BZ11" s="811"/>
      <c r="CA11" s="811"/>
      <c r="CB11" s="811"/>
      <c r="CC11" s="811"/>
      <c r="CD11" s="811"/>
      <c r="CE11" s="811"/>
      <c r="CF11" s="811"/>
      <c r="CG11" s="812"/>
      <c r="CH11" s="823" t="s">
        <v>583</v>
      </c>
      <c r="CI11" s="824"/>
      <c r="CJ11" s="824"/>
      <c r="CK11" s="824"/>
      <c r="CL11" s="825"/>
      <c r="CM11" s="823" t="s">
        <v>583</v>
      </c>
      <c r="CN11" s="824"/>
      <c r="CO11" s="824"/>
      <c r="CP11" s="824"/>
      <c r="CQ11" s="825"/>
      <c r="CR11" s="823">
        <v>250</v>
      </c>
      <c r="CS11" s="824"/>
      <c r="CT11" s="824"/>
      <c r="CU11" s="824"/>
      <c r="CV11" s="825"/>
      <c r="CW11" s="823" t="s">
        <v>583</v>
      </c>
      <c r="CX11" s="824"/>
      <c r="CY11" s="824"/>
      <c r="CZ11" s="824"/>
      <c r="DA11" s="825"/>
      <c r="DB11" s="823" t="s">
        <v>583</v>
      </c>
      <c r="DC11" s="824"/>
      <c r="DD11" s="824"/>
      <c r="DE11" s="824"/>
      <c r="DF11" s="825"/>
      <c r="DG11" s="823" t="s">
        <v>584</v>
      </c>
      <c r="DH11" s="824"/>
      <c r="DI11" s="824"/>
      <c r="DJ11" s="824"/>
      <c r="DK11" s="825"/>
      <c r="DL11" s="823" t="s">
        <v>583</v>
      </c>
      <c r="DM11" s="824"/>
      <c r="DN11" s="824"/>
      <c r="DO11" s="824"/>
      <c r="DP11" s="825"/>
      <c r="DQ11" s="823" t="s">
        <v>583</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595</v>
      </c>
      <c r="BT12" s="811"/>
      <c r="BU12" s="811"/>
      <c r="BV12" s="811"/>
      <c r="BW12" s="811"/>
      <c r="BX12" s="811"/>
      <c r="BY12" s="811"/>
      <c r="BZ12" s="811"/>
      <c r="CA12" s="811"/>
      <c r="CB12" s="811"/>
      <c r="CC12" s="811"/>
      <c r="CD12" s="811"/>
      <c r="CE12" s="811"/>
      <c r="CF12" s="811"/>
      <c r="CG12" s="812"/>
      <c r="CH12" s="823">
        <v>-85</v>
      </c>
      <c r="CI12" s="824"/>
      <c r="CJ12" s="824"/>
      <c r="CK12" s="824"/>
      <c r="CL12" s="825"/>
      <c r="CM12" s="823">
        <v>2118</v>
      </c>
      <c r="CN12" s="824"/>
      <c r="CO12" s="824"/>
      <c r="CP12" s="824"/>
      <c r="CQ12" s="825"/>
      <c r="CR12" s="823">
        <v>4</v>
      </c>
      <c r="CS12" s="824"/>
      <c r="CT12" s="824"/>
      <c r="CU12" s="824"/>
      <c r="CV12" s="825"/>
      <c r="CW12" s="823" t="s">
        <v>584</v>
      </c>
      <c r="CX12" s="824"/>
      <c r="CY12" s="824"/>
      <c r="CZ12" s="824"/>
      <c r="DA12" s="825"/>
      <c r="DB12" s="823" t="s">
        <v>583</v>
      </c>
      <c r="DC12" s="824"/>
      <c r="DD12" s="824"/>
      <c r="DE12" s="824"/>
      <c r="DF12" s="825"/>
      <c r="DG12" s="823" t="s">
        <v>583</v>
      </c>
      <c r="DH12" s="824"/>
      <c r="DI12" s="824"/>
      <c r="DJ12" s="824"/>
      <c r="DK12" s="825"/>
      <c r="DL12" s="823">
        <v>50</v>
      </c>
      <c r="DM12" s="824"/>
      <c r="DN12" s="824"/>
      <c r="DO12" s="824"/>
      <c r="DP12" s="825"/>
      <c r="DQ12" s="823">
        <v>5</v>
      </c>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71111</v>
      </c>
      <c r="R23" s="836"/>
      <c r="S23" s="836"/>
      <c r="T23" s="836"/>
      <c r="U23" s="836"/>
      <c r="V23" s="836">
        <v>69962</v>
      </c>
      <c r="W23" s="836"/>
      <c r="X23" s="836"/>
      <c r="Y23" s="836"/>
      <c r="Z23" s="836"/>
      <c r="AA23" s="836">
        <v>1149</v>
      </c>
      <c r="AB23" s="836"/>
      <c r="AC23" s="836"/>
      <c r="AD23" s="836"/>
      <c r="AE23" s="837"/>
      <c r="AF23" s="838">
        <v>805</v>
      </c>
      <c r="AG23" s="836"/>
      <c r="AH23" s="836"/>
      <c r="AI23" s="836"/>
      <c r="AJ23" s="839"/>
      <c r="AK23" s="840"/>
      <c r="AL23" s="841"/>
      <c r="AM23" s="841"/>
      <c r="AN23" s="841"/>
      <c r="AO23" s="841"/>
      <c r="AP23" s="836"/>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20764</v>
      </c>
      <c r="R28" s="865"/>
      <c r="S28" s="865"/>
      <c r="T28" s="865"/>
      <c r="U28" s="865"/>
      <c r="V28" s="865">
        <v>20443</v>
      </c>
      <c r="W28" s="865"/>
      <c r="X28" s="865"/>
      <c r="Y28" s="865"/>
      <c r="Z28" s="865"/>
      <c r="AA28" s="865">
        <v>321</v>
      </c>
      <c r="AB28" s="865"/>
      <c r="AC28" s="865"/>
      <c r="AD28" s="865"/>
      <c r="AE28" s="866"/>
      <c r="AF28" s="867">
        <v>321</v>
      </c>
      <c r="AG28" s="865"/>
      <c r="AH28" s="865"/>
      <c r="AI28" s="865"/>
      <c r="AJ28" s="868"/>
      <c r="AK28" s="869">
        <v>1721</v>
      </c>
      <c r="AL28" s="860"/>
      <c r="AM28" s="860"/>
      <c r="AN28" s="860"/>
      <c r="AO28" s="860"/>
      <c r="AP28" s="860" t="s">
        <v>583</v>
      </c>
      <c r="AQ28" s="860"/>
      <c r="AR28" s="860"/>
      <c r="AS28" s="860"/>
      <c r="AT28" s="860"/>
      <c r="AU28" s="860" t="s">
        <v>583</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2816</v>
      </c>
      <c r="R29" s="801"/>
      <c r="S29" s="801"/>
      <c r="T29" s="801"/>
      <c r="U29" s="801"/>
      <c r="V29" s="801">
        <v>2809</v>
      </c>
      <c r="W29" s="801"/>
      <c r="X29" s="801"/>
      <c r="Y29" s="801"/>
      <c r="Z29" s="801"/>
      <c r="AA29" s="801">
        <v>7</v>
      </c>
      <c r="AB29" s="801"/>
      <c r="AC29" s="801"/>
      <c r="AD29" s="801"/>
      <c r="AE29" s="802"/>
      <c r="AF29" s="803">
        <v>7</v>
      </c>
      <c r="AG29" s="804"/>
      <c r="AH29" s="804"/>
      <c r="AI29" s="804"/>
      <c r="AJ29" s="805"/>
      <c r="AK29" s="872">
        <v>2028</v>
      </c>
      <c r="AL29" s="873"/>
      <c r="AM29" s="873"/>
      <c r="AN29" s="873"/>
      <c r="AO29" s="873"/>
      <c r="AP29" s="873" t="s">
        <v>583</v>
      </c>
      <c r="AQ29" s="873"/>
      <c r="AR29" s="873"/>
      <c r="AS29" s="873"/>
      <c r="AT29" s="873"/>
      <c r="AU29" s="873" t="s">
        <v>583</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13466</v>
      </c>
      <c r="R30" s="801"/>
      <c r="S30" s="801"/>
      <c r="T30" s="801"/>
      <c r="U30" s="801"/>
      <c r="V30" s="801">
        <v>13310</v>
      </c>
      <c r="W30" s="801"/>
      <c r="X30" s="801"/>
      <c r="Y30" s="801"/>
      <c r="Z30" s="801"/>
      <c r="AA30" s="801">
        <v>156</v>
      </c>
      <c r="AB30" s="801"/>
      <c r="AC30" s="801"/>
      <c r="AD30" s="801"/>
      <c r="AE30" s="802"/>
      <c r="AF30" s="803">
        <v>156</v>
      </c>
      <c r="AG30" s="804"/>
      <c r="AH30" s="804"/>
      <c r="AI30" s="804"/>
      <c r="AJ30" s="805"/>
      <c r="AK30" s="872">
        <v>528</v>
      </c>
      <c r="AL30" s="873"/>
      <c r="AM30" s="873"/>
      <c r="AN30" s="873"/>
      <c r="AO30" s="873"/>
      <c r="AP30" s="873" t="s">
        <v>583</v>
      </c>
      <c r="AQ30" s="873"/>
      <c r="AR30" s="873"/>
      <c r="AS30" s="873"/>
      <c r="AT30" s="873"/>
      <c r="AU30" s="873" t="s">
        <v>584</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17</v>
      </c>
      <c r="R31" s="801"/>
      <c r="S31" s="801"/>
      <c r="T31" s="801"/>
      <c r="U31" s="801"/>
      <c r="V31" s="801">
        <v>17</v>
      </c>
      <c r="W31" s="801"/>
      <c r="X31" s="801"/>
      <c r="Y31" s="801"/>
      <c r="Z31" s="801"/>
      <c r="AA31" s="801" t="s">
        <v>584</v>
      </c>
      <c r="AB31" s="801"/>
      <c r="AC31" s="801"/>
      <c r="AD31" s="801"/>
      <c r="AE31" s="802"/>
      <c r="AF31" s="803">
        <v>0</v>
      </c>
      <c r="AG31" s="804"/>
      <c r="AH31" s="804"/>
      <c r="AI31" s="804"/>
      <c r="AJ31" s="805"/>
      <c r="AK31" s="872">
        <v>13</v>
      </c>
      <c r="AL31" s="873"/>
      <c r="AM31" s="873"/>
      <c r="AN31" s="873"/>
      <c r="AO31" s="873"/>
      <c r="AP31" s="873" t="s">
        <v>585</v>
      </c>
      <c r="AQ31" s="873"/>
      <c r="AR31" s="873"/>
      <c r="AS31" s="873"/>
      <c r="AT31" s="873"/>
      <c r="AU31" s="873" t="s">
        <v>583</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3709</v>
      </c>
      <c r="R32" s="801"/>
      <c r="S32" s="801"/>
      <c r="T32" s="801"/>
      <c r="U32" s="801"/>
      <c r="V32" s="801">
        <v>3339</v>
      </c>
      <c r="W32" s="801"/>
      <c r="X32" s="801"/>
      <c r="Y32" s="801"/>
      <c r="Z32" s="801"/>
      <c r="AA32" s="801">
        <v>370</v>
      </c>
      <c r="AB32" s="801"/>
      <c r="AC32" s="801"/>
      <c r="AD32" s="801"/>
      <c r="AE32" s="802"/>
      <c r="AF32" s="803">
        <v>2298</v>
      </c>
      <c r="AG32" s="804"/>
      <c r="AH32" s="804"/>
      <c r="AI32" s="804"/>
      <c r="AJ32" s="805"/>
      <c r="AK32" s="872">
        <v>69</v>
      </c>
      <c r="AL32" s="873"/>
      <c r="AM32" s="873"/>
      <c r="AN32" s="873"/>
      <c r="AO32" s="873"/>
      <c r="AP32" s="873">
        <v>12534</v>
      </c>
      <c r="AQ32" s="873"/>
      <c r="AR32" s="873"/>
      <c r="AS32" s="873"/>
      <c r="AT32" s="873"/>
      <c r="AU32" s="873">
        <v>1504</v>
      </c>
      <c r="AV32" s="873"/>
      <c r="AW32" s="873"/>
      <c r="AX32" s="873"/>
      <c r="AY32" s="873"/>
      <c r="AZ32" s="874"/>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405</v>
      </c>
      <c r="C33" s="798"/>
      <c r="D33" s="798"/>
      <c r="E33" s="798"/>
      <c r="F33" s="798"/>
      <c r="G33" s="798"/>
      <c r="H33" s="798"/>
      <c r="I33" s="798"/>
      <c r="J33" s="798"/>
      <c r="K33" s="798"/>
      <c r="L33" s="798"/>
      <c r="M33" s="798"/>
      <c r="N33" s="798"/>
      <c r="O33" s="798"/>
      <c r="P33" s="799"/>
      <c r="Q33" s="800">
        <v>351</v>
      </c>
      <c r="R33" s="801"/>
      <c r="S33" s="801"/>
      <c r="T33" s="801"/>
      <c r="U33" s="801"/>
      <c r="V33" s="801">
        <v>273</v>
      </c>
      <c r="W33" s="801"/>
      <c r="X33" s="801"/>
      <c r="Y33" s="801"/>
      <c r="Z33" s="801"/>
      <c r="AA33" s="801">
        <v>78</v>
      </c>
      <c r="AB33" s="801"/>
      <c r="AC33" s="801"/>
      <c r="AD33" s="801"/>
      <c r="AE33" s="802"/>
      <c r="AF33" s="803">
        <v>1297</v>
      </c>
      <c r="AG33" s="804"/>
      <c r="AH33" s="804"/>
      <c r="AI33" s="804"/>
      <c r="AJ33" s="805"/>
      <c r="AK33" s="872" t="s">
        <v>583</v>
      </c>
      <c r="AL33" s="873"/>
      <c r="AM33" s="873"/>
      <c r="AN33" s="873"/>
      <c r="AO33" s="873"/>
      <c r="AP33" s="873">
        <v>474</v>
      </c>
      <c r="AQ33" s="873"/>
      <c r="AR33" s="873"/>
      <c r="AS33" s="873"/>
      <c r="AT33" s="873"/>
      <c r="AU33" s="873">
        <v>4</v>
      </c>
      <c r="AV33" s="873"/>
      <c r="AW33" s="873"/>
      <c r="AX33" s="873"/>
      <c r="AY33" s="873"/>
      <c r="AZ33" s="874"/>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407</v>
      </c>
      <c r="C34" s="798"/>
      <c r="D34" s="798"/>
      <c r="E34" s="798"/>
      <c r="F34" s="798"/>
      <c r="G34" s="798"/>
      <c r="H34" s="798"/>
      <c r="I34" s="798"/>
      <c r="J34" s="798"/>
      <c r="K34" s="798"/>
      <c r="L34" s="798"/>
      <c r="M34" s="798"/>
      <c r="N34" s="798"/>
      <c r="O34" s="798"/>
      <c r="P34" s="799"/>
      <c r="Q34" s="800">
        <v>2313</v>
      </c>
      <c r="R34" s="801"/>
      <c r="S34" s="801"/>
      <c r="T34" s="801"/>
      <c r="U34" s="801"/>
      <c r="V34" s="801">
        <v>2306</v>
      </c>
      <c r="W34" s="801"/>
      <c r="X34" s="801"/>
      <c r="Y34" s="801"/>
      <c r="Z34" s="801"/>
      <c r="AA34" s="801">
        <v>7</v>
      </c>
      <c r="AB34" s="801"/>
      <c r="AC34" s="801"/>
      <c r="AD34" s="801"/>
      <c r="AE34" s="802"/>
      <c r="AF34" s="803">
        <v>820</v>
      </c>
      <c r="AG34" s="804"/>
      <c r="AH34" s="804"/>
      <c r="AI34" s="804"/>
      <c r="AJ34" s="805"/>
      <c r="AK34" s="872">
        <v>235</v>
      </c>
      <c r="AL34" s="873"/>
      <c r="AM34" s="873"/>
      <c r="AN34" s="873"/>
      <c r="AO34" s="873"/>
      <c r="AP34" s="873">
        <v>405</v>
      </c>
      <c r="AQ34" s="873"/>
      <c r="AR34" s="873"/>
      <c r="AS34" s="873"/>
      <c r="AT34" s="873"/>
      <c r="AU34" s="873">
        <v>137</v>
      </c>
      <c r="AV34" s="873"/>
      <c r="AW34" s="873"/>
      <c r="AX34" s="873"/>
      <c r="AY34" s="873"/>
      <c r="AZ34" s="874"/>
      <c r="BA34" s="874"/>
      <c r="BB34" s="874"/>
      <c r="BC34" s="874"/>
      <c r="BD34" s="874"/>
      <c r="BE34" s="870" t="s">
        <v>404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408</v>
      </c>
      <c r="C35" s="798"/>
      <c r="D35" s="798"/>
      <c r="E35" s="798"/>
      <c r="F35" s="798"/>
      <c r="G35" s="798"/>
      <c r="H35" s="798"/>
      <c r="I35" s="798"/>
      <c r="J35" s="798"/>
      <c r="K35" s="798"/>
      <c r="L35" s="798"/>
      <c r="M35" s="798"/>
      <c r="N35" s="798"/>
      <c r="O35" s="798"/>
      <c r="P35" s="799"/>
      <c r="Q35" s="800">
        <v>12755</v>
      </c>
      <c r="R35" s="801"/>
      <c r="S35" s="801"/>
      <c r="T35" s="801"/>
      <c r="U35" s="801"/>
      <c r="V35" s="801">
        <v>12348</v>
      </c>
      <c r="W35" s="801"/>
      <c r="X35" s="801"/>
      <c r="Y35" s="801"/>
      <c r="Z35" s="801"/>
      <c r="AA35" s="801">
        <v>407</v>
      </c>
      <c r="AB35" s="801"/>
      <c r="AC35" s="801"/>
      <c r="AD35" s="801"/>
      <c r="AE35" s="802"/>
      <c r="AF35" s="803">
        <v>1045</v>
      </c>
      <c r="AG35" s="804"/>
      <c r="AH35" s="804"/>
      <c r="AI35" s="804"/>
      <c r="AJ35" s="805"/>
      <c r="AK35" s="872">
        <v>1289</v>
      </c>
      <c r="AL35" s="873"/>
      <c r="AM35" s="873"/>
      <c r="AN35" s="873"/>
      <c r="AO35" s="873"/>
      <c r="AP35" s="873">
        <v>2443</v>
      </c>
      <c r="AQ35" s="873"/>
      <c r="AR35" s="873"/>
      <c r="AS35" s="873"/>
      <c r="AT35" s="873"/>
      <c r="AU35" s="873">
        <v>2096</v>
      </c>
      <c r="AV35" s="873"/>
      <c r="AW35" s="873"/>
      <c r="AX35" s="873"/>
      <c r="AY35" s="873"/>
      <c r="AZ35" s="874"/>
      <c r="BA35" s="874"/>
      <c r="BB35" s="874"/>
      <c r="BC35" s="874"/>
      <c r="BD35" s="874"/>
      <c r="BE35" s="870" t="s">
        <v>404</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409</v>
      </c>
      <c r="C36" s="798"/>
      <c r="D36" s="798"/>
      <c r="E36" s="798"/>
      <c r="F36" s="798"/>
      <c r="G36" s="798"/>
      <c r="H36" s="798"/>
      <c r="I36" s="798"/>
      <c r="J36" s="798"/>
      <c r="K36" s="798"/>
      <c r="L36" s="798"/>
      <c r="M36" s="798"/>
      <c r="N36" s="798"/>
      <c r="O36" s="798"/>
      <c r="P36" s="799"/>
      <c r="Q36" s="800">
        <v>4708</v>
      </c>
      <c r="R36" s="801"/>
      <c r="S36" s="801"/>
      <c r="T36" s="801"/>
      <c r="U36" s="801"/>
      <c r="V36" s="801">
        <v>4254</v>
      </c>
      <c r="W36" s="801"/>
      <c r="X36" s="801"/>
      <c r="Y36" s="801"/>
      <c r="Z36" s="801"/>
      <c r="AA36" s="801">
        <v>454</v>
      </c>
      <c r="AB36" s="801"/>
      <c r="AC36" s="801"/>
      <c r="AD36" s="801"/>
      <c r="AE36" s="802"/>
      <c r="AF36" s="803">
        <v>577</v>
      </c>
      <c r="AG36" s="804"/>
      <c r="AH36" s="804"/>
      <c r="AI36" s="804"/>
      <c r="AJ36" s="805"/>
      <c r="AK36" s="872">
        <v>1958</v>
      </c>
      <c r="AL36" s="873"/>
      <c r="AM36" s="873"/>
      <c r="AN36" s="873"/>
      <c r="AO36" s="873"/>
      <c r="AP36" s="873">
        <v>30533</v>
      </c>
      <c r="AQ36" s="873"/>
      <c r="AR36" s="873"/>
      <c r="AS36" s="873"/>
      <c r="AT36" s="873"/>
      <c r="AU36" s="873">
        <v>16244</v>
      </c>
      <c r="AV36" s="873"/>
      <c r="AW36" s="873"/>
      <c r="AX36" s="873"/>
      <c r="AY36" s="873"/>
      <c r="AZ36" s="874"/>
      <c r="BA36" s="874"/>
      <c r="BB36" s="874"/>
      <c r="BC36" s="874"/>
      <c r="BD36" s="874"/>
      <c r="BE36" s="870" t="s">
        <v>410</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411</v>
      </c>
      <c r="C37" s="798"/>
      <c r="D37" s="798"/>
      <c r="E37" s="798"/>
      <c r="F37" s="798"/>
      <c r="G37" s="798"/>
      <c r="H37" s="798"/>
      <c r="I37" s="798"/>
      <c r="J37" s="798"/>
      <c r="K37" s="798"/>
      <c r="L37" s="798"/>
      <c r="M37" s="798"/>
      <c r="N37" s="798"/>
      <c r="O37" s="798"/>
      <c r="P37" s="799"/>
      <c r="Q37" s="800">
        <v>13470</v>
      </c>
      <c r="R37" s="801"/>
      <c r="S37" s="801"/>
      <c r="T37" s="801"/>
      <c r="U37" s="801"/>
      <c r="V37" s="801">
        <v>13150</v>
      </c>
      <c r="W37" s="801"/>
      <c r="X37" s="801"/>
      <c r="Y37" s="801"/>
      <c r="Z37" s="801"/>
      <c r="AA37" s="801">
        <v>320</v>
      </c>
      <c r="AB37" s="801"/>
      <c r="AC37" s="801"/>
      <c r="AD37" s="801"/>
      <c r="AE37" s="802"/>
      <c r="AF37" s="803">
        <v>918</v>
      </c>
      <c r="AG37" s="804"/>
      <c r="AH37" s="804"/>
      <c r="AI37" s="804"/>
      <c r="AJ37" s="805"/>
      <c r="AK37" s="872" t="s">
        <v>583</v>
      </c>
      <c r="AL37" s="873"/>
      <c r="AM37" s="873"/>
      <c r="AN37" s="873"/>
      <c r="AO37" s="873"/>
      <c r="AP37" s="873">
        <v>96</v>
      </c>
      <c r="AQ37" s="873"/>
      <c r="AR37" s="873"/>
      <c r="AS37" s="873"/>
      <c r="AT37" s="873"/>
      <c r="AU37" s="873" t="s">
        <v>583</v>
      </c>
      <c r="AV37" s="873"/>
      <c r="AW37" s="873"/>
      <c r="AX37" s="873"/>
      <c r="AY37" s="873"/>
      <c r="AZ37" s="874"/>
      <c r="BA37" s="874"/>
      <c r="BB37" s="874"/>
      <c r="BC37" s="874"/>
      <c r="BD37" s="874"/>
      <c r="BE37" s="870" t="s">
        <v>404</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413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7440</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414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416</v>
      </c>
      <c r="B66" s="783"/>
      <c r="C66" s="783"/>
      <c r="D66" s="783"/>
      <c r="E66" s="783"/>
      <c r="F66" s="783"/>
      <c r="G66" s="783"/>
      <c r="H66" s="783"/>
      <c r="I66" s="783"/>
      <c r="J66" s="783"/>
      <c r="K66" s="783"/>
      <c r="L66" s="783"/>
      <c r="M66" s="783"/>
      <c r="N66" s="783"/>
      <c r="O66" s="783"/>
      <c r="P66" s="784"/>
      <c r="Q66" s="759" t="s">
        <v>417</v>
      </c>
      <c r="R66" s="760"/>
      <c r="S66" s="760"/>
      <c r="T66" s="760"/>
      <c r="U66" s="761"/>
      <c r="V66" s="759" t="s">
        <v>418</v>
      </c>
      <c r="W66" s="760"/>
      <c r="X66" s="760"/>
      <c r="Y66" s="760"/>
      <c r="Z66" s="761"/>
      <c r="AA66" s="759" t="s">
        <v>419</v>
      </c>
      <c r="AB66" s="760"/>
      <c r="AC66" s="760"/>
      <c r="AD66" s="760"/>
      <c r="AE66" s="761"/>
      <c r="AF66" s="894" t="s">
        <v>420</v>
      </c>
      <c r="AG66" s="855"/>
      <c r="AH66" s="855"/>
      <c r="AI66" s="855"/>
      <c r="AJ66" s="895"/>
      <c r="AK66" s="759" t="s">
        <v>421</v>
      </c>
      <c r="AL66" s="783"/>
      <c r="AM66" s="783"/>
      <c r="AN66" s="783"/>
      <c r="AO66" s="784"/>
      <c r="AP66" s="759" t="s">
        <v>422</v>
      </c>
      <c r="AQ66" s="760"/>
      <c r="AR66" s="760"/>
      <c r="AS66" s="760"/>
      <c r="AT66" s="761"/>
      <c r="AU66" s="759" t="s">
        <v>423</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586</v>
      </c>
      <c r="C68" s="912"/>
      <c r="D68" s="912"/>
      <c r="E68" s="912"/>
      <c r="F68" s="912"/>
      <c r="G68" s="912"/>
      <c r="H68" s="912"/>
      <c r="I68" s="912"/>
      <c r="J68" s="912"/>
      <c r="K68" s="912"/>
      <c r="L68" s="912"/>
      <c r="M68" s="912"/>
      <c r="N68" s="912"/>
      <c r="O68" s="912"/>
      <c r="P68" s="913"/>
      <c r="Q68" s="914">
        <v>226</v>
      </c>
      <c r="R68" s="908"/>
      <c r="S68" s="908"/>
      <c r="T68" s="908"/>
      <c r="U68" s="908"/>
      <c r="V68" s="908">
        <v>199</v>
      </c>
      <c r="W68" s="908"/>
      <c r="X68" s="908"/>
      <c r="Y68" s="908"/>
      <c r="Z68" s="908"/>
      <c r="AA68" s="908">
        <v>27</v>
      </c>
      <c r="AB68" s="908"/>
      <c r="AC68" s="908"/>
      <c r="AD68" s="908"/>
      <c r="AE68" s="908"/>
      <c r="AF68" s="908">
        <v>27</v>
      </c>
      <c r="AG68" s="908"/>
      <c r="AH68" s="908"/>
      <c r="AI68" s="908"/>
      <c r="AJ68" s="908"/>
      <c r="AK68" s="908" t="s">
        <v>590</v>
      </c>
      <c r="AL68" s="908"/>
      <c r="AM68" s="908"/>
      <c r="AN68" s="908"/>
      <c r="AO68" s="908"/>
      <c r="AP68" s="908">
        <v>134</v>
      </c>
      <c r="AQ68" s="908"/>
      <c r="AR68" s="908"/>
      <c r="AS68" s="908"/>
      <c r="AT68" s="908"/>
      <c r="AU68" s="908" t="s">
        <v>590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587</v>
      </c>
      <c r="C69" s="916"/>
      <c r="D69" s="916"/>
      <c r="E69" s="916"/>
      <c r="F69" s="916"/>
      <c r="G69" s="916"/>
      <c r="H69" s="916"/>
      <c r="I69" s="916"/>
      <c r="J69" s="916"/>
      <c r="K69" s="916"/>
      <c r="L69" s="916"/>
      <c r="M69" s="916"/>
      <c r="N69" s="916"/>
      <c r="O69" s="916"/>
      <c r="P69" s="917"/>
      <c r="Q69" s="918">
        <v>679</v>
      </c>
      <c r="R69" s="873"/>
      <c r="S69" s="873"/>
      <c r="T69" s="873"/>
      <c r="U69" s="873"/>
      <c r="V69" s="873">
        <v>357</v>
      </c>
      <c r="W69" s="873"/>
      <c r="X69" s="873"/>
      <c r="Y69" s="873"/>
      <c r="Z69" s="873"/>
      <c r="AA69" s="873">
        <v>322</v>
      </c>
      <c r="AB69" s="873"/>
      <c r="AC69" s="873"/>
      <c r="AD69" s="873"/>
      <c r="AE69" s="873"/>
      <c r="AF69" s="873">
        <v>322</v>
      </c>
      <c r="AG69" s="873"/>
      <c r="AH69" s="873"/>
      <c r="AI69" s="873"/>
      <c r="AJ69" s="873"/>
      <c r="AK69" s="873">
        <v>188</v>
      </c>
      <c r="AL69" s="873"/>
      <c r="AM69" s="873"/>
      <c r="AN69" s="873"/>
      <c r="AO69" s="873"/>
      <c r="AP69" s="873" t="s">
        <v>590</v>
      </c>
      <c r="AQ69" s="873"/>
      <c r="AR69" s="873"/>
      <c r="AS69" s="873"/>
      <c r="AT69" s="873"/>
      <c r="AU69" s="873" t="s">
        <v>590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588</v>
      </c>
      <c r="C70" s="916"/>
      <c r="D70" s="916"/>
      <c r="E70" s="916"/>
      <c r="F70" s="916"/>
      <c r="G70" s="916"/>
      <c r="H70" s="916"/>
      <c r="I70" s="916"/>
      <c r="J70" s="916"/>
      <c r="K70" s="916"/>
      <c r="L70" s="916"/>
      <c r="M70" s="916"/>
      <c r="N70" s="916"/>
      <c r="O70" s="916"/>
      <c r="P70" s="917"/>
      <c r="Q70" s="918">
        <v>764162</v>
      </c>
      <c r="R70" s="873"/>
      <c r="S70" s="873"/>
      <c r="T70" s="873"/>
      <c r="U70" s="873"/>
      <c r="V70" s="873">
        <v>744508</v>
      </c>
      <c r="W70" s="873"/>
      <c r="X70" s="873"/>
      <c r="Y70" s="873"/>
      <c r="Z70" s="873"/>
      <c r="AA70" s="873">
        <v>19654</v>
      </c>
      <c r="AB70" s="873"/>
      <c r="AC70" s="873"/>
      <c r="AD70" s="873"/>
      <c r="AE70" s="873"/>
      <c r="AF70" s="873">
        <v>19654</v>
      </c>
      <c r="AG70" s="873"/>
      <c r="AH70" s="873"/>
      <c r="AI70" s="873"/>
      <c r="AJ70" s="873"/>
      <c r="AK70" s="873">
        <v>4314</v>
      </c>
      <c r="AL70" s="873"/>
      <c r="AM70" s="873"/>
      <c r="AN70" s="873"/>
      <c r="AO70" s="873"/>
      <c r="AP70" s="873" t="s">
        <v>590</v>
      </c>
      <c r="AQ70" s="873"/>
      <c r="AR70" s="873"/>
      <c r="AS70" s="873"/>
      <c r="AT70" s="873"/>
      <c r="AU70" s="873" t="s">
        <v>590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589</v>
      </c>
      <c r="C71" s="916"/>
      <c r="D71" s="916"/>
      <c r="E71" s="916"/>
      <c r="F71" s="916"/>
      <c r="G71" s="916"/>
      <c r="H71" s="916"/>
      <c r="I71" s="916"/>
      <c r="J71" s="916"/>
      <c r="K71" s="916"/>
      <c r="L71" s="916"/>
      <c r="M71" s="916"/>
      <c r="N71" s="916"/>
      <c r="O71" s="916"/>
      <c r="P71" s="917"/>
      <c r="Q71" s="918">
        <v>4754</v>
      </c>
      <c r="R71" s="873"/>
      <c r="S71" s="873"/>
      <c r="T71" s="873"/>
      <c r="U71" s="873"/>
      <c r="V71" s="873">
        <v>4044</v>
      </c>
      <c r="W71" s="873"/>
      <c r="X71" s="873"/>
      <c r="Y71" s="873"/>
      <c r="Z71" s="873"/>
      <c r="AA71" s="873">
        <v>710</v>
      </c>
      <c r="AB71" s="873"/>
      <c r="AC71" s="873"/>
      <c r="AD71" s="873"/>
      <c r="AE71" s="873"/>
      <c r="AF71" s="873">
        <v>687</v>
      </c>
      <c r="AG71" s="873"/>
      <c r="AH71" s="873"/>
      <c r="AI71" s="873"/>
      <c r="AJ71" s="873"/>
      <c r="AK71" s="873">
        <v>2061</v>
      </c>
      <c r="AL71" s="873"/>
      <c r="AM71" s="873"/>
      <c r="AN71" s="873"/>
      <c r="AO71" s="873"/>
      <c r="AP71" s="873">
        <v>11085</v>
      </c>
      <c r="AQ71" s="873"/>
      <c r="AR71" s="873"/>
      <c r="AS71" s="873"/>
      <c r="AT71" s="873"/>
      <c r="AU71" s="873">
        <v>3549</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424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433</v>
      </c>
      <c r="AB109" s="937"/>
      <c r="AC109" s="937"/>
      <c r="AD109" s="937"/>
      <c r="AE109" s="938"/>
      <c r="AF109" s="936" t="s">
        <v>304</v>
      </c>
      <c r="AG109" s="937"/>
      <c r="AH109" s="937"/>
      <c r="AI109" s="937"/>
      <c r="AJ109" s="938"/>
      <c r="AK109" s="936" t="s">
        <v>303</v>
      </c>
      <c r="AL109" s="937"/>
      <c r="AM109" s="937"/>
      <c r="AN109" s="937"/>
      <c r="AO109" s="938"/>
      <c r="AP109" s="936" t="s">
        <v>434</v>
      </c>
      <c r="AQ109" s="937"/>
      <c r="AR109" s="937"/>
      <c r="AS109" s="937"/>
      <c r="AT109" s="939"/>
      <c r="AU109" s="956" t="s">
        <v>432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433</v>
      </c>
      <c r="BR109" s="937"/>
      <c r="BS109" s="937"/>
      <c r="BT109" s="937"/>
      <c r="BU109" s="938"/>
      <c r="BV109" s="936" t="s">
        <v>304</v>
      </c>
      <c r="BW109" s="937"/>
      <c r="BX109" s="937"/>
      <c r="BY109" s="937"/>
      <c r="BZ109" s="938"/>
      <c r="CA109" s="936" t="s">
        <v>303</v>
      </c>
      <c r="CB109" s="937"/>
      <c r="CC109" s="937"/>
      <c r="CD109" s="937"/>
      <c r="CE109" s="938"/>
      <c r="CF109" s="957" t="s">
        <v>434</v>
      </c>
      <c r="CG109" s="957"/>
      <c r="CH109" s="957"/>
      <c r="CI109" s="957"/>
      <c r="CJ109" s="957"/>
      <c r="CK109" s="936" t="s">
        <v>435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433</v>
      </c>
      <c r="DH109" s="937"/>
      <c r="DI109" s="937"/>
      <c r="DJ109" s="937"/>
      <c r="DK109" s="938"/>
      <c r="DL109" s="936" t="s">
        <v>304</v>
      </c>
      <c r="DM109" s="937"/>
      <c r="DN109" s="937"/>
      <c r="DO109" s="937"/>
      <c r="DP109" s="938"/>
      <c r="DQ109" s="936" t="s">
        <v>303</v>
      </c>
      <c r="DR109" s="937"/>
      <c r="DS109" s="937"/>
      <c r="DT109" s="937"/>
      <c r="DU109" s="938"/>
      <c r="DV109" s="936" t="s">
        <v>434</v>
      </c>
      <c r="DW109" s="937"/>
      <c r="DX109" s="937"/>
      <c r="DY109" s="937"/>
      <c r="DZ109" s="939"/>
    </row>
    <row r="110" spans="1:131" s="246" customFormat="1" ht="26.25" customHeight="1" x14ac:dyDescent="0.15">
      <c r="A110" s="940" t="s">
        <v>436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7240557</v>
      </c>
      <c r="AB110" s="944"/>
      <c r="AC110" s="944"/>
      <c r="AD110" s="944"/>
      <c r="AE110" s="945"/>
      <c r="AF110" s="946">
        <v>7305743</v>
      </c>
      <c r="AG110" s="944"/>
      <c r="AH110" s="944"/>
      <c r="AI110" s="944"/>
      <c r="AJ110" s="945"/>
      <c r="AK110" s="946">
        <v>7320216</v>
      </c>
      <c r="AL110" s="944"/>
      <c r="AM110" s="944"/>
      <c r="AN110" s="944"/>
      <c r="AO110" s="945"/>
      <c r="AP110" s="947">
        <v>20.6</v>
      </c>
      <c r="AQ110" s="948"/>
      <c r="AR110" s="948"/>
      <c r="AS110" s="948"/>
      <c r="AT110" s="949"/>
      <c r="AU110" s="950" t="s">
        <v>73</v>
      </c>
      <c r="AV110" s="951"/>
      <c r="AW110" s="951"/>
      <c r="AX110" s="951"/>
      <c r="AY110" s="951"/>
      <c r="AZ110" s="992" t="s">
        <v>437</v>
      </c>
      <c r="BA110" s="941"/>
      <c r="BB110" s="941"/>
      <c r="BC110" s="941"/>
      <c r="BD110" s="941"/>
      <c r="BE110" s="941"/>
      <c r="BF110" s="941"/>
      <c r="BG110" s="941"/>
      <c r="BH110" s="941"/>
      <c r="BI110" s="941"/>
      <c r="BJ110" s="941"/>
      <c r="BK110" s="941"/>
      <c r="BL110" s="941"/>
      <c r="BM110" s="941"/>
      <c r="BN110" s="941"/>
      <c r="BO110" s="941"/>
      <c r="BP110" s="942"/>
      <c r="BQ110" s="978">
        <v>62814902</v>
      </c>
      <c r="BR110" s="979"/>
      <c r="BS110" s="979"/>
      <c r="BT110" s="979"/>
      <c r="BU110" s="979"/>
      <c r="BV110" s="979">
        <v>60983919</v>
      </c>
      <c r="BW110" s="979"/>
      <c r="BX110" s="979"/>
      <c r="BY110" s="979"/>
      <c r="BZ110" s="979"/>
      <c r="CA110" s="979">
        <v>58800056</v>
      </c>
      <c r="CB110" s="979"/>
      <c r="CC110" s="979"/>
      <c r="CD110" s="979"/>
      <c r="CE110" s="979"/>
      <c r="CF110" s="993">
        <v>165.1</v>
      </c>
      <c r="CG110" s="994"/>
      <c r="CH110" s="994"/>
      <c r="CI110" s="994"/>
      <c r="CJ110" s="994"/>
      <c r="CK110" s="995" t="s">
        <v>438</v>
      </c>
      <c r="CL110" s="996"/>
      <c r="CM110" s="975" t="s">
        <v>439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129</v>
      </c>
      <c r="DH110" s="979"/>
      <c r="DI110" s="979"/>
      <c r="DJ110" s="979"/>
      <c r="DK110" s="979"/>
      <c r="DL110" s="979" t="s">
        <v>440</v>
      </c>
      <c r="DM110" s="979"/>
      <c r="DN110" s="979"/>
      <c r="DO110" s="979"/>
      <c r="DP110" s="979"/>
      <c r="DQ110" s="979" t="s">
        <v>440</v>
      </c>
      <c r="DR110" s="979"/>
      <c r="DS110" s="979"/>
      <c r="DT110" s="979"/>
      <c r="DU110" s="979"/>
      <c r="DV110" s="980" t="s">
        <v>441</v>
      </c>
      <c r="DW110" s="980"/>
      <c r="DX110" s="980"/>
      <c r="DY110" s="980"/>
      <c r="DZ110" s="981"/>
    </row>
    <row r="111" spans="1:131" s="246" customFormat="1" ht="26.25" customHeight="1" x14ac:dyDescent="0.15">
      <c r="A111" s="982" t="s">
        <v>442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441</v>
      </c>
      <c r="AB111" s="986"/>
      <c r="AC111" s="986"/>
      <c r="AD111" s="986"/>
      <c r="AE111" s="987"/>
      <c r="AF111" s="988" t="s">
        <v>441</v>
      </c>
      <c r="AG111" s="986"/>
      <c r="AH111" s="986"/>
      <c r="AI111" s="986"/>
      <c r="AJ111" s="987"/>
      <c r="AK111" s="988" t="s">
        <v>440</v>
      </c>
      <c r="AL111" s="986"/>
      <c r="AM111" s="986"/>
      <c r="AN111" s="986"/>
      <c r="AO111" s="987"/>
      <c r="AP111" s="989" t="s">
        <v>443</v>
      </c>
      <c r="AQ111" s="990"/>
      <c r="AR111" s="990"/>
      <c r="AS111" s="990"/>
      <c r="AT111" s="991"/>
      <c r="AU111" s="952"/>
      <c r="AV111" s="953"/>
      <c r="AW111" s="953"/>
      <c r="AX111" s="953"/>
      <c r="AY111" s="953"/>
      <c r="AZ111" s="1001" t="s">
        <v>444</v>
      </c>
      <c r="BA111" s="1002"/>
      <c r="BB111" s="1002"/>
      <c r="BC111" s="1002"/>
      <c r="BD111" s="1002"/>
      <c r="BE111" s="1002"/>
      <c r="BF111" s="1002"/>
      <c r="BG111" s="1002"/>
      <c r="BH111" s="1002"/>
      <c r="BI111" s="1002"/>
      <c r="BJ111" s="1002"/>
      <c r="BK111" s="1002"/>
      <c r="BL111" s="1002"/>
      <c r="BM111" s="1002"/>
      <c r="BN111" s="1002"/>
      <c r="BO111" s="1002"/>
      <c r="BP111" s="1003"/>
      <c r="BQ111" s="971">
        <v>350343</v>
      </c>
      <c r="BR111" s="972"/>
      <c r="BS111" s="972"/>
      <c r="BT111" s="972"/>
      <c r="BU111" s="972"/>
      <c r="BV111" s="972">
        <v>325135</v>
      </c>
      <c r="BW111" s="972"/>
      <c r="BX111" s="972"/>
      <c r="BY111" s="972"/>
      <c r="BZ111" s="972"/>
      <c r="CA111" s="972">
        <v>407168</v>
      </c>
      <c r="CB111" s="972"/>
      <c r="CC111" s="972"/>
      <c r="CD111" s="972"/>
      <c r="CE111" s="972"/>
      <c r="CF111" s="966">
        <v>1.1000000000000001</v>
      </c>
      <c r="CG111" s="967"/>
      <c r="CH111" s="967"/>
      <c r="CI111" s="967"/>
      <c r="CJ111" s="967"/>
      <c r="CK111" s="997"/>
      <c r="CL111" s="998"/>
      <c r="CM111" s="968" t="s">
        <v>445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443</v>
      </c>
      <c r="DH111" s="972"/>
      <c r="DI111" s="972"/>
      <c r="DJ111" s="972"/>
      <c r="DK111" s="972"/>
      <c r="DL111" s="972" t="s">
        <v>129</v>
      </c>
      <c r="DM111" s="972"/>
      <c r="DN111" s="972"/>
      <c r="DO111" s="972"/>
      <c r="DP111" s="972"/>
      <c r="DQ111" s="972" t="s">
        <v>446</v>
      </c>
      <c r="DR111" s="972"/>
      <c r="DS111" s="972"/>
      <c r="DT111" s="972"/>
      <c r="DU111" s="972"/>
      <c r="DV111" s="973" t="s">
        <v>443</v>
      </c>
      <c r="DW111" s="973"/>
      <c r="DX111" s="973"/>
      <c r="DY111" s="973"/>
      <c r="DZ111" s="974"/>
    </row>
    <row r="112" spans="1:131" s="246" customFormat="1" ht="26.25" customHeight="1" x14ac:dyDescent="0.15">
      <c r="A112" s="1004" t="s">
        <v>447</v>
      </c>
      <c r="B112" s="1005"/>
      <c r="C112" s="1002" t="s">
        <v>448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129</v>
      </c>
      <c r="AB112" s="1011"/>
      <c r="AC112" s="1011"/>
      <c r="AD112" s="1011"/>
      <c r="AE112" s="1012"/>
      <c r="AF112" s="1013" t="s">
        <v>440</v>
      </c>
      <c r="AG112" s="1011"/>
      <c r="AH112" s="1011"/>
      <c r="AI112" s="1011"/>
      <c r="AJ112" s="1012"/>
      <c r="AK112" s="1013" t="s">
        <v>446</v>
      </c>
      <c r="AL112" s="1011"/>
      <c r="AM112" s="1011"/>
      <c r="AN112" s="1011"/>
      <c r="AO112" s="1012"/>
      <c r="AP112" s="1014" t="s">
        <v>129</v>
      </c>
      <c r="AQ112" s="1015"/>
      <c r="AR112" s="1015"/>
      <c r="AS112" s="1015"/>
      <c r="AT112" s="1016"/>
      <c r="AU112" s="952"/>
      <c r="AV112" s="953"/>
      <c r="AW112" s="953"/>
      <c r="AX112" s="953"/>
      <c r="AY112" s="953"/>
      <c r="AZ112" s="1001" t="s">
        <v>449</v>
      </c>
      <c r="BA112" s="1002"/>
      <c r="BB112" s="1002"/>
      <c r="BC112" s="1002"/>
      <c r="BD112" s="1002"/>
      <c r="BE112" s="1002"/>
      <c r="BF112" s="1002"/>
      <c r="BG112" s="1002"/>
      <c r="BH112" s="1002"/>
      <c r="BI112" s="1002"/>
      <c r="BJ112" s="1002"/>
      <c r="BK112" s="1002"/>
      <c r="BL112" s="1002"/>
      <c r="BM112" s="1002"/>
      <c r="BN112" s="1002"/>
      <c r="BO112" s="1002"/>
      <c r="BP112" s="1003"/>
      <c r="BQ112" s="971">
        <v>22216113</v>
      </c>
      <c r="BR112" s="972"/>
      <c r="BS112" s="972"/>
      <c r="BT112" s="972"/>
      <c r="BU112" s="972"/>
      <c r="BV112" s="972">
        <v>21533949</v>
      </c>
      <c r="BW112" s="972"/>
      <c r="BX112" s="972"/>
      <c r="BY112" s="972"/>
      <c r="BZ112" s="972"/>
      <c r="CA112" s="972">
        <v>19984260</v>
      </c>
      <c r="CB112" s="972"/>
      <c r="CC112" s="972"/>
      <c r="CD112" s="972"/>
      <c r="CE112" s="972"/>
      <c r="CF112" s="966">
        <v>56.1</v>
      </c>
      <c r="CG112" s="967"/>
      <c r="CH112" s="967"/>
      <c r="CI112" s="967"/>
      <c r="CJ112" s="967"/>
      <c r="CK112" s="997"/>
      <c r="CL112" s="998"/>
      <c r="CM112" s="968" t="s">
        <v>450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129</v>
      </c>
      <c r="DH112" s="972"/>
      <c r="DI112" s="972"/>
      <c r="DJ112" s="972"/>
      <c r="DK112" s="972"/>
      <c r="DL112" s="972" t="s">
        <v>440</v>
      </c>
      <c r="DM112" s="972"/>
      <c r="DN112" s="972"/>
      <c r="DO112" s="972"/>
      <c r="DP112" s="972"/>
      <c r="DQ112" s="972" t="s">
        <v>129</v>
      </c>
      <c r="DR112" s="972"/>
      <c r="DS112" s="972"/>
      <c r="DT112" s="972"/>
      <c r="DU112" s="972"/>
      <c r="DV112" s="973" t="s">
        <v>446</v>
      </c>
      <c r="DW112" s="973"/>
      <c r="DX112" s="973"/>
      <c r="DY112" s="973"/>
      <c r="DZ112" s="974"/>
    </row>
    <row r="113" spans="1:130" s="246" customFormat="1" ht="26.25" customHeight="1" x14ac:dyDescent="0.15">
      <c r="A113" s="1006"/>
      <c r="B113" s="1007"/>
      <c r="C113" s="1002" t="s">
        <v>451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2542934</v>
      </c>
      <c r="AB113" s="986"/>
      <c r="AC113" s="986"/>
      <c r="AD113" s="986"/>
      <c r="AE113" s="987"/>
      <c r="AF113" s="988">
        <v>2430274</v>
      </c>
      <c r="AG113" s="986"/>
      <c r="AH113" s="986"/>
      <c r="AI113" s="986"/>
      <c r="AJ113" s="987"/>
      <c r="AK113" s="988">
        <v>2142502</v>
      </c>
      <c r="AL113" s="986"/>
      <c r="AM113" s="986"/>
      <c r="AN113" s="986"/>
      <c r="AO113" s="987"/>
      <c r="AP113" s="989">
        <v>6</v>
      </c>
      <c r="AQ113" s="990"/>
      <c r="AR113" s="990"/>
      <c r="AS113" s="990"/>
      <c r="AT113" s="991"/>
      <c r="AU113" s="952"/>
      <c r="AV113" s="953"/>
      <c r="AW113" s="953"/>
      <c r="AX113" s="953"/>
      <c r="AY113" s="953"/>
      <c r="AZ113" s="1001" t="s">
        <v>452</v>
      </c>
      <c r="BA113" s="1002"/>
      <c r="BB113" s="1002"/>
      <c r="BC113" s="1002"/>
      <c r="BD113" s="1002"/>
      <c r="BE113" s="1002"/>
      <c r="BF113" s="1002"/>
      <c r="BG113" s="1002"/>
      <c r="BH113" s="1002"/>
      <c r="BI113" s="1002"/>
      <c r="BJ113" s="1002"/>
      <c r="BK113" s="1002"/>
      <c r="BL113" s="1002"/>
      <c r="BM113" s="1002"/>
      <c r="BN113" s="1002"/>
      <c r="BO113" s="1002"/>
      <c r="BP113" s="1003"/>
      <c r="BQ113" s="971">
        <v>4171401</v>
      </c>
      <c r="BR113" s="972"/>
      <c r="BS113" s="972"/>
      <c r="BT113" s="972"/>
      <c r="BU113" s="972"/>
      <c r="BV113" s="972">
        <v>3848496</v>
      </c>
      <c r="BW113" s="972"/>
      <c r="BX113" s="972"/>
      <c r="BY113" s="972"/>
      <c r="BZ113" s="972"/>
      <c r="CA113" s="972">
        <v>3564525</v>
      </c>
      <c r="CB113" s="972"/>
      <c r="CC113" s="972"/>
      <c r="CD113" s="972"/>
      <c r="CE113" s="972"/>
      <c r="CF113" s="966">
        <v>10</v>
      </c>
      <c r="CG113" s="967"/>
      <c r="CH113" s="967"/>
      <c r="CI113" s="967"/>
      <c r="CJ113" s="967"/>
      <c r="CK113" s="997"/>
      <c r="CL113" s="998"/>
      <c r="CM113" s="968" t="s">
        <v>453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440</v>
      </c>
      <c r="DH113" s="1011"/>
      <c r="DI113" s="1011"/>
      <c r="DJ113" s="1011"/>
      <c r="DK113" s="1012"/>
      <c r="DL113" s="1013" t="s">
        <v>440</v>
      </c>
      <c r="DM113" s="1011"/>
      <c r="DN113" s="1011"/>
      <c r="DO113" s="1011"/>
      <c r="DP113" s="1012"/>
      <c r="DQ113" s="1013" t="s">
        <v>129</v>
      </c>
      <c r="DR113" s="1011"/>
      <c r="DS113" s="1011"/>
      <c r="DT113" s="1011"/>
      <c r="DU113" s="1012"/>
      <c r="DV113" s="1014" t="s">
        <v>440</v>
      </c>
      <c r="DW113" s="1015"/>
      <c r="DX113" s="1015"/>
      <c r="DY113" s="1015"/>
      <c r="DZ113" s="1016"/>
    </row>
    <row r="114" spans="1:130" s="246" customFormat="1" ht="26.25" customHeight="1" x14ac:dyDescent="0.15">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229490</v>
      </c>
      <c r="AB114" s="1011"/>
      <c r="AC114" s="1011"/>
      <c r="AD114" s="1011"/>
      <c r="AE114" s="1012"/>
      <c r="AF114" s="1013">
        <v>209581</v>
      </c>
      <c r="AG114" s="1011"/>
      <c r="AH114" s="1011"/>
      <c r="AI114" s="1011"/>
      <c r="AJ114" s="1012"/>
      <c r="AK114" s="1013">
        <v>210214</v>
      </c>
      <c r="AL114" s="1011"/>
      <c r="AM114" s="1011"/>
      <c r="AN114" s="1011"/>
      <c r="AO114" s="1012"/>
      <c r="AP114" s="1014">
        <v>0.6</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v>6907646</v>
      </c>
      <c r="BR114" s="972"/>
      <c r="BS114" s="972"/>
      <c r="BT114" s="972"/>
      <c r="BU114" s="972"/>
      <c r="BV114" s="972">
        <v>7020626</v>
      </c>
      <c r="BW114" s="972"/>
      <c r="BX114" s="972"/>
      <c r="BY114" s="972"/>
      <c r="BZ114" s="972"/>
      <c r="CA114" s="972">
        <v>7211768</v>
      </c>
      <c r="CB114" s="972"/>
      <c r="CC114" s="972"/>
      <c r="CD114" s="972"/>
      <c r="CE114" s="972"/>
      <c r="CF114" s="966">
        <v>20.2</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446</v>
      </c>
      <c r="DH114" s="1011"/>
      <c r="DI114" s="1011"/>
      <c r="DJ114" s="1011"/>
      <c r="DK114" s="1012"/>
      <c r="DL114" s="1013" t="s">
        <v>440</v>
      </c>
      <c r="DM114" s="1011"/>
      <c r="DN114" s="1011"/>
      <c r="DO114" s="1011"/>
      <c r="DP114" s="1012"/>
      <c r="DQ114" s="1013" t="s">
        <v>440</v>
      </c>
      <c r="DR114" s="1011"/>
      <c r="DS114" s="1011"/>
      <c r="DT114" s="1011"/>
      <c r="DU114" s="1012"/>
      <c r="DV114" s="1014" t="s">
        <v>129</v>
      </c>
      <c r="DW114" s="1015"/>
      <c r="DX114" s="1015"/>
      <c r="DY114" s="1015"/>
      <c r="DZ114" s="1016"/>
    </row>
    <row r="115" spans="1:130" s="246" customFormat="1" ht="26.25" customHeight="1" x14ac:dyDescent="0.15">
      <c r="A115" s="1006"/>
      <c r="B115" s="1007"/>
      <c r="C115" s="1002" t="s">
        <v>457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21713</v>
      </c>
      <c r="AB115" s="986"/>
      <c r="AC115" s="986"/>
      <c r="AD115" s="986"/>
      <c r="AE115" s="987"/>
      <c r="AF115" s="988">
        <v>21588</v>
      </c>
      <c r="AG115" s="986"/>
      <c r="AH115" s="986"/>
      <c r="AI115" s="986"/>
      <c r="AJ115" s="987"/>
      <c r="AK115" s="988">
        <v>18859</v>
      </c>
      <c r="AL115" s="986"/>
      <c r="AM115" s="986"/>
      <c r="AN115" s="986"/>
      <c r="AO115" s="987"/>
      <c r="AP115" s="989">
        <v>0.1</v>
      </c>
      <c r="AQ115" s="990"/>
      <c r="AR115" s="990"/>
      <c r="AS115" s="990"/>
      <c r="AT115" s="991"/>
      <c r="AU115" s="952"/>
      <c r="AV115" s="953"/>
      <c r="AW115" s="953"/>
      <c r="AX115" s="953"/>
      <c r="AY115" s="953"/>
      <c r="AZ115" s="1001" t="s">
        <v>458</v>
      </c>
      <c r="BA115" s="1002"/>
      <c r="BB115" s="1002"/>
      <c r="BC115" s="1002"/>
      <c r="BD115" s="1002"/>
      <c r="BE115" s="1002"/>
      <c r="BF115" s="1002"/>
      <c r="BG115" s="1002"/>
      <c r="BH115" s="1002"/>
      <c r="BI115" s="1002"/>
      <c r="BJ115" s="1002"/>
      <c r="BK115" s="1002"/>
      <c r="BL115" s="1002"/>
      <c r="BM115" s="1002"/>
      <c r="BN115" s="1002"/>
      <c r="BO115" s="1002"/>
      <c r="BP115" s="1003"/>
      <c r="BQ115" s="971">
        <v>13090</v>
      </c>
      <c r="BR115" s="972"/>
      <c r="BS115" s="972"/>
      <c r="BT115" s="972"/>
      <c r="BU115" s="972"/>
      <c r="BV115" s="972">
        <v>20079</v>
      </c>
      <c r="BW115" s="972"/>
      <c r="BX115" s="972"/>
      <c r="BY115" s="972"/>
      <c r="BZ115" s="972"/>
      <c r="CA115" s="972">
        <v>12359</v>
      </c>
      <c r="CB115" s="972"/>
      <c r="CC115" s="972"/>
      <c r="CD115" s="972"/>
      <c r="CE115" s="972"/>
      <c r="CF115" s="966">
        <v>0</v>
      </c>
      <c r="CG115" s="967"/>
      <c r="CH115" s="967"/>
      <c r="CI115" s="967"/>
      <c r="CJ115" s="967"/>
      <c r="CK115" s="997"/>
      <c r="CL115" s="998"/>
      <c r="CM115" s="1001" t="s">
        <v>459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129</v>
      </c>
      <c r="DH115" s="1011"/>
      <c r="DI115" s="1011"/>
      <c r="DJ115" s="1011"/>
      <c r="DK115" s="1012"/>
      <c r="DL115" s="1013" t="s">
        <v>446</v>
      </c>
      <c r="DM115" s="1011"/>
      <c r="DN115" s="1011"/>
      <c r="DO115" s="1011"/>
      <c r="DP115" s="1012"/>
      <c r="DQ115" s="1013" t="s">
        <v>446</v>
      </c>
      <c r="DR115" s="1011"/>
      <c r="DS115" s="1011"/>
      <c r="DT115" s="1011"/>
      <c r="DU115" s="1012"/>
      <c r="DV115" s="1014" t="s">
        <v>440</v>
      </c>
      <c r="DW115" s="1015"/>
      <c r="DX115" s="1015"/>
      <c r="DY115" s="1015"/>
      <c r="DZ115" s="1016"/>
    </row>
    <row r="116" spans="1:130" s="246" customFormat="1" ht="26.25" customHeight="1" x14ac:dyDescent="0.15">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461</v>
      </c>
      <c r="AB116" s="1011"/>
      <c r="AC116" s="1011"/>
      <c r="AD116" s="1011"/>
      <c r="AE116" s="1012"/>
      <c r="AF116" s="1013" t="s">
        <v>129</v>
      </c>
      <c r="AG116" s="1011"/>
      <c r="AH116" s="1011"/>
      <c r="AI116" s="1011"/>
      <c r="AJ116" s="1012"/>
      <c r="AK116" s="1013" t="s">
        <v>443</v>
      </c>
      <c r="AL116" s="1011"/>
      <c r="AM116" s="1011"/>
      <c r="AN116" s="1011"/>
      <c r="AO116" s="1012"/>
      <c r="AP116" s="1014" t="s">
        <v>440</v>
      </c>
      <c r="AQ116" s="1015"/>
      <c r="AR116" s="1015"/>
      <c r="AS116" s="1015"/>
      <c r="AT116" s="1016"/>
      <c r="AU116" s="952"/>
      <c r="AV116" s="953"/>
      <c r="AW116" s="953"/>
      <c r="AX116" s="953"/>
      <c r="AY116" s="953"/>
      <c r="AZ116" s="1019" t="s">
        <v>462</v>
      </c>
      <c r="BA116" s="1020"/>
      <c r="BB116" s="1020"/>
      <c r="BC116" s="1020"/>
      <c r="BD116" s="1020"/>
      <c r="BE116" s="1020"/>
      <c r="BF116" s="1020"/>
      <c r="BG116" s="1020"/>
      <c r="BH116" s="1020"/>
      <c r="BI116" s="1020"/>
      <c r="BJ116" s="1020"/>
      <c r="BK116" s="1020"/>
      <c r="BL116" s="1020"/>
      <c r="BM116" s="1020"/>
      <c r="BN116" s="1020"/>
      <c r="BO116" s="1020"/>
      <c r="BP116" s="1021"/>
      <c r="BQ116" s="971" t="s">
        <v>129</v>
      </c>
      <c r="BR116" s="972"/>
      <c r="BS116" s="972"/>
      <c r="BT116" s="972"/>
      <c r="BU116" s="972"/>
      <c r="BV116" s="972" t="s">
        <v>129</v>
      </c>
      <c r="BW116" s="972"/>
      <c r="BX116" s="972"/>
      <c r="BY116" s="972"/>
      <c r="BZ116" s="972"/>
      <c r="CA116" s="972" t="s">
        <v>129</v>
      </c>
      <c r="CB116" s="972"/>
      <c r="CC116" s="972"/>
      <c r="CD116" s="972"/>
      <c r="CE116" s="972"/>
      <c r="CF116" s="966" t="s">
        <v>129</v>
      </c>
      <c r="CG116" s="967"/>
      <c r="CH116" s="967"/>
      <c r="CI116" s="967"/>
      <c r="CJ116" s="967"/>
      <c r="CK116" s="997"/>
      <c r="CL116" s="998"/>
      <c r="CM116" s="968" t="s">
        <v>463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129</v>
      </c>
      <c r="DH116" s="1011"/>
      <c r="DI116" s="1011"/>
      <c r="DJ116" s="1011"/>
      <c r="DK116" s="1012"/>
      <c r="DL116" s="1013" t="s">
        <v>129</v>
      </c>
      <c r="DM116" s="1011"/>
      <c r="DN116" s="1011"/>
      <c r="DO116" s="1011"/>
      <c r="DP116" s="1012"/>
      <c r="DQ116" s="1013" t="s">
        <v>440</v>
      </c>
      <c r="DR116" s="1011"/>
      <c r="DS116" s="1011"/>
      <c r="DT116" s="1011"/>
      <c r="DU116" s="1012"/>
      <c r="DV116" s="1014" t="s">
        <v>440</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464</v>
      </c>
      <c r="Z117" s="938"/>
      <c r="AA117" s="1028">
        <v>10034694</v>
      </c>
      <c r="AB117" s="1029"/>
      <c r="AC117" s="1029"/>
      <c r="AD117" s="1029"/>
      <c r="AE117" s="1030"/>
      <c r="AF117" s="1031">
        <v>9967186</v>
      </c>
      <c r="AG117" s="1029"/>
      <c r="AH117" s="1029"/>
      <c r="AI117" s="1029"/>
      <c r="AJ117" s="1030"/>
      <c r="AK117" s="1031">
        <v>9691791</v>
      </c>
      <c r="AL117" s="1029"/>
      <c r="AM117" s="1029"/>
      <c r="AN117" s="1029"/>
      <c r="AO117" s="1030"/>
      <c r="AP117" s="1032"/>
      <c r="AQ117" s="1033"/>
      <c r="AR117" s="1033"/>
      <c r="AS117" s="1033"/>
      <c r="AT117" s="1034"/>
      <c r="AU117" s="952"/>
      <c r="AV117" s="953"/>
      <c r="AW117" s="953"/>
      <c r="AX117" s="953"/>
      <c r="AY117" s="953"/>
      <c r="AZ117" s="1019" t="s">
        <v>465</v>
      </c>
      <c r="BA117" s="1020"/>
      <c r="BB117" s="1020"/>
      <c r="BC117" s="1020"/>
      <c r="BD117" s="1020"/>
      <c r="BE117" s="1020"/>
      <c r="BF117" s="1020"/>
      <c r="BG117" s="1020"/>
      <c r="BH117" s="1020"/>
      <c r="BI117" s="1020"/>
      <c r="BJ117" s="1020"/>
      <c r="BK117" s="1020"/>
      <c r="BL117" s="1020"/>
      <c r="BM117" s="1020"/>
      <c r="BN117" s="1020"/>
      <c r="BO117" s="1020"/>
      <c r="BP117" s="1021"/>
      <c r="BQ117" s="971" t="s">
        <v>461</v>
      </c>
      <c r="BR117" s="972"/>
      <c r="BS117" s="972"/>
      <c r="BT117" s="972"/>
      <c r="BU117" s="972"/>
      <c r="BV117" s="972" t="s">
        <v>129</v>
      </c>
      <c r="BW117" s="972"/>
      <c r="BX117" s="972"/>
      <c r="BY117" s="972"/>
      <c r="BZ117" s="972"/>
      <c r="CA117" s="972" t="s">
        <v>461</v>
      </c>
      <c r="CB117" s="972"/>
      <c r="CC117" s="972"/>
      <c r="CD117" s="972"/>
      <c r="CE117" s="972"/>
      <c r="CF117" s="966" t="s">
        <v>129</v>
      </c>
      <c r="CG117" s="967"/>
      <c r="CH117" s="967"/>
      <c r="CI117" s="967"/>
      <c r="CJ117" s="967"/>
      <c r="CK117" s="997"/>
      <c r="CL117" s="998"/>
      <c r="CM117" s="968" t="s">
        <v>466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440</v>
      </c>
      <c r="DH117" s="1011"/>
      <c r="DI117" s="1011"/>
      <c r="DJ117" s="1011"/>
      <c r="DK117" s="1012"/>
      <c r="DL117" s="1013" t="s">
        <v>129</v>
      </c>
      <c r="DM117" s="1011"/>
      <c r="DN117" s="1011"/>
      <c r="DO117" s="1011"/>
      <c r="DP117" s="1012"/>
      <c r="DQ117" s="1013" t="s">
        <v>129</v>
      </c>
      <c r="DR117" s="1011"/>
      <c r="DS117" s="1011"/>
      <c r="DT117" s="1011"/>
      <c r="DU117" s="1012"/>
      <c r="DV117" s="1014" t="s">
        <v>129</v>
      </c>
      <c r="DW117" s="1015"/>
      <c r="DX117" s="1015"/>
      <c r="DY117" s="1015"/>
      <c r="DZ117" s="1016"/>
    </row>
    <row r="118" spans="1:130" s="246" customFormat="1" ht="26.25" customHeight="1" x14ac:dyDescent="0.15">
      <c r="A118" s="956" t="s">
        <v>435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433</v>
      </c>
      <c r="AB118" s="937"/>
      <c r="AC118" s="937"/>
      <c r="AD118" s="937"/>
      <c r="AE118" s="938"/>
      <c r="AF118" s="936" t="s">
        <v>304</v>
      </c>
      <c r="AG118" s="937"/>
      <c r="AH118" s="937"/>
      <c r="AI118" s="937"/>
      <c r="AJ118" s="938"/>
      <c r="AK118" s="936" t="s">
        <v>303</v>
      </c>
      <c r="AL118" s="937"/>
      <c r="AM118" s="937"/>
      <c r="AN118" s="937"/>
      <c r="AO118" s="938"/>
      <c r="AP118" s="1023" t="s">
        <v>434</v>
      </c>
      <c r="AQ118" s="1024"/>
      <c r="AR118" s="1024"/>
      <c r="AS118" s="1024"/>
      <c r="AT118" s="1025"/>
      <c r="AU118" s="952"/>
      <c r="AV118" s="953"/>
      <c r="AW118" s="953"/>
      <c r="AX118" s="953"/>
      <c r="AY118" s="953"/>
      <c r="AZ118" s="1026" t="s">
        <v>467</v>
      </c>
      <c r="BA118" s="1017"/>
      <c r="BB118" s="1017"/>
      <c r="BC118" s="1017"/>
      <c r="BD118" s="1017"/>
      <c r="BE118" s="1017"/>
      <c r="BF118" s="1017"/>
      <c r="BG118" s="1017"/>
      <c r="BH118" s="1017"/>
      <c r="BI118" s="1017"/>
      <c r="BJ118" s="1017"/>
      <c r="BK118" s="1017"/>
      <c r="BL118" s="1017"/>
      <c r="BM118" s="1017"/>
      <c r="BN118" s="1017"/>
      <c r="BO118" s="1017"/>
      <c r="BP118" s="1018"/>
      <c r="BQ118" s="1049" t="s">
        <v>461</v>
      </c>
      <c r="BR118" s="1050"/>
      <c r="BS118" s="1050"/>
      <c r="BT118" s="1050"/>
      <c r="BU118" s="1050"/>
      <c r="BV118" s="1050" t="s">
        <v>129</v>
      </c>
      <c r="BW118" s="1050"/>
      <c r="BX118" s="1050"/>
      <c r="BY118" s="1050"/>
      <c r="BZ118" s="1050"/>
      <c r="CA118" s="1050" t="s">
        <v>461</v>
      </c>
      <c r="CB118" s="1050"/>
      <c r="CC118" s="1050"/>
      <c r="CD118" s="1050"/>
      <c r="CE118" s="1050"/>
      <c r="CF118" s="966" t="s">
        <v>440</v>
      </c>
      <c r="CG118" s="967"/>
      <c r="CH118" s="967"/>
      <c r="CI118" s="967"/>
      <c r="CJ118" s="967"/>
      <c r="CK118" s="997"/>
      <c r="CL118" s="998"/>
      <c r="CM118" s="968" t="s">
        <v>468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440</v>
      </c>
      <c r="DH118" s="1011"/>
      <c r="DI118" s="1011"/>
      <c r="DJ118" s="1011"/>
      <c r="DK118" s="1012"/>
      <c r="DL118" s="1013" t="s">
        <v>129</v>
      </c>
      <c r="DM118" s="1011"/>
      <c r="DN118" s="1011"/>
      <c r="DO118" s="1011"/>
      <c r="DP118" s="1012"/>
      <c r="DQ118" s="1013" t="s">
        <v>440</v>
      </c>
      <c r="DR118" s="1011"/>
      <c r="DS118" s="1011"/>
      <c r="DT118" s="1011"/>
      <c r="DU118" s="1012"/>
      <c r="DV118" s="1014" t="s">
        <v>440</v>
      </c>
      <c r="DW118" s="1015"/>
      <c r="DX118" s="1015"/>
      <c r="DY118" s="1015"/>
      <c r="DZ118" s="1016"/>
    </row>
    <row r="119" spans="1:130" s="246" customFormat="1" ht="26.25" customHeight="1" x14ac:dyDescent="0.15">
      <c r="A119" s="1110" t="s">
        <v>438</v>
      </c>
      <c r="B119" s="996"/>
      <c r="C119" s="975" t="s">
        <v>439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461</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469</v>
      </c>
      <c r="BP119" s="1058"/>
      <c r="BQ119" s="1049">
        <v>96473495</v>
      </c>
      <c r="BR119" s="1050"/>
      <c r="BS119" s="1050"/>
      <c r="BT119" s="1050"/>
      <c r="BU119" s="1050"/>
      <c r="BV119" s="1050">
        <v>93732204</v>
      </c>
      <c r="BW119" s="1050"/>
      <c r="BX119" s="1050"/>
      <c r="BY119" s="1050"/>
      <c r="BZ119" s="1050"/>
      <c r="CA119" s="1050">
        <v>89980136</v>
      </c>
      <c r="CB119" s="1050"/>
      <c r="CC119" s="1050"/>
      <c r="CD119" s="1050"/>
      <c r="CE119" s="1050"/>
      <c r="CF119" s="1051"/>
      <c r="CG119" s="1052"/>
      <c r="CH119" s="1052"/>
      <c r="CI119" s="1052"/>
      <c r="CJ119" s="1053"/>
      <c r="CK119" s="999"/>
      <c r="CL119" s="1000"/>
      <c r="CM119" s="1054" t="s">
        <v>470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350343</v>
      </c>
      <c r="DH119" s="1036"/>
      <c r="DI119" s="1036"/>
      <c r="DJ119" s="1036"/>
      <c r="DK119" s="1037"/>
      <c r="DL119" s="1035">
        <v>325135</v>
      </c>
      <c r="DM119" s="1036"/>
      <c r="DN119" s="1036"/>
      <c r="DO119" s="1036"/>
      <c r="DP119" s="1037"/>
      <c r="DQ119" s="1035">
        <v>407168</v>
      </c>
      <c r="DR119" s="1036"/>
      <c r="DS119" s="1036"/>
      <c r="DT119" s="1036"/>
      <c r="DU119" s="1037"/>
      <c r="DV119" s="1038">
        <v>1.1000000000000001</v>
      </c>
      <c r="DW119" s="1039"/>
      <c r="DX119" s="1039"/>
      <c r="DY119" s="1039"/>
      <c r="DZ119" s="1040"/>
    </row>
    <row r="120" spans="1:130" s="246" customFormat="1" ht="26.25" customHeight="1" x14ac:dyDescent="0.15">
      <c r="A120" s="1111"/>
      <c r="B120" s="998"/>
      <c r="C120" s="968" t="s">
        <v>445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440</v>
      </c>
      <c r="AB120" s="1011"/>
      <c r="AC120" s="1011"/>
      <c r="AD120" s="1011"/>
      <c r="AE120" s="1012"/>
      <c r="AF120" s="1013" t="s">
        <v>129</v>
      </c>
      <c r="AG120" s="1011"/>
      <c r="AH120" s="1011"/>
      <c r="AI120" s="1011"/>
      <c r="AJ120" s="1012"/>
      <c r="AK120" s="1013" t="s">
        <v>129</v>
      </c>
      <c r="AL120" s="1011"/>
      <c r="AM120" s="1011"/>
      <c r="AN120" s="1011"/>
      <c r="AO120" s="1012"/>
      <c r="AP120" s="1014" t="s">
        <v>129</v>
      </c>
      <c r="AQ120" s="1015"/>
      <c r="AR120" s="1015"/>
      <c r="AS120" s="1015"/>
      <c r="AT120" s="1016"/>
      <c r="AU120" s="1041" t="s">
        <v>471</v>
      </c>
      <c r="AV120" s="1042"/>
      <c r="AW120" s="1042"/>
      <c r="AX120" s="1042"/>
      <c r="AY120" s="1043"/>
      <c r="AZ120" s="992" t="s">
        <v>472</v>
      </c>
      <c r="BA120" s="941"/>
      <c r="BB120" s="941"/>
      <c r="BC120" s="941"/>
      <c r="BD120" s="941"/>
      <c r="BE120" s="941"/>
      <c r="BF120" s="941"/>
      <c r="BG120" s="941"/>
      <c r="BH120" s="941"/>
      <c r="BI120" s="941"/>
      <c r="BJ120" s="941"/>
      <c r="BK120" s="941"/>
      <c r="BL120" s="941"/>
      <c r="BM120" s="941"/>
      <c r="BN120" s="941"/>
      <c r="BO120" s="941"/>
      <c r="BP120" s="942"/>
      <c r="BQ120" s="978">
        <v>13588058</v>
      </c>
      <c r="BR120" s="979"/>
      <c r="BS120" s="979"/>
      <c r="BT120" s="979"/>
      <c r="BU120" s="979"/>
      <c r="BV120" s="979">
        <v>16103332</v>
      </c>
      <c r="BW120" s="979"/>
      <c r="BX120" s="979"/>
      <c r="BY120" s="979"/>
      <c r="BZ120" s="979"/>
      <c r="CA120" s="979">
        <v>19957337</v>
      </c>
      <c r="CB120" s="979"/>
      <c r="CC120" s="979"/>
      <c r="CD120" s="979"/>
      <c r="CE120" s="979"/>
      <c r="CF120" s="993">
        <v>56</v>
      </c>
      <c r="CG120" s="994"/>
      <c r="CH120" s="994"/>
      <c r="CI120" s="994"/>
      <c r="CJ120" s="994"/>
      <c r="CK120" s="1059" t="s">
        <v>473</v>
      </c>
      <c r="CL120" s="1060"/>
      <c r="CM120" s="1060"/>
      <c r="CN120" s="1060"/>
      <c r="CO120" s="1061"/>
      <c r="CP120" s="1067" t="s">
        <v>474</v>
      </c>
      <c r="CQ120" s="1068"/>
      <c r="CR120" s="1068"/>
      <c r="CS120" s="1068"/>
      <c r="CT120" s="1068"/>
      <c r="CU120" s="1068"/>
      <c r="CV120" s="1068"/>
      <c r="CW120" s="1068"/>
      <c r="CX120" s="1068"/>
      <c r="CY120" s="1068"/>
      <c r="CZ120" s="1068"/>
      <c r="DA120" s="1068"/>
      <c r="DB120" s="1068"/>
      <c r="DC120" s="1068"/>
      <c r="DD120" s="1068"/>
      <c r="DE120" s="1068"/>
      <c r="DF120" s="1069"/>
      <c r="DG120" s="978">
        <v>17957536</v>
      </c>
      <c r="DH120" s="979"/>
      <c r="DI120" s="979"/>
      <c r="DJ120" s="979"/>
      <c r="DK120" s="979"/>
      <c r="DL120" s="979">
        <v>17196275</v>
      </c>
      <c r="DM120" s="979"/>
      <c r="DN120" s="979"/>
      <c r="DO120" s="979"/>
      <c r="DP120" s="979"/>
      <c r="DQ120" s="979">
        <v>16243565</v>
      </c>
      <c r="DR120" s="979"/>
      <c r="DS120" s="979"/>
      <c r="DT120" s="979"/>
      <c r="DU120" s="979"/>
      <c r="DV120" s="980">
        <v>45.6</v>
      </c>
      <c r="DW120" s="980"/>
      <c r="DX120" s="980"/>
      <c r="DY120" s="980"/>
      <c r="DZ120" s="981"/>
    </row>
    <row r="121" spans="1:130" s="246" customFormat="1" ht="26.25" customHeight="1" x14ac:dyDescent="0.15">
      <c r="A121" s="1111"/>
      <c r="B121" s="998"/>
      <c r="C121" s="1019" t="s">
        <v>475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129</v>
      </c>
      <c r="AB121" s="1011"/>
      <c r="AC121" s="1011"/>
      <c r="AD121" s="1011"/>
      <c r="AE121" s="1012"/>
      <c r="AF121" s="1013" t="s">
        <v>129</v>
      </c>
      <c r="AG121" s="1011"/>
      <c r="AH121" s="1011"/>
      <c r="AI121" s="1011"/>
      <c r="AJ121" s="1012"/>
      <c r="AK121" s="1013" t="s">
        <v>440</v>
      </c>
      <c r="AL121" s="1011"/>
      <c r="AM121" s="1011"/>
      <c r="AN121" s="1011"/>
      <c r="AO121" s="1012"/>
      <c r="AP121" s="1014" t="s">
        <v>461</v>
      </c>
      <c r="AQ121" s="1015"/>
      <c r="AR121" s="1015"/>
      <c r="AS121" s="1015"/>
      <c r="AT121" s="1016"/>
      <c r="AU121" s="1044"/>
      <c r="AV121" s="1045"/>
      <c r="AW121" s="1045"/>
      <c r="AX121" s="1045"/>
      <c r="AY121" s="1046"/>
      <c r="AZ121" s="1001" t="s">
        <v>476</v>
      </c>
      <c r="BA121" s="1002"/>
      <c r="BB121" s="1002"/>
      <c r="BC121" s="1002"/>
      <c r="BD121" s="1002"/>
      <c r="BE121" s="1002"/>
      <c r="BF121" s="1002"/>
      <c r="BG121" s="1002"/>
      <c r="BH121" s="1002"/>
      <c r="BI121" s="1002"/>
      <c r="BJ121" s="1002"/>
      <c r="BK121" s="1002"/>
      <c r="BL121" s="1002"/>
      <c r="BM121" s="1002"/>
      <c r="BN121" s="1002"/>
      <c r="BO121" s="1002"/>
      <c r="BP121" s="1003"/>
      <c r="BQ121" s="971">
        <v>15767975</v>
      </c>
      <c r="BR121" s="972"/>
      <c r="BS121" s="972"/>
      <c r="BT121" s="972"/>
      <c r="BU121" s="972"/>
      <c r="BV121" s="972">
        <v>14984134</v>
      </c>
      <c r="BW121" s="972"/>
      <c r="BX121" s="972"/>
      <c r="BY121" s="972"/>
      <c r="BZ121" s="972"/>
      <c r="CA121" s="972">
        <v>15007833</v>
      </c>
      <c r="CB121" s="972"/>
      <c r="CC121" s="972"/>
      <c r="CD121" s="972"/>
      <c r="CE121" s="972"/>
      <c r="CF121" s="966">
        <v>42.1</v>
      </c>
      <c r="CG121" s="967"/>
      <c r="CH121" s="967"/>
      <c r="CI121" s="967"/>
      <c r="CJ121" s="967"/>
      <c r="CK121" s="1062"/>
      <c r="CL121" s="1063"/>
      <c r="CM121" s="1063"/>
      <c r="CN121" s="1063"/>
      <c r="CO121" s="1064"/>
      <c r="CP121" s="1072" t="s">
        <v>408</v>
      </c>
      <c r="CQ121" s="1073"/>
      <c r="CR121" s="1073"/>
      <c r="CS121" s="1073"/>
      <c r="CT121" s="1073"/>
      <c r="CU121" s="1073"/>
      <c r="CV121" s="1073"/>
      <c r="CW121" s="1073"/>
      <c r="CX121" s="1073"/>
      <c r="CY121" s="1073"/>
      <c r="CZ121" s="1073"/>
      <c r="DA121" s="1073"/>
      <c r="DB121" s="1073"/>
      <c r="DC121" s="1073"/>
      <c r="DD121" s="1073"/>
      <c r="DE121" s="1073"/>
      <c r="DF121" s="1074"/>
      <c r="DG121" s="971">
        <v>2624360</v>
      </c>
      <c r="DH121" s="972"/>
      <c r="DI121" s="972"/>
      <c r="DJ121" s="972"/>
      <c r="DK121" s="972"/>
      <c r="DL121" s="972">
        <v>2552822</v>
      </c>
      <c r="DM121" s="972"/>
      <c r="DN121" s="972"/>
      <c r="DO121" s="972"/>
      <c r="DP121" s="972"/>
      <c r="DQ121" s="972">
        <v>2096022</v>
      </c>
      <c r="DR121" s="972"/>
      <c r="DS121" s="972"/>
      <c r="DT121" s="972"/>
      <c r="DU121" s="972"/>
      <c r="DV121" s="973">
        <v>5.9</v>
      </c>
      <c r="DW121" s="973"/>
      <c r="DX121" s="973"/>
      <c r="DY121" s="973"/>
      <c r="DZ121" s="974"/>
    </row>
    <row r="122" spans="1:130" s="246" customFormat="1" ht="26.25" customHeight="1" x14ac:dyDescent="0.15">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129</v>
      </c>
      <c r="AB122" s="1011"/>
      <c r="AC122" s="1011"/>
      <c r="AD122" s="1011"/>
      <c r="AE122" s="1012"/>
      <c r="AF122" s="1013" t="s">
        <v>129</v>
      </c>
      <c r="AG122" s="1011"/>
      <c r="AH122" s="1011"/>
      <c r="AI122" s="1011"/>
      <c r="AJ122" s="1012"/>
      <c r="AK122" s="1013" t="s">
        <v>129</v>
      </c>
      <c r="AL122" s="1011"/>
      <c r="AM122" s="1011"/>
      <c r="AN122" s="1011"/>
      <c r="AO122" s="1012"/>
      <c r="AP122" s="1014" t="s">
        <v>129</v>
      </c>
      <c r="AQ122" s="1015"/>
      <c r="AR122" s="1015"/>
      <c r="AS122" s="1015"/>
      <c r="AT122" s="1016"/>
      <c r="AU122" s="1044"/>
      <c r="AV122" s="1045"/>
      <c r="AW122" s="1045"/>
      <c r="AX122" s="1045"/>
      <c r="AY122" s="1046"/>
      <c r="AZ122" s="1026" t="s">
        <v>477</v>
      </c>
      <c r="BA122" s="1017"/>
      <c r="BB122" s="1017"/>
      <c r="BC122" s="1017"/>
      <c r="BD122" s="1017"/>
      <c r="BE122" s="1017"/>
      <c r="BF122" s="1017"/>
      <c r="BG122" s="1017"/>
      <c r="BH122" s="1017"/>
      <c r="BI122" s="1017"/>
      <c r="BJ122" s="1017"/>
      <c r="BK122" s="1017"/>
      <c r="BL122" s="1017"/>
      <c r="BM122" s="1017"/>
      <c r="BN122" s="1017"/>
      <c r="BO122" s="1017"/>
      <c r="BP122" s="1018"/>
      <c r="BQ122" s="1049">
        <v>65408587</v>
      </c>
      <c r="BR122" s="1050"/>
      <c r="BS122" s="1050"/>
      <c r="BT122" s="1050"/>
      <c r="BU122" s="1050"/>
      <c r="BV122" s="1050">
        <v>65225911</v>
      </c>
      <c r="BW122" s="1050"/>
      <c r="BX122" s="1050"/>
      <c r="BY122" s="1050"/>
      <c r="BZ122" s="1050"/>
      <c r="CA122" s="1050">
        <v>65587464</v>
      </c>
      <c r="CB122" s="1050"/>
      <c r="CC122" s="1050"/>
      <c r="CD122" s="1050"/>
      <c r="CE122" s="1050"/>
      <c r="CF122" s="1070">
        <v>184.1</v>
      </c>
      <c r="CG122" s="1071"/>
      <c r="CH122" s="1071"/>
      <c r="CI122" s="1071"/>
      <c r="CJ122" s="1071"/>
      <c r="CK122" s="1062"/>
      <c r="CL122" s="1063"/>
      <c r="CM122" s="1063"/>
      <c r="CN122" s="1063"/>
      <c r="CO122" s="1064"/>
      <c r="CP122" s="1072" t="s">
        <v>478</v>
      </c>
      <c r="CQ122" s="1073"/>
      <c r="CR122" s="1073"/>
      <c r="CS122" s="1073"/>
      <c r="CT122" s="1073"/>
      <c r="CU122" s="1073"/>
      <c r="CV122" s="1073"/>
      <c r="CW122" s="1073"/>
      <c r="CX122" s="1073"/>
      <c r="CY122" s="1073"/>
      <c r="CZ122" s="1073"/>
      <c r="DA122" s="1073"/>
      <c r="DB122" s="1073"/>
      <c r="DC122" s="1073"/>
      <c r="DD122" s="1073"/>
      <c r="DE122" s="1073"/>
      <c r="DF122" s="1074"/>
      <c r="DG122" s="971">
        <v>1513937</v>
      </c>
      <c r="DH122" s="972"/>
      <c r="DI122" s="972"/>
      <c r="DJ122" s="972"/>
      <c r="DK122" s="972"/>
      <c r="DL122" s="972">
        <v>1645447</v>
      </c>
      <c r="DM122" s="972"/>
      <c r="DN122" s="972"/>
      <c r="DO122" s="972"/>
      <c r="DP122" s="972"/>
      <c r="DQ122" s="972">
        <v>1504121</v>
      </c>
      <c r="DR122" s="972"/>
      <c r="DS122" s="972"/>
      <c r="DT122" s="972"/>
      <c r="DU122" s="972"/>
      <c r="DV122" s="973">
        <v>4.2</v>
      </c>
      <c r="DW122" s="973"/>
      <c r="DX122" s="973"/>
      <c r="DY122" s="973"/>
      <c r="DZ122" s="974"/>
    </row>
    <row r="123" spans="1:130" s="246" customFormat="1" ht="26.25" customHeight="1" x14ac:dyDescent="0.15">
      <c r="A123" s="1111"/>
      <c r="B123" s="998"/>
      <c r="C123" s="968" t="s">
        <v>463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11165</v>
      </c>
      <c r="AB123" s="1011"/>
      <c r="AC123" s="1011"/>
      <c r="AD123" s="1011"/>
      <c r="AE123" s="1012"/>
      <c r="AF123" s="1013">
        <v>11040</v>
      </c>
      <c r="AG123" s="1011"/>
      <c r="AH123" s="1011"/>
      <c r="AI123" s="1011"/>
      <c r="AJ123" s="1012"/>
      <c r="AK123" s="1013">
        <v>8311</v>
      </c>
      <c r="AL123" s="1011"/>
      <c r="AM123" s="1011"/>
      <c r="AN123" s="1011"/>
      <c r="AO123" s="1012"/>
      <c r="AP123" s="1014">
        <v>0</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479</v>
      </c>
      <c r="BP123" s="1058"/>
      <c r="BQ123" s="1117">
        <v>94764620</v>
      </c>
      <c r="BR123" s="1118"/>
      <c r="BS123" s="1118"/>
      <c r="BT123" s="1118"/>
      <c r="BU123" s="1118"/>
      <c r="BV123" s="1118">
        <v>96313377</v>
      </c>
      <c r="BW123" s="1118"/>
      <c r="BX123" s="1118"/>
      <c r="BY123" s="1118"/>
      <c r="BZ123" s="1118"/>
      <c r="CA123" s="1118">
        <v>100552634</v>
      </c>
      <c r="CB123" s="1118"/>
      <c r="CC123" s="1118"/>
      <c r="CD123" s="1118"/>
      <c r="CE123" s="1118"/>
      <c r="CF123" s="1051"/>
      <c r="CG123" s="1052"/>
      <c r="CH123" s="1052"/>
      <c r="CI123" s="1052"/>
      <c r="CJ123" s="1053"/>
      <c r="CK123" s="1062"/>
      <c r="CL123" s="1063"/>
      <c r="CM123" s="1063"/>
      <c r="CN123" s="1063"/>
      <c r="CO123" s="1064"/>
      <c r="CP123" s="1072" t="s">
        <v>480</v>
      </c>
      <c r="CQ123" s="1073"/>
      <c r="CR123" s="1073"/>
      <c r="CS123" s="1073"/>
      <c r="CT123" s="1073"/>
      <c r="CU123" s="1073"/>
      <c r="CV123" s="1073"/>
      <c r="CW123" s="1073"/>
      <c r="CX123" s="1073"/>
      <c r="CY123" s="1073"/>
      <c r="CZ123" s="1073"/>
      <c r="DA123" s="1073"/>
      <c r="DB123" s="1073"/>
      <c r="DC123" s="1073"/>
      <c r="DD123" s="1073"/>
      <c r="DE123" s="1073"/>
      <c r="DF123" s="1074"/>
      <c r="DG123" s="1010">
        <v>120280</v>
      </c>
      <c r="DH123" s="1011"/>
      <c r="DI123" s="1011"/>
      <c r="DJ123" s="1011"/>
      <c r="DK123" s="1012"/>
      <c r="DL123" s="1013">
        <v>135426</v>
      </c>
      <c r="DM123" s="1011"/>
      <c r="DN123" s="1011"/>
      <c r="DO123" s="1011"/>
      <c r="DP123" s="1012"/>
      <c r="DQ123" s="1013">
        <v>136764</v>
      </c>
      <c r="DR123" s="1011"/>
      <c r="DS123" s="1011"/>
      <c r="DT123" s="1011"/>
      <c r="DU123" s="1012"/>
      <c r="DV123" s="1014">
        <v>0.4</v>
      </c>
      <c r="DW123" s="1015"/>
      <c r="DX123" s="1015"/>
      <c r="DY123" s="1015"/>
      <c r="DZ123" s="1016"/>
    </row>
    <row r="124" spans="1:130" s="246" customFormat="1" ht="26.25" customHeight="1" thickBot="1" x14ac:dyDescent="0.2">
      <c r="A124" s="1111"/>
      <c r="B124" s="998"/>
      <c r="C124" s="968" t="s">
        <v>466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446</v>
      </c>
      <c r="AB124" s="1011"/>
      <c r="AC124" s="1011"/>
      <c r="AD124" s="1011"/>
      <c r="AE124" s="1012"/>
      <c r="AF124" s="1013" t="s">
        <v>446</v>
      </c>
      <c r="AG124" s="1011"/>
      <c r="AH124" s="1011"/>
      <c r="AI124" s="1011"/>
      <c r="AJ124" s="1012"/>
      <c r="AK124" s="1013" t="s">
        <v>443</v>
      </c>
      <c r="AL124" s="1011"/>
      <c r="AM124" s="1011"/>
      <c r="AN124" s="1011"/>
      <c r="AO124" s="1012"/>
      <c r="AP124" s="1014" t="s">
        <v>440</v>
      </c>
      <c r="AQ124" s="1015"/>
      <c r="AR124" s="1015"/>
      <c r="AS124" s="1015"/>
      <c r="AT124" s="1016"/>
      <c r="AU124" s="1113" t="s">
        <v>481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4.9000000000000004</v>
      </c>
      <c r="BR124" s="1080"/>
      <c r="BS124" s="1080"/>
      <c r="BT124" s="1080"/>
      <c r="BU124" s="1080"/>
      <c r="BV124" s="1080" t="s">
        <v>446</v>
      </c>
      <c r="BW124" s="1080"/>
      <c r="BX124" s="1080"/>
      <c r="BY124" s="1080"/>
      <c r="BZ124" s="1080"/>
      <c r="CA124" s="1080" t="s">
        <v>446</v>
      </c>
      <c r="CB124" s="1080"/>
      <c r="CC124" s="1080"/>
      <c r="CD124" s="1080"/>
      <c r="CE124" s="1080"/>
      <c r="CF124" s="1081"/>
      <c r="CG124" s="1082"/>
      <c r="CH124" s="1082"/>
      <c r="CI124" s="1082"/>
      <c r="CJ124" s="1083"/>
      <c r="CK124" s="1065"/>
      <c r="CL124" s="1065"/>
      <c r="CM124" s="1065"/>
      <c r="CN124" s="1065"/>
      <c r="CO124" s="1066"/>
      <c r="CP124" s="1072" t="s">
        <v>482</v>
      </c>
      <c r="CQ124" s="1073"/>
      <c r="CR124" s="1073"/>
      <c r="CS124" s="1073"/>
      <c r="CT124" s="1073"/>
      <c r="CU124" s="1073"/>
      <c r="CV124" s="1073"/>
      <c r="CW124" s="1073"/>
      <c r="CX124" s="1073"/>
      <c r="CY124" s="1073"/>
      <c r="CZ124" s="1073"/>
      <c r="DA124" s="1073"/>
      <c r="DB124" s="1073"/>
      <c r="DC124" s="1073"/>
      <c r="DD124" s="1073"/>
      <c r="DE124" s="1073"/>
      <c r="DF124" s="1074"/>
      <c r="DG124" s="1057" t="s">
        <v>443</v>
      </c>
      <c r="DH124" s="1036"/>
      <c r="DI124" s="1036"/>
      <c r="DJ124" s="1036"/>
      <c r="DK124" s="1037"/>
      <c r="DL124" s="1035">
        <v>3979</v>
      </c>
      <c r="DM124" s="1036"/>
      <c r="DN124" s="1036"/>
      <c r="DO124" s="1036"/>
      <c r="DP124" s="1037"/>
      <c r="DQ124" s="1035">
        <v>3788</v>
      </c>
      <c r="DR124" s="1036"/>
      <c r="DS124" s="1036"/>
      <c r="DT124" s="1036"/>
      <c r="DU124" s="1037"/>
      <c r="DV124" s="1038">
        <v>0</v>
      </c>
      <c r="DW124" s="1039"/>
      <c r="DX124" s="1039"/>
      <c r="DY124" s="1039"/>
      <c r="DZ124" s="1040"/>
    </row>
    <row r="125" spans="1:130" s="246" customFormat="1" ht="26.25" customHeight="1" x14ac:dyDescent="0.15">
      <c r="A125" s="1111"/>
      <c r="B125" s="998"/>
      <c r="C125" s="968" t="s">
        <v>468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443</v>
      </c>
      <c r="AB125" s="1011"/>
      <c r="AC125" s="1011"/>
      <c r="AD125" s="1011"/>
      <c r="AE125" s="1012"/>
      <c r="AF125" s="1013" t="s">
        <v>443</v>
      </c>
      <c r="AG125" s="1011"/>
      <c r="AH125" s="1011"/>
      <c r="AI125" s="1011"/>
      <c r="AJ125" s="1012"/>
      <c r="AK125" s="1013" t="s">
        <v>443</v>
      </c>
      <c r="AL125" s="1011"/>
      <c r="AM125" s="1011"/>
      <c r="AN125" s="1011"/>
      <c r="AO125" s="1012"/>
      <c r="AP125" s="1014" t="s">
        <v>443</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483</v>
      </c>
      <c r="CL125" s="1060"/>
      <c r="CM125" s="1060"/>
      <c r="CN125" s="1060"/>
      <c r="CO125" s="1061"/>
      <c r="CP125" s="992" t="s">
        <v>484</v>
      </c>
      <c r="CQ125" s="941"/>
      <c r="CR125" s="941"/>
      <c r="CS125" s="941"/>
      <c r="CT125" s="941"/>
      <c r="CU125" s="941"/>
      <c r="CV125" s="941"/>
      <c r="CW125" s="941"/>
      <c r="CX125" s="941"/>
      <c r="CY125" s="941"/>
      <c r="CZ125" s="941"/>
      <c r="DA125" s="941"/>
      <c r="DB125" s="941"/>
      <c r="DC125" s="941"/>
      <c r="DD125" s="941"/>
      <c r="DE125" s="941"/>
      <c r="DF125" s="942"/>
      <c r="DG125" s="978" t="s">
        <v>443</v>
      </c>
      <c r="DH125" s="979"/>
      <c r="DI125" s="979"/>
      <c r="DJ125" s="979"/>
      <c r="DK125" s="979"/>
      <c r="DL125" s="979" t="s">
        <v>443</v>
      </c>
      <c r="DM125" s="979"/>
      <c r="DN125" s="979"/>
      <c r="DO125" s="979"/>
      <c r="DP125" s="979"/>
      <c r="DQ125" s="979" t="s">
        <v>443</v>
      </c>
      <c r="DR125" s="979"/>
      <c r="DS125" s="979"/>
      <c r="DT125" s="979"/>
      <c r="DU125" s="979"/>
      <c r="DV125" s="980" t="s">
        <v>443</v>
      </c>
      <c r="DW125" s="980"/>
      <c r="DX125" s="980"/>
      <c r="DY125" s="980"/>
      <c r="DZ125" s="981"/>
    </row>
    <row r="126" spans="1:130" s="246" customFormat="1" ht="26.25" customHeight="1" thickBot="1" x14ac:dyDescent="0.2">
      <c r="A126" s="1111"/>
      <c r="B126" s="998"/>
      <c r="C126" s="968" t="s">
        <v>470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10548</v>
      </c>
      <c r="AB126" s="1011"/>
      <c r="AC126" s="1011"/>
      <c r="AD126" s="1011"/>
      <c r="AE126" s="1012"/>
      <c r="AF126" s="1013">
        <v>10548</v>
      </c>
      <c r="AG126" s="1011"/>
      <c r="AH126" s="1011"/>
      <c r="AI126" s="1011"/>
      <c r="AJ126" s="1012"/>
      <c r="AK126" s="1013">
        <v>10548</v>
      </c>
      <c r="AL126" s="1011"/>
      <c r="AM126" s="1011"/>
      <c r="AN126" s="1011"/>
      <c r="AO126" s="1012"/>
      <c r="AP126" s="1014">
        <v>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485</v>
      </c>
      <c r="CQ126" s="1002"/>
      <c r="CR126" s="1002"/>
      <c r="CS126" s="1002"/>
      <c r="CT126" s="1002"/>
      <c r="CU126" s="1002"/>
      <c r="CV126" s="1002"/>
      <c r="CW126" s="1002"/>
      <c r="CX126" s="1002"/>
      <c r="CY126" s="1002"/>
      <c r="CZ126" s="1002"/>
      <c r="DA126" s="1002"/>
      <c r="DB126" s="1002"/>
      <c r="DC126" s="1002"/>
      <c r="DD126" s="1002"/>
      <c r="DE126" s="1002"/>
      <c r="DF126" s="1003"/>
      <c r="DG126" s="971" t="s">
        <v>443</v>
      </c>
      <c r="DH126" s="972"/>
      <c r="DI126" s="972"/>
      <c r="DJ126" s="972"/>
      <c r="DK126" s="972"/>
      <c r="DL126" s="972" t="s">
        <v>443</v>
      </c>
      <c r="DM126" s="972"/>
      <c r="DN126" s="972"/>
      <c r="DO126" s="972"/>
      <c r="DP126" s="972"/>
      <c r="DQ126" s="972" t="s">
        <v>440</v>
      </c>
      <c r="DR126" s="972"/>
      <c r="DS126" s="972"/>
      <c r="DT126" s="972"/>
      <c r="DU126" s="972"/>
      <c r="DV126" s="973" t="s">
        <v>443</v>
      </c>
      <c r="DW126" s="973"/>
      <c r="DX126" s="973"/>
      <c r="DY126" s="973"/>
      <c r="DZ126" s="974"/>
    </row>
    <row r="127" spans="1:130" s="246" customFormat="1" ht="26.25" customHeight="1" x14ac:dyDescent="0.15">
      <c r="A127" s="1112"/>
      <c r="B127" s="1000"/>
      <c r="C127" s="1054" t="s">
        <v>486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443</v>
      </c>
      <c r="AB127" s="1011"/>
      <c r="AC127" s="1011"/>
      <c r="AD127" s="1011"/>
      <c r="AE127" s="1012"/>
      <c r="AF127" s="1013" t="s">
        <v>440</v>
      </c>
      <c r="AG127" s="1011"/>
      <c r="AH127" s="1011"/>
      <c r="AI127" s="1011"/>
      <c r="AJ127" s="1012"/>
      <c r="AK127" s="1013" t="s">
        <v>443</v>
      </c>
      <c r="AL127" s="1011"/>
      <c r="AM127" s="1011"/>
      <c r="AN127" s="1011"/>
      <c r="AO127" s="1012"/>
      <c r="AP127" s="1014" t="s">
        <v>443</v>
      </c>
      <c r="AQ127" s="1015"/>
      <c r="AR127" s="1015"/>
      <c r="AS127" s="1015"/>
      <c r="AT127" s="1016"/>
      <c r="AU127" s="282"/>
      <c r="AV127" s="282"/>
      <c r="AW127" s="282"/>
      <c r="AX127" s="1084" t="s">
        <v>487</v>
      </c>
      <c r="AY127" s="1085"/>
      <c r="AZ127" s="1085"/>
      <c r="BA127" s="1085"/>
      <c r="BB127" s="1085"/>
      <c r="BC127" s="1085"/>
      <c r="BD127" s="1085"/>
      <c r="BE127" s="1086"/>
      <c r="BF127" s="1087" t="s">
        <v>488</v>
      </c>
      <c r="BG127" s="1085"/>
      <c r="BH127" s="1085"/>
      <c r="BI127" s="1085"/>
      <c r="BJ127" s="1085"/>
      <c r="BK127" s="1085"/>
      <c r="BL127" s="1086"/>
      <c r="BM127" s="1087" t="s">
        <v>489</v>
      </c>
      <c r="BN127" s="1085"/>
      <c r="BO127" s="1085"/>
      <c r="BP127" s="1085"/>
      <c r="BQ127" s="1085"/>
      <c r="BR127" s="1085"/>
      <c r="BS127" s="1086"/>
      <c r="BT127" s="1087" t="s">
        <v>490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491</v>
      </c>
      <c r="CQ127" s="1002"/>
      <c r="CR127" s="1002"/>
      <c r="CS127" s="1002"/>
      <c r="CT127" s="1002"/>
      <c r="CU127" s="1002"/>
      <c r="CV127" s="1002"/>
      <c r="CW127" s="1002"/>
      <c r="CX127" s="1002"/>
      <c r="CY127" s="1002"/>
      <c r="CZ127" s="1002"/>
      <c r="DA127" s="1002"/>
      <c r="DB127" s="1002"/>
      <c r="DC127" s="1002"/>
      <c r="DD127" s="1002"/>
      <c r="DE127" s="1002"/>
      <c r="DF127" s="1003"/>
      <c r="DG127" s="971" t="s">
        <v>443</v>
      </c>
      <c r="DH127" s="972"/>
      <c r="DI127" s="972"/>
      <c r="DJ127" s="972"/>
      <c r="DK127" s="972"/>
      <c r="DL127" s="972" t="s">
        <v>440</v>
      </c>
      <c r="DM127" s="972"/>
      <c r="DN127" s="972"/>
      <c r="DO127" s="972"/>
      <c r="DP127" s="972"/>
      <c r="DQ127" s="972" t="s">
        <v>440</v>
      </c>
      <c r="DR127" s="972"/>
      <c r="DS127" s="972"/>
      <c r="DT127" s="972"/>
      <c r="DU127" s="972"/>
      <c r="DV127" s="973" t="s">
        <v>443</v>
      </c>
      <c r="DW127" s="973"/>
      <c r="DX127" s="973"/>
      <c r="DY127" s="973"/>
      <c r="DZ127" s="974"/>
    </row>
    <row r="128" spans="1:130" s="246" customFormat="1" ht="26.25" customHeight="1" thickBot="1" x14ac:dyDescent="0.2">
      <c r="A128" s="1095" t="s">
        <v>492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493</v>
      </c>
      <c r="X128" s="1097"/>
      <c r="Y128" s="1097"/>
      <c r="Z128" s="1098"/>
      <c r="AA128" s="1099">
        <v>2255391</v>
      </c>
      <c r="AB128" s="1100"/>
      <c r="AC128" s="1100"/>
      <c r="AD128" s="1100"/>
      <c r="AE128" s="1101"/>
      <c r="AF128" s="1102">
        <v>2202955</v>
      </c>
      <c r="AG128" s="1100"/>
      <c r="AH128" s="1100"/>
      <c r="AI128" s="1100"/>
      <c r="AJ128" s="1101"/>
      <c r="AK128" s="1102">
        <v>2193333</v>
      </c>
      <c r="AL128" s="1100"/>
      <c r="AM128" s="1100"/>
      <c r="AN128" s="1100"/>
      <c r="AO128" s="1101"/>
      <c r="AP128" s="1103"/>
      <c r="AQ128" s="1104"/>
      <c r="AR128" s="1104"/>
      <c r="AS128" s="1104"/>
      <c r="AT128" s="1105"/>
      <c r="AU128" s="282"/>
      <c r="AV128" s="282"/>
      <c r="AW128" s="282"/>
      <c r="AX128" s="940" t="s">
        <v>494</v>
      </c>
      <c r="AY128" s="941"/>
      <c r="AZ128" s="941"/>
      <c r="BA128" s="941"/>
      <c r="BB128" s="941"/>
      <c r="BC128" s="941"/>
      <c r="BD128" s="941"/>
      <c r="BE128" s="942"/>
      <c r="BF128" s="1106" t="s">
        <v>129</v>
      </c>
      <c r="BG128" s="1107"/>
      <c r="BH128" s="1107"/>
      <c r="BI128" s="1107"/>
      <c r="BJ128" s="1107"/>
      <c r="BK128" s="1107"/>
      <c r="BL128" s="1108"/>
      <c r="BM128" s="1106">
        <v>11.43</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495</v>
      </c>
      <c r="CQ128" s="1089"/>
      <c r="CR128" s="1089"/>
      <c r="CS128" s="1089"/>
      <c r="CT128" s="1089"/>
      <c r="CU128" s="1089"/>
      <c r="CV128" s="1089"/>
      <c r="CW128" s="1089"/>
      <c r="CX128" s="1089"/>
      <c r="CY128" s="1089"/>
      <c r="CZ128" s="1089"/>
      <c r="DA128" s="1089"/>
      <c r="DB128" s="1089"/>
      <c r="DC128" s="1089"/>
      <c r="DD128" s="1089"/>
      <c r="DE128" s="1089"/>
      <c r="DF128" s="1090"/>
      <c r="DG128" s="1091">
        <v>13090</v>
      </c>
      <c r="DH128" s="1092"/>
      <c r="DI128" s="1092"/>
      <c r="DJ128" s="1092"/>
      <c r="DK128" s="1092"/>
      <c r="DL128" s="1092">
        <v>20079</v>
      </c>
      <c r="DM128" s="1092"/>
      <c r="DN128" s="1092"/>
      <c r="DO128" s="1092"/>
      <c r="DP128" s="1092"/>
      <c r="DQ128" s="1092">
        <v>12359</v>
      </c>
      <c r="DR128" s="1092"/>
      <c r="DS128" s="1092"/>
      <c r="DT128" s="1092"/>
      <c r="DU128" s="1092"/>
      <c r="DV128" s="1093">
        <v>0</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496</v>
      </c>
      <c r="X129" s="1126"/>
      <c r="Y129" s="1126"/>
      <c r="Z129" s="1127"/>
      <c r="AA129" s="1010">
        <v>40030324</v>
      </c>
      <c r="AB129" s="1011"/>
      <c r="AC129" s="1011"/>
      <c r="AD129" s="1011"/>
      <c r="AE129" s="1012"/>
      <c r="AF129" s="1013">
        <v>40550291</v>
      </c>
      <c r="AG129" s="1011"/>
      <c r="AH129" s="1011"/>
      <c r="AI129" s="1011"/>
      <c r="AJ129" s="1012"/>
      <c r="AK129" s="1013">
        <v>40965473</v>
      </c>
      <c r="AL129" s="1011"/>
      <c r="AM129" s="1011"/>
      <c r="AN129" s="1011"/>
      <c r="AO129" s="1012"/>
      <c r="AP129" s="1128"/>
      <c r="AQ129" s="1129"/>
      <c r="AR129" s="1129"/>
      <c r="AS129" s="1129"/>
      <c r="AT129" s="1130"/>
      <c r="AU129" s="284"/>
      <c r="AV129" s="284"/>
      <c r="AW129" s="284"/>
      <c r="AX129" s="1119" t="s">
        <v>497</v>
      </c>
      <c r="AY129" s="1002"/>
      <c r="AZ129" s="1002"/>
      <c r="BA129" s="1002"/>
      <c r="BB129" s="1002"/>
      <c r="BC129" s="1002"/>
      <c r="BD129" s="1002"/>
      <c r="BE129" s="1003"/>
      <c r="BF129" s="1120" t="s">
        <v>498</v>
      </c>
      <c r="BG129" s="1121"/>
      <c r="BH129" s="1121"/>
      <c r="BI129" s="1121"/>
      <c r="BJ129" s="1121"/>
      <c r="BK129" s="1121"/>
      <c r="BL129" s="1122"/>
      <c r="BM129" s="1120">
        <v>16.43</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500</v>
      </c>
      <c r="X130" s="1126"/>
      <c r="Y130" s="1126"/>
      <c r="Z130" s="1127"/>
      <c r="AA130" s="1010">
        <v>5298920</v>
      </c>
      <c r="AB130" s="1011"/>
      <c r="AC130" s="1011"/>
      <c r="AD130" s="1011"/>
      <c r="AE130" s="1012"/>
      <c r="AF130" s="1013">
        <v>5358686</v>
      </c>
      <c r="AG130" s="1011"/>
      <c r="AH130" s="1011"/>
      <c r="AI130" s="1011"/>
      <c r="AJ130" s="1012"/>
      <c r="AK130" s="1013">
        <v>5346537</v>
      </c>
      <c r="AL130" s="1011"/>
      <c r="AM130" s="1011"/>
      <c r="AN130" s="1011"/>
      <c r="AO130" s="1012"/>
      <c r="AP130" s="1128"/>
      <c r="AQ130" s="1129"/>
      <c r="AR130" s="1129"/>
      <c r="AS130" s="1129"/>
      <c r="AT130" s="1130"/>
      <c r="AU130" s="284"/>
      <c r="AV130" s="284"/>
      <c r="AW130" s="284"/>
      <c r="AX130" s="1119" t="s">
        <v>501</v>
      </c>
      <c r="AY130" s="1002"/>
      <c r="AZ130" s="1002"/>
      <c r="BA130" s="1002"/>
      <c r="BB130" s="1002"/>
      <c r="BC130" s="1002"/>
      <c r="BD130" s="1002"/>
      <c r="BE130" s="1003"/>
      <c r="BF130" s="1156">
        <v>6.6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502</v>
      </c>
      <c r="X131" s="1164"/>
      <c r="Y131" s="1164"/>
      <c r="Z131" s="1165"/>
      <c r="AA131" s="1057">
        <v>34731404</v>
      </c>
      <c r="AB131" s="1036"/>
      <c r="AC131" s="1036"/>
      <c r="AD131" s="1036"/>
      <c r="AE131" s="1037"/>
      <c r="AF131" s="1035">
        <v>35191605</v>
      </c>
      <c r="AG131" s="1036"/>
      <c r="AH131" s="1036"/>
      <c r="AI131" s="1036"/>
      <c r="AJ131" s="1037"/>
      <c r="AK131" s="1035">
        <v>35618936</v>
      </c>
      <c r="AL131" s="1036"/>
      <c r="AM131" s="1036"/>
      <c r="AN131" s="1036"/>
      <c r="AO131" s="1037"/>
      <c r="AP131" s="1166"/>
      <c r="AQ131" s="1167"/>
      <c r="AR131" s="1167"/>
      <c r="AS131" s="1167"/>
      <c r="AT131" s="1168"/>
      <c r="AU131" s="284"/>
      <c r="AV131" s="284"/>
      <c r="AW131" s="284"/>
      <c r="AX131" s="1138" t="s">
        <v>503</v>
      </c>
      <c r="AY131" s="1089"/>
      <c r="AZ131" s="1089"/>
      <c r="BA131" s="1089"/>
      <c r="BB131" s="1089"/>
      <c r="BC131" s="1089"/>
      <c r="BD131" s="1089"/>
      <c r="BE131" s="1090"/>
      <c r="BF131" s="1139" t="s">
        <v>129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505</v>
      </c>
      <c r="W132" s="1149"/>
      <c r="X132" s="1149"/>
      <c r="Y132" s="1149"/>
      <c r="Z132" s="1150"/>
      <c r="AA132" s="1151">
        <v>7.1416142709999999</v>
      </c>
      <c r="AB132" s="1152"/>
      <c r="AC132" s="1152"/>
      <c r="AD132" s="1152"/>
      <c r="AE132" s="1153"/>
      <c r="AF132" s="1154">
        <v>6.8355649019999998</v>
      </c>
      <c r="AG132" s="1152"/>
      <c r="AH132" s="1152"/>
      <c r="AI132" s="1152"/>
      <c r="AJ132" s="1153"/>
      <c r="AK132" s="1154">
        <v>6.0415079909999996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506</v>
      </c>
      <c r="W133" s="1132"/>
      <c r="X133" s="1132"/>
      <c r="Y133" s="1132"/>
      <c r="Z133" s="1133"/>
      <c r="AA133" s="1134">
        <v>8.5</v>
      </c>
      <c r="AB133" s="1135"/>
      <c r="AC133" s="1135"/>
      <c r="AD133" s="1135"/>
      <c r="AE133" s="1136"/>
      <c r="AF133" s="1134">
        <v>7.1</v>
      </c>
      <c r="AG133" s="1135"/>
      <c r="AH133" s="1135"/>
      <c r="AI133" s="1135"/>
      <c r="AJ133" s="1136"/>
      <c r="AK133" s="1134">
        <v>6.6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mmSXkYhMd0KECXOad13QaNwjySbol1UE4MYcqhD3JghOm+dFQpHWLY3JkHv9+Np5IZzrijtyxSisZFOKpjnpw==" saltValue="18UxGMMkIa/w7ZT6AELC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2LvTNI+CkKWMVA+49q1jTKvXZG/p1VvNF13VTpin8CeckBs1lvn0LDszysXbyT2WzDBqipglB1gbPSRDE8YFQ==" saltValue="ljK+3snRUPyLFeE8qIU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1f6PATmIo/fgwkuKApt20kwDE7AvoxZaut2onjFBwvyr7L36cEZuLMrsqirTQ95T0HGvOuKV88azKcDjWgoJg==" saltValue="a2G2UE/NnGbFbMHgm6dWm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515</v>
      </c>
      <c r="AL9" s="1175"/>
      <c r="AM9" s="1175"/>
      <c r="AN9" s="1176"/>
      <c r="AO9" s="312">
        <v>12016959</v>
      </c>
      <c r="AP9" s="312">
        <v>59121</v>
      </c>
      <c r="AQ9" s="313">
        <v>56078</v>
      </c>
      <c r="AR9" s="314">
        <v>5.4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516</v>
      </c>
      <c r="AL10" s="1175"/>
      <c r="AM10" s="1175"/>
      <c r="AN10" s="1176"/>
      <c r="AO10" s="315">
        <v>688003</v>
      </c>
      <c r="AP10" s="315">
        <v>3385</v>
      </c>
      <c r="AQ10" s="316">
        <v>3491</v>
      </c>
      <c r="AR10" s="317">
        <v>-3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517</v>
      </c>
      <c r="AL11" s="1175"/>
      <c r="AM11" s="1175"/>
      <c r="AN11" s="1176"/>
      <c r="AO11" s="315">
        <v>142882</v>
      </c>
      <c r="AP11" s="315">
        <v>703</v>
      </c>
      <c r="AQ11" s="316">
        <v>1563</v>
      </c>
      <c r="AR11" s="317">
        <v>-55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v>323135</v>
      </c>
      <c r="AP12" s="315">
        <v>1590</v>
      </c>
      <c r="AQ12" s="316">
        <v>910</v>
      </c>
      <c r="AR12" s="317">
        <v>74.7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521</v>
      </c>
      <c r="AL14" s="1175"/>
      <c r="AM14" s="1175"/>
      <c r="AN14" s="1176"/>
      <c r="AO14" s="315">
        <v>379739</v>
      </c>
      <c r="AP14" s="315">
        <v>1868</v>
      </c>
      <c r="AQ14" s="316">
        <v>2138</v>
      </c>
      <c r="AR14" s="317">
        <v>-12.6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522</v>
      </c>
      <c r="AL15" s="1175"/>
      <c r="AM15" s="1175"/>
      <c r="AN15" s="1176"/>
      <c r="AO15" s="315">
        <v>55045</v>
      </c>
      <c r="AP15" s="315">
        <v>271</v>
      </c>
      <c r="AQ15" s="316">
        <v>1243</v>
      </c>
      <c r="AR15" s="317">
        <v>-78.2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523</v>
      </c>
      <c r="AL16" s="1178"/>
      <c r="AM16" s="1178"/>
      <c r="AN16" s="1179"/>
      <c r="AO16" s="315">
        <v>-291553</v>
      </c>
      <c r="AP16" s="315">
        <v>-1434</v>
      </c>
      <c r="AQ16" s="316">
        <v>-4219</v>
      </c>
      <c r="AR16" s="317">
        <v>-66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13314210</v>
      </c>
      <c r="AP17" s="315">
        <v>65503</v>
      </c>
      <c r="AQ17" s="316">
        <v>61203</v>
      </c>
      <c r="AR17" s="317">
        <v>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528</v>
      </c>
      <c r="AL21" s="1170"/>
      <c r="AM21" s="1170"/>
      <c r="AN21" s="1171"/>
      <c r="AO21" s="327">
        <v>6.43</v>
      </c>
      <c r="AP21" s="328">
        <v>6.02</v>
      </c>
      <c r="AQ21" s="329">
        <v>0.41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529</v>
      </c>
      <c r="AL22" s="1170"/>
      <c r="AM22" s="1170"/>
      <c r="AN22" s="1171"/>
      <c r="AO22" s="332">
        <v>99.9</v>
      </c>
      <c r="AP22" s="333">
        <v>100.1</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533</v>
      </c>
      <c r="AL32" s="1186"/>
      <c r="AM32" s="1186"/>
      <c r="AN32" s="1187"/>
      <c r="AO32" s="342">
        <v>7320216</v>
      </c>
      <c r="AP32" s="342">
        <v>36014</v>
      </c>
      <c r="AQ32" s="343">
        <v>27020</v>
      </c>
      <c r="AR32" s="344">
        <v>33.299999999999997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534</v>
      </c>
      <c r="AL33" s="1186"/>
      <c r="AM33" s="1186"/>
      <c r="AN33" s="1187"/>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535</v>
      </c>
      <c r="AL34" s="1186"/>
      <c r="AM34" s="1186"/>
      <c r="AN34" s="1187"/>
      <c r="AO34" s="342" t="s">
        <v>520</v>
      </c>
      <c r="AP34" s="342" t="s">
        <v>520</v>
      </c>
      <c r="AQ34" s="343">
        <v>28</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536</v>
      </c>
      <c r="AL35" s="1186"/>
      <c r="AM35" s="1186"/>
      <c r="AN35" s="1187"/>
      <c r="AO35" s="342">
        <v>2142502</v>
      </c>
      <c r="AP35" s="342">
        <v>10541</v>
      </c>
      <c r="AQ35" s="343">
        <v>6255</v>
      </c>
      <c r="AR35" s="344">
        <v>68.5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537</v>
      </c>
      <c r="AL36" s="1186"/>
      <c r="AM36" s="1186"/>
      <c r="AN36" s="1187"/>
      <c r="AO36" s="342">
        <v>210214</v>
      </c>
      <c r="AP36" s="342">
        <v>1034</v>
      </c>
      <c r="AQ36" s="343">
        <v>683</v>
      </c>
      <c r="AR36" s="344">
        <v>51.4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538</v>
      </c>
      <c r="AL37" s="1186"/>
      <c r="AM37" s="1186"/>
      <c r="AN37" s="1187"/>
      <c r="AO37" s="342">
        <v>18859</v>
      </c>
      <c r="AP37" s="342">
        <v>93</v>
      </c>
      <c r="AQ37" s="343">
        <v>1461</v>
      </c>
      <c r="AR37" s="344">
        <v>-93.6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539</v>
      </c>
      <c r="AL38" s="1189"/>
      <c r="AM38" s="1189"/>
      <c r="AN38" s="1190"/>
      <c r="AO38" s="345" t="s">
        <v>520</v>
      </c>
      <c r="AP38" s="345" t="s">
        <v>520</v>
      </c>
      <c r="AQ38" s="346">
        <v>0</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540</v>
      </c>
      <c r="AL39" s="1189"/>
      <c r="AM39" s="1189"/>
      <c r="AN39" s="1190"/>
      <c r="AO39" s="342">
        <v>-2193333</v>
      </c>
      <c r="AP39" s="342">
        <v>-10791</v>
      </c>
      <c r="AQ39" s="343">
        <v>-7551</v>
      </c>
      <c r="AR39" s="344">
        <v>42.9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541</v>
      </c>
      <c r="AL40" s="1186"/>
      <c r="AM40" s="1186"/>
      <c r="AN40" s="1187"/>
      <c r="AO40" s="342">
        <v>-5346537</v>
      </c>
      <c r="AP40" s="342">
        <v>-26304</v>
      </c>
      <c r="AQ40" s="343">
        <v>-21721</v>
      </c>
      <c r="AR40" s="344">
        <v>21.1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2151921</v>
      </c>
      <c r="AP41" s="342">
        <v>10587</v>
      </c>
      <c r="AQ41" s="343">
        <v>6176</v>
      </c>
      <c r="AR41" s="344">
        <v>71.400000000000006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510</v>
      </c>
      <c r="AN49" s="1182" t="s">
        <v>545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6651555</v>
      </c>
      <c r="AN51" s="364">
        <v>32943</v>
      </c>
      <c r="AO51" s="365">
        <v>30.6</v>
      </c>
      <c r="AP51" s="366">
        <v>45117</v>
      </c>
      <c r="AQ51" s="367">
        <v>4.5999999999999996</v>
      </c>
      <c r="AR51" s="368">
        <v>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4508673</v>
      </c>
      <c r="AN52" s="372">
        <v>22330</v>
      </c>
      <c r="AO52" s="373">
        <v>67.5</v>
      </c>
      <c r="AP52" s="374">
        <v>25589</v>
      </c>
      <c r="AQ52" s="375">
        <v>16.899999999999999</v>
      </c>
      <c r="AR52" s="376">
        <v>50.6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4629421</v>
      </c>
      <c r="AN53" s="364">
        <v>22914</v>
      </c>
      <c r="AO53" s="365">
        <v>-30.4</v>
      </c>
      <c r="AP53" s="366">
        <v>39951</v>
      </c>
      <c r="AQ53" s="367">
        <v>-11.5</v>
      </c>
      <c r="AR53" s="368">
        <v>-18.899999999999999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3934187</v>
      </c>
      <c r="AN54" s="372">
        <v>19473</v>
      </c>
      <c r="AO54" s="373">
        <v>-12.8</v>
      </c>
      <c r="AP54" s="374">
        <v>22555</v>
      </c>
      <c r="AQ54" s="375">
        <v>-11.9</v>
      </c>
      <c r="AR54" s="376">
        <v>-0.9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7162750</v>
      </c>
      <c r="AN55" s="364">
        <v>35483</v>
      </c>
      <c r="AO55" s="365">
        <v>54.9</v>
      </c>
      <c r="AP55" s="366">
        <v>39893</v>
      </c>
      <c r="AQ55" s="367">
        <v>-0.1</v>
      </c>
      <c r="AR55" s="368">
        <v>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5211508</v>
      </c>
      <c r="AN56" s="372">
        <v>25817</v>
      </c>
      <c r="AO56" s="373">
        <v>32.6</v>
      </c>
      <c r="AP56" s="374">
        <v>26170</v>
      </c>
      <c r="AQ56" s="375">
        <v>16</v>
      </c>
      <c r="AR56" s="376">
        <v>16.600000000000001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4533185</v>
      </c>
      <c r="AN57" s="364">
        <v>22420</v>
      </c>
      <c r="AO57" s="365">
        <v>-36.799999999999997</v>
      </c>
      <c r="AP57" s="366">
        <v>41080</v>
      </c>
      <c r="AQ57" s="367">
        <v>3</v>
      </c>
      <c r="AR57" s="368">
        <v>-39.799999999999997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2255221</v>
      </c>
      <c r="AN58" s="372">
        <v>11154</v>
      </c>
      <c r="AO58" s="373">
        <v>-56.8</v>
      </c>
      <c r="AP58" s="374">
        <v>27265</v>
      </c>
      <c r="AQ58" s="375">
        <v>4.2</v>
      </c>
      <c r="AR58" s="376">
        <v>-61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3699504</v>
      </c>
      <c r="AN59" s="364">
        <v>18201</v>
      </c>
      <c r="AO59" s="365">
        <v>-18.8</v>
      </c>
      <c r="AP59" s="366">
        <v>33173</v>
      </c>
      <c r="AQ59" s="367">
        <v>-19.2</v>
      </c>
      <c r="AR59" s="368">
        <v>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2522242</v>
      </c>
      <c r="AN60" s="372">
        <v>12409</v>
      </c>
      <c r="AO60" s="373">
        <v>11.3</v>
      </c>
      <c r="AP60" s="374">
        <v>20353</v>
      </c>
      <c r="AQ60" s="375">
        <v>-25.4</v>
      </c>
      <c r="AR60" s="376">
        <v>36.700000000000003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5335283</v>
      </c>
      <c r="AN61" s="379">
        <v>26392</v>
      </c>
      <c r="AO61" s="380">
        <v>-0.1</v>
      </c>
      <c r="AP61" s="381">
        <v>39843</v>
      </c>
      <c r="AQ61" s="382">
        <v>-4.5999999999999996</v>
      </c>
      <c r="AR61" s="368">
        <v>4.5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3686366</v>
      </c>
      <c r="AN62" s="372">
        <v>18237</v>
      </c>
      <c r="AO62" s="373">
        <v>8.4</v>
      </c>
      <c r="AP62" s="374">
        <v>24386</v>
      </c>
      <c r="AQ62" s="375">
        <v>0</v>
      </c>
      <c r="AR62" s="376">
        <v>8.4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68kHzncQNcTiHjHPZ245Ur+AJ+QaMM5taj5Pby377v2N5e+elee/79sMp0F2Gs2kk/KJSRuMmbazXobS79z8g==" saltValue="xMdLd0sV26fZVRwb6Wtz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m2JwN4KyB1ROBDIsgZNju/z8nimHFBPJI0GBTxSNyCcNb9N90wxi+992GoTeosqg7VmkfKHPjneJF220R92OQ==" saltValue="uXzW4LyPohWTXOVZatul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EDAneEQ0k8TRNzDjWb4q994u7/V6+6dcOdrT/nzNQh7/S2BEpprQ3uI8FheqgFpTuSRoA7z9IIcmtKu+A/E+Q==" saltValue="cRt49bDE8xWIy2xUIYXs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16.72</v>
      </c>
      <c r="G47" s="12">
        <v>17.73</v>
      </c>
      <c r="H47" s="12">
        <v>19.25</v>
      </c>
      <c r="I47" s="12">
        <v>18.77</v>
      </c>
      <c r="J47" s="13">
        <v>17.829999999999998</v>
      </c>
    </row>
    <row r="48" spans="2:10" ht="57.75" customHeight="1" x14ac:dyDescent="0.15">
      <c r="B48" s="14"/>
      <c r="C48" s="1196" t="s">
        <v>4</v>
      </c>
      <c r="D48" s="1196"/>
      <c r="E48" s="1197"/>
      <c r="F48" s="15">
        <v>2.02</v>
      </c>
      <c r="G48" s="16">
        <v>1.79</v>
      </c>
      <c r="H48" s="16">
        <v>1.44</v>
      </c>
      <c r="I48" s="16">
        <v>1.86</v>
      </c>
      <c r="J48" s="17">
        <v>1.97</v>
      </c>
    </row>
    <row r="49" spans="2:10" ht="57.75" customHeight="1" thickBot="1" x14ac:dyDescent="0.2">
      <c r="B49" s="18"/>
      <c r="C49" s="1198" t="s">
        <v>5</v>
      </c>
      <c r="D49" s="1198"/>
      <c r="E49" s="1199"/>
      <c r="F49" s="19">
        <v>1</v>
      </c>
      <c r="G49" s="20">
        <v>1.92</v>
      </c>
      <c r="H49" s="20">
        <v>1.92</v>
      </c>
      <c r="I49" s="20">
        <v>0.23</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o4F09Sz6bFvr2ZKezhfu4zAXmXZ2fIJL2jqqETqJmxpxGb/xsVrATfsKBBySGEtw9P+h0mH5UQV26eSrM5/Qg==" saltValue="lFi9+3lfXxt0RCDaPTW7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(1)普通会計の状況</vt:lpstr>
      <vt:lpstr>(2)各会計、関係団体の財政状況及び健全化判断比率</vt:lpstr>
      <vt:lpstr>(3)財政比較分析表</vt:lpstr>
      <vt:lpstr>(4)-1経常経費分析表（経常収支比率の分析）</vt:lpstr>
      <vt:lpstr>(4)2経常経費分析表（人件費・公債費・普通建設事業費の分析）</vt:lpstr>
      <vt:lpstr>(5)性質別歳出決算分析表（住民一人当たりのコスト）</vt:lpstr>
      <vt:lpstr>(6)目的別歳出決算分析表（住民一人当たりのコスト）</vt:lpstr>
      <vt:lpstr>(7)実質収支比率等に係る経年分析</vt:lpstr>
      <vt:lpstr>(8)連結実質赤字比率に係る赤字・黒字の構成分析</vt:lpstr>
      <vt:lpstr>(9)実質公債費比率（分子）の構造</vt:lpstr>
      <vt:lpstr>(10)将来負担比率（分子）の構造</vt:lpstr>
      <vt:lpstr>(11)基金残高に係る経年分析</vt:lpstr>
      <vt:lpstr>(12)公会計指標分析・財政指標組合せ分析表</vt:lpstr>
      <vt:lpstr>(13)-1施設類型別ストック情報分析表①</vt:lpstr>
      <vt:lpstr>(13)-2施設類型別ストック情報分析表②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2020-09-24T08:33:59Z</cp:lastPrinted>
  <dcterms:created xsi:type="dcterms:W3CDTF">2020-02-10T04:49:38Z</dcterms:created>
  <dcterms:modified xsi:type="dcterms:W3CDTF">2020-09-24T08:47:01Z</dcterms:modified>
</cp:coreProperties>
</file>